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C:\Users\1031746\Desktop\"/>
    </mc:Choice>
  </mc:AlternateContent>
  <xr:revisionPtr revIDLastSave="0" documentId="13_ncr:1_{2E39E67C-0997-4A7A-A981-112563DB570C}" xr6:coauthVersionLast="47" xr6:coauthVersionMax="47" xr10:uidLastSave="{00000000-0000-0000-0000-000000000000}"/>
  <bookViews>
    <workbookView xWindow="-120" yWindow="-120" windowWidth="29040" windowHeight="15720" tabRatio="774" xr2:uid="{00000000-000D-0000-FFFF-FFFF00000000}"/>
  </bookViews>
  <sheets>
    <sheet name="運営状況点検書（老健・短入療・介護予防短入療）" sheetId="15" r:id="rId1"/>
    <sheet name="別紙29－2基本施設サービス費点検項目" sheetId="34" r:id="rId2"/>
    <sheet name="入所者数・利用者数一覧表" sheetId="16" r:id="rId3"/>
    <sheet name="（従来型）記入方法" sheetId="29" r:id="rId4"/>
    <sheet name="シフト記号表（従来型・ユニット型共通）" sheetId="30" r:id="rId5"/>
    <sheet name="（従来型）" sheetId="31" r:id="rId6"/>
    <sheet name="【記載例】（ユニット型）" sheetId="32" r:id="rId7"/>
    <sheet name="プルダウン・リスト（従来型・ユニット型共通）" sheetId="33" r:id="rId8"/>
  </sheets>
  <externalReferences>
    <externalReference r:id="rId9"/>
    <externalReference r:id="rId10"/>
    <externalReference r:id="rId11"/>
  </externalReferences>
  <definedNames>
    <definedName name="【記載例】シフト記号" localSheetId="5">#REF!</definedName>
    <definedName name="【記載例】シフト記号" localSheetId="3">#REF!</definedName>
    <definedName name="【記載例】シフト記号" localSheetId="6">#REF!</definedName>
    <definedName name="【記載例】シフト記号" localSheetId="4">'シフト記号表（従来型・ユニット型共通）'!$C$6:$C$47</definedName>
    <definedName name="【記載例】シフト記号" localSheetId="7">#REF!</definedName>
    <definedName name="【記載例】シフト記号">#REF!</definedName>
    <definedName name="【記載例】シフト記号表" localSheetId="5">#REF!</definedName>
    <definedName name="【記載例】シフト記号表" localSheetId="3">#REF!</definedName>
    <definedName name="【記載例】シフト記号表" localSheetId="6">#REF!</definedName>
    <definedName name="【記載例】シフト記号表" localSheetId="4">'シフト記号表（従来型・ユニット型共通）'!$C$6:$C$47</definedName>
    <definedName name="【記載例】シフト記号表" localSheetId="7">#REF!</definedName>
    <definedName name="【記載例】シフト記号表">#REF!</definedName>
    <definedName name="Avrg" localSheetId="5">#REF!</definedName>
    <definedName name="Avrg" localSheetId="3">#REF!</definedName>
    <definedName name="Avrg" localSheetId="6">#REF!</definedName>
    <definedName name="Avrg" localSheetId="4">#REF!</definedName>
    <definedName name="Avrg" localSheetId="7">#REF!</definedName>
    <definedName name="Avrg">#REF!</definedName>
    <definedName name="HIT_ROW107" localSheetId="0">'運営状況点検書（老健・短入療・介護予防短入療）'!#REF!</definedName>
    <definedName name="HIT_ROW109" localSheetId="0">'運営状況点検書（老健・短入療・介護予防短入療）'!#REF!</definedName>
    <definedName name="HIT_ROW124" localSheetId="0">'運営状況点検書（老健・短入療・介護予防短入療）'!#REF!</definedName>
    <definedName name="HIT_ROW180" localSheetId="0">'運営状況点検書（老健・短入療・介護予防短入療）'!#REF!</definedName>
    <definedName name="HIT_ROW81" localSheetId="0">'運営状況点検書（老健・短入療・介護予防短入療）'!#REF!</definedName>
    <definedName name="houjin" localSheetId="5">#REF!</definedName>
    <definedName name="houjin" localSheetId="3">#REF!</definedName>
    <definedName name="houjin" localSheetId="6">#REF!</definedName>
    <definedName name="houjin" localSheetId="4">#REF!</definedName>
    <definedName name="houjin" localSheetId="7">#REF!</definedName>
    <definedName name="houjin">#REF!</definedName>
    <definedName name="jigyoumeishou" localSheetId="5">#REF!</definedName>
    <definedName name="jigyoumeishou" localSheetId="3">#REF!</definedName>
    <definedName name="jigyoumeishou" localSheetId="6">#REF!</definedName>
    <definedName name="jigyoumeishou" localSheetId="4">#REF!</definedName>
    <definedName name="jigyoumeishou" localSheetId="7">#REF!</definedName>
    <definedName name="jigyoumeishou">#REF!</definedName>
    <definedName name="ｋ">#N/A</definedName>
    <definedName name="kanagawaken" localSheetId="5">#REF!</definedName>
    <definedName name="kanagawaken" localSheetId="3">#REF!</definedName>
    <definedName name="kanagawaken" localSheetId="6">#REF!</definedName>
    <definedName name="kanagawaken" localSheetId="4">#REF!</definedName>
    <definedName name="kanagawaken" localSheetId="7">#REF!</definedName>
    <definedName name="kanagawaken">#REF!</definedName>
    <definedName name="kawasaki" localSheetId="5">#REF!</definedName>
    <definedName name="kawasaki" localSheetId="3">#REF!</definedName>
    <definedName name="kawasaki" localSheetId="6">#REF!</definedName>
    <definedName name="kawasaki" localSheetId="4">#REF!</definedName>
    <definedName name="kawasaki" localSheetId="7">#REF!</definedName>
    <definedName name="kawasaki">#REF!</definedName>
    <definedName name="KK_03" localSheetId="5">#REF!</definedName>
    <definedName name="KK_03" localSheetId="3">#REF!</definedName>
    <definedName name="KK_03" localSheetId="6">#REF!</definedName>
    <definedName name="KK_03" localSheetId="4">#REF!</definedName>
    <definedName name="KK_03" localSheetId="7">#REF!</definedName>
    <definedName name="KK_03">#REF!</definedName>
    <definedName name="KK_06" localSheetId="5">#REF!</definedName>
    <definedName name="KK_06" localSheetId="3">#REF!</definedName>
    <definedName name="KK_06" localSheetId="6">#REF!</definedName>
    <definedName name="KK_06" localSheetId="4">#REF!</definedName>
    <definedName name="KK_06" localSheetId="7">#REF!</definedName>
    <definedName name="KK_06">#REF!</definedName>
    <definedName name="KK2_3" localSheetId="5">#REF!</definedName>
    <definedName name="KK2_3" localSheetId="3">#REF!</definedName>
    <definedName name="KK2_3" localSheetId="6">#REF!</definedName>
    <definedName name="KK2_3" localSheetId="4">#REF!</definedName>
    <definedName name="KK2_3" localSheetId="7">#REF!</definedName>
    <definedName name="KK2_3">#REF!</definedName>
    <definedName name="ｋｋｋｋ" localSheetId="5">#REF!</definedName>
    <definedName name="ｋｋｋｋ" localSheetId="3">#REF!</definedName>
    <definedName name="ｋｋｋｋ" localSheetId="6">#REF!</definedName>
    <definedName name="ｋｋｋｋ" localSheetId="4">#REF!</definedName>
    <definedName name="ｋｋｋｋ" localSheetId="7">#REF!</definedName>
    <definedName name="ｋｋｋｋ">#REF!</definedName>
    <definedName name="_xlnm.Print_Area" localSheetId="5">'（従来型）'!$A$1:$BJ$237</definedName>
    <definedName name="_xlnm.Print_Area" localSheetId="3">'（従来型）記入方法'!$A$1:$Q$88</definedName>
    <definedName name="_xlnm.Print_Area" localSheetId="6">'【記載例】（ユニット型）'!$A$1:$BN$97</definedName>
    <definedName name="_xlnm.Print_Area" localSheetId="4">'シフト記号表（従来型・ユニット型共通）'!$B$1:$N$52</definedName>
    <definedName name="_xlnm.Print_Area" localSheetId="0">'運営状況点検書（老健・短入療・介護予防短入療）'!$A$1:$BL$2814</definedName>
    <definedName name="_xlnm.Print_Area" localSheetId="1">#N/A</definedName>
    <definedName name="_xlnm.Print_Titles" localSheetId="5">'（従来型）'!$1:$16</definedName>
    <definedName name="_xlnm.Print_Titles" localSheetId="6">'【記載例】（ユニット型）'!$1:$16</definedName>
    <definedName name="Roman_01" localSheetId="5">#REF!</definedName>
    <definedName name="Roman_01" localSheetId="3">#REF!</definedName>
    <definedName name="Roman_01" localSheetId="6">#REF!</definedName>
    <definedName name="Roman_01" localSheetId="4">#REF!</definedName>
    <definedName name="Roman_01" localSheetId="7">#REF!</definedName>
    <definedName name="Roman_01">#REF!</definedName>
    <definedName name="Roman_03" localSheetId="5">#REF!</definedName>
    <definedName name="Roman_03" localSheetId="3">#REF!</definedName>
    <definedName name="Roman_03" localSheetId="6">#REF!</definedName>
    <definedName name="Roman_03" localSheetId="4">#REF!</definedName>
    <definedName name="Roman_03" localSheetId="7">#REF!</definedName>
    <definedName name="Roman_03">#REF!</definedName>
    <definedName name="Roman_04" localSheetId="5">#REF!</definedName>
    <definedName name="Roman_04" localSheetId="3">#REF!</definedName>
    <definedName name="Roman_04" localSheetId="6">#REF!</definedName>
    <definedName name="Roman_04" localSheetId="4">#REF!</definedName>
    <definedName name="Roman_04" localSheetId="7">#REF!</definedName>
    <definedName name="Roman_04">#REF!</definedName>
    <definedName name="Roman_05" localSheetId="5">#REF!</definedName>
    <definedName name="Roman_05" localSheetId="3">#REF!</definedName>
    <definedName name="Roman_05" localSheetId="6">#REF!</definedName>
    <definedName name="Roman_05" localSheetId="4">#REF!</definedName>
    <definedName name="Roman_05" localSheetId="7">#REF!</definedName>
    <definedName name="Roman_05">#REF!</definedName>
    <definedName name="Roman_06" localSheetId="5">#REF!</definedName>
    <definedName name="Roman_06" localSheetId="3">#REF!</definedName>
    <definedName name="Roman_06" localSheetId="6">#REF!</definedName>
    <definedName name="Roman_06" localSheetId="4">#REF!</definedName>
    <definedName name="Roman_06" localSheetId="7">#REF!</definedName>
    <definedName name="Roman_06">#REF!</definedName>
    <definedName name="Roman2_1" localSheetId="5">#REF!</definedName>
    <definedName name="Roman2_1" localSheetId="3">#REF!</definedName>
    <definedName name="Roman2_1" localSheetId="6">#REF!</definedName>
    <definedName name="Roman2_1" localSheetId="4">#REF!</definedName>
    <definedName name="Roman2_1" localSheetId="7">#REF!</definedName>
    <definedName name="Roman2_1">#REF!</definedName>
    <definedName name="Roman2_3" localSheetId="5">#REF!</definedName>
    <definedName name="Roman2_3" localSheetId="3">#REF!</definedName>
    <definedName name="Roman2_3" localSheetId="6">#REF!</definedName>
    <definedName name="Roman2_3" localSheetId="4">#REF!</definedName>
    <definedName name="Roman2_3" localSheetId="7">#REF!</definedName>
    <definedName name="Roman2_3">#REF!</definedName>
    <definedName name="Serv_LIST" localSheetId="5">#REF!</definedName>
    <definedName name="Serv_LIST" localSheetId="3">#REF!</definedName>
    <definedName name="Serv_LIST" localSheetId="6">#REF!</definedName>
    <definedName name="Serv_LIST" localSheetId="4">#REF!</definedName>
    <definedName name="Serv_LIST" localSheetId="7">#REF!</definedName>
    <definedName name="Serv_LIST">#REF!</definedName>
    <definedName name="siharai" localSheetId="5">#REF!</definedName>
    <definedName name="siharai" localSheetId="3">#REF!</definedName>
    <definedName name="siharai" localSheetId="6">#REF!</definedName>
    <definedName name="siharai" localSheetId="4">#REF!</definedName>
    <definedName name="siharai" localSheetId="7">#REF!</definedName>
    <definedName name="siharai">#REF!</definedName>
    <definedName name="sikuchouson" localSheetId="5">#REF!</definedName>
    <definedName name="sikuchouson" localSheetId="3">#REF!</definedName>
    <definedName name="sikuchouson" localSheetId="6">#REF!</definedName>
    <definedName name="sikuchouson" localSheetId="4">#REF!</definedName>
    <definedName name="sikuchouson" localSheetId="7">#REF!</definedName>
    <definedName name="sikuchouson">#REF!</definedName>
    <definedName name="sinseisaki" localSheetId="5">#REF!</definedName>
    <definedName name="sinseisaki" localSheetId="3">#REF!</definedName>
    <definedName name="sinseisaki" localSheetId="6">#REF!</definedName>
    <definedName name="sinseisaki" localSheetId="4">#REF!</definedName>
    <definedName name="sinseisaki" localSheetId="7">#REF!</definedName>
    <definedName name="sinseisaki">#REF!</definedName>
    <definedName name="table_03" localSheetId="5">#REF!</definedName>
    <definedName name="table_03" localSheetId="3">#REF!</definedName>
    <definedName name="table_03" localSheetId="6">#REF!</definedName>
    <definedName name="table_03" localSheetId="4">#REF!</definedName>
    <definedName name="table_03" localSheetId="7">#REF!</definedName>
    <definedName name="table_03">#REF!</definedName>
    <definedName name="table_06" localSheetId="5">#REF!</definedName>
    <definedName name="table_06" localSheetId="3">#REF!</definedName>
    <definedName name="table_06" localSheetId="6">#REF!</definedName>
    <definedName name="table_06" localSheetId="4">#REF!</definedName>
    <definedName name="table_06" localSheetId="7">#REF!</definedName>
    <definedName name="table_06">#REF!</definedName>
    <definedName name="table2_3" localSheetId="5">#REF!</definedName>
    <definedName name="table2_3" localSheetId="3">#REF!</definedName>
    <definedName name="table2_3" localSheetId="6">#REF!</definedName>
    <definedName name="table2_3" localSheetId="4">#REF!</definedName>
    <definedName name="table2_3" localSheetId="7">#REF!</definedName>
    <definedName name="table2_3">#REF!</definedName>
    <definedName name="yokohama" localSheetId="5">#REF!</definedName>
    <definedName name="yokohama" localSheetId="3">#REF!</definedName>
    <definedName name="yokohama" localSheetId="6">#REF!</definedName>
    <definedName name="yokohama" localSheetId="4">#REF!</definedName>
    <definedName name="yokohama" localSheetId="7">#REF!</definedName>
    <definedName name="yokohama">#REF!</definedName>
    <definedName name="サービス種別">[1]サービス種類一覧!$B$4:$B$20</definedName>
    <definedName name="サービス種類">[1]サービス種類一覧!#REF!</definedName>
    <definedName name="サービス名" localSheetId="1">#N/A</definedName>
    <definedName name="サービス名">[2]交付率一覧!$A$4:$A$20</definedName>
    <definedName name="サービス名称" localSheetId="5">#REF!</definedName>
    <definedName name="サービス名称" localSheetId="3">#REF!</definedName>
    <definedName name="サービス名称" localSheetId="6">#REF!</definedName>
    <definedName name="サービス名称" localSheetId="4">#REF!</definedName>
    <definedName name="サービス名称" localSheetId="7">#REF!</definedName>
    <definedName name="サービス名称" localSheetId="1">#N/A</definedName>
    <definedName name="サービス名称">#REF!</definedName>
    <definedName name="シフト記号表" localSheetId="5">'シフト記号表（従来型・ユニット型共通）'!$C$6:$C$47</definedName>
    <definedName name="シフト記号表" localSheetId="3">'シフト記号表（従来型・ユニット型共通）'!$C$6:$C$47</definedName>
    <definedName name="シフト記号表" localSheetId="6">'シフト記号表（従来型・ユニット型共通）'!$C$6:$C$47</definedName>
    <definedName name="シフト記号表" localSheetId="4">'シフト記号表（従来型・ユニット型共通）'!$C$6:$C$47</definedName>
    <definedName name="シフト記号表" localSheetId="7">'シフト記号表（従来型・ユニット型共通）'!$C$6:$C$47</definedName>
    <definedName name="シフト記号表">#REF!</definedName>
    <definedName name="その他の従業者" localSheetId="5">#REF!</definedName>
    <definedName name="その他の従業者" localSheetId="3">#REF!</definedName>
    <definedName name="その他の従業者" localSheetId="6">#REF!</definedName>
    <definedName name="その他の従業者" localSheetId="4">#REF!</definedName>
    <definedName name="その他の従業者" localSheetId="7">'プルダウン・リスト（従来型・ユニット型共通）'!$P$22:$P$31</definedName>
    <definedName name="その他の従業者">#REF!</definedName>
    <definedName name="だだ">#N/A</definedName>
    <definedName name="っっｋ">#N/A</definedName>
    <definedName name="っっっっｌ">#N/A</definedName>
    <definedName name="医師" localSheetId="5">#REF!</definedName>
    <definedName name="医師" localSheetId="3">#REF!</definedName>
    <definedName name="医師" localSheetId="6">#REF!</definedName>
    <definedName name="医師" localSheetId="4">#REF!</definedName>
    <definedName name="医師" localSheetId="7">'プルダウン・リスト（従来型・ユニット型共通）'!$D$22:$D$31</definedName>
    <definedName name="医師">#REF!</definedName>
    <definedName name="栄養士" localSheetId="5">#REF!</definedName>
    <definedName name="栄養士" localSheetId="3">#REF!</definedName>
    <definedName name="栄養士" localSheetId="6">#REF!</definedName>
    <definedName name="栄養士" localSheetId="4">#REF!</definedName>
    <definedName name="栄養士" localSheetId="7">'プルダウン・リスト（従来型・ユニット型共通）'!$L$22:$L$31</definedName>
    <definedName name="栄養士">#REF!</definedName>
    <definedName name="介護支援専門員" localSheetId="5">#REF!</definedName>
    <definedName name="介護支援専門員" localSheetId="3">#REF!</definedName>
    <definedName name="介護支援専門員" localSheetId="6">#REF!</definedName>
    <definedName name="介護支援専門員" localSheetId="4">#REF!</definedName>
    <definedName name="介護支援専門員" localSheetId="7">'プルダウン・リスト（従来型・ユニット型共通）'!$M$22:$M$31</definedName>
    <definedName name="介護支援専門員">#REF!</definedName>
    <definedName name="介護職員" localSheetId="5">#REF!</definedName>
    <definedName name="介護職員" localSheetId="3">#REF!</definedName>
    <definedName name="介護職員" localSheetId="6">#REF!</definedName>
    <definedName name="介護職員" localSheetId="4">#REF!</definedName>
    <definedName name="介護職員" localSheetId="7">'プルダウン・リスト（従来型・ユニット型共通）'!$G$22:$G$31</definedName>
    <definedName name="介護職員">#REF!</definedName>
    <definedName name="確認">#N/A</definedName>
    <definedName name="看護職員" localSheetId="5">#REF!</definedName>
    <definedName name="看護職員" localSheetId="3">#REF!</definedName>
    <definedName name="看護職員" localSheetId="6">#REF!</definedName>
    <definedName name="看護職員" localSheetId="4">#REF!</definedName>
    <definedName name="看護職員" localSheetId="7">'プルダウン・リスト（従来型・ユニット型共通）'!$F$22:$F$31</definedName>
    <definedName name="看護職員">#REF!</definedName>
    <definedName name="管理者" localSheetId="5">#REF!</definedName>
    <definedName name="管理者" localSheetId="3">#REF!</definedName>
    <definedName name="管理者" localSheetId="6">#REF!</definedName>
    <definedName name="管理者" localSheetId="4">#REF!</definedName>
    <definedName name="管理者" localSheetId="7">'プルダウン・リスト（従来型・ユニット型共通）'!$C$22:$C$31</definedName>
    <definedName name="管理者">#REF!</definedName>
    <definedName name="経験を有する看護師" localSheetId="5">#REF!</definedName>
    <definedName name="経験を有する看護師" localSheetId="3">#REF!</definedName>
    <definedName name="経験を有する看護師" localSheetId="6">#REF!</definedName>
    <definedName name="経験を有する看護師" localSheetId="4">#REF!</definedName>
    <definedName name="経験を有する看護師" localSheetId="7">#REF!</definedName>
    <definedName name="経験を有する看護師">#REF!</definedName>
    <definedName name="言語聴覚士" localSheetId="5">#REF!</definedName>
    <definedName name="言語聴覚士" localSheetId="3">#REF!</definedName>
    <definedName name="言語聴覚士" localSheetId="6">#REF!</definedName>
    <definedName name="言語聴覚士" localSheetId="4">#REF!</definedName>
    <definedName name="言語聴覚士" localSheetId="7">'プルダウン・リスト（従来型・ユニット型共通）'!$K$22:$K$31</definedName>
    <definedName name="言語聴覚士">#REF!</definedName>
    <definedName name="作業療法士" localSheetId="5">#REF!</definedName>
    <definedName name="作業療法士" localSheetId="3">#REF!</definedName>
    <definedName name="作業療法士" localSheetId="6">#REF!</definedName>
    <definedName name="作業療法士" localSheetId="4">#REF!</definedName>
    <definedName name="作業療法士" localSheetId="7">'プルダウン・リスト（従来型・ユニット型共通）'!$J$22:$J$31</definedName>
    <definedName name="作業療法士">#REF!</definedName>
    <definedName name="支援相談員" localSheetId="5">#REF!</definedName>
    <definedName name="支援相談員" localSheetId="3">#REF!</definedName>
    <definedName name="支援相談員" localSheetId="6">#REF!</definedName>
    <definedName name="支援相談員" localSheetId="4">#REF!</definedName>
    <definedName name="支援相談員" localSheetId="7">'プルダウン・リスト（従来型・ユニット型共通）'!$H$22:$H$31</definedName>
    <definedName name="支援相談員">#REF!</definedName>
    <definedName name="事務員" localSheetId="5">#REF!</definedName>
    <definedName name="事務員" localSheetId="3">#REF!</definedName>
    <definedName name="事務員" localSheetId="6">#REF!</definedName>
    <definedName name="事務員" localSheetId="4">#REF!</definedName>
    <definedName name="事務員" localSheetId="7">'プルダウン・リスト（従来型・ユニット型共通）'!$O$22:$O$31</definedName>
    <definedName name="事務員">#REF!</definedName>
    <definedName name="種類">[3]サービス種類一覧!$A$4:$A$20</definedName>
    <definedName name="職種" localSheetId="5">'プルダウン・リスト（従来型・ユニット型共通）'!$C$21:$Q$21</definedName>
    <definedName name="職種" localSheetId="3">'プルダウン・リスト（従来型・ユニット型共通）'!$C$21:$Q$21</definedName>
    <definedName name="職種" localSheetId="6">'プルダウン・リスト（従来型・ユニット型共通）'!$C$21:$Q$21</definedName>
    <definedName name="職種" localSheetId="4">'プルダウン・リスト（従来型・ユニット型共通）'!$C$21:$Q$21</definedName>
    <definedName name="職種" localSheetId="7">'プルダウン・リスト（従来型・ユニット型共通）'!$C$21:$Q$21</definedName>
    <definedName name="職種">#REF!</definedName>
    <definedName name="他のリハビリテーション提供者" localSheetId="5">#REF!</definedName>
    <definedName name="他のリハビリテーション提供者" localSheetId="3">#REF!</definedName>
    <definedName name="他のリハビリテーション提供者" localSheetId="6">#REF!</definedName>
    <definedName name="他のリハビリテーション提供者" localSheetId="4">#REF!</definedName>
    <definedName name="他のリハビリテーション提供者" localSheetId="7">#REF!</definedName>
    <definedName name="他のリハビリテーション提供者">#REF!</definedName>
    <definedName name="調理員" localSheetId="5">#REF!</definedName>
    <definedName name="調理員" localSheetId="3">#REF!</definedName>
    <definedName name="調理員" localSheetId="6">#REF!</definedName>
    <definedName name="調理員" localSheetId="4">#REF!</definedName>
    <definedName name="調理員" localSheetId="7">'プルダウン・リスト（従来型・ユニット型共通）'!$N$22:$N$31</definedName>
    <definedName name="調理員">#REF!</definedName>
    <definedName name="薬剤師" localSheetId="5">#REF!</definedName>
    <definedName name="薬剤師" localSheetId="3">#REF!</definedName>
    <definedName name="薬剤師" localSheetId="6">#REF!</definedName>
    <definedName name="薬剤師" localSheetId="4">#REF!</definedName>
    <definedName name="薬剤師" localSheetId="7">'プルダウン・リスト（従来型・ユニット型共通）'!$E$22:$E$31</definedName>
    <definedName name="薬剤師">#REF!</definedName>
    <definedName name="理学療法士" localSheetId="5">#REF!</definedName>
    <definedName name="理学療法士" localSheetId="3">#REF!</definedName>
    <definedName name="理学療法士" localSheetId="6">#REF!</definedName>
    <definedName name="理学療法士" localSheetId="4">#REF!</definedName>
    <definedName name="理学療法士" localSheetId="7">'プルダウン・リスト（従来型・ユニット型共通）'!$I$22:$I$31</definedName>
    <definedName name="理学療法士">#REF!</definedName>
    <definedName name="老健シフト記号表" localSheetId="5">#REF!</definedName>
    <definedName name="老健シフト記号表" localSheetId="3">#REF!</definedName>
    <definedName name="老健シフト記号表" localSheetId="6">#REF!</definedName>
    <definedName name="老健シフト記号表" localSheetId="4">#REF!</definedName>
    <definedName name="老健シフト記号表" localSheetId="7">#REF!</definedName>
    <definedName name="老健シフト記号表">#REF!</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J2" i="32" l="1"/>
  <c r="BI8" i="32" s="1"/>
  <c r="BF12" i="32"/>
  <c r="BC14" i="32"/>
  <c r="BC15" i="32" s="1"/>
  <c r="BC16" i="32" s="1"/>
  <c r="BD14" i="32"/>
  <c r="BD15" i="32" s="1"/>
  <c r="BD16" i="32" s="1"/>
  <c r="BE14" i="32"/>
  <c r="BE15" i="32" s="1"/>
  <c r="BE16" i="32" s="1"/>
  <c r="AD15" i="32"/>
  <c r="AD16" i="32" s="1"/>
  <c r="AF15" i="32"/>
  <c r="AF16" i="32" s="1"/>
  <c r="AJ15" i="32"/>
  <c r="AJ16" i="32" s="1"/>
  <c r="AK15" i="32"/>
  <c r="AN15" i="32"/>
  <c r="AN16" i="32" s="1"/>
  <c r="AO15" i="32"/>
  <c r="AO16" i="32" s="1"/>
  <c r="AP15" i="32"/>
  <c r="AP16" i="32" s="1"/>
  <c r="AS15" i="32"/>
  <c r="AS16" i="32" s="1"/>
  <c r="AT15" i="32"/>
  <c r="AT16" i="32" s="1"/>
  <c r="AV15" i="32"/>
  <c r="AV16" i="32" s="1"/>
  <c r="AW15" i="32"/>
  <c r="AW16" i="32" s="1"/>
  <c r="AX15" i="32"/>
  <c r="AX16" i="32" s="1"/>
  <c r="AZ15" i="32"/>
  <c r="AZ16" i="32" s="1"/>
  <c r="BA15" i="32"/>
  <c r="BB15" i="32"/>
  <c r="BB16" i="32" s="1"/>
  <c r="AK16" i="32"/>
  <c r="BA16" i="32"/>
  <c r="B17" i="32"/>
  <c r="J18" i="32"/>
  <c r="AG82" i="32" s="1"/>
  <c r="L18" i="32"/>
  <c r="BF18" i="32"/>
  <c r="BH18" i="32" s="1"/>
  <c r="B19" i="32"/>
  <c r="J20" i="32"/>
  <c r="L20" i="32"/>
  <c r="BF20" i="32"/>
  <c r="BH20" i="32"/>
  <c r="B21" i="32"/>
  <c r="J22" i="32"/>
  <c r="Q82" i="32" s="1"/>
  <c r="L22" i="32"/>
  <c r="BF22" i="32"/>
  <c r="BH22" i="32"/>
  <c r="B23" i="32"/>
  <c r="B25" i="32" s="1"/>
  <c r="B27" i="32" s="1"/>
  <c r="B29" i="32" s="1"/>
  <c r="B31" i="32" s="1"/>
  <c r="B33" i="32" s="1"/>
  <c r="B35" i="32" s="1"/>
  <c r="B37" i="32" s="1"/>
  <c r="B39" i="32" s="1"/>
  <c r="B41" i="32" s="1"/>
  <c r="B43" i="32" s="1"/>
  <c r="B45" i="32" s="1"/>
  <c r="B47" i="32" s="1"/>
  <c r="B49" i="32" s="1"/>
  <c r="B51" i="32" s="1"/>
  <c r="B53" i="32" s="1"/>
  <c r="B55" i="32" s="1"/>
  <c r="B57" i="32" s="1"/>
  <c r="B59" i="32" s="1"/>
  <c r="B61" i="32" s="1"/>
  <c r="B63" i="32" s="1"/>
  <c r="B65" i="32" s="1"/>
  <c r="B67" i="32" s="1"/>
  <c r="B69" i="32" s="1"/>
  <c r="B71" i="32" s="1"/>
  <c r="B73" i="32" s="1"/>
  <c r="B75" i="32" s="1"/>
  <c r="J24" i="32"/>
  <c r="L24" i="32"/>
  <c r="BF24" i="32"/>
  <c r="BH24" i="32"/>
  <c r="J26" i="32"/>
  <c r="L26" i="32"/>
  <c r="BF26" i="32"/>
  <c r="BH26" i="32" s="1"/>
  <c r="J28" i="32"/>
  <c r="L28" i="32"/>
  <c r="BF28" i="32"/>
  <c r="BH28" i="32"/>
  <c r="J30" i="32"/>
  <c r="L30" i="32"/>
  <c r="BF30" i="32"/>
  <c r="BH30" i="32"/>
  <c r="J32" i="32"/>
  <c r="L32" i="32"/>
  <c r="BF32" i="32"/>
  <c r="BH32" i="32"/>
  <c r="J34" i="32"/>
  <c r="L34" i="32"/>
  <c r="BF34" i="32"/>
  <c r="BH34" i="32" s="1"/>
  <c r="J36" i="32"/>
  <c r="L36" i="32"/>
  <c r="BF36" i="32"/>
  <c r="BH36" i="32"/>
  <c r="J38" i="32"/>
  <c r="L38" i="32"/>
  <c r="BF38" i="32"/>
  <c r="BH38" i="32"/>
  <c r="J40" i="32"/>
  <c r="L40" i="32"/>
  <c r="BF40" i="32"/>
  <c r="BH40" i="32"/>
  <c r="J42" i="32"/>
  <c r="L42" i="32"/>
  <c r="BF42" i="32"/>
  <c r="BH42" i="32" s="1"/>
  <c r="J44" i="32"/>
  <c r="L44" i="32"/>
  <c r="BF44" i="32"/>
  <c r="BH44" i="32"/>
  <c r="J46" i="32"/>
  <c r="L46" i="32"/>
  <c r="BF46" i="32"/>
  <c r="BH46" i="32"/>
  <c r="J48" i="32"/>
  <c r="L48" i="32"/>
  <c r="BF48" i="32"/>
  <c r="BH48" i="32"/>
  <c r="J50" i="32"/>
  <c r="L50" i="32"/>
  <c r="BF50" i="32"/>
  <c r="BH50" i="32" s="1"/>
  <c r="J52" i="32"/>
  <c r="L52" i="32"/>
  <c r="BF52" i="32"/>
  <c r="BH52" i="32"/>
  <c r="J54" i="32"/>
  <c r="L54" i="32"/>
  <c r="BF54" i="32"/>
  <c r="BH54" i="32"/>
  <c r="J56" i="32"/>
  <c r="L56" i="32"/>
  <c r="BF56" i="32"/>
  <c r="BH56" i="32"/>
  <c r="J58" i="32"/>
  <c r="L58" i="32"/>
  <c r="BF58" i="32"/>
  <c r="BH58" i="32" s="1"/>
  <c r="J60" i="32"/>
  <c r="L60" i="32"/>
  <c r="BF60" i="32"/>
  <c r="BH60" i="32"/>
  <c r="J62" i="32"/>
  <c r="L62" i="32"/>
  <c r="BF62" i="32"/>
  <c r="BH62" i="32"/>
  <c r="J64" i="32"/>
  <c r="L64" i="32"/>
  <c r="BF64" i="32"/>
  <c r="BH64" i="32"/>
  <c r="J66" i="32"/>
  <c r="L66" i="32"/>
  <c r="BF66" i="32"/>
  <c r="BH66" i="32" s="1"/>
  <c r="J68" i="32"/>
  <c r="L68" i="32"/>
  <c r="BF68" i="32"/>
  <c r="BH68" i="32"/>
  <c r="J70" i="32"/>
  <c r="L70" i="32"/>
  <c r="BF70" i="32"/>
  <c r="BH70" i="32"/>
  <c r="J72" i="32"/>
  <c r="L72" i="32"/>
  <c r="BF72" i="32"/>
  <c r="BH72" i="32"/>
  <c r="J74" i="32"/>
  <c r="L74" i="32"/>
  <c r="BF74" i="32"/>
  <c r="BH74" i="32" s="1"/>
  <c r="J76" i="32"/>
  <c r="L76" i="32"/>
  <c r="BF76" i="32"/>
  <c r="BH76" i="32"/>
  <c r="AG83" i="32"/>
  <c r="AG84" i="32"/>
  <c r="AG85" i="32"/>
  <c r="V86" i="32"/>
  <c r="X86" i="32"/>
  <c r="AA86" i="32"/>
  <c r="AL86" i="32"/>
  <c r="AN86" i="32"/>
  <c r="AQ86" i="32"/>
  <c r="AE96" i="32" s="1"/>
  <c r="AL88" i="32"/>
  <c r="O90" i="32"/>
  <c r="T90" i="32"/>
  <c r="AJ90" i="32"/>
  <c r="O91" i="32"/>
  <c r="T91" i="32"/>
  <c r="Y91" i="32"/>
  <c r="AE91" i="32"/>
  <c r="O96" i="32"/>
  <c r="Y96" i="32" s="1"/>
  <c r="AU82" i="32" s="1"/>
  <c r="T96" i="32"/>
  <c r="AF2" i="31"/>
  <c r="BE8" i="31" s="1"/>
  <c r="BB12" i="31"/>
  <c r="AY14" i="31"/>
  <c r="AY15" i="31" s="1"/>
  <c r="AY16" i="31" s="1"/>
  <c r="AZ14" i="31"/>
  <c r="AZ15" i="31" s="1"/>
  <c r="AZ16" i="31" s="1"/>
  <c r="BA14" i="31"/>
  <c r="BA15" i="31" s="1"/>
  <c r="BA16" i="31" s="1"/>
  <c r="X15" i="31"/>
  <c r="X16" i="31" s="1"/>
  <c r="Y15" i="31"/>
  <c r="Z15" i="31"/>
  <c r="AB15" i="31"/>
  <c r="AB16" i="31" s="1"/>
  <c r="AC15" i="31"/>
  <c r="AC16" i="31" s="1"/>
  <c r="AD15" i="31"/>
  <c r="AF15" i="31"/>
  <c r="AF16" i="31" s="1"/>
  <c r="AG15" i="31"/>
  <c r="AG16" i="31" s="1"/>
  <c r="AH15" i="31"/>
  <c r="AJ15" i="31"/>
  <c r="AJ16" i="31" s="1"/>
  <c r="AK15" i="31"/>
  <c r="AK16" i="31" s="1"/>
  <c r="AL15" i="31"/>
  <c r="AN15" i="31"/>
  <c r="AN16" i="31" s="1"/>
  <c r="AO15" i="31"/>
  <c r="AP15" i="31"/>
  <c r="AR15" i="31"/>
  <c r="AR16" i="31" s="1"/>
  <c r="AS15" i="31"/>
  <c r="AS16" i="31" s="1"/>
  <c r="AT15" i="31"/>
  <c r="AV15" i="31"/>
  <c r="AV16" i="31" s="1"/>
  <c r="AW15" i="31"/>
  <c r="AX15" i="31"/>
  <c r="Y16" i="31"/>
  <c r="Z16" i="31"/>
  <c r="AD16" i="31"/>
  <c r="AH16" i="31"/>
  <c r="AL16" i="31"/>
  <c r="AO16" i="31"/>
  <c r="AP16" i="31"/>
  <c r="AT16" i="31"/>
  <c r="AW16" i="31"/>
  <c r="AX16" i="31"/>
  <c r="B17" i="31"/>
  <c r="F18" i="31"/>
  <c r="H18" i="31"/>
  <c r="W18" i="31"/>
  <c r="X18" i="31"/>
  <c r="Y18" i="31"/>
  <c r="Z18" i="31"/>
  <c r="AA18" i="31"/>
  <c r="AB18" i="31"/>
  <c r="AC18" i="31"/>
  <c r="AD18" i="31"/>
  <c r="AE18" i="31"/>
  <c r="AF18" i="31"/>
  <c r="AG18" i="31"/>
  <c r="AH18" i="31"/>
  <c r="AI18" i="31"/>
  <c r="AJ18" i="31"/>
  <c r="AK18" i="31"/>
  <c r="AL18" i="31"/>
  <c r="AM18" i="31"/>
  <c r="AN18" i="31"/>
  <c r="AO18" i="31"/>
  <c r="AP18" i="31"/>
  <c r="AQ18" i="31"/>
  <c r="AR18" i="31"/>
  <c r="AS18" i="31"/>
  <c r="AT18" i="31"/>
  <c r="AU18" i="31"/>
  <c r="AV18" i="31"/>
  <c r="AW18" i="31"/>
  <c r="AX18" i="31"/>
  <c r="AY18" i="31"/>
  <c r="AZ18" i="31"/>
  <c r="BA18" i="31"/>
  <c r="B19" i="31"/>
  <c r="F20" i="31"/>
  <c r="H20" i="31"/>
  <c r="W20" i="31"/>
  <c r="X20" i="31"/>
  <c r="Y20" i="31"/>
  <c r="Z20" i="31"/>
  <c r="AA20" i="31"/>
  <c r="AB20" i="31"/>
  <c r="AC20" i="31"/>
  <c r="AD20" i="31"/>
  <c r="AE20" i="31"/>
  <c r="AF20" i="31"/>
  <c r="AG20" i="31"/>
  <c r="AH20" i="31"/>
  <c r="AI20" i="31"/>
  <c r="AJ20" i="31"/>
  <c r="AK20" i="31"/>
  <c r="AL20" i="31"/>
  <c r="AM20" i="31"/>
  <c r="AN20" i="31"/>
  <c r="AO20" i="31"/>
  <c r="AP20" i="31"/>
  <c r="AQ20" i="31"/>
  <c r="AR20" i="31"/>
  <c r="AS20" i="31"/>
  <c r="AT20" i="31"/>
  <c r="AU20" i="31"/>
  <c r="AV20" i="31"/>
  <c r="AW20" i="31"/>
  <c r="AX20" i="31"/>
  <c r="AY20" i="31"/>
  <c r="AZ20" i="31"/>
  <c r="BA20" i="31"/>
  <c r="B21" i="31"/>
  <c r="F22" i="31"/>
  <c r="H22" i="31"/>
  <c r="W22" i="31"/>
  <c r="X22" i="31"/>
  <c r="Y22" i="31"/>
  <c r="Z22" i="31"/>
  <c r="AA22" i="31"/>
  <c r="AB22" i="31"/>
  <c r="AC22" i="31"/>
  <c r="AD22" i="31"/>
  <c r="AE22" i="31"/>
  <c r="AF22" i="31"/>
  <c r="AG22" i="31"/>
  <c r="AH22" i="31"/>
  <c r="AI22" i="31"/>
  <c r="AJ22" i="31"/>
  <c r="AK22" i="31"/>
  <c r="AL22" i="31"/>
  <c r="AM22" i="31"/>
  <c r="AN22" i="31"/>
  <c r="AO22" i="31"/>
  <c r="AP22" i="31"/>
  <c r="AQ22" i="31"/>
  <c r="AR22" i="31"/>
  <c r="AS22" i="31"/>
  <c r="AT22" i="31"/>
  <c r="AU22" i="31"/>
  <c r="AV22" i="31"/>
  <c r="AW22" i="31"/>
  <c r="AX22" i="31"/>
  <c r="AY22" i="31"/>
  <c r="AZ22" i="31"/>
  <c r="BA22" i="31"/>
  <c r="B23" i="31"/>
  <c r="F24" i="31"/>
  <c r="H24" i="31"/>
  <c r="W24" i="31"/>
  <c r="X24" i="31"/>
  <c r="Y24" i="31"/>
  <c r="Z24" i="31"/>
  <c r="AA24" i="31"/>
  <c r="AB24" i="31"/>
  <c r="AC24" i="31"/>
  <c r="AD24" i="31"/>
  <c r="AE24" i="31"/>
  <c r="AF24" i="31"/>
  <c r="AG24" i="31"/>
  <c r="AH24" i="31"/>
  <c r="AI24" i="31"/>
  <c r="AJ24" i="31"/>
  <c r="AK24" i="31"/>
  <c r="AL24" i="31"/>
  <c r="AM24" i="31"/>
  <c r="AN24" i="31"/>
  <c r="AO24" i="31"/>
  <c r="AP24" i="31"/>
  <c r="AQ24" i="31"/>
  <c r="AR24" i="31"/>
  <c r="AS24" i="31"/>
  <c r="AT24" i="31"/>
  <c r="AU24" i="31"/>
  <c r="AV24" i="31"/>
  <c r="AW24" i="31"/>
  <c r="AX24" i="31"/>
  <c r="AY24" i="31"/>
  <c r="AZ24" i="31"/>
  <c r="BA24" i="31"/>
  <c r="B25" i="31"/>
  <c r="F26" i="31"/>
  <c r="H26" i="31"/>
  <c r="W26" i="31"/>
  <c r="X26" i="31"/>
  <c r="Y26" i="31"/>
  <c r="Z26" i="31"/>
  <c r="AA26" i="31"/>
  <c r="AB26" i="31"/>
  <c r="AC26" i="31"/>
  <c r="AD26" i="31"/>
  <c r="AE26" i="31"/>
  <c r="AF26" i="31"/>
  <c r="AG26" i="31"/>
  <c r="AH26" i="31"/>
  <c r="AI26" i="31"/>
  <c r="AJ26" i="31"/>
  <c r="AK26" i="31"/>
  <c r="AL26" i="31"/>
  <c r="AM26" i="31"/>
  <c r="AN26" i="31"/>
  <c r="AO26" i="31"/>
  <c r="AP26" i="31"/>
  <c r="AQ26" i="31"/>
  <c r="AR26" i="31"/>
  <c r="AS26" i="31"/>
  <c r="AT26" i="31"/>
  <c r="AU26" i="31"/>
  <c r="AV26" i="31"/>
  <c r="AW26" i="31"/>
  <c r="AX26" i="31"/>
  <c r="AY26" i="31"/>
  <c r="AZ26" i="31"/>
  <c r="BA26" i="31"/>
  <c r="B27" i="31"/>
  <c r="F28" i="31"/>
  <c r="H28" i="31"/>
  <c r="W28" i="31"/>
  <c r="X28" i="31"/>
  <c r="Y28" i="31"/>
  <c r="Z28" i="31"/>
  <c r="AA28" i="31"/>
  <c r="AB28" i="31"/>
  <c r="AC28" i="31"/>
  <c r="AD28" i="31"/>
  <c r="AE28" i="31"/>
  <c r="AF28" i="31"/>
  <c r="AG28" i="31"/>
  <c r="AH28" i="31"/>
  <c r="AI28" i="31"/>
  <c r="AJ28" i="31"/>
  <c r="AK28" i="31"/>
  <c r="AL28" i="31"/>
  <c r="AM28" i="31"/>
  <c r="AN28" i="31"/>
  <c r="AO28" i="31"/>
  <c r="AP28" i="31"/>
  <c r="AQ28" i="31"/>
  <c r="AR28" i="31"/>
  <c r="AS28" i="31"/>
  <c r="AT28" i="31"/>
  <c r="AU28" i="31"/>
  <c r="AV28" i="31"/>
  <c r="AW28" i="31"/>
  <c r="AX28" i="31"/>
  <c r="AY28" i="31"/>
  <c r="AZ28" i="31"/>
  <c r="BA28" i="31"/>
  <c r="B29" i="31"/>
  <c r="F30" i="31"/>
  <c r="H30" i="31"/>
  <c r="W30" i="31"/>
  <c r="X30" i="31"/>
  <c r="Y30" i="31"/>
  <c r="Z30" i="31"/>
  <c r="AA30" i="31"/>
  <c r="AB30" i="31"/>
  <c r="AC30" i="31"/>
  <c r="AD30" i="31"/>
  <c r="AE30" i="31"/>
  <c r="AF30" i="31"/>
  <c r="AG30" i="31"/>
  <c r="AH30" i="31"/>
  <c r="AI30" i="31"/>
  <c r="AJ30" i="31"/>
  <c r="AK30" i="31"/>
  <c r="AL30" i="31"/>
  <c r="AM30" i="31"/>
  <c r="AN30" i="31"/>
  <c r="AO30" i="31"/>
  <c r="AP30" i="31"/>
  <c r="AQ30" i="31"/>
  <c r="AR30" i="31"/>
  <c r="AS30" i="31"/>
  <c r="AT30" i="31"/>
  <c r="AU30" i="31"/>
  <c r="AV30" i="31"/>
  <c r="AW30" i="31"/>
  <c r="AX30" i="31"/>
  <c r="AY30" i="31"/>
  <c r="AZ30" i="31"/>
  <c r="BA30" i="31"/>
  <c r="B31" i="31"/>
  <c r="F32" i="31"/>
  <c r="H32" i="31"/>
  <c r="W32" i="31"/>
  <c r="X32" i="31"/>
  <c r="Y32" i="31"/>
  <c r="Z32" i="31"/>
  <c r="AA32" i="31"/>
  <c r="AB32" i="31"/>
  <c r="AC32" i="31"/>
  <c r="AD32" i="31"/>
  <c r="AE32" i="31"/>
  <c r="AF32" i="31"/>
  <c r="AG32" i="31"/>
  <c r="AH32" i="31"/>
  <c r="AI32" i="31"/>
  <c r="AJ32" i="31"/>
  <c r="AK32" i="31"/>
  <c r="AL32" i="31"/>
  <c r="AM32" i="31"/>
  <c r="AN32" i="31"/>
  <c r="AO32" i="31"/>
  <c r="AP32" i="31"/>
  <c r="AQ32" i="31"/>
  <c r="AR32" i="31"/>
  <c r="AS32" i="31"/>
  <c r="AT32" i="31"/>
  <c r="AU32" i="31"/>
  <c r="AV32" i="31"/>
  <c r="AW32" i="31"/>
  <c r="AX32" i="31"/>
  <c r="AY32" i="31"/>
  <c r="AZ32" i="31"/>
  <c r="BA32" i="31"/>
  <c r="B33" i="31"/>
  <c r="F34" i="31"/>
  <c r="H34" i="31"/>
  <c r="W34" i="31"/>
  <c r="X34" i="31"/>
  <c r="Y34" i="31"/>
  <c r="Z34" i="31"/>
  <c r="AA34" i="31"/>
  <c r="AB34" i="31"/>
  <c r="AC34" i="31"/>
  <c r="AD34" i="31"/>
  <c r="AE34" i="31"/>
  <c r="AF34" i="31"/>
  <c r="AG34" i="31"/>
  <c r="AH34" i="31"/>
  <c r="AI34" i="31"/>
  <c r="AJ34" i="31"/>
  <c r="AK34" i="31"/>
  <c r="AL34" i="31"/>
  <c r="AM34" i="31"/>
  <c r="AN34" i="31"/>
  <c r="AO34" i="31"/>
  <c r="AP34" i="31"/>
  <c r="AQ34" i="31"/>
  <c r="AR34" i="31"/>
  <c r="AS34" i="31"/>
  <c r="AT34" i="31"/>
  <c r="AU34" i="31"/>
  <c r="AV34" i="31"/>
  <c r="AW34" i="31"/>
  <c r="AX34" i="31"/>
  <c r="AY34" i="31"/>
  <c r="AZ34" i="31"/>
  <c r="BA34" i="31"/>
  <c r="B35" i="31"/>
  <c r="F36" i="31"/>
  <c r="H36" i="31"/>
  <c r="W36" i="31"/>
  <c r="X36" i="31"/>
  <c r="Y36" i="31"/>
  <c r="Z36" i="31"/>
  <c r="AA36" i="31"/>
  <c r="AB36" i="31"/>
  <c r="AC36" i="31"/>
  <c r="AD36" i="31"/>
  <c r="AE36" i="31"/>
  <c r="AF36" i="31"/>
  <c r="AG36" i="31"/>
  <c r="AH36" i="31"/>
  <c r="AI36" i="31"/>
  <c r="AJ36" i="31"/>
  <c r="AK36" i="31"/>
  <c r="AL36" i="31"/>
  <c r="AM36" i="31"/>
  <c r="AN36" i="31"/>
  <c r="AO36" i="31"/>
  <c r="AP36" i="31"/>
  <c r="AQ36" i="31"/>
  <c r="AR36" i="31"/>
  <c r="AS36" i="31"/>
  <c r="AT36" i="31"/>
  <c r="AU36" i="31"/>
  <c r="AV36" i="31"/>
  <c r="AW36" i="31"/>
  <c r="AX36" i="31"/>
  <c r="AY36" i="31"/>
  <c r="AZ36" i="31"/>
  <c r="BA36" i="31"/>
  <c r="B37" i="31"/>
  <c r="F38" i="31"/>
  <c r="H38" i="31"/>
  <c r="W38" i="31"/>
  <c r="X38" i="31"/>
  <c r="Y38" i="31"/>
  <c r="Z38" i="31"/>
  <c r="AA38" i="31"/>
  <c r="AB38" i="31"/>
  <c r="AC38" i="31"/>
  <c r="AD38" i="31"/>
  <c r="AE38" i="31"/>
  <c r="AF38" i="31"/>
  <c r="AG38" i="31"/>
  <c r="AH38" i="31"/>
  <c r="AI38" i="31"/>
  <c r="AJ38" i="31"/>
  <c r="AK38" i="31"/>
  <c r="AL38" i="31"/>
  <c r="AM38" i="31"/>
  <c r="AN38" i="31"/>
  <c r="AO38" i="31"/>
  <c r="AP38" i="31"/>
  <c r="AQ38" i="31"/>
  <c r="AR38" i="31"/>
  <c r="AS38" i="31"/>
  <c r="AT38" i="31"/>
  <c r="AU38" i="31"/>
  <c r="AV38" i="31"/>
  <c r="AW38" i="31"/>
  <c r="AX38" i="31"/>
  <c r="AY38" i="31"/>
  <c r="AZ38" i="31"/>
  <c r="BA38" i="31"/>
  <c r="B39" i="31"/>
  <c r="F40" i="31"/>
  <c r="H40" i="31"/>
  <c r="W40" i="31"/>
  <c r="X40" i="31"/>
  <c r="Y40" i="31"/>
  <c r="Z40" i="31"/>
  <c r="AA40" i="31"/>
  <c r="AB40" i="31"/>
  <c r="AC40" i="31"/>
  <c r="AD40" i="31"/>
  <c r="AE40" i="31"/>
  <c r="AF40" i="31"/>
  <c r="AG40" i="31"/>
  <c r="AH40" i="31"/>
  <c r="AI40" i="31"/>
  <c r="AJ40" i="31"/>
  <c r="AK40" i="31"/>
  <c r="AL40" i="31"/>
  <c r="AM40" i="31"/>
  <c r="AN40" i="31"/>
  <c r="AO40" i="31"/>
  <c r="AP40" i="31"/>
  <c r="AQ40" i="31"/>
  <c r="AR40" i="31"/>
  <c r="AS40" i="31"/>
  <c r="AT40" i="31"/>
  <c r="AU40" i="31"/>
  <c r="AV40" i="31"/>
  <c r="AW40" i="31"/>
  <c r="AX40" i="31"/>
  <c r="AY40" i="31"/>
  <c r="AZ40" i="31"/>
  <c r="BA40" i="31"/>
  <c r="B41" i="31"/>
  <c r="F42" i="31"/>
  <c r="H42" i="31"/>
  <c r="W42" i="31"/>
  <c r="X42" i="31"/>
  <c r="Y42" i="31"/>
  <c r="Z42" i="31"/>
  <c r="AA42" i="31"/>
  <c r="AB42" i="31"/>
  <c r="AC42" i="31"/>
  <c r="AD42" i="31"/>
  <c r="AE42" i="31"/>
  <c r="AF42" i="31"/>
  <c r="AG42" i="31"/>
  <c r="AH42" i="31"/>
  <c r="AI42" i="31"/>
  <c r="AJ42" i="31"/>
  <c r="AK42" i="31"/>
  <c r="AL42" i="31"/>
  <c r="AM42" i="31"/>
  <c r="AN42" i="31"/>
  <c r="AO42" i="31"/>
  <c r="AP42" i="31"/>
  <c r="AQ42" i="31"/>
  <c r="AR42" i="31"/>
  <c r="AS42" i="31"/>
  <c r="AT42" i="31"/>
  <c r="AU42" i="31"/>
  <c r="AV42" i="31"/>
  <c r="AW42" i="31"/>
  <c r="AX42" i="31"/>
  <c r="AY42" i="31"/>
  <c r="AZ42" i="31"/>
  <c r="BA42" i="31"/>
  <c r="B43" i="31"/>
  <c r="F44" i="31"/>
  <c r="H44" i="31"/>
  <c r="W44" i="31"/>
  <c r="X44" i="31"/>
  <c r="Y44" i="31"/>
  <c r="Z44" i="31"/>
  <c r="AA44" i="31"/>
  <c r="AB44" i="31"/>
  <c r="AC44" i="31"/>
  <c r="AD44" i="31"/>
  <c r="AE44" i="31"/>
  <c r="AF44" i="31"/>
  <c r="AG44" i="31"/>
  <c r="AH44" i="31"/>
  <c r="AI44" i="31"/>
  <c r="AJ44" i="31"/>
  <c r="AK44" i="31"/>
  <c r="AL44" i="31"/>
  <c r="AM44" i="31"/>
  <c r="AN44" i="31"/>
  <c r="AO44" i="31"/>
  <c r="AP44" i="31"/>
  <c r="AQ44" i="31"/>
  <c r="AR44" i="31"/>
  <c r="AS44" i="31"/>
  <c r="AT44" i="31"/>
  <c r="AU44" i="31"/>
  <c r="AV44" i="31"/>
  <c r="AW44" i="31"/>
  <c r="AX44" i="31"/>
  <c r="AY44" i="31"/>
  <c r="AZ44" i="31"/>
  <c r="BA44" i="31"/>
  <c r="B45" i="31"/>
  <c r="F46" i="31"/>
  <c r="H46" i="31"/>
  <c r="W46" i="31"/>
  <c r="X46" i="31"/>
  <c r="Y46" i="31"/>
  <c r="Z46" i="31"/>
  <c r="AA46" i="31"/>
  <c r="AB46" i="31"/>
  <c r="AC46" i="31"/>
  <c r="AD46" i="31"/>
  <c r="AE46" i="31"/>
  <c r="AF46" i="31"/>
  <c r="AG46" i="31"/>
  <c r="AH46" i="31"/>
  <c r="AI46" i="31"/>
  <c r="AJ46" i="31"/>
  <c r="AK46" i="31"/>
  <c r="AL46" i="31"/>
  <c r="AM46" i="31"/>
  <c r="AN46" i="31"/>
  <c r="AO46" i="31"/>
  <c r="AP46" i="31"/>
  <c r="AQ46" i="31"/>
  <c r="AR46" i="31"/>
  <c r="AS46" i="31"/>
  <c r="AT46" i="31"/>
  <c r="AU46" i="31"/>
  <c r="AV46" i="31"/>
  <c r="AW46" i="31"/>
  <c r="AX46" i="31"/>
  <c r="AY46" i="31"/>
  <c r="AZ46" i="31"/>
  <c r="BA46" i="31"/>
  <c r="B47" i="31"/>
  <c r="F48" i="31"/>
  <c r="H48" i="31"/>
  <c r="W48" i="31"/>
  <c r="X48" i="31"/>
  <c r="Y48" i="31"/>
  <c r="Z48" i="31"/>
  <c r="AA48" i="31"/>
  <c r="AB48" i="31"/>
  <c r="AC48" i="31"/>
  <c r="AD48" i="31"/>
  <c r="AE48" i="31"/>
  <c r="AF48" i="31"/>
  <c r="AG48" i="31"/>
  <c r="AH48" i="31"/>
  <c r="AI48" i="31"/>
  <c r="AJ48" i="31"/>
  <c r="AK48" i="31"/>
  <c r="AL48" i="31"/>
  <c r="AM48" i="31"/>
  <c r="AN48" i="31"/>
  <c r="AO48" i="31"/>
  <c r="AP48" i="31"/>
  <c r="AQ48" i="31"/>
  <c r="AR48" i="31"/>
  <c r="AS48" i="31"/>
  <c r="AT48" i="31"/>
  <c r="AU48" i="31"/>
  <c r="AV48" i="31"/>
  <c r="AW48" i="31"/>
  <c r="AX48" i="31"/>
  <c r="AY48" i="31"/>
  <c r="AZ48" i="31"/>
  <c r="BA48" i="31"/>
  <c r="B49" i="31"/>
  <c r="F50" i="31"/>
  <c r="H50" i="31"/>
  <c r="W50" i="31"/>
  <c r="X50" i="31"/>
  <c r="Y50" i="31"/>
  <c r="Z50" i="31"/>
  <c r="AA50" i="31"/>
  <c r="AB50" i="31"/>
  <c r="AC50" i="31"/>
  <c r="AD50" i="31"/>
  <c r="AE50" i="31"/>
  <c r="AF50" i="31"/>
  <c r="AG50" i="31"/>
  <c r="AH50" i="31"/>
  <c r="AI50" i="31"/>
  <c r="AJ50" i="31"/>
  <c r="AK50" i="31"/>
  <c r="AL50" i="31"/>
  <c r="AM50" i="31"/>
  <c r="AN50" i="31"/>
  <c r="AO50" i="31"/>
  <c r="AP50" i="31"/>
  <c r="AQ50" i="31"/>
  <c r="AR50" i="31"/>
  <c r="AS50" i="31"/>
  <c r="AT50" i="31"/>
  <c r="AU50" i="31"/>
  <c r="AV50" i="31"/>
  <c r="AW50" i="31"/>
  <c r="AX50" i="31"/>
  <c r="AY50" i="31"/>
  <c r="AZ50" i="31"/>
  <c r="BA50" i="31"/>
  <c r="B51" i="31"/>
  <c r="F52" i="31"/>
  <c r="H52" i="31"/>
  <c r="W52" i="31"/>
  <c r="X52" i="31"/>
  <c r="Y52" i="31"/>
  <c r="Z52" i="31"/>
  <c r="AA52" i="31"/>
  <c r="AB52" i="31"/>
  <c r="AC52" i="31"/>
  <c r="AD52" i="31"/>
  <c r="AE52" i="31"/>
  <c r="AF52" i="31"/>
  <c r="AG52" i="31"/>
  <c r="AH52" i="31"/>
  <c r="AI52" i="31"/>
  <c r="AJ52" i="31"/>
  <c r="AK52" i="31"/>
  <c r="AL52" i="31"/>
  <c r="AM52" i="31"/>
  <c r="AN52" i="31"/>
  <c r="AO52" i="31"/>
  <c r="AP52" i="31"/>
  <c r="AQ52" i="31"/>
  <c r="AR52" i="31"/>
  <c r="AS52" i="31"/>
  <c r="AT52" i="31"/>
  <c r="AU52" i="31"/>
  <c r="AV52" i="31"/>
  <c r="AW52" i="31"/>
  <c r="AX52" i="31"/>
  <c r="AY52" i="31"/>
  <c r="AZ52" i="31"/>
  <c r="BA52" i="31"/>
  <c r="B53" i="31"/>
  <c r="F54" i="31"/>
  <c r="H54" i="31"/>
  <c r="W54" i="31"/>
  <c r="X54" i="31"/>
  <c r="Y54" i="31"/>
  <c r="Z54" i="31"/>
  <c r="AA54" i="31"/>
  <c r="AB54" i="31"/>
  <c r="AC54" i="31"/>
  <c r="AD54" i="31"/>
  <c r="AE54" i="31"/>
  <c r="AF54" i="31"/>
  <c r="AG54" i="31"/>
  <c r="AH54" i="31"/>
  <c r="AI54" i="31"/>
  <c r="AJ54" i="31"/>
  <c r="AK54" i="31"/>
  <c r="AL54" i="31"/>
  <c r="AM54" i="31"/>
  <c r="AN54" i="31"/>
  <c r="AO54" i="31"/>
  <c r="AP54" i="31"/>
  <c r="AQ54" i="31"/>
  <c r="AR54" i="31"/>
  <c r="AS54" i="31"/>
  <c r="AT54" i="31"/>
  <c r="AU54" i="31"/>
  <c r="AV54" i="31"/>
  <c r="AW54" i="31"/>
  <c r="AX54" i="31"/>
  <c r="AY54" i="31"/>
  <c r="AZ54" i="31"/>
  <c r="BA54" i="31"/>
  <c r="B55" i="31"/>
  <c r="F56" i="31"/>
  <c r="H56" i="31"/>
  <c r="W56" i="31"/>
  <c r="X56" i="31"/>
  <c r="Y56" i="31"/>
  <c r="Z56" i="31"/>
  <c r="AA56" i="31"/>
  <c r="AB56" i="31"/>
  <c r="AC56" i="31"/>
  <c r="AD56" i="31"/>
  <c r="AE56" i="31"/>
  <c r="AF56" i="31"/>
  <c r="AG56" i="31"/>
  <c r="AH56" i="31"/>
  <c r="AI56" i="31"/>
  <c r="AJ56" i="31"/>
  <c r="AK56" i="31"/>
  <c r="AL56" i="31"/>
  <c r="AM56" i="31"/>
  <c r="AN56" i="31"/>
  <c r="AO56" i="31"/>
  <c r="AP56" i="31"/>
  <c r="AQ56" i="31"/>
  <c r="AR56" i="31"/>
  <c r="AS56" i="31"/>
  <c r="AT56" i="31"/>
  <c r="AU56" i="31"/>
  <c r="AV56" i="31"/>
  <c r="AW56" i="31"/>
  <c r="AX56" i="31"/>
  <c r="AY56" i="31"/>
  <c r="AZ56" i="31"/>
  <c r="BA56" i="31"/>
  <c r="B57" i="31"/>
  <c r="F58" i="31"/>
  <c r="H58" i="31"/>
  <c r="W58" i="31"/>
  <c r="X58" i="31"/>
  <c r="Y58" i="31"/>
  <c r="Z58" i="31"/>
  <c r="AA58" i="31"/>
  <c r="AB58" i="31"/>
  <c r="AC58" i="31"/>
  <c r="AD58" i="31"/>
  <c r="AE58" i="31"/>
  <c r="AF58" i="31"/>
  <c r="AG58" i="31"/>
  <c r="AH58" i="31"/>
  <c r="AI58" i="31"/>
  <c r="AJ58" i="31"/>
  <c r="AK58" i="31"/>
  <c r="AL58" i="31"/>
  <c r="AM58" i="31"/>
  <c r="AN58" i="31"/>
  <c r="AO58" i="31"/>
  <c r="AP58" i="31"/>
  <c r="AQ58" i="31"/>
  <c r="AR58" i="31"/>
  <c r="AS58" i="31"/>
  <c r="AT58" i="31"/>
  <c r="AU58" i="31"/>
  <c r="AV58" i="31"/>
  <c r="AW58" i="31"/>
  <c r="AX58" i="31"/>
  <c r="AY58" i="31"/>
  <c r="AZ58" i="31"/>
  <c r="BA58" i="31"/>
  <c r="B59" i="31"/>
  <c r="F60" i="31"/>
  <c r="H60" i="31"/>
  <c r="W60" i="31"/>
  <c r="X60" i="31"/>
  <c r="Y60" i="31"/>
  <c r="Z60" i="31"/>
  <c r="AA60" i="31"/>
  <c r="AB60" i="31"/>
  <c r="AC60" i="31"/>
  <c r="AD60" i="31"/>
  <c r="AE60" i="31"/>
  <c r="AF60" i="31"/>
  <c r="AG60" i="31"/>
  <c r="AH60" i="31"/>
  <c r="AI60" i="31"/>
  <c r="AJ60" i="31"/>
  <c r="AK60" i="31"/>
  <c r="AL60" i="31"/>
  <c r="AM60" i="31"/>
  <c r="AN60" i="31"/>
  <c r="AO60" i="31"/>
  <c r="AP60" i="31"/>
  <c r="AQ60" i="31"/>
  <c r="AR60" i="31"/>
  <c r="AS60" i="31"/>
  <c r="AT60" i="31"/>
  <c r="AU60" i="31"/>
  <c r="AV60" i="31"/>
  <c r="AW60" i="31"/>
  <c r="AX60" i="31"/>
  <c r="AY60" i="31"/>
  <c r="AZ60" i="31"/>
  <c r="BA60" i="31"/>
  <c r="B61" i="31"/>
  <c r="F62" i="31"/>
  <c r="H62" i="31"/>
  <c r="W62" i="31"/>
  <c r="X62" i="31"/>
  <c r="Y62" i="31"/>
  <c r="Z62" i="31"/>
  <c r="AA62" i="31"/>
  <c r="AB62" i="31"/>
  <c r="AC62" i="31"/>
  <c r="AD62" i="31"/>
  <c r="AE62" i="31"/>
  <c r="AF62" i="31"/>
  <c r="AG62" i="31"/>
  <c r="AH62" i="31"/>
  <c r="AI62" i="31"/>
  <c r="AJ62" i="31"/>
  <c r="AK62" i="31"/>
  <c r="AL62" i="31"/>
  <c r="AM62" i="31"/>
  <c r="AN62" i="31"/>
  <c r="AO62" i="31"/>
  <c r="AP62" i="31"/>
  <c r="AQ62" i="31"/>
  <c r="AR62" i="31"/>
  <c r="AS62" i="31"/>
  <c r="AT62" i="31"/>
  <c r="AU62" i="31"/>
  <c r="AV62" i="31"/>
  <c r="AW62" i="31"/>
  <c r="AX62" i="31"/>
  <c r="AY62" i="31"/>
  <c r="AZ62" i="31"/>
  <c r="BA62" i="31"/>
  <c r="B63" i="31"/>
  <c r="F64" i="31"/>
  <c r="H64" i="31"/>
  <c r="W64" i="31"/>
  <c r="X64" i="31"/>
  <c r="Y64" i="31"/>
  <c r="Z64" i="31"/>
  <c r="AA64" i="31"/>
  <c r="AB64" i="31"/>
  <c r="AC64" i="31"/>
  <c r="AD64" i="31"/>
  <c r="AE64" i="31"/>
  <c r="AF64" i="31"/>
  <c r="AG64" i="31"/>
  <c r="AH64" i="31"/>
  <c r="AI64" i="31"/>
  <c r="AJ64" i="31"/>
  <c r="AK64" i="31"/>
  <c r="AL64" i="31"/>
  <c r="AM64" i="31"/>
  <c r="AN64" i="31"/>
  <c r="AO64" i="31"/>
  <c r="AP64" i="31"/>
  <c r="AQ64" i="31"/>
  <c r="AR64" i="31"/>
  <c r="AS64" i="31"/>
  <c r="AT64" i="31"/>
  <c r="AU64" i="31"/>
  <c r="AV64" i="31"/>
  <c r="AW64" i="31"/>
  <c r="AX64" i="31"/>
  <c r="AY64" i="31"/>
  <c r="AZ64" i="31"/>
  <c r="BA64" i="31"/>
  <c r="B65" i="31"/>
  <c r="F66" i="31"/>
  <c r="H66" i="31"/>
  <c r="W66" i="31"/>
  <c r="X66" i="31"/>
  <c r="Y66" i="31"/>
  <c r="Z66" i="31"/>
  <c r="AA66" i="31"/>
  <c r="AB66" i="31"/>
  <c r="AC66" i="31"/>
  <c r="AD66" i="31"/>
  <c r="AE66" i="31"/>
  <c r="AF66" i="31"/>
  <c r="AG66" i="31"/>
  <c r="AH66" i="31"/>
  <c r="AI66" i="31"/>
  <c r="AJ66" i="31"/>
  <c r="AK66" i="31"/>
  <c r="AL66" i="31"/>
  <c r="AM66" i="31"/>
  <c r="AN66" i="31"/>
  <c r="AO66" i="31"/>
  <c r="AP66" i="31"/>
  <c r="AQ66" i="31"/>
  <c r="AR66" i="31"/>
  <c r="AS66" i="31"/>
  <c r="AT66" i="31"/>
  <c r="AU66" i="31"/>
  <c r="AV66" i="31"/>
  <c r="AW66" i="31"/>
  <c r="AX66" i="31"/>
  <c r="AY66" i="31"/>
  <c r="AZ66" i="31"/>
  <c r="BA66" i="31"/>
  <c r="B67" i="31"/>
  <c r="F68" i="31"/>
  <c r="H68" i="31"/>
  <c r="W68" i="31"/>
  <c r="X68" i="31"/>
  <c r="Y68" i="31"/>
  <c r="Z68" i="31"/>
  <c r="AA68" i="31"/>
  <c r="AB68" i="31"/>
  <c r="AC68" i="31"/>
  <c r="AD68" i="31"/>
  <c r="AE68" i="31"/>
  <c r="AF68" i="31"/>
  <c r="AG68" i="31"/>
  <c r="AH68" i="31"/>
  <c r="AI68" i="31"/>
  <c r="AJ68" i="31"/>
  <c r="AK68" i="31"/>
  <c r="AL68" i="31"/>
  <c r="AM68" i="31"/>
  <c r="AN68" i="31"/>
  <c r="AO68" i="31"/>
  <c r="AP68" i="31"/>
  <c r="AQ68" i="31"/>
  <c r="AR68" i="31"/>
  <c r="AS68" i="31"/>
  <c r="AT68" i="31"/>
  <c r="AU68" i="31"/>
  <c r="AV68" i="31"/>
  <c r="AW68" i="31"/>
  <c r="AX68" i="31"/>
  <c r="AY68" i="31"/>
  <c r="AZ68" i="31"/>
  <c r="BA68" i="31"/>
  <c r="B69" i="31"/>
  <c r="F70" i="31"/>
  <c r="H70" i="31"/>
  <c r="W70" i="31"/>
  <c r="X70" i="31"/>
  <c r="Y70" i="31"/>
  <c r="Z70" i="31"/>
  <c r="AA70" i="31"/>
  <c r="AB70" i="31"/>
  <c r="AC70" i="31"/>
  <c r="AD70" i="31"/>
  <c r="AE70" i="31"/>
  <c r="AF70" i="31"/>
  <c r="AG70" i="31"/>
  <c r="AH70" i="31"/>
  <c r="AI70" i="31"/>
  <c r="AJ70" i="31"/>
  <c r="AK70" i="31"/>
  <c r="AL70" i="31"/>
  <c r="AM70" i="31"/>
  <c r="AN70" i="31"/>
  <c r="AO70" i="31"/>
  <c r="AP70" i="31"/>
  <c r="AQ70" i="31"/>
  <c r="AR70" i="31"/>
  <c r="AS70" i="31"/>
  <c r="AT70" i="31"/>
  <c r="AU70" i="31"/>
  <c r="AV70" i="31"/>
  <c r="AW70" i="31"/>
  <c r="AX70" i="31"/>
  <c r="AY70" i="31"/>
  <c r="AZ70" i="31"/>
  <c r="BA70" i="31"/>
  <c r="B71" i="31"/>
  <c r="F72" i="31"/>
  <c r="H72" i="31"/>
  <c r="W72" i="31"/>
  <c r="X72" i="31"/>
  <c r="Y72" i="31"/>
  <c r="Z72" i="31"/>
  <c r="AA72" i="31"/>
  <c r="AB72" i="31"/>
  <c r="AC72" i="31"/>
  <c r="AD72" i="31"/>
  <c r="AE72" i="31"/>
  <c r="AF72" i="31"/>
  <c r="AG72" i="31"/>
  <c r="AH72" i="31"/>
  <c r="AI72" i="31"/>
  <c r="AJ72" i="31"/>
  <c r="AK72" i="31"/>
  <c r="AL72" i="31"/>
  <c r="AM72" i="31"/>
  <c r="AN72" i="31"/>
  <c r="AO72" i="31"/>
  <c r="AP72" i="31"/>
  <c r="AQ72" i="31"/>
  <c r="AR72" i="31"/>
  <c r="AS72" i="31"/>
  <c r="AT72" i="31"/>
  <c r="AU72" i="31"/>
  <c r="AV72" i="31"/>
  <c r="AW72" i="31"/>
  <c r="AX72" i="31"/>
  <c r="AY72" i="31"/>
  <c r="AZ72" i="31"/>
  <c r="BA72" i="31"/>
  <c r="B73" i="31"/>
  <c r="F74" i="31"/>
  <c r="H74" i="31"/>
  <c r="W74" i="31"/>
  <c r="X74" i="31"/>
  <c r="Y74" i="31"/>
  <c r="Z74" i="31"/>
  <c r="AA74" i="31"/>
  <c r="AB74" i="31"/>
  <c r="AC74" i="31"/>
  <c r="AD74" i="31"/>
  <c r="AE74" i="31"/>
  <c r="AF74" i="31"/>
  <c r="AG74" i="31"/>
  <c r="AH74" i="31"/>
  <c r="AI74" i="31"/>
  <c r="AJ74" i="31"/>
  <c r="AK74" i="31"/>
  <c r="AL74" i="31"/>
  <c r="AM74" i="31"/>
  <c r="AN74" i="31"/>
  <c r="AO74" i="31"/>
  <c r="AP74" i="31"/>
  <c r="AQ74" i="31"/>
  <c r="AR74" i="31"/>
  <c r="AS74" i="31"/>
  <c r="AT74" i="31"/>
  <c r="AU74" i="31"/>
  <c r="AV74" i="31"/>
  <c r="AW74" i="31"/>
  <c r="AX74" i="31"/>
  <c r="AY74" i="31"/>
  <c r="AZ74" i="31"/>
  <c r="BA74" i="31"/>
  <c r="B75" i="31"/>
  <c r="F76" i="31"/>
  <c r="H76" i="31"/>
  <c r="W76" i="31"/>
  <c r="X76" i="31"/>
  <c r="Y76" i="31"/>
  <c r="Z76" i="31"/>
  <c r="AA76" i="31"/>
  <c r="AB76" i="31"/>
  <c r="AC76" i="31"/>
  <c r="AD76" i="31"/>
  <c r="AE76" i="31"/>
  <c r="AF76" i="31"/>
  <c r="AG76" i="31"/>
  <c r="AH76" i="31"/>
  <c r="AI76" i="31"/>
  <c r="AJ76" i="31"/>
  <c r="AK76" i="31"/>
  <c r="AL76" i="31"/>
  <c r="AM76" i="31"/>
  <c r="AN76" i="31"/>
  <c r="AO76" i="31"/>
  <c r="AP76" i="31"/>
  <c r="AQ76" i="31"/>
  <c r="AR76" i="31"/>
  <c r="AS76" i="31"/>
  <c r="AT76" i="31"/>
  <c r="AU76" i="31"/>
  <c r="AV76" i="31"/>
  <c r="AW76" i="31"/>
  <c r="AX76" i="31"/>
  <c r="AY76" i="31"/>
  <c r="AZ76" i="31"/>
  <c r="BA76" i="31"/>
  <c r="B77" i="31"/>
  <c r="F78" i="31"/>
  <c r="H78" i="31"/>
  <c r="W78" i="31"/>
  <c r="X78" i="31"/>
  <c r="Y78" i="31"/>
  <c r="Z78" i="31"/>
  <c r="AA78" i="31"/>
  <c r="AB78" i="31"/>
  <c r="AC78" i="31"/>
  <c r="AD78" i="31"/>
  <c r="AE78" i="31"/>
  <c r="AF78" i="31"/>
  <c r="AG78" i="31"/>
  <c r="AH78" i="31"/>
  <c r="AI78" i="31"/>
  <c r="AJ78" i="31"/>
  <c r="AK78" i="31"/>
  <c r="AL78" i="31"/>
  <c r="AM78" i="31"/>
  <c r="AN78" i="31"/>
  <c r="AO78" i="31"/>
  <c r="AP78" i="31"/>
  <c r="AQ78" i="31"/>
  <c r="AR78" i="31"/>
  <c r="AS78" i="31"/>
  <c r="AT78" i="31"/>
  <c r="AU78" i="31"/>
  <c r="AV78" i="31"/>
  <c r="AW78" i="31"/>
  <c r="AX78" i="31"/>
  <c r="AY78" i="31"/>
  <c r="AZ78" i="31"/>
  <c r="BA78" i="31"/>
  <c r="B79" i="31"/>
  <c r="F80" i="31"/>
  <c r="H80" i="31"/>
  <c r="W80" i="31"/>
  <c r="X80" i="31"/>
  <c r="Y80" i="31"/>
  <c r="Z80" i="31"/>
  <c r="AA80" i="31"/>
  <c r="AB80" i="31"/>
  <c r="AC80" i="31"/>
  <c r="AD80" i="31"/>
  <c r="AE80" i="31"/>
  <c r="AF80" i="31"/>
  <c r="AG80" i="31"/>
  <c r="AH80" i="31"/>
  <c r="AI80" i="31"/>
  <c r="AJ80" i="31"/>
  <c r="AK80" i="31"/>
  <c r="AL80" i="31"/>
  <c r="AM80" i="31"/>
  <c r="AN80" i="31"/>
  <c r="AO80" i="31"/>
  <c r="AP80" i="31"/>
  <c r="AQ80" i="31"/>
  <c r="AR80" i="31"/>
  <c r="AS80" i="31"/>
  <c r="AT80" i="31"/>
  <c r="AU80" i="31"/>
  <c r="AV80" i="31"/>
  <c r="AW80" i="31"/>
  <c r="AX80" i="31"/>
  <c r="AY80" i="31"/>
  <c r="AZ80" i="31"/>
  <c r="BA80" i="31"/>
  <c r="B81" i="31"/>
  <c r="F82" i="31"/>
  <c r="H82" i="31"/>
  <c r="W82" i="31"/>
  <c r="X82" i="31"/>
  <c r="Y82" i="31"/>
  <c r="Z82" i="31"/>
  <c r="AA82" i="31"/>
  <c r="AB82" i="31"/>
  <c r="AC82" i="31"/>
  <c r="AD82" i="31"/>
  <c r="AE82" i="31"/>
  <c r="AF82" i="31"/>
  <c r="AG82" i="31"/>
  <c r="AH82" i="31"/>
  <c r="AI82" i="31"/>
  <c r="AJ82" i="31"/>
  <c r="AK82" i="31"/>
  <c r="AL82" i="31"/>
  <c r="AM82" i="31"/>
  <c r="AN82" i="31"/>
  <c r="AO82" i="31"/>
  <c r="AP82" i="31"/>
  <c r="AQ82" i="31"/>
  <c r="AR82" i="31"/>
  <c r="AS82" i="31"/>
  <c r="AT82" i="31"/>
  <c r="AU82" i="31"/>
  <c r="AV82" i="31"/>
  <c r="AW82" i="31"/>
  <c r="AX82" i="31"/>
  <c r="AY82" i="31"/>
  <c r="AZ82" i="31"/>
  <c r="BA82" i="31"/>
  <c r="B83" i="31"/>
  <c r="F84" i="31"/>
  <c r="H84" i="31"/>
  <c r="W84" i="31"/>
  <c r="X84" i="31"/>
  <c r="Y84" i="31"/>
  <c r="Z84" i="31"/>
  <c r="AA84" i="31"/>
  <c r="AB84" i="31"/>
  <c r="AC84" i="31"/>
  <c r="AD84" i="31"/>
  <c r="AE84" i="31"/>
  <c r="AF84" i="31"/>
  <c r="AG84" i="31"/>
  <c r="AH84" i="31"/>
  <c r="AI84" i="31"/>
  <c r="AJ84" i="31"/>
  <c r="AK84" i="31"/>
  <c r="AL84" i="31"/>
  <c r="AM84" i="31"/>
  <c r="AN84" i="31"/>
  <c r="AO84" i="31"/>
  <c r="AP84" i="31"/>
  <c r="AQ84" i="31"/>
  <c r="AR84" i="31"/>
  <c r="AS84" i="31"/>
  <c r="AT84" i="31"/>
  <c r="AU84" i="31"/>
  <c r="AV84" i="31"/>
  <c r="AW84" i="31"/>
  <c r="AX84" i="31"/>
  <c r="AY84" i="31"/>
  <c r="AZ84" i="31"/>
  <c r="BA84" i="31"/>
  <c r="B85" i="31"/>
  <c r="F86" i="31"/>
  <c r="H86" i="31"/>
  <c r="W86" i="31"/>
  <c r="X86" i="31"/>
  <c r="Y86" i="31"/>
  <c r="Z86" i="31"/>
  <c r="AA86" i="31"/>
  <c r="AB86" i="31"/>
  <c r="AC86" i="31"/>
  <c r="AD86" i="31"/>
  <c r="AE86" i="31"/>
  <c r="AF86" i="31"/>
  <c r="AG86" i="31"/>
  <c r="AH86" i="31"/>
  <c r="AI86" i="31"/>
  <c r="AJ86" i="31"/>
  <c r="AK86" i="31"/>
  <c r="AL86" i="31"/>
  <c r="AM86" i="31"/>
  <c r="AN86" i="31"/>
  <c r="AO86" i="31"/>
  <c r="AP86" i="31"/>
  <c r="AQ86" i="31"/>
  <c r="AR86" i="31"/>
  <c r="AS86" i="31"/>
  <c r="AT86" i="31"/>
  <c r="AU86" i="31"/>
  <c r="AV86" i="31"/>
  <c r="AW86" i="31"/>
  <c r="AX86" i="31"/>
  <c r="AY86" i="31"/>
  <c r="AZ86" i="31"/>
  <c r="BA86" i="31"/>
  <c r="B87" i="31"/>
  <c r="F88" i="31"/>
  <c r="H88" i="31"/>
  <c r="W88" i="31"/>
  <c r="X88" i="31"/>
  <c r="Y88" i="31"/>
  <c r="Z88" i="31"/>
  <c r="AA88" i="31"/>
  <c r="AB88" i="31"/>
  <c r="AC88" i="31"/>
  <c r="AD88" i="31"/>
  <c r="AE88" i="31"/>
  <c r="AF88" i="31"/>
  <c r="AG88" i="31"/>
  <c r="AH88" i="31"/>
  <c r="AI88" i="31"/>
  <c r="AJ88" i="31"/>
  <c r="AK88" i="31"/>
  <c r="AL88" i="31"/>
  <c r="AM88" i="31"/>
  <c r="AN88" i="31"/>
  <c r="AO88" i="31"/>
  <c r="AP88" i="31"/>
  <c r="AQ88" i="31"/>
  <c r="AR88" i="31"/>
  <c r="AS88" i="31"/>
  <c r="AT88" i="31"/>
  <c r="AU88" i="31"/>
  <c r="AV88" i="31"/>
  <c r="AW88" i="31"/>
  <c r="AX88" i="31"/>
  <c r="AY88" i="31"/>
  <c r="AZ88" i="31"/>
  <c r="BA88" i="31"/>
  <c r="B89" i="31"/>
  <c r="F90" i="31"/>
  <c r="H90" i="31"/>
  <c r="W90" i="31"/>
  <c r="X90" i="31"/>
  <c r="Y90" i="31"/>
  <c r="Z90" i="31"/>
  <c r="AA90" i="31"/>
  <c r="AB90" i="31"/>
  <c r="AC90" i="31"/>
  <c r="AD90" i="31"/>
  <c r="AE90" i="31"/>
  <c r="AF90" i="31"/>
  <c r="AG90" i="31"/>
  <c r="AH90" i="31"/>
  <c r="AI90" i="31"/>
  <c r="AJ90" i="31"/>
  <c r="AK90" i="31"/>
  <c r="AL90" i="31"/>
  <c r="AM90" i="31"/>
  <c r="AN90" i="31"/>
  <c r="AO90" i="31"/>
  <c r="AP90" i="31"/>
  <c r="AQ90" i="31"/>
  <c r="AR90" i="31"/>
  <c r="AS90" i="31"/>
  <c r="AT90" i="31"/>
  <c r="AU90" i="31"/>
  <c r="AV90" i="31"/>
  <c r="AW90" i="31"/>
  <c r="AX90" i="31"/>
  <c r="AY90" i="31"/>
  <c r="AZ90" i="31"/>
  <c r="BA90" i="31"/>
  <c r="B91" i="31"/>
  <c r="F92" i="31"/>
  <c r="H92" i="31"/>
  <c r="W92" i="31"/>
  <c r="X92" i="31"/>
  <c r="Y92" i="31"/>
  <c r="Z92" i="31"/>
  <c r="AA92" i="31"/>
  <c r="AB92" i="31"/>
  <c r="AC92" i="31"/>
  <c r="AD92" i="31"/>
  <c r="AE92" i="31"/>
  <c r="AF92" i="31"/>
  <c r="AG92" i="31"/>
  <c r="AH92" i="31"/>
  <c r="AI92" i="31"/>
  <c r="AJ92" i="31"/>
  <c r="AK92" i="31"/>
  <c r="AL92" i="31"/>
  <c r="AM92" i="31"/>
  <c r="AN92" i="31"/>
  <c r="AO92" i="31"/>
  <c r="AP92" i="31"/>
  <c r="AQ92" i="31"/>
  <c r="AR92" i="31"/>
  <c r="AS92" i="31"/>
  <c r="AT92" i="31"/>
  <c r="AU92" i="31"/>
  <c r="AV92" i="31"/>
  <c r="AW92" i="31"/>
  <c r="AX92" i="31"/>
  <c r="AY92" i="31"/>
  <c r="AZ92" i="31"/>
  <c r="BA92" i="31"/>
  <c r="B93" i="31"/>
  <c r="F94" i="31"/>
  <c r="H94" i="31"/>
  <c r="W94" i="31"/>
  <c r="X94" i="31"/>
  <c r="Y94" i="31"/>
  <c r="Z94" i="31"/>
  <c r="AA94" i="31"/>
  <c r="AB94" i="31"/>
  <c r="AC94" i="31"/>
  <c r="AD94" i="31"/>
  <c r="AE94" i="31"/>
  <c r="AF94" i="31"/>
  <c r="AG94" i="31"/>
  <c r="AH94" i="31"/>
  <c r="AI94" i="31"/>
  <c r="AJ94" i="31"/>
  <c r="AK94" i="31"/>
  <c r="AL94" i="31"/>
  <c r="AM94" i="31"/>
  <c r="AN94" i="31"/>
  <c r="AO94" i="31"/>
  <c r="AP94" i="31"/>
  <c r="AQ94" i="31"/>
  <c r="AR94" i="31"/>
  <c r="AS94" i="31"/>
  <c r="AT94" i="31"/>
  <c r="AU94" i="31"/>
  <c r="AV94" i="31"/>
  <c r="AW94" i="31"/>
  <c r="AX94" i="31"/>
  <c r="AY94" i="31"/>
  <c r="AZ94" i="31"/>
  <c r="BA94" i="31"/>
  <c r="B95" i="31"/>
  <c r="F96" i="31"/>
  <c r="H96" i="31"/>
  <c r="W96" i="31"/>
  <c r="X96" i="31"/>
  <c r="Y96" i="31"/>
  <c r="Z96" i="31"/>
  <c r="AA96" i="31"/>
  <c r="AB96" i="31"/>
  <c r="AC96" i="31"/>
  <c r="AD96" i="31"/>
  <c r="AE96" i="31"/>
  <c r="AF96" i="31"/>
  <c r="AG96" i="31"/>
  <c r="AH96" i="31"/>
  <c r="AI96" i="31"/>
  <c r="AJ96" i="31"/>
  <c r="AK96" i="31"/>
  <c r="AL96" i="31"/>
  <c r="AM96" i="31"/>
  <c r="AN96" i="31"/>
  <c r="AO96" i="31"/>
  <c r="AP96" i="31"/>
  <c r="AQ96" i="31"/>
  <c r="AR96" i="31"/>
  <c r="AS96" i="31"/>
  <c r="AT96" i="31"/>
  <c r="AU96" i="31"/>
  <c r="AV96" i="31"/>
  <c r="AW96" i="31"/>
  <c r="AX96" i="31"/>
  <c r="AY96" i="31"/>
  <c r="AZ96" i="31"/>
  <c r="BA96" i="31"/>
  <c r="B97" i="31"/>
  <c r="F98" i="31"/>
  <c r="H98" i="31"/>
  <c r="W98" i="31"/>
  <c r="X98" i="31"/>
  <c r="Y98" i="31"/>
  <c r="Z98" i="31"/>
  <c r="AA98" i="31"/>
  <c r="AB98" i="31"/>
  <c r="AC98" i="31"/>
  <c r="AD98" i="31"/>
  <c r="AE98" i="31"/>
  <c r="AF98" i="31"/>
  <c r="AG98" i="31"/>
  <c r="AH98" i="31"/>
  <c r="AI98" i="31"/>
  <c r="AJ98" i="31"/>
  <c r="AK98" i="31"/>
  <c r="AL98" i="31"/>
  <c r="AM98" i="31"/>
  <c r="AN98" i="31"/>
  <c r="AO98" i="31"/>
  <c r="AP98" i="31"/>
  <c r="AQ98" i="31"/>
  <c r="AR98" i="31"/>
  <c r="AS98" i="31"/>
  <c r="AT98" i="31"/>
  <c r="AU98" i="31"/>
  <c r="AV98" i="31"/>
  <c r="AW98" i="31"/>
  <c r="AX98" i="31"/>
  <c r="AY98" i="31"/>
  <c r="AZ98" i="31"/>
  <c r="BA98" i="31"/>
  <c r="B99" i="31"/>
  <c r="F100" i="31"/>
  <c r="H100" i="31"/>
  <c r="W100" i="31"/>
  <c r="X100" i="31"/>
  <c r="Y100" i="31"/>
  <c r="Z100" i="31"/>
  <c r="AA100" i="31"/>
  <c r="AB100" i="31"/>
  <c r="AC100" i="31"/>
  <c r="AD100" i="31"/>
  <c r="AE100" i="31"/>
  <c r="AF100" i="31"/>
  <c r="AG100" i="31"/>
  <c r="AH100" i="31"/>
  <c r="AI100" i="31"/>
  <c r="AJ100" i="31"/>
  <c r="AK100" i="31"/>
  <c r="AL100" i="31"/>
  <c r="AM100" i="31"/>
  <c r="AN100" i="31"/>
  <c r="AO100" i="31"/>
  <c r="AP100" i="31"/>
  <c r="AQ100" i="31"/>
  <c r="AR100" i="31"/>
  <c r="AS100" i="31"/>
  <c r="AT100" i="31"/>
  <c r="AU100" i="31"/>
  <c r="AV100" i="31"/>
  <c r="AW100" i="31"/>
  <c r="AX100" i="31"/>
  <c r="AY100" i="31"/>
  <c r="AZ100" i="31"/>
  <c r="BA100" i="31"/>
  <c r="B101" i="31"/>
  <c r="F102" i="31"/>
  <c r="H102" i="31"/>
  <c r="W102" i="31"/>
  <c r="X102" i="31"/>
  <c r="Y102" i="31"/>
  <c r="Z102" i="31"/>
  <c r="AA102" i="31"/>
  <c r="AB102" i="31"/>
  <c r="AC102" i="31"/>
  <c r="AD102" i="31"/>
  <c r="AE102" i="31"/>
  <c r="AF102" i="31"/>
  <c r="AG102" i="31"/>
  <c r="AH102" i="31"/>
  <c r="AI102" i="31"/>
  <c r="AJ102" i="31"/>
  <c r="AK102" i="31"/>
  <c r="AL102" i="31"/>
  <c r="AM102" i="31"/>
  <c r="AN102" i="31"/>
  <c r="AO102" i="31"/>
  <c r="AP102" i="31"/>
  <c r="AQ102" i="31"/>
  <c r="AR102" i="31"/>
  <c r="AS102" i="31"/>
  <c r="AT102" i="31"/>
  <c r="AU102" i="31"/>
  <c r="AV102" i="31"/>
  <c r="AW102" i="31"/>
  <c r="AX102" i="31"/>
  <c r="AY102" i="31"/>
  <c r="AZ102" i="31"/>
  <c r="BA102" i="31"/>
  <c r="B103" i="31"/>
  <c r="F104" i="31"/>
  <c r="H104" i="31"/>
  <c r="W104" i="31"/>
  <c r="X104" i="31"/>
  <c r="Y104" i="31"/>
  <c r="Z104" i="31"/>
  <c r="AA104" i="31"/>
  <c r="AB104" i="31"/>
  <c r="AC104" i="31"/>
  <c r="AD104" i="31"/>
  <c r="AE104" i="31"/>
  <c r="AF104" i="31"/>
  <c r="AG104" i="31"/>
  <c r="AH104" i="31"/>
  <c r="AI104" i="31"/>
  <c r="AJ104" i="31"/>
  <c r="AK104" i="31"/>
  <c r="AL104" i="31"/>
  <c r="AM104" i="31"/>
  <c r="AN104" i="31"/>
  <c r="AO104" i="31"/>
  <c r="AP104" i="31"/>
  <c r="AQ104" i="31"/>
  <c r="AR104" i="31"/>
  <c r="AS104" i="31"/>
  <c r="AT104" i="31"/>
  <c r="AU104" i="31"/>
  <c r="AV104" i="31"/>
  <c r="AW104" i="31"/>
  <c r="AX104" i="31"/>
  <c r="AY104" i="31"/>
  <c r="AZ104" i="31"/>
  <c r="BA104" i="31"/>
  <c r="B105" i="31"/>
  <c r="F106" i="31"/>
  <c r="H106" i="31"/>
  <c r="W106" i="31"/>
  <c r="X106" i="31"/>
  <c r="Y106" i="31"/>
  <c r="Z106" i="31"/>
  <c r="AA106" i="31"/>
  <c r="AB106" i="31"/>
  <c r="AC106" i="31"/>
  <c r="AD106" i="31"/>
  <c r="AE106" i="31"/>
  <c r="AF106" i="31"/>
  <c r="AG106" i="31"/>
  <c r="AH106" i="31"/>
  <c r="AI106" i="31"/>
  <c r="AJ106" i="31"/>
  <c r="AK106" i="31"/>
  <c r="AL106" i="31"/>
  <c r="AM106" i="31"/>
  <c r="AN106" i="31"/>
  <c r="AO106" i="31"/>
  <c r="AP106" i="31"/>
  <c r="AQ106" i="31"/>
  <c r="AR106" i="31"/>
  <c r="AS106" i="31"/>
  <c r="AT106" i="31"/>
  <c r="AU106" i="31"/>
  <c r="AV106" i="31"/>
  <c r="AW106" i="31"/>
  <c r="AX106" i="31"/>
  <c r="AY106" i="31"/>
  <c r="AZ106" i="31"/>
  <c r="BA106" i="31"/>
  <c r="B107" i="31"/>
  <c r="F108" i="31"/>
  <c r="H108" i="31"/>
  <c r="W108" i="31"/>
  <c r="X108" i="31"/>
  <c r="Y108" i="31"/>
  <c r="Z108" i="31"/>
  <c r="AA108" i="31"/>
  <c r="AB108" i="31"/>
  <c r="AC108" i="31"/>
  <c r="AD108" i="31"/>
  <c r="AE108" i="31"/>
  <c r="AF108" i="31"/>
  <c r="AG108" i="31"/>
  <c r="AH108" i="31"/>
  <c r="AI108" i="31"/>
  <c r="AJ108" i="31"/>
  <c r="AK108" i="31"/>
  <c r="AL108" i="31"/>
  <c r="AM108" i="31"/>
  <c r="AN108" i="31"/>
  <c r="AO108" i="31"/>
  <c r="AP108" i="31"/>
  <c r="AQ108" i="31"/>
  <c r="AR108" i="31"/>
  <c r="AS108" i="31"/>
  <c r="AT108" i="31"/>
  <c r="AU108" i="31"/>
  <c r="AV108" i="31"/>
  <c r="AW108" i="31"/>
  <c r="AX108" i="31"/>
  <c r="AY108" i="31"/>
  <c r="AZ108" i="31"/>
  <c r="BA108" i="31"/>
  <c r="B109" i="31"/>
  <c r="F110" i="31"/>
  <c r="H110" i="31"/>
  <c r="W110" i="31"/>
  <c r="X110" i="31"/>
  <c r="Y110" i="31"/>
  <c r="Z110" i="31"/>
  <c r="AA110" i="31"/>
  <c r="AB110" i="31"/>
  <c r="AC110" i="31"/>
  <c r="AD110" i="31"/>
  <c r="AE110" i="31"/>
  <c r="AF110" i="31"/>
  <c r="AG110" i="31"/>
  <c r="AH110" i="31"/>
  <c r="AI110" i="31"/>
  <c r="AJ110" i="31"/>
  <c r="AK110" i="31"/>
  <c r="AL110" i="31"/>
  <c r="AM110" i="31"/>
  <c r="AN110" i="31"/>
  <c r="AO110" i="31"/>
  <c r="AP110" i="31"/>
  <c r="AQ110" i="31"/>
  <c r="AR110" i="31"/>
  <c r="AS110" i="31"/>
  <c r="AT110" i="31"/>
  <c r="AU110" i="31"/>
  <c r="AV110" i="31"/>
  <c r="AW110" i="31"/>
  <c r="AX110" i="31"/>
  <c r="AY110" i="31"/>
  <c r="AZ110" i="31"/>
  <c r="BA110" i="31"/>
  <c r="B111" i="31"/>
  <c r="F112" i="31"/>
  <c r="H112" i="31"/>
  <c r="W112" i="31"/>
  <c r="X112" i="31"/>
  <c r="Y112" i="31"/>
  <c r="Z112" i="31"/>
  <c r="AA112" i="31"/>
  <c r="AB112" i="31"/>
  <c r="AC112" i="31"/>
  <c r="AD112" i="31"/>
  <c r="AE112" i="31"/>
  <c r="AF112" i="31"/>
  <c r="AG112" i="31"/>
  <c r="AH112" i="31"/>
  <c r="AI112" i="31"/>
  <c r="AJ112" i="31"/>
  <c r="AK112" i="31"/>
  <c r="AL112" i="31"/>
  <c r="AM112" i="31"/>
  <c r="AN112" i="31"/>
  <c r="AO112" i="31"/>
  <c r="AP112" i="31"/>
  <c r="AQ112" i="31"/>
  <c r="AR112" i="31"/>
  <c r="AS112" i="31"/>
  <c r="AT112" i="31"/>
  <c r="AU112" i="31"/>
  <c r="AV112" i="31"/>
  <c r="AW112" i="31"/>
  <c r="AX112" i="31"/>
  <c r="AY112" i="31"/>
  <c r="AZ112" i="31"/>
  <c r="BA112" i="31"/>
  <c r="B113" i="31"/>
  <c r="F114" i="31"/>
  <c r="H114" i="31"/>
  <c r="W114" i="31"/>
  <c r="X114" i="31"/>
  <c r="Y114" i="31"/>
  <c r="Z114" i="31"/>
  <c r="AA114" i="31"/>
  <c r="AB114" i="31"/>
  <c r="AC114" i="31"/>
  <c r="AD114" i="31"/>
  <c r="AE114" i="31"/>
  <c r="AF114" i="31"/>
  <c r="AG114" i="31"/>
  <c r="AH114" i="31"/>
  <c r="AI114" i="31"/>
  <c r="AJ114" i="31"/>
  <c r="AK114" i="31"/>
  <c r="AL114" i="31"/>
  <c r="AM114" i="31"/>
  <c r="AN114" i="31"/>
  <c r="AO114" i="31"/>
  <c r="AP114" i="31"/>
  <c r="AQ114" i="31"/>
  <c r="AR114" i="31"/>
  <c r="AS114" i="31"/>
  <c r="AT114" i="31"/>
  <c r="AU114" i="31"/>
  <c r="AV114" i="31"/>
  <c r="AW114" i="31"/>
  <c r="AX114" i="31"/>
  <c r="AY114" i="31"/>
  <c r="AZ114" i="31"/>
  <c r="BA114" i="31"/>
  <c r="B115" i="31"/>
  <c r="F116" i="31"/>
  <c r="H116" i="31"/>
  <c r="W116" i="31"/>
  <c r="X116" i="31"/>
  <c r="Y116" i="31"/>
  <c r="Z116" i="31"/>
  <c r="AA116" i="31"/>
  <c r="AB116" i="31"/>
  <c r="AC116" i="31"/>
  <c r="AD116" i="31"/>
  <c r="AE116" i="31"/>
  <c r="AF116" i="31"/>
  <c r="AG116" i="31"/>
  <c r="AH116" i="31"/>
  <c r="AI116" i="31"/>
  <c r="AJ116" i="31"/>
  <c r="AK116" i="31"/>
  <c r="AL116" i="31"/>
  <c r="AM116" i="31"/>
  <c r="AN116" i="31"/>
  <c r="AO116" i="31"/>
  <c r="AP116" i="31"/>
  <c r="AQ116" i="31"/>
  <c r="AR116" i="31"/>
  <c r="AS116" i="31"/>
  <c r="AT116" i="31"/>
  <c r="AU116" i="31"/>
  <c r="AV116" i="31"/>
  <c r="AW116" i="31"/>
  <c r="AX116" i="31"/>
  <c r="AY116" i="31"/>
  <c r="AZ116" i="31"/>
  <c r="BA116" i="31"/>
  <c r="B117" i="31"/>
  <c r="F118" i="31"/>
  <c r="H118" i="31"/>
  <c r="W118" i="31"/>
  <c r="X118" i="31"/>
  <c r="Y118" i="31"/>
  <c r="Z118" i="31"/>
  <c r="AA118" i="31"/>
  <c r="AB118" i="31"/>
  <c r="AC118" i="31"/>
  <c r="AD118" i="31"/>
  <c r="AE118" i="31"/>
  <c r="AF118" i="31"/>
  <c r="AG118" i="31"/>
  <c r="AH118" i="31"/>
  <c r="AI118" i="31"/>
  <c r="AJ118" i="31"/>
  <c r="AK118" i="31"/>
  <c r="AL118" i="31"/>
  <c r="AM118" i="31"/>
  <c r="AN118" i="31"/>
  <c r="AO118" i="31"/>
  <c r="AP118" i="31"/>
  <c r="AQ118" i="31"/>
  <c r="AR118" i="31"/>
  <c r="AS118" i="31"/>
  <c r="AT118" i="31"/>
  <c r="AU118" i="31"/>
  <c r="AV118" i="31"/>
  <c r="AW118" i="31"/>
  <c r="AX118" i="31"/>
  <c r="AY118" i="31"/>
  <c r="AZ118" i="31"/>
  <c r="BA118" i="31"/>
  <c r="B119" i="31"/>
  <c r="F120" i="31"/>
  <c r="H120" i="31"/>
  <c r="W120" i="31"/>
  <c r="X120" i="31"/>
  <c r="Y120" i="31"/>
  <c r="Z120" i="31"/>
  <c r="AA120" i="31"/>
  <c r="AB120" i="31"/>
  <c r="AC120" i="31"/>
  <c r="AD120" i="31"/>
  <c r="AE120" i="31"/>
  <c r="AF120" i="31"/>
  <c r="AG120" i="31"/>
  <c r="AH120" i="31"/>
  <c r="AI120" i="31"/>
  <c r="AJ120" i="31"/>
  <c r="AK120" i="31"/>
  <c r="AL120" i="31"/>
  <c r="AM120" i="31"/>
  <c r="AN120" i="31"/>
  <c r="AO120" i="31"/>
  <c r="AP120" i="31"/>
  <c r="AQ120" i="31"/>
  <c r="AR120" i="31"/>
  <c r="AS120" i="31"/>
  <c r="AT120" i="31"/>
  <c r="AU120" i="31"/>
  <c r="AV120" i="31"/>
  <c r="AW120" i="31"/>
  <c r="AX120" i="31"/>
  <c r="AY120" i="31"/>
  <c r="AZ120" i="31"/>
  <c r="BA120" i="31"/>
  <c r="B121" i="31"/>
  <c r="F122" i="31"/>
  <c r="H122" i="31"/>
  <c r="W122" i="31"/>
  <c r="X122" i="31"/>
  <c r="Y122" i="31"/>
  <c r="Z122" i="31"/>
  <c r="AA122" i="31"/>
  <c r="AB122" i="31"/>
  <c r="AC122" i="31"/>
  <c r="AD122" i="31"/>
  <c r="AE122" i="31"/>
  <c r="AF122" i="31"/>
  <c r="AG122" i="31"/>
  <c r="AH122" i="31"/>
  <c r="AI122" i="31"/>
  <c r="AJ122" i="31"/>
  <c r="AK122" i="31"/>
  <c r="AL122" i="31"/>
  <c r="AM122" i="31"/>
  <c r="AN122" i="31"/>
  <c r="AO122" i="31"/>
  <c r="AP122" i="31"/>
  <c r="AQ122" i="31"/>
  <c r="AR122" i="31"/>
  <c r="AS122" i="31"/>
  <c r="AT122" i="31"/>
  <c r="AU122" i="31"/>
  <c r="AV122" i="31"/>
  <c r="AW122" i="31"/>
  <c r="AX122" i="31"/>
  <c r="AY122" i="31"/>
  <c r="AZ122" i="31"/>
  <c r="BA122" i="31"/>
  <c r="B123" i="31"/>
  <c r="F124" i="31"/>
  <c r="H124" i="31"/>
  <c r="W124" i="31"/>
  <c r="X124" i="31"/>
  <c r="Y124" i="31"/>
  <c r="Z124" i="31"/>
  <c r="AA124" i="31"/>
  <c r="AB124" i="31"/>
  <c r="AC124" i="31"/>
  <c r="AD124" i="31"/>
  <c r="AE124" i="31"/>
  <c r="AF124" i="31"/>
  <c r="AG124" i="31"/>
  <c r="AH124" i="31"/>
  <c r="AI124" i="31"/>
  <c r="AJ124" i="31"/>
  <c r="AK124" i="31"/>
  <c r="AL124" i="31"/>
  <c r="AM124" i="31"/>
  <c r="AN124" i="31"/>
  <c r="AO124" i="31"/>
  <c r="AP124" i="31"/>
  <c r="AQ124" i="31"/>
  <c r="AR124" i="31"/>
  <c r="AS124" i="31"/>
  <c r="AT124" i="31"/>
  <c r="AU124" i="31"/>
  <c r="AV124" i="31"/>
  <c r="AW124" i="31"/>
  <c r="AX124" i="31"/>
  <c r="AY124" i="31"/>
  <c r="AZ124" i="31"/>
  <c r="BA124" i="31"/>
  <c r="B125" i="31"/>
  <c r="F126" i="31"/>
  <c r="H126" i="31"/>
  <c r="W126" i="31"/>
  <c r="X126" i="31"/>
  <c r="Y126" i="31"/>
  <c r="Z126" i="31"/>
  <c r="AA126" i="31"/>
  <c r="AB126" i="31"/>
  <c r="AC126" i="31"/>
  <c r="AD126" i="31"/>
  <c r="AE126" i="31"/>
  <c r="AF126" i="31"/>
  <c r="AG126" i="31"/>
  <c r="AH126" i="31"/>
  <c r="AI126" i="31"/>
  <c r="AJ126" i="31"/>
  <c r="AK126" i="31"/>
  <c r="AL126" i="31"/>
  <c r="AM126" i="31"/>
  <c r="AN126" i="31"/>
  <c r="AO126" i="31"/>
  <c r="AP126" i="31"/>
  <c r="AQ126" i="31"/>
  <c r="AR126" i="31"/>
  <c r="AS126" i="31"/>
  <c r="AT126" i="31"/>
  <c r="AU126" i="31"/>
  <c r="AV126" i="31"/>
  <c r="AW126" i="31"/>
  <c r="AX126" i="31"/>
  <c r="AY126" i="31"/>
  <c r="AZ126" i="31"/>
  <c r="BA126" i="31"/>
  <c r="B127" i="31"/>
  <c r="F128" i="31"/>
  <c r="H128" i="31"/>
  <c r="W128" i="31"/>
  <c r="X128" i="31"/>
  <c r="Y128" i="31"/>
  <c r="Z128" i="31"/>
  <c r="AA128" i="31"/>
  <c r="AB128" i="31"/>
  <c r="AC128" i="31"/>
  <c r="AD128" i="31"/>
  <c r="AE128" i="31"/>
  <c r="AF128" i="31"/>
  <c r="AG128" i="31"/>
  <c r="AH128" i="31"/>
  <c r="AI128" i="31"/>
  <c r="AJ128" i="31"/>
  <c r="AK128" i="31"/>
  <c r="AL128" i="31"/>
  <c r="AM128" i="31"/>
  <c r="AN128" i="31"/>
  <c r="AO128" i="31"/>
  <c r="AP128" i="31"/>
  <c r="AQ128" i="31"/>
  <c r="AR128" i="31"/>
  <c r="AS128" i="31"/>
  <c r="AT128" i="31"/>
  <c r="AU128" i="31"/>
  <c r="AV128" i="31"/>
  <c r="AW128" i="31"/>
  <c r="AX128" i="31"/>
  <c r="AY128" i="31"/>
  <c r="AZ128" i="31"/>
  <c r="BA128" i="31"/>
  <c r="B129" i="31"/>
  <c r="F130" i="31"/>
  <c r="H130" i="31"/>
  <c r="W130" i="31"/>
  <c r="X130" i="31"/>
  <c r="Y130" i="31"/>
  <c r="Z130" i="31"/>
  <c r="AA130" i="31"/>
  <c r="AB130" i="31"/>
  <c r="AC130" i="31"/>
  <c r="AD130" i="31"/>
  <c r="AE130" i="31"/>
  <c r="AF130" i="31"/>
  <c r="AG130" i="31"/>
  <c r="AH130" i="31"/>
  <c r="AI130" i="31"/>
  <c r="AJ130" i="31"/>
  <c r="AK130" i="31"/>
  <c r="AL130" i="31"/>
  <c r="AM130" i="31"/>
  <c r="AN130" i="31"/>
  <c r="AO130" i="31"/>
  <c r="AP130" i="31"/>
  <c r="AQ130" i="31"/>
  <c r="AR130" i="31"/>
  <c r="AS130" i="31"/>
  <c r="AT130" i="31"/>
  <c r="AU130" i="31"/>
  <c r="AV130" i="31"/>
  <c r="AW130" i="31"/>
  <c r="AX130" i="31"/>
  <c r="AY130" i="31"/>
  <c r="AZ130" i="31"/>
  <c r="BA130" i="31"/>
  <c r="B131" i="31"/>
  <c r="F132" i="31"/>
  <c r="H132" i="31"/>
  <c r="W132" i="31"/>
  <c r="X132" i="31"/>
  <c r="Y132" i="31"/>
  <c r="Z132" i="31"/>
  <c r="AA132" i="31"/>
  <c r="AB132" i="31"/>
  <c r="AC132" i="31"/>
  <c r="AD132" i="31"/>
  <c r="AE132" i="31"/>
  <c r="AF132" i="31"/>
  <c r="AG132" i="31"/>
  <c r="AH132" i="31"/>
  <c r="AI132" i="31"/>
  <c r="AJ132" i="31"/>
  <c r="AK132" i="31"/>
  <c r="AL132" i="31"/>
  <c r="AM132" i="31"/>
  <c r="AN132" i="31"/>
  <c r="AO132" i="31"/>
  <c r="AP132" i="31"/>
  <c r="AQ132" i="31"/>
  <c r="AR132" i="31"/>
  <c r="AS132" i="31"/>
  <c r="AT132" i="31"/>
  <c r="AU132" i="31"/>
  <c r="AV132" i="31"/>
  <c r="AW132" i="31"/>
  <c r="AX132" i="31"/>
  <c r="AY132" i="31"/>
  <c r="AZ132" i="31"/>
  <c r="BA132" i="31"/>
  <c r="B133" i="31"/>
  <c r="F134" i="31"/>
  <c r="H134" i="31"/>
  <c r="W134" i="31"/>
  <c r="X134" i="31"/>
  <c r="Y134" i="31"/>
  <c r="Z134" i="31"/>
  <c r="AA134" i="31"/>
  <c r="AB134" i="31"/>
  <c r="AC134" i="31"/>
  <c r="AD134" i="31"/>
  <c r="AE134" i="31"/>
  <c r="AF134" i="31"/>
  <c r="AG134" i="31"/>
  <c r="AH134" i="31"/>
  <c r="AI134" i="31"/>
  <c r="AJ134" i="31"/>
  <c r="AK134" i="31"/>
  <c r="AL134" i="31"/>
  <c r="AM134" i="31"/>
  <c r="AN134" i="31"/>
  <c r="AO134" i="31"/>
  <c r="AP134" i="31"/>
  <c r="AQ134" i="31"/>
  <c r="AR134" i="31"/>
  <c r="AS134" i="31"/>
  <c r="AT134" i="31"/>
  <c r="AU134" i="31"/>
  <c r="AV134" i="31"/>
  <c r="AW134" i="31"/>
  <c r="AX134" i="31"/>
  <c r="AY134" i="31"/>
  <c r="AZ134" i="31"/>
  <c r="BA134" i="31"/>
  <c r="B135" i="31"/>
  <c r="F136" i="31"/>
  <c r="H136" i="31"/>
  <c r="W136" i="31"/>
  <c r="X136" i="31"/>
  <c r="Y136" i="31"/>
  <c r="Z136" i="31"/>
  <c r="AA136" i="31"/>
  <c r="AB136" i="31"/>
  <c r="AC136" i="31"/>
  <c r="AD136" i="31"/>
  <c r="AE136" i="31"/>
  <c r="AF136" i="31"/>
  <c r="AG136" i="31"/>
  <c r="AH136" i="31"/>
  <c r="AI136" i="31"/>
  <c r="AJ136" i="31"/>
  <c r="AK136" i="31"/>
  <c r="AL136" i="31"/>
  <c r="AM136" i="31"/>
  <c r="AN136" i="31"/>
  <c r="AO136" i="31"/>
  <c r="AP136" i="31"/>
  <c r="AQ136" i="31"/>
  <c r="AR136" i="31"/>
  <c r="AS136" i="31"/>
  <c r="AT136" i="31"/>
  <c r="AU136" i="31"/>
  <c r="AV136" i="31"/>
  <c r="AW136" i="31"/>
  <c r="AX136" i="31"/>
  <c r="AY136" i="31"/>
  <c r="AZ136" i="31"/>
  <c r="BA136" i="31"/>
  <c r="B137" i="31"/>
  <c r="F138" i="31"/>
  <c r="H138" i="31"/>
  <c r="W138" i="31"/>
  <c r="X138" i="31"/>
  <c r="Y138" i="31"/>
  <c r="Z138" i="31"/>
  <c r="AA138" i="31"/>
  <c r="AB138" i="31"/>
  <c r="AC138" i="31"/>
  <c r="AD138" i="31"/>
  <c r="AE138" i="31"/>
  <c r="AF138" i="31"/>
  <c r="AG138" i="31"/>
  <c r="AH138" i="31"/>
  <c r="AI138" i="31"/>
  <c r="AJ138" i="31"/>
  <c r="AK138" i="31"/>
  <c r="AL138" i="31"/>
  <c r="AM138" i="31"/>
  <c r="AN138" i="31"/>
  <c r="AO138" i="31"/>
  <c r="AP138" i="31"/>
  <c r="AQ138" i="31"/>
  <c r="AR138" i="31"/>
  <c r="AS138" i="31"/>
  <c r="AT138" i="31"/>
  <c r="AU138" i="31"/>
  <c r="AV138" i="31"/>
  <c r="AW138" i="31"/>
  <c r="AX138" i="31"/>
  <c r="AY138" i="31"/>
  <c r="AZ138" i="31"/>
  <c r="BA138" i="31"/>
  <c r="B139" i="31"/>
  <c r="F140" i="31"/>
  <c r="H140" i="31"/>
  <c r="W140" i="31"/>
  <c r="X140" i="31"/>
  <c r="Y140" i="31"/>
  <c r="Z140" i="31"/>
  <c r="AA140" i="31"/>
  <c r="AB140" i="31"/>
  <c r="AC140" i="31"/>
  <c r="AD140" i="31"/>
  <c r="AE140" i="31"/>
  <c r="AF140" i="31"/>
  <c r="AG140" i="31"/>
  <c r="AH140" i="31"/>
  <c r="AI140" i="31"/>
  <c r="AJ140" i="31"/>
  <c r="AK140" i="31"/>
  <c r="AL140" i="31"/>
  <c r="AM140" i="31"/>
  <c r="AN140" i="31"/>
  <c r="AO140" i="31"/>
  <c r="AP140" i="31"/>
  <c r="AQ140" i="31"/>
  <c r="AR140" i="31"/>
  <c r="AS140" i="31"/>
  <c r="AT140" i="31"/>
  <c r="AU140" i="31"/>
  <c r="AV140" i="31"/>
  <c r="AW140" i="31"/>
  <c r="AX140" i="31"/>
  <c r="AY140" i="31"/>
  <c r="AZ140" i="31"/>
  <c r="BA140" i="31"/>
  <c r="B141" i="31"/>
  <c r="F142" i="31"/>
  <c r="H142" i="31"/>
  <c r="W142" i="31"/>
  <c r="X142" i="31"/>
  <c r="Y142" i="31"/>
  <c r="Z142" i="31"/>
  <c r="AA142" i="31"/>
  <c r="AB142" i="31"/>
  <c r="AC142" i="31"/>
  <c r="AD142" i="31"/>
  <c r="AE142" i="31"/>
  <c r="AF142" i="31"/>
  <c r="AG142" i="31"/>
  <c r="AH142" i="31"/>
  <c r="AI142" i="31"/>
  <c r="AJ142" i="31"/>
  <c r="AK142" i="31"/>
  <c r="AL142" i="31"/>
  <c r="AM142" i="31"/>
  <c r="AN142" i="31"/>
  <c r="AO142" i="31"/>
  <c r="AP142" i="31"/>
  <c r="AQ142" i="31"/>
  <c r="AR142" i="31"/>
  <c r="AS142" i="31"/>
  <c r="AT142" i="31"/>
  <c r="AU142" i="31"/>
  <c r="AV142" i="31"/>
  <c r="AW142" i="31"/>
  <c r="AX142" i="31"/>
  <c r="AY142" i="31"/>
  <c r="AZ142" i="31"/>
  <c r="BA142" i="31"/>
  <c r="B143" i="31"/>
  <c r="F144" i="31"/>
  <c r="H144" i="31"/>
  <c r="W144" i="31"/>
  <c r="X144" i="31"/>
  <c r="Y144" i="31"/>
  <c r="Z144" i="31"/>
  <c r="AA144" i="31"/>
  <c r="AB144" i="31"/>
  <c r="AC144" i="31"/>
  <c r="AD144" i="31"/>
  <c r="AE144" i="31"/>
  <c r="AF144" i="31"/>
  <c r="AG144" i="31"/>
  <c r="AH144" i="31"/>
  <c r="AI144" i="31"/>
  <c r="AJ144" i="31"/>
  <c r="AK144" i="31"/>
  <c r="AL144" i="31"/>
  <c r="AM144" i="31"/>
  <c r="AN144" i="31"/>
  <c r="AO144" i="31"/>
  <c r="AP144" i="31"/>
  <c r="AQ144" i="31"/>
  <c r="AR144" i="31"/>
  <c r="AS144" i="31"/>
  <c r="AT144" i="31"/>
  <c r="AU144" i="31"/>
  <c r="AV144" i="31"/>
  <c r="AW144" i="31"/>
  <c r="AX144" i="31"/>
  <c r="AY144" i="31"/>
  <c r="AZ144" i="31"/>
  <c r="BA144" i="31"/>
  <c r="B145" i="31"/>
  <c r="F146" i="31"/>
  <c r="H146" i="31"/>
  <c r="W146" i="31"/>
  <c r="X146" i="31"/>
  <c r="Y146" i="31"/>
  <c r="Z146" i="31"/>
  <c r="AA146" i="31"/>
  <c r="AB146" i="31"/>
  <c r="AC146" i="31"/>
  <c r="AD146" i="31"/>
  <c r="AE146" i="31"/>
  <c r="AF146" i="31"/>
  <c r="AG146" i="31"/>
  <c r="AH146" i="31"/>
  <c r="AI146" i="31"/>
  <c r="AJ146" i="31"/>
  <c r="AK146" i="31"/>
  <c r="AL146" i="31"/>
  <c r="AM146" i="31"/>
  <c r="AN146" i="31"/>
  <c r="AO146" i="31"/>
  <c r="AP146" i="31"/>
  <c r="AQ146" i="31"/>
  <c r="AR146" i="31"/>
  <c r="AS146" i="31"/>
  <c r="AT146" i="31"/>
  <c r="AU146" i="31"/>
  <c r="AV146" i="31"/>
  <c r="AW146" i="31"/>
  <c r="AX146" i="31"/>
  <c r="AY146" i="31"/>
  <c r="AZ146" i="31"/>
  <c r="BA146" i="31"/>
  <c r="B147" i="31"/>
  <c r="F148" i="31"/>
  <c r="H148" i="31"/>
  <c r="W148" i="31"/>
  <c r="X148" i="31"/>
  <c r="Y148" i="31"/>
  <c r="Z148" i="31"/>
  <c r="AA148" i="31"/>
  <c r="AB148" i="31"/>
  <c r="AC148" i="31"/>
  <c r="AD148" i="31"/>
  <c r="AE148" i="31"/>
  <c r="AF148" i="31"/>
  <c r="AG148" i="31"/>
  <c r="AH148" i="31"/>
  <c r="AI148" i="31"/>
  <c r="AJ148" i="31"/>
  <c r="AK148" i="31"/>
  <c r="AL148" i="31"/>
  <c r="AM148" i="31"/>
  <c r="AN148" i="31"/>
  <c r="AO148" i="31"/>
  <c r="AP148" i="31"/>
  <c r="AQ148" i="31"/>
  <c r="AR148" i="31"/>
  <c r="AS148" i="31"/>
  <c r="AT148" i="31"/>
  <c r="AU148" i="31"/>
  <c r="AV148" i="31"/>
  <c r="AW148" i="31"/>
  <c r="AX148" i="31"/>
  <c r="AY148" i="31"/>
  <c r="AZ148" i="31"/>
  <c r="BA148" i="31"/>
  <c r="B149" i="31"/>
  <c r="F150" i="31"/>
  <c r="H150" i="31"/>
  <c r="W150" i="31"/>
  <c r="X150" i="31"/>
  <c r="Y150" i="31"/>
  <c r="Z150" i="31"/>
  <c r="AA150" i="31"/>
  <c r="AB150" i="31"/>
  <c r="AC150" i="31"/>
  <c r="AD150" i="31"/>
  <c r="AE150" i="31"/>
  <c r="AF150" i="31"/>
  <c r="AG150" i="31"/>
  <c r="AH150" i="31"/>
  <c r="AI150" i="31"/>
  <c r="AJ150" i="31"/>
  <c r="AK150" i="31"/>
  <c r="AL150" i="31"/>
  <c r="AM150" i="31"/>
  <c r="AN150" i="31"/>
  <c r="AO150" i="31"/>
  <c r="AP150" i="31"/>
  <c r="AQ150" i="31"/>
  <c r="AR150" i="31"/>
  <c r="AS150" i="31"/>
  <c r="AT150" i="31"/>
  <c r="AU150" i="31"/>
  <c r="AV150" i="31"/>
  <c r="AW150" i="31"/>
  <c r="AX150" i="31"/>
  <c r="AY150" i="31"/>
  <c r="AZ150" i="31"/>
  <c r="BA150" i="31"/>
  <c r="B151" i="31"/>
  <c r="F152" i="31"/>
  <c r="H152" i="31"/>
  <c r="W152" i="31"/>
  <c r="X152" i="31"/>
  <c r="Y152" i="31"/>
  <c r="Z152" i="31"/>
  <c r="AA152" i="31"/>
  <c r="AB152" i="31"/>
  <c r="AC152" i="31"/>
  <c r="AD152" i="31"/>
  <c r="AE152" i="31"/>
  <c r="AF152" i="31"/>
  <c r="AG152" i="31"/>
  <c r="AH152" i="31"/>
  <c r="AI152" i="31"/>
  <c r="AJ152" i="31"/>
  <c r="AK152" i="31"/>
  <c r="AL152" i="31"/>
  <c r="AM152" i="31"/>
  <c r="AN152" i="31"/>
  <c r="AO152" i="31"/>
  <c r="AP152" i="31"/>
  <c r="AQ152" i="31"/>
  <c r="AR152" i="31"/>
  <c r="AS152" i="31"/>
  <c r="AT152" i="31"/>
  <c r="AU152" i="31"/>
  <c r="AV152" i="31"/>
  <c r="AW152" i="31"/>
  <c r="AX152" i="31"/>
  <c r="AY152" i="31"/>
  <c r="AZ152" i="31"/>
  <c r="BA152" i="31"/>
  <c r="B153" i="31"/>
  <c r="F154" i="31"/>
  <c r="H154" i="31"/>
  <c r="W154" i="31"/>
  <c r="X154" i="31"/>
  <c r="Y154" i="31"/>
  <c r="Z154" i="31"/>
  <c r="AA154" i="31"/>
  <c r="AB154" i="31"/>
  <c r="AC154" i="31"/>
  <c r="AD154" i="31"/>
  <c r="AE154" i="31"/>
  <c r="AF154" i="31"/>
  <c r="AG154" i="31"/>
  <c r="AH154" i="31"/>
  <c r="AI154" i="31"/>
  <c r="AJ154" i="31"/>
  <c r="AK154" i="31"/>
  <c r="AL154" i="31"/>
  <c r="AM154" i="31"/>
  <c r="AN154" i="31"/>
  <c r="AO154" i="31"/>
  <c r="AP154" i="31"/>
  <c r="AQ154" i="31"/>
  <c r="AR154" i="31"/>
  <c r="AS154" i="31"/>
  <c r="AT154" i="31"/>
  <c r="AU154" i="31"/>
  <c r="AV154" i="31"/>
  <c r="AW154" i="31"/>
  <c r="AX154" i="31"/>
  <c r="AY154" i="31"/>
  <c r="AZ154" i="31"/>
  <c r="BA154" i="31"/>
  <c r="B155" i="31"/>
  <c r="F156" i="31"/>
  <c r="H156" i="31"/>
  <c r="W156" i="31"/>
  <c r="X156" i="31"/>
  <c r="Y156" i="31"/>
  <c r="Z156" i="31"/>
  <c r="AA156" i="31"/>
  <c r="AB156" i="31"/>
  <c r="AC156" i="31"/>
  <c r="AD156" i="31"/>
  <c r="AE156" i="31"/>
  <c r="AF156" i="31"/>
  <c r="AG156" i="31"/>
  <c r="AH156" i="31"/>
  <c r="AI156" i="31"/>
  <c r="AJ156" i="31"/>
  <c r="AK156" i="31"/>
  <c r="AL156" i="31"/>
  <c r="AM156" i="31"/>
  <c r="AN156" i="31"/>
  <c r="AO156" i="31"/>
  <c r="AP156" i="31"/>
  <c r="AQ156" i="31"/>
  <c r="AR156" i="31"/>
  <c r="AS156" i="31"/>
  <c r="AT156" i="31"/>
  <c r="AU156" i="31"/>
  <c r="AV156" i="31"/>
  <c r="AW156" i="31"/>
  <c r="AX156" i="31"/>
  <c r="AY156" i="31"/>
  <c r="AZ156" i="31"/>
  <c r="BA156" i="31"/>
  <c r="B157" i="31"/>
  <c r="F158" i="31"/>
  <c r="H158" i="31"/>
  <c r="W158" i="31"/>
  <c r="X158" i="31"/>
  <c r="Y158" i="31"/>
  <c r="Z158" i="31"/>
  <c r="AA158" i="31"/>
  <c r="AB158" i="31"/>
  <c r="AC158" i="31"/>
  <c r="AD158" i="31"/>
  <c r="AE158" i="31"/>
  <c r="AF158" i="31"/>
  <c r="AG158" i="31"/>
  <c r="AH158" i="31"/>
  <c r="AI158" i="31"/>
  <c r="AJ158" i="31"/>
  <c r="AK158" i="31"/>
  <c r="AL158" i="31"/>
  <c r="AM158" i="31"/>
  <c r="AN158" i="31"/>
  <c r="AO158" i="31"/>
  <c r="AP158" i="31"/>
  <c r="AQ158" i="31"/>
  <c r="AR158" i="31"/>
  <c r="AS158" i="31"/>
  <c r="AT158" i="31"/>
  <c r="AU158" i="31"/>
  <c r="AV158" i="31"/>
  <c r="AW158" i="31"/>
  <c r="AX158" i="31"/>
  <c r="AY158" i="31"/>
  <c r="AZ158" i="31"/>
  <c r="BA158" i="31"/>
  <c r="B159" i="31"/>
  <c r="F160" i="31"/>
  <c r="H160" i="31"/>
  <c r="W160" i="31"/>
  <c r="X160" i="31"/>
  <c r="Y160" i="31"/>
  <c r="Z160" i="31"/>
  <c r="AA160" i="31"/>
  <c r="AB160" i="31"/>
  <c r="AC160" i="31"/>
  <c r="AD160" i="31"/>
  <c r="AE160" i="31"/>
  <c r="AF160" i="31"/>
  <c r="AG160" i="31"/>
  <c r="AH160" i="31"/>
  <c r="AI160" i="31"/>
  <c r="AJ160" i="31"/>
  <c r="AK160" i="31"/>
  <c r="AL160" i="31"/>
  <c r="AM160" i="31"/>
  <c r="AN160" i="31"/>
  <c r="AO160" i="31"/>
  <c r="AP160" i="31"/>
  <c r="AQ160" i="31"/>
  <c r="AR160" i="31"/>
  <c r="AS160" i="31"/>
  <c r="AT160" i="31"/>
  <c r="AU160" i="31"/>
  <c r="AV160" i="31"/>
  <c r="AW160" i="31"/>
  <c r="AX160" i="31"/>
  <c r="AY160" i="31"/>
  <c r="AZ160" i="31"/>
  <c r="BA160" i="31"/>
  <c r="B161" i="31"/>
  <c r="F162" i="31"/>
  <c r="H162" i="31"/>
  <c r="W162" i="31"/>
  <c r="X162" i="31"/>
  <c r="Y162" i="31"/>
  <c r="Z162" i="31"/>
  <c r="AA162" i="31"/>
  <c r="AB162" i="31"/>
  <c r="AC162" i="31"/>
  <c r="AD162" i="31"/>
  <c r="AE162" i="31"/>
  <c r="AF162" i="31"/>
  <c r="AG162" i="31"/>
  <c r="AH162" i="31"/>
  <c r="AI162" i="31"/>
  <c r="AJ162" i="31"/>
  <c r="AK162" i="31"/>
  <c r="AL162" i="31"/>
  <c r="AM162" i="31"/>
  <c r="AN162" i="31"/>
  <c r="AO162" i="31"/>
  <c r="AP162" i="31"/>
  <c r="AQ162" i="31"/>
  <c r="AR162" i="31"/>
  <c r="AS162" i="31"/>
  <c r="AT162" i="31"/>
  <c r="AU162" i="31"/>
  <c r="AV162" i="31"/>
  <c r="AW162" i="31"/>
  <c r="AX162" i="31"/>
  <c r="AY162" i="31"/>
  <c r="AZ162" i="31"/>
  <c r="BA162" i="31"/>
  <c r="B163" i="31"/>
  <c r="F164" i="31"/>
  <c r="H164" i="31"/>
  <c r="W164" i="31"/>
  <c r="X164" i="31"/>
  <c r="Y164" i="31"/>
  <c r="Z164" i="31"/>
  <c r="AA164" i="31"/>
  <c r="AB164" i="31"/>
  <c r="AC164" i="31"/>
  <c r="AD164" i="31"/>
  <c r="AE164" i="31"/>
  <c r="AF164" i="31"/>
  <c r="AG164" i="31"/>
  <c r="AH164" i="31"/>
  <c r="AI164" i="31"/>
  <c r="AJ164" i="31"/>
  <c r="AK164" i="31"/>
  <c r="AL164" i="31"/>
  <c r="AM164" i="31"/>
  <c r="AN164" i="31"/>
  <c r="AO164" i="31"/>
  <c r="AP164" i="31"/>
  <c r="AQ164" i="31"/>
  <c r="AR164" i="31"/>
  <c r="AS164" i="31"/>
  <c r="AT164" i="31"/>
  <c r="AU164" i="31"/>
  <c r="AV164" i="31"/>
  <c r="AW164" i="31"/>
  <c r="AX164" i="31"/>
  <c r="AY164" i="31"/>
  <c r="AZ164" i="31"/>
  <c r="BA164" i="31"/>
  <c r="B165" i="31"/>
  <c r="F166" i="31"/>
  <c r="H166" i="31"/>
  <c r="W166" i="31"/>
  <c r="X166" i="31"/>
  <c r="Y166" i="31"/>
  <c r="Z166" i="31"/>
  <c r="AA166" i="31"/>
  <c r="AB166" i="31"/>
  <c r="AC166" i="31"/>
  <c r="AD166" i="31"/>
  <c r="AE166" i="31"/>
  <c r="AF166" i="31"/>
  <c r="AG166" i="31"/>
  <c r="AH166" i="31"/>
  <c r="AI166" i="31"/>
  <c r="AJ166" i="31"/>
  <c r="AK166" i="31"/>
  <c r="AL166" i="31"/>
  <c r="AM166" i="31"/>
  <c r="AN166" i="31"/>
  <c r="AO166" i="31"/>
  <c r="AP166" i="31"/>
  <c r="AQ166" i="31"/>
  <c r="AR166" i="31"/>
  <c r="AS166" i="31"/>
  <c r="AT166" i="31"/>
  <c r="AU166" i="31"/>
  <c r="AV166" i="31"/>
  <c r="AW166" i="31"/>
  <c r="AX166" i="31"/>
  <c r="AY166" i="31"/>
  <c r="AZ166" i="31"/>
  <c r="BA166" i="31"/>
  <c r="B167" i="31"/>
  <c r="F168" i="31"/>
  <c r="H168" i="31"/>
  <c r="W168" i="31"/>
  <c r="X168" i="31"/>
  <c r="Y168" i="31"/>
  <c r="Z168" i="31"/>
  <c r="AA168" i="31"/>
  <c r="AB168" i="31"/>
  <c r="AC168" i="31"/>
  <c r="AD168" i="31"/>
  <c r="AE168" i="31"/>
  <c r="AF168" i="31"/>
  <c r="AG168" i="31"/>
  <c r="AH168" i="31"/>
  <c r="AI168" i="31"/>
  <c r="AJ168" i="31"/>
  <c r="AK168" i="31"/>
  <c r="AL168" i="31"/>
  <c r="AM168" i="31"/>
  <c r="AN168" i="31"/>
  <c r="AO168" i="31"/>
  <c r="AP168" i="31"/>
  <c r="AQ168" i="31"/>
  <c r="AR168" i="31"/>
  <c r="AS168" i="31"/>
  <c r="AT168" i="31"/>
  <c r="AU168" i="31"/>
  <c r="AV168" i="31"/>
  <c r="AW168" i="31"/>
  <c r="AX168" i="31"/>
  <c r="AY168" i="31"/>
  <c r="AZ168" i="31"/>
  <c r="BA168" i="31"/>
  <c r="B169" i="31"/>
  <c r="F170" i="31"/>
  <c r="H170" i="31"/>
  <c r="W170" i="31"/>
  <c r="X170" i="31"/>
  <c r="Y170" i="31"/>
  <c r="Z170" i="31"/>
  <c r="AA170" i="31"/>
  <c r="AB170" i="31"/>
  <c r="AC170" i="31"/>
  <c r="AD170" i="31"/>
  <c r="AE170" i="31"/>
  <c r="AF170" i="31"/>
  <c r="AG170" i="31"/>
  <c r="AH170" i="31"/>
  <c r="AI170" i="31"/>
  <c r="AJ170" i="31"/>
  <c r="AK170" i="31"/>
  <c r="AL170" i="31"/>
  <c r="AM170" i="31"/>
  <c r="AN170" i="31"/>
  <c r="AO170" i="31"/>
  <c r="AP170" i="31"/>
  <c r="AQ170" i="31"/>
  <c r="AR170" i="31"/>
  <c r="AS170" i="31"/>
  <c r="AT170" i="31"/>
  <c r="AU170" i="31"/>
  <c r="AV170" i="31"/>
  <c r="AW170" i="31"/>
  <c r="AX170" i="31"/>
  <c r="AY170" i="31"/>
  <c r="AZ170" i="31"/>
  <c r="BA170" i="31"/>
  <c r="B171" i="31"/>
  <c r="F172" i="31"/>
  <c r="H172" i="31"/>
  <c r="W172" i="31"/>
  <c r="X172" i="31"/>
  <c r="Y172" i="31"/>
  <c r="Z172" i="31"/>
  <c r="AA172" i="31"/>
  <c r="AB172" i="31"/>
  <c r="AC172" i="31"/>
  <c r="AD172" i="31"/>
  <c r="AE172" i="31"/>
  <c r="AF172" i="31"/>
  <c r="AG172" i="31"/>
  <c r="AH172" i="31"/>
  <c r="AI172" i="31"/>
  <c r="AJ172" i="31"/>
  <c r="AK172" i="31"/>
  <c r="AL172" i="31"/>
  <c r="AM172" i="31"/>
  <c r="AN172" i="31"/>
  <c r="AO172" i="31"/>
  <c r="AP172" i="31"/>
  <c r="AQ172" i="31"/>
  <c r="AR172" i="31"/>
  <c r="AS172" i="31"/>
  <c r="AT172" i="31"/>
  <c r="AU172" i="31"/>
  <c r="AV172" i="31"/>
  <c r="AW172" i="31"/>
  <c r="AX172" i="31"/>
  <c r="AY172" i="31"/>
  <c r="AZ172" i="31"/>
  <c r="BA172" i="31"/>
  <c r="B173" i="31"/>
  <c r="F174" i="31"/>
  <c r="H174" i="31"/>
  <c r="W174" i="31"/>
  <c r="X174" i="31"/>
  <c r="Y174" i="31"/>
  <c r="Z174" i="31"/>
  <c r="AA174" i="31"/>
  <c r="AB174" i="31"/>
  <c r="AC174" i="31"/>
  <c r="AD174" i="31"/>
  <c r="AE174" i="31"/>
  <c r="AF174" i="31"/>
  <c r="AG174" i="31"/>
  <c r="AH174" i="31"/>
  <c r="AI174" i="31"/>
  <c r="AJ174" i="31"/>
  <c r="AK174" i="31"/>
  <c r="AL174" i="31"/>
  <c r="AM174" i="31"/>
  <c r="AN174" i="31"/>
  <c r="AO174" i="31"/>
  <c r="AP174" i="31"/>
  <c r="AQ174" i="31"/>
  <c r="AR174" i="31"/>
  <c r="AS174" i="31"/>
  <c r="AT174" i="31"/>
  <c r="AU174" i="31"/>
  <c r="AV174" i="31"/>
  <c r="AW174" i="31"/>
  <c r="AX174" i="31"/>
  <c r="AY174" i="31"/>
  <c r="AZ174" i="31"/>
  <c r="BA174" i="31"/>
  <c r="B175" i="31"/>
  <c r="F176" i="31"/>
  <c r="H176" i="31"/>
  <c r="W176" i="31"/>
  <c r="X176" i="31"/>
  <c r="Y176" i="31"/>
  <c r="Z176" i="31"/>
  <c r="AA176" i="31"/>
  <c r="AB176" i="31"/>
  <c r="AC176" i="31"/>
  <c r="AD176" i="31"/>
  <c r="AE176" i="31"/>
  <c r="AF176" i="31"/>
  <c r="AG176" i="31"/>
  <c r="AH176" i="31"/>
  <c r="AI176" i="31"/>
  <c r="AJ176" i="31"/>
  <c r="AK176" i="31"/>
  <c r="AL176" i="31"/>
  <c r="AM176" i="31"/>
  <c r="AN176" i="31"/>
  <c r="AO176" i="31"/>
  <c r="AP176" i="31"/>
  <c r="AQ176" i="31"/>
  <c r="AR176" i="31"/>
  <c r="AS176" i="31"/>
  <c r="AT176" i="31"/>
  <c r="AU176" i="31"/>
  <c r="AV176" i="31"/>
  <c r="AW176" i="31"/>
  <c r="AX176" i="31"/>
  <c r="AY176" i="31"/>
  <c r="AZ176" i="31"/>
  <c r="BA176" i="31"/>
  <c r="B177" i="31"/>
  <c r="F178" i="31"/>
  <c r="H178" i="31"/>
  <c r="W178" i="31"/>
  <c r="X178" i="31"/>
  <c r="Y178" i="31"/>
  <c r="Z178" i="31"/>
  <c r="AA178" i="31"/>
  <c r="AB178" i="31"/>
  <c r="AC178" i="31"/>
  <c r="AD178" i="31"/>
  <c r="AE178" i="31"/>
  <c r="AF178" i="31"/>
  <c r="AG178" i="31"/>
  <c r="AH178" i="31"/>
  <c r="AI178" i="31"/>
  <c r="AJ178" i="31"/>
  <c r="AK178" i="31"/>
  <c r="AL178" i="31"/>
  <c r="AM178" i="31"/>
  <c r="AN178" i="31"/>
  <c r="AO178" i="31"/>
  <c r="AP178" i="31"/>
  <c r="AQ178" i="31"/>
  <c r="AR178" i="31"/>
  <c r="AS178" i="31"/>
  <c r="AT178" i="31"/>
  <c r="AU178" i="31"/>
  <c r="AV178" i="31"/>
  <c r="AW178" i="31"/>
  <c r="AX178" i="31"/>
  <c r="AY178" i="31"/>
  <c r="AZ178" i="31"/>
  <c r="BA178" i="31"/>
  <c r="B179" i="31"/>
  <c r="F180" i="31"/>
  <c r="H180" i="31"/>
  <c r="W180" i="31"/>
  <c r="X180" i="31"/>
  <c r="Y180" i="31"/>
  <c r="Z180" i="31"/>
  <c r="AA180" i="31"/>
  <c r="AB180" i="31"/>
  <c r="AC180" i="31"/>
  <c r="AD180" i="31"/>
  <c r="AE180" i="31"/>
  <c r="AF180" i="31"/>
  <c r="AG180" i="31"/>
  <c r="AH180" i="31"/>
  <c r="AI180" i="31"/>
  <c r="AJ180" i="31"/>
  <c r="AK180" i="31"/>
  <c r="AL180" i="31"/>
  <c r="AM180" i="31"/>
  <c r="AN180" i="31"/>
  <c r="AO180" i="31"/>
  <c r="AP180" i="31"/>
  <c r="AQ180" i="31"/>
  <c r="AR180" i="31"/>
  <c r="AS180" i="31"/>
  <c r="AT180" i="31"/>
  <c r="AU180" i="31"/>
  <c r="AV180" i="31"/>
  <c r="AW180" i="31"/>
  <c r="AX180" i="31"/>
  <c r="AY180" i="31"/>
  <c r="AZ180" i="31"/>
  <c r="BA180" i="31"/>
  <c r="B181" i="31"/>
  <c r="F182" i="31"/>
  <c r="H182" i="31"/>
  <c r="W182" i="31"/>
  <c r="X182" i="31"/>
  <c r="Y182" i="31"/>
  <c r="Z182" i="31"/>
  <c r="AA182" i="31"/>
  <c r="AB182" i="31"/>
  <c r="AC182" i="31"/>
  <c r="AD182" i="31"/>
  <c r="AE182" i="31"/>
  <c r="AF182" i="31"/>
  <c r="AG182" i="31"/>
  <c r="AH182" i="31"/>
  <c r="AI182" i="31"/>
  <c r="AJ182" i="31"/>
  <c r="AK182" i="31"/>
  <c r="AL182" i="31"/>
  <c r="AM182" i="31"/>
  <c r="AN182" i="31"/>
  <c r="AO182" i="31"/>
  <c r="AP182" i="31"/>
  <c r="AQ182" i="31"/>
  <c r="AR182" i="31"/>
  <c r="AS182" i="31"/>
  <c r="AT182" i="31"/>
  <c r="AU182" i="31"/>
  <c r="AV182" i="31"/>
  <c r="AW182" i="31"/>
  <c r="AX182" i="31"/>
  <c r="AY182" i="31"/>
  <c r="AZ182" i="31"/>
  <c r="BA182" i="31"/>
  <c r="B183" i="31"/>
  <c r="F184" i="31"/>
  <c r="H184" i="31"/>
  <c r="W184" i="31"/>
  <c r="X184" i="31"/>
  <c r="Y184" i="31"/>
  <c r="Z184" i="31"/>
  <c r="AA184" i="31"/>
  <c r="AB184" i="31"/>
  <c r="AC184" i="31"/>
  <c r="AD184" i="31"/>
  <c r="AE184" i="31"/>
  <c r="AF184" i="31"/>
  <c r="AG184" i="31"/>
  <c r="AH184" i="31"/>
  <c r="AI184" i="31"/>
  <c r="AJ184" i="31"/>
  <c r="AK184" i="31"/>
  <c r="AL184" i="31"/>
  <c r="AM184" i="31"/>
  <c r="AN184" i="31"/>
  <c r="AO184" i="31"/>
  <c r="AP184" i="31"/>
  <c r="AQ184" i="31"/>
  <c r="AR184" i="31"/>
  <c r="AS184" i="31"/>
  <c r="AT184" i="31"/>
  <c r="AU184" i="31"/>
  <c r="AV184" i="31"/>
  <c r="AW184" i="31"/>
  <c r="AX184" i="31"/>
  <c r="AY184" i="31"/>
  <c r="AZ184" i="31"/>
  <c r="BA184" i="31"/>
  <c r="B185" i="31"/>
  <c r="F186" i="31"/>
  <c r="H186" i="31"/>
  <c r="W186" i="31"/>
  <c r="X186" i="31"/>
  <c r="Y186" i="31"/>
  <c r="Z186" i="31"/>
  <c r="AA186" i="31"/>
  <c r="AB186" i="31"/>
  <c r="AC186" i="31"/>
  <c r="AD186" i="31"/>
  <c r="AE186" i="31"/>
  <c r="AF186" i="31"/>
  <c r="AG186" i="31"/>
  <c r="AH186" i="31"/>
  <c r="AI186" i="31"/>
  <c r="AJ186" i="31"/>
  <c r="AK186" i="31"/>
  <c r="AL186" i="31"/>
  <c r="AM186" i="31"/>
  <c r="AN186" i="31"/>
  <c r="AO186" i="31"/>
  <c r="AP186" i="31"/>
  <c r="AQ186" i="31"/>
  <c r="AR186" i="31"/>
  <c r="AS186" i="31"/>
  <c r="AT186" i="31"/>
  <c r="AU186" i="31"/>
  <c r="AV186" i="31"/>
  <c r="AW186" i="31"/>
  <c r="AX186" i="31"/>
  <c r="AY186" i="31"/>
  <c r="AZ186" i="31"/>
  <c r="BA186" i="31"/>
  <c r="B187" i="31"/>
  <c r="F188" i="31"/>
  <c r="H188" i="31"/>
  <c r="W188" i="31"/>
  <c r="X188" i="31"/>
  <c r="Y188" i="31"/>
  <c r="Z188" i="31"/>
  <c r="AA188" i="31"/>
  <c r="AB188" i="31"/>
  <c r="AC188" i="31"/>
  <c r="AD188" i="31"/>
  <c r="AE188" i="31"/>
  <c r="AF188" i="31"/>
  <c r="AG188" i="31"/>
  <c r="AH188" i="31"/>
  <c r="AI188" i="31"/>
  <c r="AJ188" i="31"/>
  <c r="AK188" i="31"/>
  <c r="AL188" i="31"/>
  <c r="AM188" i="31"/>
  <c r="AN188" i="31"/>
  <c r="AO188" i="31"/>
  <c r="AP188" i="31"/>
  <c r="AQ188" i="31"/>
  <c r="AR188" i="31"/>
  <c r="AS188" i="31"/>
  <c r="AT188" i="31"/>
  <c r="AU188" i="31"/>
  <c r="AV188" i="31"/>
  <c r="AW188" i="31"/>
  <c r="AX188" i="31"/>
  <c r="AY188" i="31"/>
  <c r="AZ188" i="31"/>
  <c r="BA188" i="31"/>
  <c r="B189" i="31"/>
  <c r="F190" i="31"/>
  <c r="H190" i="31"/>
  <c r="W190" i="31"/>
  <c r="X190" i="31"/>
  <c r="Y190" i="31"/>
  <c r="Z190" i="31"/>
  <c r="AA190" i="31"/>
  <c r="AB190" i="31"/>
  <c r="AC190" i="31"/>
  <c r="AD190" i="31"/>
  <c r="AE190" i="31"/>
  <c r="AF190" i="31"/>
  <c r="AG190" i="31"/>
  <c r="AH190" i="31"/>
  <c r="AI190" i="31"/>
  <c r="AJ190" i="31"/>
  <c r="AK190" i="31"/>
  <c r="AL190" i="31"/>
  <c r="AM190" i="31"/>
  <c r="AN190" i="31"/>
  <c r="AO190" i="31"/>
  <c r="AP190" i="31"/>
  <c r="AQ190" i="31"/>
  <c r="AR190" i="31"/>
  <c r="AS190" i="31"/>
  <c r="AT190" i="31"/>
  <c r="AU190" i="31"/>
  <c r="AV190" i="31"/>
  <c r="AW190" i="31"/>
  <c r="AX190" i="31"/>
  <c r="AY190" i="31"/>
  <c r="AZ190" i="31"/>
  <c r="BA190" i="31"/>
  <c r="B191" i="31"/>
  <c r="F192" i="31"/>
  <c r="H192" i="31"/>
  <c r="W192" i="31"/>
  <c r="X192" i="31"/>
  <c r="Y192" i="31"/>
  <c r="Z192" i="31"/>
  <c r="AA192" i="31"/>
  <c r="AB192" i="31"/>
  <c r="AC192" i="31"/>
  <c r="AD192" i="31"/>
  <c r="AE192" i="31"/>
  <c r="AF192" i="31"/>
  <c r="AG192" i="31"/>
  <c r="AH192" i="31"/>
  <c r="AI192" i="31"/>
  <c r="AJ192" i="31"/>
  <c r="AK192" i="31"/>
  <c r="AL192" i="31"/>
  <c r="AM192" i="31"/>
  <c r="AN192" i="31"/>
  <c r="AO192" i="31"/>
  <c r="AP192" i="31"/>
  <c r="AQ192" i="31"/>
  <c r="AR192" i="31"/>
  <c r="AS192" i="31"/>
  <c r="AT192" i="31"/>
  <c r="AU192" i="31"/>
  <c r="AV192" i="31"/>
  <c r="AW192" i="31"/>
  <c r="AX192" i="31"/>
  <c r="AY192" i="31"/>
  <c r="AZ192" i="31"/>
  <c r="BA192" i="31"/>
  <c r="B193" i="31"/>
  <c r="F194" i="31"/>
  <c r="H194" i="31"/>
  <c r="W194" i="31"/>
  <c r="X194" i="31"/>
  <c r="Y194" i="31"/>
  <c r="Z194" i="31"/>
  <c r="AA194" i="31"/>
  <c r="AB194" i="31"/>
  <c r="AC194" i="31"/>
  <c r="AD194" i="31"/>
  <c r="AE194" i="31"/>
  <c r="AF194" i="31"/>
  <c r="AG194" i="31"/>
  <c r="AH194" i="31"/>
  <c r="AI194" i="31"/>
  <c r="AJ194" i="31"/>
  <c r="AK194" i="31"/>
  <c r="AL194" i="31"/>
  <c r="AM194" i="31"/>
  <c r="AN194" i="31"/>
  <c r="AO194" i="31"/>
  <c r="AP194" i="31"/>
  <c r="AQ194" i="31"/>
  <c r="AR194" i="31"/>
  <c r="AS194" i="31"/>
  <c r="AT194" i="31"/>
  <c r="AU194" i="31"/>
  <c r="AV194" i="31"/>
  <c r="AW194" i="31"/>
  <c r="AX194" i="31"/>
  <c r="AY194" i="31"/>
  <c r="AZ194" i="31"/>
  <c r="BA194" i="31"/>
  <c r="B195" i="31"/>
  <c r="F196" i="31"/>
  <c r="H196" i="31"/>
  <c r="W196" i="31"/>
  <c r="X196" i="31"/>
  <c r="Y196" i="31"/>
  <c r="Z196" i="31"/>
  <c r="AA196" i="31"/>
  <c r="AB196" i="31"/>
  <c r="AC196" i="31"/>
  <c r="AD196" i="31"/>
  <c r="AE196" i="31"/>
  <c r="AF196" i="31"/>
  <c r="AG196" i="31"/>
  <c r="AH196" i="31"/>
  <c r="AI196" i="31"/>
  <c r="AJ196" i="31"/>
  <c r="AK196" i="31"/>
  <c r="AL196" i="31"/>
  <c r="AM196" i="31"/>
  <c r="AN196" i="31"/>
  <c r="AO196" i="31"/>
  <c r="AP196" i="31"/>
  <c r="AQ196" i="31"/>
  <c r="AR196" i="31"/>
  <c r="AS196" i="31"/>
  <c r="AT196" i="31"/>
  <c r="AU196" i="31"/>
  <c r="AV196" i="31"/>
  <c r="AW196" i="31"/>
  <c r="AX196" i="31"/>
  <c r="AY196" i="31"/>
  <c r="AZ196" i="31"/>
  <c r="BA196" i="31"/>
  <c r="B197" i="31"/>
  <c r="F198" i="31"/>
  <c r="H198" i="31"/>
  <c r="W198" i="31"/>
  <c r="X198" i="31"/>
  <c r="Y198" i="31"/>
  <c r="Z198" i="31"/>
  <c r="AA198" i="31"/>
  <c r="AB198" i="31"/>
  <c r="AC198" i="31"/>
  <c r="AD198" i="31"/>
  <c r="AE198" i="31"/>
  <c r="AF198" i="31"/>
  <c r="AG198" i="31"/>
  <c r="AH198" i="31"/>
  <c r="AI198" i="31"/>
  <c r="AJ198" i="31"/>
  <c r="AK198" i="31"/>
  <c r="AL198" i="31"/>
  <c r="AM198" i="31"/>
  <c r="AN198" i="31"/>
  <c r="AO198" i="31"/>
  <c r="AP198" i="31"/>
  <c r="AQ198" i="31"/>
  <c r="AR198" i="31"/>
  <c r="AS198" i="31"/>
  <c r="AT198" i="31"/>
  <c r="AU198" i="31"/>
  <c r="AV198" i="31"/>
  <c r="AW198" i="31"/>
  <c r="AX198" i="31"/>
  <c r="AY198" i="31"/>
  <c r="AZ198" i="31"/>
  <c r="BA198" i="31"/>
  <c r="B199" i="31"/>
  <c r="F200" i="31"/>
  <c r="H200" i="31"/>
  <c r="W200" i="31"/>
  <c r="X200" i="31"/>
  <c r="Y200" i="31"/>
  <c r="Z200" i="31"/>
  <c r="AA200" i="31"/>
  <c r="AB200" i="31"/>
  <c r="AC200" i="31"/>
  <c r="AD200" i="31"/>
  <c r="AE200" i="31"/>
  <c r="AF200" i="31"/>
  <c r="AG200" i="31"/>
  <c r="AH200" i="31"/>
  <c r="AI200" i="31"/>
  <c r="AJ200" i="31"/>
  <c r="AK200" i="31"/>
  <c r="AL200" i="31"/>
  <c r="AM200" i="31"/>
  <c r="AN200" i="31"/>
  <c r="AO200" i="31"/>
  <c r="AP200" i="31"/>
  <c r="AQ200" i="31"/>
  <c r="AR200" i="31"/>
  <c r="AS200" i="31"/>
  <c r="AT200" i="31"/>
  <c r="AU200" i="31"/>
  <c r="AV200" i="31"/>
  <c r="AW200" i="31"/>
  <c r="AX200" i="31"/>
  <c r="AY200" i="31"/>
  <c r="AZ200" i="31"/>
  <c r="BA200" i="31"/>
  <c r="B201" i="31"/>
  <c r="F202" i="31"/>
  <c r="H202" i="31"/>
  <c r="W202" i="31"/>
  <c r="X202" i="31"/>
  <c r="Y202" i="31"/>
  <c r="Z202" i="31"/>
  <c r="AA202" i="31"/>
  <c r="AB202" i="31"/>
  <c r="AC202" i="31"/>
  <c r="AD202" i="31"/>
  <c r="AE202" i="31"/>
  <c r="AF202" i="31"/>
  <c r="AG202" i="31"/>
  <c r="AH202" i="31"/>
  <c r="AI202" i="31"/>
  <c r="AJ202" i="31"/>
  <c r="AK202" i="31"/>
  <c r="AL202" i="31"/>
  <c r="AM202" i="31"/>
  <c r="AN202" i="31"/>
  <c r="AO202" i="31"/>
  <c r="AP202" i="31"/>
  <c r="AQ202" i="31"/>
  <c r="AR202" i="31"/>
  <c r="AS202" i="31"/>
  <c r="AT202" i="31"/>
  <c r="AU202" i="31"/>
  <c r="AV202" i="31"/>
  <c r="AW202" i="31"/>
  <c r="AX202" i="31"/>
  <c r="AY202" i="31"/>
  <c r="AZ202" i="31"/>
  <c r="BA202" i="31"/>
  <c r="B203" i="31"/>
  <c r="F204" i="31"/>
  <c r="H204" i="31"/>
  <c r="W204" i="31"/>
  <c r="X204" i="31"/>
  <c r="Y204" i="31"/>
  <c r="Z204" i="31"/>
  <c r="AA204" i="31"/>
  <c r="AB204" i="31"/>
  <c r="AC204" i="31"/>
  <c r="AD204" i="31"/>
  <c r="AE204" i="31"/>
  <c r="AF204" i="31"/>
  <c r="AG204" i="31"/>
  <c r="AH204" i="31"/>
  <c r="AI204" i="31"/>
  <c r="AJ204" i="31"/>
  <c r="AK204" i="31"/>
  <c r="AL204" i="31"/>
  <c r="AM204" i="31"/>
  <c r="AN204" i="31"/>
  <c r="AO204" i="31"/>
  <c r="AP204" i="31"/>
  <c r="AQ204" i="31"/>
  <c r="AR204" i="31"/>
  <c r="AS204" i="31"/>
  <c r="AT204" i="31"/>
  <c r="AU204" i="31"/>
  <c r="AV204" i="31"/>
  <c r="AW204" i="31"/>
  <c r="AX204" i="31"/>
  <c r="AY204" i="31"/>
  <c r="AZ204" i="31"/>
  <c r="BA204" i="31"/>
  <c r="B205" i="31"/>
  <c r="F206" i="31"/>
  <c r="H206" i="31"/>
  <c r="W206" i="31"/>
  <c r="X206" i="31"/>
  <c r="Y206" i="31"/>
  <c r="Z206" i="31"/>
  <c r="AA206" i="31"/>
  <c r="AB206" i="31"/>
  <c r="AC206" i="31"/>
  <c r="AD206" i="31"/>
  <c r="AE206" i="31"/>
  <c r="AF206" i="31"/>
  <c r="AG206" i="31"/>
  <c r="AH206" i="31"/>
  <c r="AI206" i="31"/>
  <c r="AJ206" i="31"/>
  <c r="AK206" i="31"/>
  <c r="AL206" i="31"/>
  <c r="AM206" i="31"/>
  <c r="AN206" i="31"/>
  <c r="AO206" i="31"/>
  <c r="AP206" i="31"/>
  <c r="AQ206" i="31"/>
  <c r="AR206" i="31"/>
  <c r="AS206" i="31"/>
  <c r="AT206" i="31"/>
  <c r="AU206" i="31"/>
  <c r="AV206" i="31"/>
  <c r="AW206" i="31"/>
  <c r="AX206" i="31"/>
  <c r="AY206" i="31"/>
  <c r="AZ206" i="31"/>
  <c r="BA206" i="31"/>
  <c r="B207" i="31"/>
  <c r="F208" i="31"/>
  <c r="H208" i="31"/>
  <c r="W208" i="31"/>
  <c r="X208" i="31"/>
  <c r="Y208" i="31"/>
  <c r="Z208" i="31"/>
  <c r="AA208" i="31"/>
  <c r="AB208" i="31"/>
  <c r="AC208" i="31"/>
  <c r="AD208" i="31"/>
  <c r="AE208" i="31"/>
  <c r="AF208" i="31"/>
  <c r="AG208" i="31"/>
  <c r="AH208" i="31"/>
  <c r="AI208" i="31"/>
  <c r="AJ208" i="31"/>
  <c r="AK208" i="31"/>
  <c r="AL208" i="31"/>
  <c r="AM208" i="31"/>
  <c r="AN208" i="31"/>
  <c r="AO208" i="31"/>
  <c r="AP208" i="31"/>
  <c r="AQ208" i="31"/>
  <c r="AR208" i="31"/>
  <c r="AS208" i="31"/>
  <c r="AT208" i="31"/>
  <c r="AU208" i="31"/>
  <c r="AV208" i="31"/>
  <c r="AW208" i="31"/>
  <c r="AX208" i="31"/>
  <c r="AY208" i="31"/>
  <c r="AZ208" i="31"/>
  <c r="BA208" i="31"/>
  <c r="B209" i="31"/>
  <c r="F210" i="31"/>
  <c r="H210" i="31"/>
  <c r="W210" i="31"/>
  <c r="X210" i="31"/>
  <c r="Y210" i="31"/>
  <c r="Z210" i="31"/>
  <c r="AA210" i="31"/>
  <c r="AB210" i="31"/>
  <c r="AC210" i="31"/>
  <c r="AD210" i="31"/>
  <c r="AE210" i="31"/>
  <c r="AF210" i="31"/>
  <c r="AG210" i="31"/>
  <c r="AH210" i="31"/>
  <c r="AI210" i="31"/>
  <c r="AJ210" i="31"/>
  <c r="AK210" i="31"/>
  <c r="AL210" i="31"/>
  <c r="AM210" i="31"/>
  <c r="AN210" i="31"/>
  <c r="AO210" i="31"/>
  <c r="AP210" i="31"/>
  <c r="AQ210" i="31"/>
  <c r="AR210" i="31"/>
  <c r="AS210" i="31"/>
  <c r="AT210" i="31"/>
  <c r="AU210" i="31"/>
  <c r="AV210" i="31"/>
  <c r="AW210" i="31"/>
  <c r="AX210" i="31"/>
  <c r="AY210" i="31"/>
  <c r="AZ210" i="31"/>
  <c r="BA210" i="31"/>
  <c r="B211" i="31"/>
  <c r="F212" i="31"/>
  <c r="H212" i="31"/>
  <c r="W212" i="31"/>
  <c r="X212" i="31"/>
  <c r="Y212" i="31"/>
  <c r="Z212" i="31"/>
  <c r="AA212" i="31"/>
  <c r="AB212" i="31"/>
  <c r="AC212" i="31"/>
  <c r="AD212" i="31"/>
  <c r="AE212" i="31"/>
  <c r="AF212" i="31"/>
  <c r="AG212" i="31"/>
  <c r="AH212" i="31"/>
  <c r="AI212" i="31"/>
  <c r="AJ212" i="31"/>
  <c r="AK212" i="31"/>
  <c r="AL212" i="31"/>
  <c r="AM212" i="31"/>
  <c r="AN212" i="31"/>
  <c r="AO212" i="31"/>
  <c r="AP212" i="31"/>
  <c r="AQ212" i="31"/>
  <c r="AR212" i="31"/>
  <c r="AS212" i="31"/>
  <c r="AT212" i="31"/>
  <c r="AU212" i="31"/>
  <c r="AV212" i="31"/>
  <c r="AW212" i="31"/>
  <c r="AX212" i="31"/>
  <c r="AY212" i="31"/>
  <c r="AZ212" i="31"/>
  <c r="BA212" i="31"/>
  <c r="B213" i="31"/>
  <c r="F214" i="31"/>
  <c r="H214" i="31"/>
  <c r="W214" i="31"/>
  <c r="X214" i="31"/>
  <c r="Y214" i="31"/>
  <c r="Z214" i="31"/>
  <c r="AA214" i="31"/>
  <c r="AB214" i="31"/>
  <c r="AC214" i="31"/>
  <c r="AD214" i="31"/>
  <c r="AE214" i="31"/>
  <c r="AF214" i="31"/>
  <c r="AG214" i="31"/>
  <c r="AH214" i="31"/>
  <c r="AI214" i="31"/>
  <c r="AJ214" i="31"/>
  <c r="AK214" i="31"/>
  <c r="AL214" i="31"/>
  <c r="AM214" i="31"/>
  <c r="AN214" i="31"/>
  <c r="AO214" i="31"/>
  <c r="AP214" i="31"/>
  <c r="AQ214" i="31"/>
  <c r="AR214" i="31"/>
  <c r="AS214" i="31"/>
  <c r="AT214" i="31"/>
  <c r="AU214" i="31"/>
  <c r="AV214" i="31"/>
  <c r="AW214" i="31"/>
  <c r="AX214" i="31"/>
  <c r="AY214" i="31"/>
  <c r="AZ214" i="31"/>
  <c r="BA214" i="31"/>
  <c r="B215" i="31"/>
  <c r="F216" i="31"/>
  <c r="H216" i="31"/>
  <c r="W216" i="31"/>
  <c r="X216" i="31"/>
  <c r="Y216" i="31"/>
  <c r="Z216" i="31"/>
  <c r="AA216" i="31"/>
  <c r="AB216" i="31"/>
  <c r="AC216" i="31"/>
  <c r="AD216" i="31"/>
  <c r="AE216" i="31"/>
  <c r="AF216" i="31"/>
  <c r="AG216" i="31"/>
  <c r="AH216" i="31"/>
  <c r="AI216" i="31"/>
  <c r="AJ216" i="31"/>
  <c r="AK216" i="31"/>
  <c r="AL216" i="31"/>
  <c r="AM216" i="31"/>
  <c r="AN216" i="31"/>
  <c r="AO216" i="31"/>
  <c r="AP216" i="31"/>
  <c r="AQ216" i="31"/>
  <c r="AR216" i="31"/>
  <c r="AS216" i="31"/>
  <c r="AT216" i="31"/>
  <c r="AU216" i="31"/>
  <c r="AV216" i="31"/>
  <c r="AW216" i="31"/>
  <c r="AX216" i="31"/>
  <c r="AY216" i="31"/>
  <c r="AZ216" i="31"/>
  <c r="BA216" i="31"/>
  <c r="M222" i="31"/>
  <c r="O222" i="31"/>
  <c r="AC222" i="31"/>
  <c r="AE222" i="31"/>
  <c r="M223" i="31"/>
  <c r="O223" i="31"/>
  <c r="AC223" i="31"/>
  <c r="AE223" i="31"/>
  <c r="M224" i="31"/>
  <c r="O224" i="31"/>
  <c r="AC224" i="31"/>
  <c r="AE224" i="31"/>
  <c r="M225" i="31"/>
  <c r="M226" i="31" s="1"/>
  <c r="O225" i="31"/>
  <c r="AC225" i="31"/>
  <c r="AE225" i="31"/>
  <c r="R226" i="31"/>
  <c r="T226" i="31"/>
  <c r="W226" i="31"/>
  <c r="K236" i="31" s="1"/>
  <c r="U236" i="31" s="1"/>
  <c r="AQ222" i="31" s="1"/>
  <c r="AC226" i="31"/>
  <c r="AH226" i="31"/>
  <c r="AJ226" i="31"/>
  <c r="AA231" i="31" s="1"/>
  <c r="AM226" i="31"/>
  <c r="AH228" i="31"/>
  <c r="K230" i="31"/>
  <c r="P230" i="31"/>
  <c r="AA230" i="31"/>
  <c r="AF230" i="31"/>
  <c r="K231" i="31"/>
  <c r="U231" i="31" s="1"/>
  <c r="P236" i="31" s="1"/>
  <c r="P231" i="31"/>
  <c r="AF231" i="31"/>
  <c r="AK231" i="31" s="1"/>
  <c r="AF236" i="31" s="1"/>
  <c r="AA236" i="31"/>
  <c r="D6" i="30"/>
  <c r="L6" i="30"/>
  <c r="D7" i="30"/>
  <c r="L7" i="30"/>
  <c r="D8" i="30"/>
  <c r="L8" i="30"/>
  <c r="D9" i="30"/>
  <c r="L9" i="30"/>
  <c r="D10" i="30"/>
  <c r="L10" i="30"/>
  <c r="D11" i="30"/>
  <c r="L11" i="30"/>
  <c r="D12" i="30"/>
  <c r="L12" i="30"/>
  <c r="D13" i="30"/>
  <c r="L13" i="30"/>
  <c r="D14" i="30"/>
  <c r="L14" i="30"/>
  <c r="D15" i="30"/>
  <c r="L15" i="30"/>
  <c r="D16" i="30"/>
  <c r="L16" i="30"/>
  <c r="D17" i="30"/>
  <c r="L17" i="30"/>
  <c r="D18" i="30"/>
  <c r="L18" i="30"/>
  <c r="D19" i="30"/>
  <c r="L19" i="30"/>
  <c r="D20" i="30"/>
  <c r="L20" i="30"/>
  <c r="D21" i="30"/>
  <c r="L21" i="30"/>
  <c r="D22" i="30"/>
  <c r="L22" i="30"/>
  <c r="D23" i="30"/>
  <c r="D24" i="30"/>
  <c r="D25" i="30"/>
  <c r="D26" i="30"/>
  <c r="D27" i="30"/>
  <c r="D28" i="30"/>
  <c r="D29" i="30"/>
  <c r="D30" i="30"/>
  <c r="D31" i="30"/>
  <c r="D32" i="30"/>
  <c r="D33" i="30"/>
  <c r="D34" i="30"/>
  <c r="D35" i="30"/>
  <c r="D36" i="30"/>
  <c r="D37" i="30"/>
  <c r="D38" i="30"/>
  <c r="L39" i="30"/>
  <c r="L40" i="30"/>
  <c r="L41" i="30" s="1"/>
  <c r="D41" i="30"/>
  <c r="L42" i="30"/>
  <c r="L43" i="30"/>
  <c r="L44" i="30" s="1"/>
  <c r="D44" i="30"/>
  <c r="L45" i="30"/>
  <c r="L46" i="30"/>
  <c r="L47" i="30" s="1"/>
  <c r="D47" i="30"/>
  <c r="AH15" i="32" l="1"/>
  <c r="AH16" i="32" s="1"/>
  <c r="AC15" i="32"/>
  <c r="AC16" i="32" s="1"/>
  <c r="AR15" i="32"/>
  <c r="AR16" i="32" s="1"/>
  <c r="AL15" i="32"/>
  <c r="AL16" i="32" s="1"/>
  <c r="AG15" i="32"/>
  <c r="AG16" i="32" s="1"/>
  <c r="AB15" i="32"/>
  <c r="AB16" i="32" s="1"/>
  <c r="AU15" i="31"/>
  <c r="AU16" i="31" s="1"/>
  <c r="AQ15" i="31"/>
  <c r="AQ16" i="31" s="1"/>
  <c r="AM15" i="31"/>
  <c r="AM16" i="31" s="1"/>
  <c r="AI15" i="31"/>
  <c r="AI16" i="31" s="1"/>
  <c r="AE15" i="31"/>
  <c r="AE16" i="31" s="1"/>
  <c r="AA15" i="31"/>
  <c r="AA16" i="31" s="1"/>
  <c r="W15" i="31"/>
  <c r="W16" i="31" s="1"/>
  <c r="S82" i="32"/>
  <c r="AY15" i="32"/>
  <c r="AY16" i="32" s="1"/>
  <c r="AU15" i="32"/>
  <c r="AU16" i="32" s="1"/>
  <c r="AQ15" i="32"/>
  <c r="AQ16" i="32" s="1"/>
  <c r="AM15" i="32"/>
  <c r="AM16" i="32" s="1"/>
  <c r="AI15" i="32"/>
  <c r="AI16" i="32" s="1"/>
  <c r="AE15" i="32"/>
  <c r="AE16" i="32" s="1"/>
  <c r="AA15" i="32"/>
  <c r="AA16" i="32" s="1"/>
  <c r="AE226" i="31"/>
  <c r="O226" i="31"/>
  <c r="AG86" i="32"/>
  <c r="AO91" i="32"/>
  <c r="AJ96" i="32" s="1"/>
  <c r="AO96" i="32" s="1"/>
  <c r="AZ82" i="32" s="1"/>
  <c r="BE82" i="32" s="1"/>
  <c r="AI82" i="32"/>
  <c r="AJ91" i="32"/>
  <c r="AE90" i="32"/>
  <c r="S85" i="32"/>
  <c r="S84" i="32"/>
  <c r="S83" i="32"/>
  <c r="Q85" i="32"/>
  <c r="Q84" i="32"/>
  <c r="Q83" i="32"/>
  <c r="Q86" i="32" s="1"/>
  <c r="AI85" i="32"/>
  <c r="AI84" i="32"/>
  <c r="AI83" i="32"/>
  <c r="BB162" i="31"/>
  <c r="BD162" i="31" s="1"/>
  <c r="BB146" i="31"/>
  <c r="BD146" i="31" s="1"/>
  <c r="BB170" i="31"/>
  <c r="BD170" i="31" s="1"/>
  <c r="BB154" i="31"/>
  <c r="BD154" i="31" s="1"/>
  <c r="BB126" i="31"/>
  <c r="BD126" i="31" s="1"/>
  <c r="BB212" i="31"/>
  <c r="BD212" i="31" s="1"/>
  <c r="BB204" i="31"/>
  <c r="BD204" i="31" s="1"/>
  <c r="BB196" i="31"/>
  <c r="BD196" i="31" s="1"/>
  <c r="BB188" i="31"/>
  <c r="BD188" i="31" s="1"/>
  <c r="BB180" i="31"/>
  <c r="BD180" i="31" s="1"/>
  <c r="BB172" i="31"/>
  <c r="BD172" i="31" s="1"/>
  <c r="BB164" i="31"/>
  <c r="BD164" i="31" s="1"/>
  <c r="BB156" i="31"/>
  <c r="BD156" i="31" s="1"/>
  <c r="BB148" i="31"/>
  <c r="BD148" i="31" s="1"/>
  <c r="BB118" i="31"/>
  <c r="BD118" i="31" s="1"/>
  <c r="BB202" i="31"/>
  <c r="BD202" i="31" s="1"/>
  <c r="BB214" i="31"/>
  <c r="BD214" i="31" s="1"/>
  <c r="BB206" i="31"/>
  <c r="BD206" i="31" s="1"/>
  <c r="BB190" i="31"/>
  <c r="BD190" i="31" s="1"/>
  <c r="BB174" i="31"/>
  <c r="BD174" i="31" s="1"/>
  <c r="BB150" i="31"/>
  <c r="BD150" i="31" s="1"/>
  <c r="BB142" i="31"/>
  <c r="BD142" i="31" s="1"/>
  <c r="BB110" i="31"/>
  <c r="BD110" i="31" s="1"/>
  <c r="BB210" i="31"/>
  <c r="BD210" i="31" s="1"/>
  <c r="BB194" i="31"/>
  <c r="BD194" i="31" s="1"/>
  <c r="BB186" i="31"/>
  <c r="BD186" i="31" s="1"/>
  <c r="BB178" i="31"/>
  <c r="BD178" i="31" s="1"/>
  <c r="BB198" i="31"/>
  <c r="BD198" i="31" s="1"/>
  <c r="BB182" i="31"/>
  <c r="BD182" i="31" s="1"/>
  <c r="BB166" i="31"/>
  <c r="BD166" i="31" s="1"/>
  <c r="BB158" i="31"/>
  <c r="BD158" i="31" s="1"/>
  <c r="AK236" i="31"/>
  <c r="AV222" i="31" s="1"/>
  <c r="BA222" i="31" s="1"/>
  <c r="BB216" i="31"/>
  <c r="BD216" i="31" s="1"/>
  <c r="BB208" i="31"/>
  <c r="BD208" i="31" s="1"/>
  <c r="BB200" i="31"/>
  <c r="BD200" i="31" s="1"/>
  <c r="BB192" i="31"/>
  <c r="BD192" i="31" s="1"/>
  <c r="BB184" i="31"/>
  <c r="BD184" i="31" s="1"/>
  <c r="BB176" i="31"/>
  <c r="BD176" i="31" s="1"/>
  <c r="BB168" i="31"/>
  <c r="BD168" i="31" s="1"/>
  <c r="BB160" i="31"/>
  <c r="BD160" i="31" s="1"/>
  <c r="BB152" i="31"/>
  <c r="BD152" i="31" s="1"/>
  <c r="BB144" i="31"/>
  <c r="BD144" i="31" s="1"/>
  <c r="BB134" i="31"/>
  <c r="BD134" i="31" s="1"/>
  <c r="BB102" i="31"/>
  <c r="BD102" i="31" s="1"/>
  <c r="BB94" i="31"/>
  <c r="BD94" i="31" s="1"/>
  <c r="BB86" i="31"/>
  <c r="BD86" i="31" s="1"/>
  <c r="BB78" i="31"/>
  <c r="BD78" i="31" s="1"/>
  <c r="BB62" i="31"/>
  <c r="BD62" i="31" s="1"/>
  <c r="BB46" i="31"/>
  <c r="BD46" i="31" s="1"/>
  <c r="BB38" i="31"/>
  <c r="BD38" i="31" s="1"/>
  <c r="BB30" i="31"/>
  <c r="BD30" i="31" s="1"/>
  <c r="BB22" i="31"/>
  <c r="BD22" i="31" s="1"/>
  <c r="BB136" i="31"/>
  <c r="BD136" i="31" s="1"/>
  <c r="BB128" i="31"/>
  <c r="BD128" i="31" s="1"/>
  <c r="BB120" i="31"/>
  <c r="BD120" i="31" s="1"/>
  <c r="BB112" i="31"/>
  <c r="BD112" i="31" s="1"/>
  <c r="BB104" i="31"/>
  <c r="BD104" i="31" s="1"/>
  <c r="BB96" i="31"/>
  <c r="BD96" i="31" s="1"/>
  <c r="BB88" i="31"/>
  <c r="BD88" i="31" s="1"/>
  <c r="BB80" i="31"/>
  <c r="BD80" i="31" s="1"/>
  <c r="BB72" i="31"/>
  <c r="BD72" i="31" s="1"/>
  <c r="BB64" i="31"/>
  <c r="BD64" i="31" s="1"/>
  <c r="BB56" i="31"/>
  <c r="BD56" i="31" s="1"/>
  <c r="BB48" i="31"/>
  <c r="BD48" i="31" s="1"/>
  <c r="BB40" i="31"/>
  <c r="BD40" i="31" s="1"/>
  <c r="BB32" i="31"/>
  <c r="BD32" i="31" s="1"/>
  <c r="BB24" i="31"/>
  <c r="BD24" i="31" s="1"/>
  <c r="BB70" i="31"/>
  <c r="BD70" i="31" s="1"/>
  <c r="BB54" i="31"/>
  <c r="BD54" i="31" s="1"/>
  <c r="BB138" i="31"/>
  <c r="BD138" i="31" s="1"/>
  <c r="BB130" i="31"/>
  <c r="BD130" i="31" s="1"/>
  <c r="BB122" i="31"/>
  <c r="BD122" i="31" s="1"/>
  <c r="BB114" i="31"/>
  <c r="BD114" i="31" s="1"/>
  <c r="BB106" i="31"/>
  <c r="BD106" i="31" s="1"/>
  <c r="BB98" i="31"/>
  <c r="BD98" i="31" s="1"/>
  <c r="BB90" i="31"/>
  <c r="BD90" i="31" s="1"/>
  <c r="BB82" i="31"/>
  <c r="BD82" i="31" s="1"/>
  <c r="BB74" i="31"/>
  <c r="BD74" i="31" s="1"/>
  <c r="BB66" i="31"/>
  <c r="BD66" i="31" s="1"/>
  <c r="BB58" i="31"/>
  <c r="BD58" i="31" s="1"/>
  <c r="BB50" i="31"/>
  <c r="BD50" i="31" s="1"/>
  <c r="BB42" i="31"/>
  <c r="BD42" i="31" s="1"/>
  <c r="BB34" i="31"/>
  <c r="BD34" i="31" s="1"/>
  <c r="BB26" i="31"/>
  <c r="BD26" i="31" s="1"/>
  <c r="BB18" i="31"/>
  <c r="BD18" i="31" s="1"/>
  <c r="BB140" i="31"/>
  <c r="BD140" i="31" s="1"/>
  <c r="BB132" i="31"/>
  <c r="BD132" i="31" s="1"/>
  <c r="BB124" i="31"/>
  <c r="BD124" i="31" s="1"/>
  <c r="BB116" i="31"/>
  <c r="BD116" i="31" s="1"/>
  <c r="BB108" i="31"/>
  <c r="BD108" i="31" s="1"/>
  <c r="BB100" i="31"/>
  <c r="BD100" i="31" s="1"/>
  <c r="BB92" i="31"/>
  <c r="BD92" i="31" s="1"/>
  <c r="BB84" i="31"/>
  <c r="BD84" i="31" s="1"/>
  <c r="BB76" i="31"/>
  <c r="BD76" i="31" s="1"/>
  <c r="BB68" i="31"/>
  <c r="BD68" i="31" s="1"/>
  <c r="BB60" i="31"/>
  <c r="BD60" i="31" s="1"/>
  <c r="BB52" i="31"/>
  <c r="BD52" i="31" s="1"/>
  <c r="BB44" i="31"/>
  <c r="BD44" i="31" s="1"/>
  <c r="BB36" i="31"/>
  <c r="BD36" i="31" s="1"/>
  <c r="BB28" i="31"/>
  <c r="BD28" i="31" s="1"/>
  <c r="BB20" i="31"/>
  <c r="BD20" i="31" s="1"/>
  <c r="S86" i="32" l="1"/>
  <c r="AI86" i="32"/>
  <c r="U34" i="15" l="1"/>
  <c r="BA34" i="15"/>
</calcChain>
</file>

<file path=xl/sharedStrings.xml><?xml version="1.0" encoding="utf-8"?>
<sst xmlns="http://schemas.openxmlformats.org/spreadsheetml/2006/main" count="4548" uniqueCount="1596">
  <si>
    <t>〒</t>
    <phoneticPr fontId="5"/>
  </si>
  <si>
    <t>※</t>
    <phoneticPr fontId="5"/>
  </si>
  <si>
    <t>　</t>
    <phoneticPr fontId="5"/>
  </si>
  <si>
    <t>②</t>
    <phoneticPr fontId="5"/>
  </si>
  <si>
    <t>③</t>
    <phoneticPr fontId="5"/>
  </si>
  <si>
    <t>④</t>
    <phoneticPr fontId="5"/>
  </si>
  <si>
    <t>①</t>
    <phoneticPr fontId="5"/>
  </si>
  <si>
    <t>⑤</t>
    <phoneticPr fontId="5"/>
  </si>
  <si>
    <t>⑥</t>
    <phoneticPr fontId="5"/>
  </si>
  <si>
    <t>⑦</t>
    <phoneticPr fontId="5"/>
  </si>
  <si>
    <t>⑧</t>
    <phoneticPr fontId="5"/>
  </si>
  <si>
    <t>⑨</t>
    <phoneticPr fontId="5"/>
  </si>
  <si>
    <t>イ</t>
    <phoneticPr fontId="5"/>
  </si>
  <si>
    <t>定　員</t>
  </si>
  <si>
    <t xml:space="preserve"> フリガナ</t>
  </si>
  <si>
    <t>人</t>
    <rPh sb="0" eb="1">
      <t>ニン</t>
    </rPh>
    <phoneticPr fontId="5"/>
  </si>
  <si>
    <t>電話番号</t>
    <rPh sb="0" eb="2">
      <t>デンワ</t>
    </rPh>
    <rPh sb="2" eb="4">
      <t>バンゴウ</t>
    </rPh>
    <phoneticPr fontId="5"/>
  </si>
  <si>
    <t>　</t>
  </si>
  <si>
    <t>点検日</t>
    <phoneticPr fontId="5"/>
  </si>
  <si>
    <t>点検者（職・氏名） ※原則として管理者が行ってください。　</t>
    <phoneticPr fontId="5"/>
  </si>
  <si>
    <t>年</t>
    <rPh sb="0" eb="1">
      <t>ネン</t>
    </rPh>
    <phoneticPr fontId="5"/>
  </si>
  <si>
    <t>月</t>
    <rPh sb="0" eb="1">
      <t>ガツ</t>
    </rPh>
    <phoneticPr fontId="5"/>
  </si>
  <si>
    <t>日</t>
    <rPh sb="0" eb="1">
      <t>ニチ</t>
    </rPh>
    <phoneticPr fontId="5"/>
  </si>
  <si>
    <t xml:space="preserve"> 事業所</t>
    <rPh sb="1" eb="4">
      <t>ジギョウショ</t>
    </rPh>
    <phoneticPr fontId="5"/>
  </si>
  <si>
    <t>所在地</t>
    <rPh sb="0" eb="3">
      <t>ショザイチ</t>
    </rPh>
    <phoneticPr fontId="5"/>
  </si>
  <si>
    <t>－</t>
    <phoneticPr fontId="5"/>
  </si>
  <si>
    <t>連絡先</t>
    <rPh sb="0" eb="3">
      <t>レンラクサキ</t>
    </rPh>
    <phoneticPr fontId="5"/>
  </si>
  <si>
    <t>FAX番号</t>
    <rPh sb="3" eb="5">
      <t>バンゴウ</t>
    </rPh>
    <phoneticPr fontId="5"/>
  </si>
  <si>
    <t xml:space="preserve"> １．人員基準について</t>
    <rPh sb="3" eb="5">
      <t>ジンイン</t>
    </rPh>
    <rPh sb="5" eb="7">
      <t>キジュン</t>
    </rPh>
    <phoneticPr fontId="5"/>
  </si>
  <si>
    <t>（１）管理者</t>
    <rPh sb="3" eb="6">
      <t>カンリシャ</t>
    </rPh>
    <phoneticPr fontId="5"/>
  </si>
  <si>
    <t>問１</t>
    <rPh sb="0" eb="1">
      <t>ト</t>
    </rPh>
    <phoneticPr fontId="5"/>
  </si>
  <si>
    <t>シートはプルダウンになっています</t>
    <phoneticPr fontId="5"/>
  </si>
  <si>
    <t>（２）医師</t>
    <rPh sb="3" eb="5">
      <t>イシ</t>
    </rPh>
    <phoneticPr fontId="5"/>
  </si>
  <si>
    <t>問２</t>
    <rPh sb="0" eb="1">
      <t>ト</t>
    </rPh>
    <phoneticPr fontId="5"/>
  </si>
  <si>
    <t>問３</t>
    <rPh sb="0" eb="1">
      <t>ト</t>
    </rPh>
    <phoneticPr fontId="5"/>
  </si>
  <si>
    <t>問４</t>
    <rPh sb="0" eb="1">
      <t>ト</t>
    </rPh>
    <phoneticPr fontId="5"/>
  </si>
  <si>
    <t>問５</t>
    <rPh sb="0" eb="1">
      <t>ト</t>
    </rPh>
    <phoneticPr fontId="5"/>
  </si>
  <si>
    <t>[ユニット型施設]
ユニットごとに常勤のユニットリーダーを配置している。</t>
    <rPh sb="5" eb="6">
      <t>ガタ</t>
    </rPh>
    <rPh sb="6" eb="8">
      <t>シセツ</t>
    </rPh>
    <phoneticPr fontId="5"/>
  </si>
  <si>
    <t>問６</t>
    <rPh sb="0" eb="1">
      <t>ト</t>
    </rPh>
    <phoneticPr fontId="5"/>
  </si>
  <si>
    <t>[ユニット型施設]
ユニットケアリーダー研修を受講した従業者を２人以上（２ユニット以下の施設の場合は１人）配置している。</t>
    <rPh sb="5" eb="6">
      <t>ガタ</t>
    </rPh>
    <rPh sb="6" eb="8">
      <t>シセツ</t>
    </rPh>
    <rPh sb="20" eb="22">
      <t>ケンシュウ</t>
    </rPh>
    <rPh sb="23" eb="25">
      <t>ジュコウ</t>
    </rPh>
    <rPh sb="27" eb="30">
      <t>ジュウギョウシャ</t>
    </rPh>
    <rPh sb="32" eb="33">
      <t>ニン</t>
    </rPh>
    <rPh sb="33" eb="35">
      <t>イジョウ</t>
    </rPh>
    <rPh sb="41" eb="43">
      <t>イカ</t>
    </rPh>
    <rPh sb="44" eb="46">
      <t>シセツ</t>
    </rPh>
    <rPh sb="47" eb="49">
      <t>バアイ</t>
    </rPh>
    <rPh sb="51" eb="52">
      <t>ニン</t>
    </rPh>
    <phoneticPr fontId="5"/>
  </si>
  <si>
    <t xml:space="preserve"> ２．運営基準について</t>
    <rPh sb="3" eb="5">
      <t>ウンエイ</t>
    </rPh>
    <rPh sb="5" eb="7">
      <t>キジュン</t>
    </rPh>
    <phoneticPr fontId="5"/>
  </si>
  <si>
    <t>問７</t>
    <rPh sb="0" eb="1">
      <t>ト</t>
    </rPh>
    <phoneticPr fontId="5"/>
  </si>
  <si>
    <t>問８</t>
    <rPh sb="0" eb="1">
      <t>ト</t>
    </rPh>
    <phoneticPr fontId="5"/>
  </si>
  <si>
    <t>問９</t>
    <rPh sb="0" eb="1">
      <t>ト</t>
    </rPh>
    <phoneticPr fontId="5"/>
  </si>
  <si>
    <t>問10</t>
    <rPh sb="0" eb="1">
      <t>ト</t>
    </rPh>
    <phoneticPr fontId="5"/>
  </si>
  <si>
    <t>問11</t>
    <rPh sb="0" eb="1">
      <t>ト</t>
    </rPh>
    <phoneticPr fontId="5"/>
  </si>
  <si>
    <t>協力歯科医療機関を定めている。</t>
    <rPh sb="0" eb="2">
      <t>キョウリョク</t>
    </rPh>
    <rPh sb="2" eb="4">
      <t>シカ</t>
    </rPh>
    <rPh sb="4" eb="6">
      <t>イリョウ</t>
    </rPh>
    <rPh sb="6" eb="8">
      <t>キカン</t>
    </rPh>
    <rPh sb="9" eb="10">
      <t>サダ</t>
    </rPh>
    <phoneticPr fontId="5"/>
  </si>
  <si>
    <t>問12</t>
    <rPh sb="0" eb="1">
      <t>ト</t>
    </rPh>
    <phoneticPr fontId="5"/>
  </si>
  <si>
    <t>問２</t>
    <rPh sb="0" eb="1">
      <t>トイ</t>
    </rPh>
    <phoneticPr fontId="5"/>
  </si>
  <si>
    <t>問３</t>
    <rPh sb="0" eb="1">
      <t>トイ</t>
    </rPh>
    <phoneticPr fontId="5"/>
  </si>
  <si>
    <t>問４</t>
    <rPh sb="0" eb="1">
      <t>トイ</t>
    </rPh>
    <phoneticPr fontId="5"/>
  </si>
  <si>
    <t>問５</t>
    <rPh sb="0" eb="1">
      <t>トイ</t>
    </rPh>
    <phoneticPr fontId="5"/>
  </si>
  <si>
    <t>問６</t>
    <rPh sb="0" eb="1">
      <t>トイ</t>
    </rPh>
    <phoneticPr fontId="5"/>
  </si>
  <si>
    <t>問７</t>
    <rPh sb="0" eb="1">
      <t>トイ</t>
    </rPh>
    <phoneticPr fontId="5"/>
  </si>
  <si>
    <t>問８</t>
    <rPh sb="0" eb="1">
      <t>トイ</t>
    </rPh>
    <phoneticPr fontId="5"/>
  </si>
  <si>
    <t>　　　　　</t>
    <phoneticPr fontId="5"/>
  </si>
  <si>
    <t>　　</t>
    <phoneticPr fontId="27"/>
  </si>
  <si>
    <t>医師が判断した当該日又はその次の日に利用を開始している。</t>
    <rPh sb="0" eb="2">
      <t>イシ</t>
    </rPh>
    <rPh sb="3" eb="5">
      <t>ハンダン</t>
    </rPh>
    <rPh sb="7" eb="9">
      <t>トウガイ</t>
    </rPh>
    <rPh sb="9" eb="10">
      <t>ヒ</t>
    </rPh>
    <rPh sb="10" eb="11">
      <t>マタ</t>
    </rPh>
    <rPh sb="14" eb="15">
      <t>ツギ</t>
    </rPh>
    <rPh sb="16" eb="17">
      <t>ヒ</t>
    </rPh>
    <rPh sb="18" eb="20">
      <t>リヨウ</t>
    </rPh>
    <rPh sb="21" eb="23">
      <t>カイシ</t>
    </rPh>
    <phoneticPr fontId="5"/>
  </si>
  <si>
    <t>利用開始日から起算して７日を限度として算定している。</t>
    <rPh sb="0" eb="2">
      <t>リヨウ</t>
    </rPh>
    <rPh sb="2" eb="5">
      <t>カイシビ</t>
    </rPh>
    <rPh sb="7" eb="9">
      <t>キサン</t>
    </rPh>
    <rPh sb="12" eb="13">
      <t>ニチ</t>
    </rPh>
    <rPh sb="14" eb="16">
      <t>ゲンド</t>
    </rPh>
    <rPh sb="19" eb="21">
      <t>サンテイ</t>
    </rPh>
    <phoneticPr fontId="5"/>
  </si>
  <si>
    <t>入所日から30日を超えて算定していない。</t>
    <rPh sb="0" eb="2">
      <t>ニュウショ</t>
    </rPh>
    <rPh sb="2" eb="3">
      <t>ビ</t>
    </rPh>
    <rPh sb="7" eb="8">
      <t>ニチ</t>
    </rPh>
    <rPh sb="9" eb="10">
      <t>コ</t>
    </rPh>
    <rPh sb="12" eb="14">
      <t>サンテイ</t>
    </rPh>
    <phoneticPr fontId="5"/>
  </si>
  <si>
    <t>経口維持計画に従い、医師又は歯科医師の指示を受けた管理栄養士又は栄養士が、栄養管理を行っている。</t>
    <rPh sb="0" eb="2">
      <t>ケイコウ</t>
    </rPh>
    <rPh sb="2" eb="4">
      <t>イジ</t>
    </rPh>
    <rPh sb="4" eb="6">
      <t>ケイカク</t>
    </rPh>
    <rPh sb="7" eb="8">
      <t>シタガ</t>
    </rPh>
    <rPh sb="10" eb="12">
      <t>イシ</t>
    </rPh>
    <rPh sb="12" eb="13">
      <t>マタ</t>
    </rPh>
    <rPh sb="14" eb="16">
      <t>シカ</t>
    </rPh>
    <rPh sb="16" eb="18">
      <t>イシ</t>
    </rPh>
    <rPh sb="19" eb="21">
      <t>シジ</t>
    </rPh>
    <rPh sb="22" eb="23">
      <t>ウ</t>
    </rPh>
    <rPh sb="25" eb="27">
      <t>カンリ</t>
    </rPh>
    <rPh sb="27" eb="30">
      <t>エイヨウシ</t>
    </rPh>
    <rPh sb="30" eb="31">
      <t>マタ</t>
    </rPh>
    <rPh sb="32" eb="35">
      <t>エイヨウシ</t>
    </rPh>
    <rPh sb="37" eb="39">
      <t>エイヨウ</t>
    </rPh>
    <rPh sb="39" eb="41">
      <t>カンリ</t>
    </rPh>
    <rPh sb="42" eb="43">
      <t>オコナ</t>
    </rPh>
    <phoneticPr fontId="5"/>
  </si>
  <si>
    <t>問９</t>
    <rPh sb="0" eb="1">
      <t>トイ</t>
    </rPh>
    <phoneticPr fontId="5"/>
  </si>
  <si>
    <t>経口移行加算を算定していない。</t>
    <rPh sb="0" eb="2">
      <t>ケイコウ</t>
    </rPh>
    <rPh sb="2" eb="4">
      <t>イコウ</t>
    </rPh>
    <rPh sb="4" eb="6">
      <t>カサン</t>
    </rPh>
    <rPh sb="7" eb="9">
      <t>サンテイ</t>
    </rPh>
    <phoneticPr fontId="5"/>
  </si>
  <si>
    <t>問13</t>
    <rPh sb="0" eb="1">
      <t>ト</t>
    </rPh>
    <phoneticPr fontId="5"/>
  </si>
  <si>
    <t>療養食の献立表を作成している。</t>
    <rPh sb="0" eb="2">
      <t>リョウヨウ</t>
    </rPh>
    <rPh sb="2" eb="3">
      <t>ショク</t>
    </rPh>
    <rPh sb="4" eb="6">
      <t>コンダテ</t>
    </rPh>
    <rPh sb="6" eb="7">
      <t>ヒョウ</t>
    </rPh>
    <rPh sb="8" eb="10">
      <t>サクセイ</t>
    </rPh>
    <phoneticPr fontId="5"/>
  </si>
  <si>
    <t>６月</t>
  </si>
  <si>
    <t>問14</t>
    <rPh sb="0" eb="1">
      <t>ト</t>
    </rPh>
    <phoneticPr fontId="5"/>
  </si>
  <si>
    <t>問15</t>
    <rPh sb="0" eb="1">
      <t>ト</t>
    </rPh>
    <phoneticPr fontId="5"/>
  </si>
  <si>
    <t>問16</t>
    <rPh sb="0" eb="1">
      <t>ト</t>
    </rPh>
    <phoneticPr fontId="5"/>
  </si>
  <si>
    <r>
      <rPr>
        <b/>
        <sz val="14"/>
        <rFont val="メイリオ"/>
        <family val="3"/>
        <charset val="128"/>
      </rPr>
      <t xml:space="preserve"> ● 減　算　</t>
    </r>
    <r>
      <rPr>
        <b/>
        <sz val="14"/>
        <rFont val="ＭＳ Ｐゴシック"/>
        <family val="3"/>
        <charset val="128"/>
      </rPr>
      <t>　</t>
    </r>
    <r>
      <rPr>
        <b/>
        <sz val="11"/>
        <rFont val="ＭＳ Ｐゴシック"/>
        <family val="3"/>
        <charset val="128"/>
      </rPr>
      <t>減算すべき事実が生じていない場合は－を記入してください。</t>
    </r>
    <rPh sb="3" eb="4">
      <t>ゲン</t>
    </rPh>
    <rPh sb="5" eb="6">
      <t>ザン</t>
    </rPh>
    <rPh sb="8" eb="10">
      <t>ゲンザン</t>
    </rPh>
    <rPh sb="13" eb="15">
      <t>ジジツ</t>
    </rPh>
    <rPh sb="16" eb="17">
      <t>ショウ</t>
    </rPh>
    <rPh sb="22" eb="24">
      <t>バアイ</t>
    </rPh>
    <rPh sb="27" eb="29">
      <t>キニュウ</t>
    </rPh>
    <phoneticPr fontId="5"/>
  </si>
  <si>
    <t>（４）ユニットにおける職員に係る減算</t>
    <rPh sb="11" eb="13">
      <t>ショクイン</t>
    </rPh>
    <rPh sb="14" eb="15">
      <t>カカ</t>
    </rPh>
    <rPh sb="16" eb="18">
      <t>ゲンサン</t>
    </rPh>
    <phoneticPr fontId="5"/>
  </si>
  <si>
    <t>【介護老人保健施設・短期入所療養介護・介護予防短期入所療養介護】</t>
    <rPh sb="1" eb="3">
      <t>カイゴ</t>
    </rPh>
    <rPh sb="3" eb="5">
      <t>ロウジン</t>
    </rPh>
    <rPh sb="5" eb="7">
      <t>ホケン</t>
    </rPh>
    <rPh sb="7" eb="9">
      <t>シセツ</t>
    </rPh>
    <rPh sb="10" eb="12">
      <t>タンキ</t>
    </rPh>
    <rPh sb="12" eb="14">
      <t>ニュウショ</t>
    </rPh>
    <rPh sb="14" eb="16">
      <t>リョウヨウ</t>
    </rPh>
    <rPh sb="16" eb="18">
      <t>カイゴ</t>
    </rPh>
    <rPh sb="19" eb="21">
      <t>カイゴ</t>
    </rPh>
    <rPh sb="21" eb="23">
      <t>ヨボウ</t>
    </rPh>
    <rPh sb="23" eb="25">
      <t>タンキ</t>
    </rPh>
    <rPh sb="25" eb="27">
      <t>ニュウショ</t>
    </rPh>
    <rPh sb="27" eb="29">
      <t>リョウヨウ</t>
    </rPh>
    <rPh sb="29" eb="31">
      <t>カイゴ</t>
    </rPh>
    <phoneticPr fontId="5"/>
  </si>
  <si>
    <t>管理者</t>
    <rPh sb="0" eb="3">
      <t>カンリシャ</t>
    </rPh>
    <phoneticPr fontId="5"/>
  </si>
  <si>
    <t>病院・診療所名</t>
    <phoneticPr fontId="5"/>
  </si>
  <si>
    <t>時間</t>
    <rPh sb="0" eb="2">
      <t>ジカン</t>
    </rPh>
    <phoneticPr fontId="5"/>
  </si>
  <si>
    <t>介護老人保健施設</t>
    <phoneticPr fontId="5"/>
  </si>
  <si>
    <t>常勤換算方法</t>
    <rPh sb="0" eb="2">
      <t>ジョウキン</t>
    </rPh>
    <rPh sb="2" eb="4">
      <t>カンサン</t>
    </rPh>
    <rPh sb="4" eb="6">
      <t>ホウホウ</t>
    </rPh>
    <phoneticPr fontId="5"/>
  </si>
  <si>
    <t>（３）薬剤師</t>
    <rPh sb="3" eb="6">
      <t>ヤクザイシ</t>
    </rPh>
    <phoneticPr fontId="5"/>
  </si>
  <si>
    <t>併設医療機関</t>
    <rPh sb="0" eb="2">
      <t>ヘイセツ</t>
    </rPh>
    <rPh sb="2" eb="4">
      <t>イリョウ</t>
    </rPh>
    <rPh sb="4" eb="6">
      <t>キカン</t>
    </rPh>
    <phoneticPr fontId="5"/>
  </si>
  <si>
    <t>名　称</t>
    <phoneticPr fontId="5"/>
  </si>
  <si>
    <t>　[短期入所療養介護]</t>
    <rPh sb="2" eb="4">
      <t>タンキ</t>
    </rPh>
    <rPh sb="4" eb="6">
      <t>ニュウショ</t>
    </rPh>
    <rPh sb="6" eb="8">
      <t>リョウヨウ</t>
    </rPh>
    <rPh sb="8" eb="10">
      <t>カイゴ</t>
    </rPh>
    <phoneticPr fontId="5"/>
  </si>
  <si>
    <t xml:space="preserve"> 同一敷地内で兼務する場合</t>
    <phoneticPr fontId="5"/>
  </si>
  <si>
    <t>ある　ない</t>
    <phoneticPr fontId="5"/>
  </si>
  <si>
    <t>食事の提供に要する費用</t>
    <phoneticPr fontId="5"/>
  </si>
  <si>
    <t>理美容代</t>
    <phoneticPr fontId="5"/>
  </si>
  <si>
    <t>その他の日常生活費</t>
    <phoneticPr fontId="5"/>
  </si>
  <si>
    <t>　[介護老人保健施設]</t>
    <rPh sb="2" eb="4">
      <t>カイゴ</t>
    </rPh>
    <rPh sb="4" eb="6">
      <t>ロウジン</t>
    </rPh>
    <rPh sb="6" eb="8">
      <t>ホケン</t>
    </rPh>
    <rPh sb="8" eb="10">
      <t>シセツ</t>
    </rPh>
    <phoneticPr fontId="5"/>
  </si>
  <si>
    <t>計画担当介護支援専門員は、適切な方法により、入所者の有する能力、置かれている環境等の評価を通じて入所者が現に抱える問題点を明らかにし、入所者が自立した日常生活を営むことができるように支援する上で解決すべき課題を把握している。（＝アセスメント）</t>
    <rPh sb="13" eb="15">
      <t>テキセツ</t>
    </rPh>
    <rPh sb="16" eb="18">
      <t>ホウホウ</t>
    </rPh>
    <rPh sb="22" eb="24">
      <t>ニュウショ</t>
    </rPh>
    <rPh sb="24" eb="25">
      <t>モノ</t>
    </rPh>
    <rPh sb="26" eb="27">
      <t>ユウ</t>
    </rPh>
    <rPh sb="29" eb="31">
      <t>ノウリョク</t>
    </rPh>
    <rPh sb="32" eb="33">
      <t>オ</t>
    </rPh>
    <rPh sb="38" eb="40">
      <t>カンキョウ</t>
    </rPh>
    <rPh sb="40" eb="41">
      <t>トウ</t>
    </rPh>
    <rPh sb="42" eb="44">
      <t>ヒョウカ</t>
    </rPh>
    <rPh sb="45" eb="46">
      <t>ツウ</t>
    </rPh>
    <rPh sb="48" eb="50">
      <t>ニュウショ</t>
    </rPh>
    <rPh sb="50" eb="51">
      <t>モノ</t>
    </rPh>
    <rPh sb="97" eb="99">
      <t>カイケツ</t>
    </rPh>
    <phoneticPr fontId="5"/>
  </si>
  <si>
    <t>計画担当介護支援専門員は、入所者が要介護更新認定、要介護状態区分変更認定を受ける場合、又は施設サービス計画の変更を行う場合は、サービス担当者会議の開催、担当者に対する照会等により、施設サービス計画の変更の必要性について、担当者の専門的な見地からの意見を求めている。</t>
    <rPh sb="17" eb="18">
      <t>ヨウ</t>
    </rPh>
    <rPh sb="18" eb="20">
      <t>カイゴ</t>
    </rPh>
    <rPh sb="20" eb="22">
      <t>コウシン</t>
    </rPh>
    <rPh sb="22" eb="24">
      <t>ニンテイ</t>
    </rPh>
    <rPh sb="25" eb="26">
      <t>ヨウ</t>
    </rPh>
    <rPh sb="26" eb="28">
      <t>カイゴ</t>
    </rPh>
    <rPh sb="28" eb="30">
      <t>ジョウタイ</t>
    </rPh>
    <rPh sb="30" eb="32">
      <t>クブン</t>
    </rPh>
    <rPh sb="32" eb="34">
      <t>ヘンコウ</t>
    </rPh>
    <rPh sb="34" eb="36">
      <t>ニンテイ</t>
    </rPh>
    <rPh sb="37" eb="38">
      <t>ウ</t>
    </rPh>
    <rPh sb="40" eb="41">
      <t>バ</t>
    </rPh>
    <rPh sb="45" eb="47">
      <t>シセツ</t>
    </rPh>
    <phoneticPr fontId="5"/>
  </si>
  <si>
    <t>「厚生労働大臣が定める療法等」（平成12年厚生省告示第124号）に掲げる療法以外の特殊な療法、新しい療法等を行っていない。</t>
    <rPh sb="1" eb="3">
      <t>コウセイ</t>
    </rPh>
    <rPh sb="3" eb="5">
      <t>ロウドウ</t>
    </rPh>
    <rPh sb="5" eb="7">
      <t>ダイジン</t>
    </rPh>
    <rPh sb="8" eb="9">
      <t>サダ</t>
    </rPh>
    <rPh sb="11" eb="14">
      <t>リョウホウトウ</t>
    </rPh>
    <rPh sb="16" eb="18">
      <t>ヘイセイ</t>
    </rPh>
    <rPh sb="20" eb="21">
      <t>ネン</t>
    </rPh>
    <rPh sb="21" eb="24">
      <t>コウセイショウ</t>
    </rPh>
    <rPh sb="24" eb="26">
      <t>コクジ</t>
    </rPh>
    <rPh sb="26" eb="27">
      <t>ダイ</t>
    </rPh>
    <rPh sb="30" eb="31">
      <t>ゴウ</t>
    </rPh>
    <rPh sb="33" eb="34">
      <t>カカ</t>
    </rPh>
    <rPh sb="36" eb="38">
      <t>リョウホウ</t>
    </rPh>
    <rPh sb="38" eb="40">
      <t>イガイ</t>
    </rPh>
    <rPh sb="41" eb="43">
      <t>トクシュ</t>
    </rPh>
    <rPh sb="44" eb="46">
      <t>リョウホウ</t>
    </rPh>
    <rPh sb="47" eb="48">
      <t>アタラ</t>
    </rPh>
    <rPh sb="50" eb="52">
      <t>リョウホウ</t>
    </rPh>
    <rPh sb="52" eb="53">
      <t>トウ</t>
    </rPh>
    <rPh sb="54" eb="55">
      <t>オコナ</t>
    </rPh>
    <phoneticPr fontId="5"/>
  </si>
  <si>
    <t>リハビリテーションを行う医師、理学療法士、作業療法士又は言語聴覚士が、看護職員、介護職員その他の職種の者に対し、リハビリテーションの観点から、日常生活上の留意点、介護の工夫等の情報を伝達している。</t>
    <rPh sb="10" eb="11">
      <t>オコナ</t>
    </rPh>
    <rPh sb="12" eb="14">
      <t>イシ</t>
    </rPh>
    <rPh sb="15" eb="17">
      <t>リガク</t>
    </rPh>
    <rPh sb="17" eb="20">
      <t>リョウホウシ</t>
    </rPh>
    <rPh sb="21" eb="23">
      <t>サギョウ</t>
    </rPh>
    <rPh sb="23" eb="26">
      <t>リョウホウシ</t>
    </rPh>
    <rPh sb="26" eb="27">
      <t>マタ</t>
    </rPh>
    <rPh sb="28" eb="30">
      <t>ゲンゴ</t>
    </rPh>
    <rPh sb="30" eb="32">
      <t>チョウカク</t>
    </rPh>
    <rPh sb="32" eb="33">
      <t>シ</t>
    </rPh>
    <rPh sb="35" eb="37">
      <t>カンゴ</t>
    </rPh>
    <rPh sb="37" eb="39">
      <t>ショクイン</t>
    </rPh>
    <rPh sb="40" eb="42">
      <t>カイゴ</t>
    </rPh>
    <rPh sb="42" eb="44">
      <t>ショクイン</t>
    </rPh>
    <rPh sb="46" eb="47">
      <t>タ</t>
    </rPh>
    <rPh sb="48" eb="50">
      <t>ショクシュ</t>
    </rPh>
    <rPh sb="51" eb="52">
      <t>モノ</t>
    </rPh>
    <rPh sb="53" eb="54">
      <t>タイ</t>
    </rPh>
    <rPh sb="66" eb="68">
      <t>カンテン</t>
    </rPh>
    <rPh sb="71" eb="73">
      <t>ニチジョウ</t>
    </rPh>
    <rPh sb="73" eb="75">
      <t>セイカツ</t>
    </rPh>
    <rPh sb="75" eb="76">
      <t>ジョウ</t>
    </rPh>
    <rPh sb="77" eb="80">
      <t>リュウイテン</t>
    </rPh>
    <rPh sb="81" eb="83">
      <t>カイゴ</t>
    </rPh>
    <rPh sb="84" eb="87">
      <t>クフウナド</t>
    </rPh>
    <rPh sb="88" eb="90">
      <t>ジョウホウ</t>
    </rPh>
    <rPh sb="91" eb="93">
      <t>デンタツ</t>
    </rPh>
    <phoneticPr fontId="5"/>
  </si>
  <si>
    <t>離床、着替え、整容その他の日常生活上の世話を適切に行っている。</t>
    <rPh sb="0" eb="2">
      <t>リショウ</t>
    </rPh>
    <rPh sb="3" eb="5">
      <t>キガ</t>
    </rPh>
    <rPh sb="7" eb="9">
      <t>セイヨウ</t>
    </rPh>
    <rPh sb="11" eb="12">
      <t>ホカ</t>
    </rPh>
    <rPh sb="13" eb="15">
      <t>ニチジョウ</t>
    </rPh>
    <rPh sb="15" eb="17">
      <t>セイカツ</t>
    </rPh>
    <rPh sb="17" eb="18">
      <t>ジョウ</t>
    </rPh>
    <rPh sb="19" eb="21">
      <t>セワ</t>
    </rPh>
    <rPh sb="22" eb="24">
      <t>テキセツ</t>
    </rPh>
    <rPh sb="25" eb="26">
      <t>オコナ</t>
    </rPh>
    <phoneticPr fontId="5"/>
  </si>
  <si>
    <t xml:space="preserve">問１の状況が生じた場合は、遅滞なく、意見を付してその旨を市町村に通知している。 </t>
    <rPh sb="0" eb="1">
      <t>トイ</t>
    </rPh>
    <phoneticPr fontId="5"/>
  </si>
  <si>
    <t>管理者は、従業者に運営基準等の法令を遵守させるために必要な指揮命令を行っている。</t>
    <rPh sb="0" eb="3">
      <t>カンリシャ</t>
    </rPh>
    <rPh sb="9" eb="11">
      <t>ウンエイ</t>
    </rPh>
    <rPh sb="11" eb="13">
      <t>キジュン</t>
    </rPh>
    <rPh sb="13" eb="14">
      <t>トウ</t>
    </rPh>
    <rPh sb="15" eb="17">
      <t>ホウレイ</t>
    </rPh>
    <phoneticPr fontId="5"/>
  </si>
  <si>
    <t>施設（事業）の目的及び運営の方針</t>
    <rPh sb="3" eb="5">
      <t>ジギョウ</t>
    </rPh>
    <phoneticPr fontId="5"/>
  </si>
  <si>
    <t>従業者の資質の向上のために、研修の機会を確保している。</t>
    <phoneticPr fontId="5"/>
  </si>
  <si>
    <t>医薬品及び医療機器の管理を適正に行っている。</t>
    <rPh sb="0" eb="3">
      <t>イヤクヒン</t>
    </rPh>
    <rPh sb="3" eb="4">
      <t>オヨ</t>
    </rPh>
    <rPh sb="5" eb="7">
      <t>イリョウ</t>
    </rPh>
    <rPh sb="7" eb="9">
      <t>キキ</t>
    </rPh>
    <rPh sb="10" eb="12">
      <t>カンリ</t>
    </rPh>
    <rPh sb="13" eb="15">
      <t>テキセイ</t>
    </rPh>
    <rPh sb="16" eb="17">
      <t>オコナ</t>
    </rPh>
    <phoneticPr fontId="5"/>
  </si>
  <si>
    <t>従業者、施設及び構造設備並びに会計に関する諸記録を整備している。</t>
    <rPh sb="0" eb="3">
      <t>ジュウギョウシャ</t>
    </rPh>
    <rPh sb="4" eb="6">
      <t>シセツ</t>
    </rPh>
    <rPh sb="6" eb="7">
      <t>オヨ</t>
    </rPh>
    <rPh sb="8" eb="10">
      <t>コウゾウ</t>
    </rPh>
    <rPh sb="10" eb="12">
      <t>セツビ</t>
    </rPh>
    <rPh sb="12" eb="13">
      <t>ナラ</t>
    </rPh>
    <rPh sb="15" eb="17">
      <t>カイケイ</t>
    </rPh>
    <rPh sb="18" eb="19">
      <t>カン</t>
    </rPh>
    <rPh sb="21" eb="22">
      <t>ショ</t>
    </rPh>
    <rPh sb="22" eb="24">
      <t>キロク</t>
    </rPh>
    <rPh sb="25" eb="27">
      <t>セイビ</t>
    </rPh>
    <phoneticPr fontId="5"/>
  </si>
  <si>
    <t>提供した具体的なサービスの内容等の記録</t>
    <phoneticPr fontId="5"/>
  </si>
  <si>
    <t>介護報酬の請求に係る記録</t>
    <phoneticPr fontId="5"/>
  </si>
  <si>
    <t>苦情の内容等の記録</t>
    <phoneticPr fontId="5"/>
  </si>
  <si>
    <t>事故の状況及び事故に際して採った処置についての記録</t>
    <phoneticPr fontId="5"/>
  </si>
  <si>
    <t>居宅において日常生活を営むことができるかどうかについての検討の内容等の記録</t>
    <phoneticPr fontId="5"/>
  </si>
  <si>
    <t>（４）看護職員（看護師・准看護師）又は介護職員</t>
    <rPh sb="3" eb="5">
      <t>カンゴ</t>
    </rPh>
    <rPh sb="5" eb="7">
      <t>ショクイン</t>
    </rPh>
    <rPh sb="8" eb="10">
      <t>カンゴ</t>
    </rPh>
    <rPh sb="10" eb="11">
      <t>シ</t>
    </rPh>
    <rPh sb="12" eb="13">
      <t>ジュン</t>
    </rPh>
    <rPh sb="13" eb="15">
      <t>カンゴ</t>
    </rPh>
    <rPh sb="15" eb="16">
      <t>シ</t>
    </rPh>
    <rPh sb="17" eb="18">
      <t>マタ</t>
    </rPh>
    <rPh sb="19" eb="21">
      <t>カイゴ</t>
    </rPh>
    <rPh sb="21" eb="23">
      <t>ショクイン</t>
    </rPh>
    <phoneticPr fontId="5"/>
  </si>
  <si>
    <t>看護職員は、看護職員又は介護職員の総数の２／７程度配置している。</t>
    <rPh sb="0" eb="2">
      <t>カンゴ</t>
    </rPh>
    <rPh sb="2" eb="4">
      <t>ショクイン</t>
    </rPh>
    <rPh sb="6" eb="8">
      <t>カンゴ</t>
    </rPh>
    <rPh sb="8" eb="10">
      <t>ショクイン</t>
    </rPh>
    <rPh sb="10" eb="11">
      <t>マタ</t>
    </rPh>
    <rPh sb="12" eb="14">
      <t>カイゴ</t>
    </rPh>
    <rPh sb="14" eb="16">
      <t>ショクイン</t>
    </rPh>
    <rPh sb="17" eb="19">
      <t>ソウスウ</t>
    </rPh>
    <rPh sb="23" eb="25">
      <t>テイド</t>
    </rPh>
    <rPh sb="25" eb="27">
      <t>ハイチ</t>
    </rPh>
    <phoneticPr fontId="5"/>
  </si>
  <si>
    <t>介護職員は、看護職員又は介護職員の総数の５／７程度配置している。</t>
    <rPh sb="0" eb="2">
      <t>カイゴ</t>
    </rPh>
    <rPh sb="2" eb="4">
      <t>ショクイン</t>
    </rPh>
    <rPh sb="6" eb="8">
      <t>カンゴ</t>
    </rPh>
    <rPh sb="8" eb="10">
      <t>ショクイン</t>
    </rPh>
    <rPh sb="10" eb="11">
      <t>マタ</t>
    </rPh>
    <rPh sb="12" eb="14">
      <t>カイゴ</t>
    </rPh>
    <rPh sb="14" eb="16">
      <t>ショクイン</t>
    </rPh>
    <rPh sb="17" eb="19">
      <t>ソウスウ</t>
    </rPh>
    <rPh sb="23" eb="25">
      <t>テイド</t>
    </rPh>
    <rPh sb="25" eb="27">
      <t>ハイチ</t>
    </rPh>
    <phoneticPr fontId="5"/>
  </si>
  <si>
    <t>併設事業所の職務に従事する時間は含まない</t>
    <rPh sb="0" eb="2">
      <t>ヘイセツ</t>
    </rPh>
    <rPh sb="2" eb="5">
      <t>ジギョウショ</t>
    </rPh>
    <rPh sb="6" eb="8">
      <t>ショクム</t>
    </rPh>
    <rPh sb="9" eb="11">
      <t>ジュウジ</t>
    </rPh>
    <rPh sb="13" eb="15">
      <t>ジカン</t>
    </rPh>
    <rPh sb="16" eb="17">
      <t>フク</t>
    </rPh>
    <phoneticPr fontId="5"/>
  </si>
  <si>
    <t>レクリエーション等の計画、指導</t>
    <rPh sb="13" eb="15">
      <t>シドウ</t>
    </rPh>
    <phoneticPr fontId="5"/>
  </si>
  <si>
    <t>居宅介護支援事業者の介護支援専門員と兼務していない。
（増員分の非常勤職員は、この限りではない）</t>
    <rPh sb="0" eb="2">
      <t>キョタク</t>
    </rPh>
    <rPh sb="2" eb="4">
      <t>カイゴ</t>
    </rPh>
    <rPh sb="4" eb="6">
      <t>シエン</t>
    </rPh>
    <rPh sb="6" eb="9">
      <t>ジギョウシャ</t>
    </rPh>
    <rPh sb="10" eb="12">
      <t>カイゴ</t>
    </rPh>
    <rPh sb="12" eb="14">
      <t>シエン</t>
    </rPh>
    <rPh sb="14" eb="17">
      <t>センモンイン</t>
    </rPh>
    <rPh sb="18" eb="20">
      <t>ケンム</t>
    </rPh>
    <rPh sb="30" eb="31">
      <t>ブン</t>
    </rPh>
    <rPh sb="35" eb="37">
      <t>ショクイン</t>
    </rPh>
    <phoneticPr fontId="5"/>
  </si>
  <si>
    <t>就業規則上、常勤職員が当該月に勤務すべき時間数（Ｂ）</t>
    <rPh sb="8" eb="10">
      <t>ショクイン</t>
    </rPh>
    <phoneticPr fontId="5"/>
  </si>
  <si>
    <t>常勤の支援相談員を１人以上配置している。</t>
    <rPh sb="0" eb="2">
      <t>ジョウキン</t>
    </rPh>
    <rPh sb="3" eb="5">
      <t>シエン</t>
    </rPh>
    <rPh sb="5" eb="8">
      <t>ソウダンイン</t>
    </rPh>
    <rPh sb="10" eb="11">
      <t>ニン</t>
    </rPh>
    <rPh sb="11" eb="13">
      <t>イジョウ</t>
    </rPh>
    <rPh sb="13" eb="15">
      <t>ハイチ</t>
    </rPh>
    <phoneticPr fontId="5"/>
  </si>
  <si>
    <t>常勤の栄養士の配置状況</t>
    <rPh sb="0" eb="2">
      <t>ジョウキン</t>
    </rPh>
    <rPh sb="3" eb="6">
      <t>エイヨウシ</t>
    </rPh>
    <rPh sb="7" eb="9">
      <t>ハイチ</t>
    </rPh>
    <rPh sb="9" eb="11">
      <t>ジョウキョウ</t>
    </rPh>
    <phoneticPr fontId="5"/>
  </si>
  <si>
    <t>入所定員が100人未満の施設においても、常勤の栄養士を１人以上配置するよう努める必要がある</t>
    <rPh sb="0" eb="2">
      <t>ニュウショ</t>
    </rPh>
    <rPh sb="2" eb="4">
      <t>テイイン</t>
    </rPh>
    <rPh sb="8" eb="9">
      <t>ニン</t>
    </rPh>
    <rPh sb="9" eb="11">
      <t>ミマン</t>
    </rPh>
    <rPh sb="12" eb="14">
      <t>シセツ</t>
    </rPh>
    <rPh sb="40" eb="42">
      <t>ヒツヨウ</t>
    </rPh>
    <phoneticPr fontId="5"/>
  </si>
  <si>
    <t>勤務時間数
（１週）</t>
    <phoneticPr fontId="5"/>
  </si>
  <si>
    <t>介護保険
事業所番号</t>
    <rPh sb="5" eb="8">
      <t>ジギョウショ</t>
    </rPh>
    <rPh sb="8" eb="10">
      <t>バンゴウ</t>
    </rPh>
    <phoneticPr fontId="5"/>
  </si>
  <si>
    <t>共同生活室での食事を強制してはならない</t>
    <rPh sb="0" eb="2">
      <t>キョウドウ</t>
    </rPh>
    <phoneticPr fontId="5"/>
  </si>
  <si>
    <t>施設の医師は、入所者のために往診を求め、又は入所者を病院若しくは診療所に通院させる場合には、当該病院又は診療所の医師又は歯科医師に対し、当該入所者の診療状況に関する情報の提供を行っている。</t>
  </si>
  <si>
    <t>居住（滞在）に要する費用</t>
    <rPh sb="3" eb="5">
      <t>タイザイ</t>
    </rPh>
    <phoneticPr fontId="5"/>
  </si>
  <si>
    <t>送迎に要する費用（送迎加算を算定している場合を除く）　[短期入所療養介護のみ]</t>
    <rPh sb="0" eb="2">
      <t>ソウゲイ</t>
    </rPh>
    <rPh sb="3" eb="4">
      <t>ヨウ</t>
    </rPh>
    <rPh sb="6" eb="8">
      <t>ヒヨウ</t>
    </rPh>
    <rPh sb="9" eb="11">
      <t>ソウゲイ</t>
    </rPh>
    <rPh sb="11" eb="13">
      <t>カサン</t>
    </rPh>
    <rPh sb="14" eb="16">
      <t>サンテイ</t>
    </rPh>
    <rPh sb="20" eb="22">
      <t>バアイ</t>
    </rPh>
    <rPh sb="23" eb="24">
      <t>ノゾ</t>
    </rPh>
    <rPh sb="28" eb="30">
      <t>タンキ</t>
    </rPh>
    <rPh sb="30" eb="32">
      <t>ニュウショ</t>
    </rPh>
    <rPh sb="32" eb="34">
      <t>リョウヨウ</t>
    </rPh>
    <rPh sb="34" eb="36">
      <t>カイゴ</t>
    </rPh>
    <phoneticPr fontId="5"/>
  </si>
  <si>
    <r>
      <rPr>
        <b/>
        <sz val="14"/>
        <rFont val="メイリオ"/>
        <family val="3"/>
        <charset val="128"/>
      </rPr>
      <t xml:space="preserve"> ● 加　算</t>
    </r>
    <r>
      <rPr>
        <b/>
        <sz val="14"/>
        <rFont val="ＭＳ Ｐゴシック"/>
        <family val="3"/>
        <charset val="128"/>
      </rPr>
      <t>　　</t>
    </r>
    <rPh sb="3" eb="4">
      <t>カ</t>
    </rPh>
    <rPh sb="5" eb="6">
      <t>ザン</t>
    </rPh>
    <phoneticPr fontId="5"/>
  </si>
  <si>
    <r>
      <rPr>
        <b/>
        <sz val="14"/>
        <rFont val="メイリオ"/>
        <family val="3"/>
        <charset val="128"/>
      </rPr>
      <t xml:space="preserve"> ● 介護報酬の請求</t>
    </r>
    <r>
      <rPr>
        <b/>
        <sz val="14"/>
        <rFont val="ＭＳ Ｐゴシック"/>
        <family val="3"/>
        <charset val="128"/>
      </rPr>
      <t>　</t>
    </r>
    <rPh sb="3" eb="5">
      <t>カイゴ</t>
    </rPh>
    <rPh sb="5" eb="7">
      <t>ホウシュウ</t>
    </rPh>
    <rPh sb="8" eb="10">
      <t>セイキュウ</t>
    </rPh>
    <phoneticPr fontId="5"/>
  </si>
  <si>
    <t xml:space="preserve"> ３．介護報酬の請求について</t>
    <rPh sb="3" eb="5">
      <t>カイゴ</t>
    </rPh>
    <rPh sb="5" eb="7">
      <t>ホウシュウ</t>
    </rPh>
    <rPh sb="8" eb="10">
      <t>セイキュウ</t>
    </rPh>
    <phoneticPr fontId="5"/>
  </si>
  <si>
    <t>前年度の平均入所者数を基に、毎月１日から末日の暦月ごとの勤務実績から各職種の人員基準管理を行う必要がある</t>
    <rPh sb="23" eb="24">
      <t>レキ</t>
    </rPh>
    <rPh sb="24" eb="25">
      <t>ツキ</t>
    </rPh>
    <rPh sb="47" eb="49">
      <t>ヒツヨウ</t>
    </rPh>
    <phoneticPr fontId="5"/>
  </si>
  <si>
    <t>※</t>
    <phoneticPr fontId="5"/>
  </si>
  <si>
    <t>医師法第24条第２項の規定による診療録</t>
    <rPh sb="0" eb="3">
      <t>イシホウ</t>
    </rPh>
    <rPh sb="3" eb="4">
      <t>ダイ</t>
    </rPh>
    <rPh sb="6" eb="7">
      <t>ジョウ</t>
    </rPh>
    <rPh sb="7" eb="8">
      <t>ダイ</t>
    </rPh>
    <rPh sb="9" eb="10">
      <t>コウ</t>
    </rPh>
    <rPh sb="11" eb="13">
      <t>キテイ</t>
    </rPh>
    <rPh sb="16" eb="19">
      <t>シンリョウロク</t>
    </rPh>
    <phoneticPr fontId="5"/>
  </si>
  <si>
    <t>退所する者の運動機能及び日常生活動作能力の維持及び向上を目的として行う体位変換、起座又は離床訓練、起立訓練、食事訓練、排泄訓練の指導
　　</t>
    <rPh sb="0" eb="2">
      <t>タイショ</t>
    </rPh>
    <rPh sb="4" eb="5">
      <t>モノ</t>
    </rPh>
    <rPh sb="6" eb="8">
      <t>ウンドウ</t>
    </rPh>
    <rPh sb="8" eb="10">
      <t>キノウ</t>
    </rPh>
    <rPh sb="10" eb="11">
      <t>オヨ</t>
    </rPh>
    <rPh sb="12" eb="14">
      <t>ニチジョウ</t>
    </rPh>
    <rPh sb="14" eb="16">
      <t>セイカツ</t>
    </rPh>
    <rPh sb="16" eb="18">
      <t>ドウサ</t>
    </rPh>
    <rPh sb="18" eb="20">
      <t>ノウリョク</t>
    </rPh>
    <rPh sb="21" eb="23">
      <t>イジ</t>
    </rPh>
    <rPh sb="23" eb="24">
      <t>オヨ</t>
    </rPh>
    <rPh sb="25" eb="27">
      <t>コウジョウ</t>
    </rPh>
    <rPh sb="28" eb="30">
      <t>モクテキ</t>
    </rPh>
    <phoneticPr fontId="5"/>
  </si>
  <si>
    <t>家屋の改善の指導</t>
    <rPh sb="0" eb="2">
      <t>カオク</t>
    </rPh>
    <rPh sb="3" eb="5">
      <t>カイゼン</t>
    </rPh>
    <rPh sb="6" eb="8">
      <t>シドウ</t>
    </rPh>
    <phoneticPr fontId="5"/>
  </si>
  <si>
    <t>入所（利用）者の数が41人以上</t>
    <rPh sb="3" eb="5">
      <t>リヨウ</t>
    </rPh>
    <phoneticPr fontId="5"/>
  </si>
  <si>
    <t>入所（利用）者の数が40人以下</t>
    <rPh sb="3" eb="5">
      <t>リヨウ</t>
    </rPh>
    <rPh sb="13" eb="15">
      <t>イカ</t>
    </rPh>
    <phoneticPr fontId="5"/>
  </si>
  <si>
    <t>　20人又はその端数を増すごとに１人以上で、かつ、２人を超えている。</t>
    <rPh sb="17" eb="18">
      <t>ニン</t>
    </rPh>
    <phoneticPr fontId="5"/>
  </si>
  <si>
    <t>　20人又はその端数を増すごとに１人以上で、かつ、１人を超えている。</t>
    <rPh sb="3" eb="4">
      <t>ニン</t>
    </rPh>
    <rPh sb="17" eb="18">
      <t>ニン</t>
    </rPh>
    <rPh sb="26" eb="27">
      <t>ニン</t>
    </rPh>
    <phoneticPr fontId="5"/>
  </si>
  <si>
    <t>次の場合はこの限りではない</t>
    <phoneticPr fontId="5"/>
  </si>
  <si>
    <t>脳梗塞、脳出血、くも膜下出血、脳外傷、脳炎、急性脳症（低酸素脳症等）、髄膜炎等を急性発症した者</t>
    <phoneticPr fontId="5"/>
  </si>
  <si>
    <t>上・下肢の複合損傷（骨、筋・腱・靭帯、神経、血管のうち三種類以上の複合損傷）、脊椎損傷による四肢麻痺（一肢以上）、体幹・上・下肢の外傷・骨折、切断・離断（義肢）、運動器の悪性腫瘍等を急性発症した運動器疾患又はその手術後の者</t>
    <phoneticPr fontId="5"/>
  </si>
  <si>
    <t>ア</t>
    <phoneticPr fontId="5"/>
  </si>
  <si>
    <t>１人の医師又は医師の指示を受けた理学療法士、作業療法士又は言語聴覚士が、１人の入所者に対して行った場合にのみ算定している。</t>
    <rPh sb="39" eb="41">
      <t>ニュウショ</t>
    </rPh>
    <phoneticPr fontId="5"/>
  </si>
  <si>
    <t>入所者に対して個別に20分以上当該リハビリテーションを実施した場合に算定し、20分に満たない場合は介護保健施設サービス費で対応している。</t>
    <rPh sb="0" eb="2">
      <t>ニュウショ</t>
    </rPh>
    <phoneticPr fontId="5"/>
  </si>
  <si>
    <t>ＭＭＳＥ（Mini Mental State Examination）又はＨＤＳ－Ｒ（改訂長谷川式簡易知能評価スケール）で概ね５～25点に相当する入所者を対象としている。</t>
    <rPh sb="61" eb="62">
      <t>オオム</t>
    </rPh>
    <rPh sb="73" eb="75">
      <t>ニュウショ</t>
    </rPh>
    <phoneticPr fontId="5"/>
  </si>
  <si>
    <t>短期集中リハビリテーション実施加算を算定している場合、別途、当該リハビリテーションの算定要件を満たした上で算定している。</t>
    <phoneticPr fontId="5"/>
  </si>
  <si>
    <t>入所定員は概ね40人としている。</t>
    <rPh sb="5" eb="6">
      <t>オオム</t>
    </rPh>
    <phoneticPr fontId="5"/>
  </si>
  <si>
    <t>ユニット型介護老人保健施設サービス費を算定していない。</t>
    <phoneticPr fontId="5"/>
  </si>
  <si>
    <t>（５）若年性認知症入所（利用）者受入加算</t>
    <rPh sb="3" eb="6">
      <t>ジャクネンセイ</t>
    </rPh>
    <rPh sb="6" eb="8">
      <t>ニンチ</t>
    </rPh>
    <rPh sb="8" eb="9">
      <t>ショウ</t>
    </rPh>
    <rPh sb="9" eb="11">
      <t>ニュウショ</t>
    </rPh>
    <rPh sb="12" eb="14">
      <t>リヨウ</t>
    </rPh>
    <rPh sb="16" eb="18">
      <t>ウケイレ</t>
    </rPh>
    <rPh sb="18" eb="20">
      <t>カサン</t>
    </rPh>
    <phoneticPr fontId="5"/>
  </si>
  <si>
    <t>認知症行動・心理症状緊急対応加算を算定していない。</t>
    <phoneticPr fontId="5"/>
  </si>
  <si>
    <t>受け入れた若年性認知症入所（利用）者ごとに個別の担当者を定めている。</t>
    <phoneticPr fontId="5"/>
  </si>
  <si>
    <t>外泊の初日及び最終日は算定していない。</t>
    <phoneticPr fontId="5"/>
  </si>
  <si>
    <t>医師が一般に認められている医学的知見に基づき回復の見込みがないと診断した入所者を対象としている。</t>
    <rPh sb="0" eb="2">
      <t>イシ</t>
    </rPh>
    <rPh sb="3" eb="5">
      <t>イッパン</t>
    </rPh>
    <rPh sb="6" eb="7">
      <t>ミト</t>
    </rPh>
    <rPh sb="13" eb="16">
      <t>イガクテキ</t>
    </rPh>
    <rPh sb="16" eb="18">
      <t>チケン</t>
    </rPh>
    <rPh sb="19" eb="20">
      <t>モト</t>
    </rPh>
    <rPh sb="22" eb="24">
      <t>カイフク</t>
    </rPh>
    <rPh sb="25" eb="27">
      <t>ミコ</t>
    </rPh>
    <rPh sb="32" eb="34">
      <t>シンダン</t>
    </rPh>
    <rPh sb="36" eb="39">
      <t>ニュウショシャ</t>
    </rPh>
    <rPh sb="40" eb="42">
      <t>タイショウ</t>
    </rPh>
    <phoneticPr fontId="5"/>
  </si>
  <si>
    <t>入所者が退所する際、翌月に亡くなった場合に前月分の当該加算に係る一部負担の請求を行う場合があることを説明し、文書にて同意を得ている。</t>
    <rPh sb="0" eb="3">
      <t>ニュウショシャ</t>
    </rPh>
    <rPh sb="4" eb="6">
      <t>タイショ</t>
    </rPh>
    <rPh sb="8" eb="9">
      <t>サイ</t>
    </rPh>
    <rPh sb="10" eb="12">
      <t>ヨクゲツ</t>
    </rPh>
    <rPh sb="13" eb="14">
      <t>ナ</t>
    </rPh>
    <rPh sb="18" eb="20">
      <t>バアイ</t>
    </rPh>
    <rPh sb="21" eb="24">
      <t>ゼンゲツブン</t>
    </rPh>
    <rPh sb="25" eb="27">
      <t>トウガイ</t>
    </rPh>
    <rPh sb="27" eb="29">
      <t>カサン</t>
    </rPh>
    <rPh sb="30" eb="31">
      <t>カカワ</t>
    </rPh>
    <rPh sb="32" eb="34">
      <t>イチブ</t>
    </rPh>
    <rPh sb="34" eb="36">
      <t>フタン</t>
    </rPh>
    <rPh sb="37" eb="39">
      <t>セイキュウ</t>
    </rPh>
    <rPh sb="40" eb="41">
      <t>オコナ</t>
    </rPh>
    <rPh sb="42" eb="44">
      <t>バアイ</t>
    </rPh>
    <rPh sb="50" eb="52">
      <t>セツメイ</t>
    </rPh>
    <rPh sb="54" eb="56">
      <t>ブンショ</t>
    </rPh>
    <rPh sb="58" eb="60">
      <t>ドウイ</t>
    </rPh>
    <rPh sb="61" eb="62">
      <t>エ</t>
    </rPh>
    <phoneticPr fontId="5"/>
  </si>
  <si>
    <t>入所者が死亡前に他の医療機関等に移った場合、自宅等に戻った場合には、当該施設でターミナルケアを直接行っていない退所した日の翌日から死亡日までの間は、算定していない。</t>
    <rPh sb="0" eb="3">
      <t>ニュウショシャ</t>
    </rPh>
    <rPh sb="4" eb="6">
      <t>シボウ</t>
    </rPh>
    <rPh sb="6" eb="7">
      <t>マエ</t>
    </rPh>
    <rPh sb="8" eb="9">
      <t>タ</t>
    </rPh>
    <rPh sb="10" eb="12">
      <t>イリョウ</t>
    </rPh>
    <rPh sb="12" eb="15">
      <t>キカントウ</t>
    </rPh>
    <rPh sb="16" eb="17">
      <t>ウツ</t>
    </rPh>
    <rPh sb="19" eb="21">
      <t>バアイ</t>
    </rPh>
    <rPh sb="22" eb="25">
      <t>ジタクトウ</t>
    </rPh>
    <rPh sb="26" eb="27">
      <t>モド</t>
    </rPh>
    <rPh sb="29" eb="31">
      <t>バアイ</t>
    </rPh>
    <rPh sb="34" eb="36">
      <t>トウガイ</t>
    </rPh>
    <rPh sb="36" eb="38">
      <t>シセツ</t>
    </rPh>
    <rPh sb="47" eb="49">
      <t>チョクセツ</t>
    </rPh>
    <rPh sb="49" eb="50">
      <t>オコナ</t>
    </rPh>
    <rPh sb="55" eb="57">
      <t>タイショ</t>
    </rPh>
    <rPh sb="59" eb="60">
      <t>ヒ</t>
    </rPh>
    <rPh sb="61" eb="63">
      <t>ヨクジツ</t>
    </rPh>
    <rPh sb="65" eb="68">
      <t>シボウビ</t>
    </rPh>
    <rPh sb="71" eb="72">
      <t>アイダ</t>
    </rPh>
    <rPh sb="74" eb="76">
      <t>サンテイ</t>
    </rPh>
    <phoneticPr fontId="5"/>
  </si>
  <si>
    <t>入所者が退所した月と死亡した月が異なる場合、死亡月にまとめて算定している。</t>
    <rPh sb="0" eb="3">
      <t>ニュウショシャ</t>
    </rPh>
    <rPh sb="4" eb="6">
      <t>タイショ</t>
    </rPh>
    <rPh sb="8" eb="9">
      <t>ツキ</t>
    </rPh>
    <rPh sb="10" eb="12">
      <t>シボウ</t>
    </rPh>
    <rPh sb="14" eb="15">
      <t>ツキ</t>
    </rPh>
    <rPh sb="16" eb="17">
      <t>コト</t>
    </rPh>
    <rPh sb="19" eb="21">
      <t>バアイ</t>
    </rPh>
    <rPh sb="22" eb="24">
      <t>シボウ</t>
    </rPh>
    <rPh sb="24" eb="25">
      <t>ヅキ</t>
    </rPh>
    <rPh sb="30" eb="32">
      <t>サンテイ</t>
    </rPh>
    <phoneticPr fontId="5"/>
  </si>
  <si>
    <t>当該施設の短期入所療養介護の利用者が日を空けずに引き続き入所した場合、入所直前の短期入所療養介護の利用日数を30日から控除した日数に限り算定している。</t>
    <rPh sb="0" eb="2">
      <t>トウガイ</t>
    </rPh>
    <rPh sb="2" eb="4">
      <t>シセツ</t>
    </rPh>
    <rPh sb="5" eb="7">
      <t>タンキ</t>
    </rPh>
    <rPh sb="7" eb="9">
      <t>ニュウショ</t>
    </rPh>
    <rPh sb="9" eb="11">
      <t>リョウヨウ</t>
    </rPh>
    <rPh sb="11" eb="13">
      <t>カイゴ</t>
    </rPh>
    <rPh sb="14" eb="16">
      <t>リヨウ</t>
    </rPh>
    <rPh sb="16" eb="17">
      <t>モノ</t>
    </rPh>
    <rPh sb="18" eb="19">
      <t>ヒ</t>
    </rPh>
    <rPh sb="20" eb="21">
      <t>ア</t>
    </rPh>
    <rPh sb="24" eb="25">
      <t>ヒ</t>
    </rPh>
    <rPh sb="26" eb="27">
      <t>ツヅ</t>
    </rPh>
    <rPh sb="28" eb="30">
      <t>ニュウショ</t>
    </rPh>
    <rPh sb="32" eb="34">
      <t>バアイ</t>
    </rPh>
    <rPh sb="35" eb="37">
      <t>ニュウショ</t>
    </rPh>
    <rPh sb="37" eb="39">
      <t>チョクゼン</t>
    </rPh>
    <rPh sb="40" eb="42">
      <t>タンキ</t>
    </rPh>
    <rPh sb="42" eb="44">
      <t>ニュウショ</t>
    </rPh>
    <rPh sb="44" eb="46">
      <t>リョウヨウ</t>
    </rPh>
    <rPh sb="46" eb="48">
      <t>カイゴ</t>
    </rPh>
    <rPh sb="49" eb="51">
      <t>リヨウ</t>
    </rPh>
    <rPh sb="51" eb="53">
      <t>ニッスウ</t>
    </rPh>
    <rPh sb="56" eb="57">
      <t>ニチ</t>
    </rPh>
    <rPh sb="59" eb="61">
      <t>コウジョ</t>
    </rPh>
    <rPh sb="63" eb="65">
      <t>ニッスウ</t>
    </rPh>
    <rPh sb="66" eb="67">
      <t>カギ</t>
    </rPh>
    <rPh sb="68" eb="70">
      <t>サンテイ</t>
    </rPh>
    <phoneticPr fontId="5"/>
  </si>
  <si>
    <t>入所前に居宅を訪問した場合は入所日に算定し、入所後に訪問した場合は訪問日に算定している。</t>
    <rPh sb="0" eb="2">
      <t>ニュウショ</t>
    </rPh>
    <rPh sb="2" eb="3">
      <t>マエ</t>
    </rPh>
    <rPh sb="4" eb="6">
      <t>キョタク</t>
    </rPh>
    <rPh sb="7" eb="9">
      <t>ホウモン</t>
    </rPh>
    <rPh sb="11" eb="13">
      <t>バアイ</t>
    </rPh>
    <rPh sb="14" eb="16">
      <t>ニュウショ</t>
    </rPh>
    <rPh sb="16" eb="17">
      <t>ニチ</t>
    </rPh>
    <rPh sb="18" eb="20">
      <t>サンテイ</t>
    </rPh>
    <rPh sb="22" eb="24">
      <t>ニュウショ</t>
    </rPh>
    <rPh sb="24" eb="25">
      <t>ゴ</t>
    </rPh>
    <rPh sb="26" eb="28">
      <t>ホウモン</t>
    </rPh>
    <rPh sb="30" eb="32">
      <t>バアイ</t>
    </rPh>
    <rPh sb="33" eb="36">
      <t>ホウモンビ</t>
    </rPh>
    <rPh sb="37" eb="39">
      <t>サンテイ</t>
    </rPh>
    <phoneticPr fontId="5"/>
  </si>
  <si>
    <t>指導日及び指導内容の要点を診療録等に記載している。</t>
    <rPh sb="0" eb="2">
      <t>シドウ</t>
    </rPh>
    <rPh sb="2" eb="3">
      <t>ニチ</t>
    </rPh>
    <rPh sb="3" eb="4">
      <t>オヨ</t>
    </rPh>
    <rPh sb="5" eb="7">
      <t>シドウ</t>
    </rPh>
    <rPh sb="7" eb="9">
      <t>ナイヨウ</t>
    </rPh>
    <rPh sb="10" eb="12">
      <t>ヨウテン</t>
    </rPh>
    <rPh sb="13" eb="17">
      <t>シンリョウロクナド</t>
    </rPh>
    <rPh sb="18" eb="20">
      <t>キサイ</t>
    </rPh>
    <phoneticPr fontId="5"/>
  </si>
  <si>
    <t>入所前後訪問指導加算Ⅱ（介護老人保健施設）を算定していない。</t>
    <rPh sb="0" eb="2">
      <t>ニュウショ</t>
    </rPh>
    <rPh sb="2" eb="4">
      <t>ゼンゴ</t>
    </rPh>
    <rPh sb="4" eb="6">
      <t>ホウモン</t>
    </rPh>
    <rPh sb="6" eb="8">
      <t>シドウ</t>
    </rPh>
    <rPh sb="8" eb="10">
      <t>カサン</t>
    </rPh>
    <rPh sb="12" eb="14">
      <t>カイゴ</t>
    </rPh>
    <rPh sb="14" eb="16">
      <t>ロウジン</t>
    </rPh>
    <rPh sb="16" eb="18">
      <t>ホケン</t>
    </rPh>
    <rPh sb="18" eb="20">
      <t>シセツ</t>
    </rPh>
    <rPh sb="22" eb="24">
      <t>サンテイ</t>
    </rPh>
    <phoneticPr fontId="5"/>
  </si>
  <si>
    <t>入所者及びその家族等のいずれにも、入所前後訪問指導を行っている。</t>
    <rPh sb="0" eb="3">
      <t>ニュウショシャ</t>
    </rPh>
    <rPh sb="3" eb="4">
      <t>オヨ</t>
    </rPh>
    <rPh sb="7" eb="10">
      <t>カゾクナド</t>
    </rPh>
    <rPh sb="26" eb="27">
      <t>オコナ</t>
    </rPh>
    <phoneticPr fontId="5"/>
  </si>
  <si>
    <t>予定の変更に伴い入所しなかった場合</t>
    <phoneticPr fontId="5"/>
  </si>
  <si>
    <t>次の場合には算定していない。</t>
    <rPh sb="0" eb="1">
      <t>ツギ</t>
    </rPh>
    <rPh sb="2" eb="4">
      <t>バアイ</t>
    </rPh>
    <rPh sb="6" eb="8">
      <t>サンテイ</t>
    </rPh>
    <phoneticPr fontId="5"/>
  </si>
  <si>
    <t>生活機能の具体的な改善目標</t>
    <phoneticPr fontId="5"/>
  </si>
  <si>
    <t>退所後の生活に係る支援計画</t>
    <phoneticPr fontId="5"/>
  </si>
  <si>
    <t>病院又は診療所のみを訪問し、居宅を訪問しない場合</t>
    <phoneticPr fontId="5"/>
  </si>
  <si>
    <t>他の介護保険施設のみを訪問し、居宅を訪問しない場合</t>
    <phoneticPr fontId="5"/>
  </si>
  <si>
    <t>入所前後訪問指導加算Ⅰ（介護老人保健施設）を算定していない。</t>
    <rPh sb="0" eb="2">
      <t>ニュウショ</t>
    </rPh>
    <rPh sb="2" eb="4">
      <t>ゼンゴ</t>
    </rPh>
    <rPh sb="4" eb="6">
      <t>ホウモン</t>
    </rPh>
    <rPh sb="6" eb="8">
      <t>シドウ</t>
    </rPh>
    <rPh sb="8" eb="10">
      <t>カサン</t>
    </rPh>
    <rPh sb="12" eb="14">
      <t>カイゴ</t>
    </rPh>
    <rPh sb="14" eb="16">
      <t>ロウジン</t>
    </rPh>
    <rPh sb="16" eb="18">
      <t>ホケン</t>
    </rPh>
    <rPh sb="18" eb="20">
      <t>シセツ</t>
    </rPh>
    <rPh sb="22" eb="24">
      <t>サンテイ</t>
    </rPh>
    <phoneticPr fontId="5"/>
  </si>
  <si>
    <t>入所者１人につき、入所中１回を限度として算定している。</t>
    <rPh sb="0" eb="3">
      <t>ニュウショシャ</t>
    </rPh>
    <rPh sb="4" eb="5">
      <t>ニン</t>
    </rPh>
    <rPh sb="9" eb="12">
      <t>ニュウショチュウ</t>
    </rPh>
    <rPh sb="13" eb="14">
      <t>カイ</t>
    </rPh>
    <rPh sb="15" eb="17">
      <t>ゲンド</t>
    </rPh>
    <rPh sb="20" eb="22">
      <t>サンテイ</t>
    </rPh>
    <phoneticPr fontId="5"/>
  </si>
  <si>
    <t>退所後に当該者の居宅でなく、他の社会福祉施設等（病院、診療所、他の介護保険施設を除く）に入所する場合で、当該者の同意を得て当該社会福祉施設等を訪問し、退所を目的とした施設サービス計画の策定及び診療の方針の決定を行ったときも同様に算定可</t>
    <rPh sb="4" eb="6">
      <t>トウガイ</t>
    </rPh>
    <rPh sb="63" eb="65">
      <t>シャカイ</t>
    </rPh>
    <rPh sb="65" eb="67">
      <t>フクシ</t>
    </rPh>
    <rPh sb="69" eb="70">
      <t>トウ</t>
    </rPh>
    <phoneticPr fontId="5"/>
  </si>
  <si>
    <t>退所して病院又は診療所へ入院する場合</t>
    <phoneticPr fontId="5"/>
  </si>
  <si>
    <t>死亡退所の場合</t>
    <phoneticPr fontId="5"/>
  </si>
  <si>
    <t>医師、看護職員、支援相談員、理学療法士、作業療法士又は言語聴覚士、栄養士、介護支援専門員等が協力して入所前後訪問指導を行っている。</t>
    <phoneticPr fontId="5"/>
  </si>
  <si>
    <t>入所者１人につき、１回を限度として算定している。</t>
    <rPh sb="0" eb="3">
      <t>ニュウショシャ</t>
    </rPh>
    <rPh sb="4" eb="5">
      <t>ニン</t>
    </rPh>
    <rPh sb="10" eb="11">
      <t>カイ</t>
    </rPh>
    <rPh sb="12" eb="14">
      <t>ゲンド</t>
    </rPh>
    <rPh sb="17" eb="19">
      <t>サンテイ</t>
    </rPh>
    <phoneticPr fontId="5"/>
  </si>
  <si>
    <t>退所して他の介護保険施設へ入院又は入所する場合</t>
    <phoneticPr fontId="5"/>
  </si>
  <si>
    <t>試行的退所期間が終了しても、居宅に退所できず、介護老人保健施設で療養を続ける場合には、居宅において療養が続けられない理由等を分析した上でその問題解決に向けたリハビリ等を行うため、施設サービス計画の変更を行うとともに適切な支援を行っている。</t>
    <phoneticPr fontId="5"/>
  </si>
  <si>
    <t>試行的退所を行うに当たって、その病状及び身体の状況に照らし、退所して居宅で生活できるかどうかについて、医師、薬剤師（配置されている場合）、看護職員又は介護職員、支援相談員、介護支援専門員等により、退所してその居宅で療養を継続する可能性の有無を検討している。</t>
    <phoneticPr fontId="5"/>
  </si>
  <si>
    <t>当該入所者又は家族に対し、趣旨を十分説明し、同意を得た上で実施している。</t>
    <rPh sb="0" eb="2">
      <t>トウガイ</t>
    </rPh>
    <rPh sb="2" eb="5">
      <t>ニュウショシャ</t>
    </rPh>
    <rPh sb="5" eb="6">
      <t>マタ</t>
    </rPh>
    <rPh sb="7" eb="9">
      <t>カゾク</t>
    </rPh>
    <rPh sb="10" eb="11">
      <t>タイ</t>
    </rPh>
    <rPh sb="13" eb="15">
      <t>シュシ</t>
    </rPh>
    <rPh sb="16" eb="18">
      <t>ジュウブン</t>
    </rPh>
    <rPh sb="18" eb="20">
      <t>セツメイ</t>
    </rPh>
    <rPh sb="22" eb="24">
      <t>ドウイ</t>
    </rPh>
    <rPh sb="25" eb="26">
      <t>エ</t>
    </rPh>
    <rPh sb="27" eb="28">
      <t>ウエ</t>
    </rPh>
    <rPh sb="29" eb="31">
      <t>ジッシ</t>
    </rPh>
    <phoneticPr fontId="5"/>
  </si>
  <si>
    <t>外泊時費用を併せて算定する場合は、試行的退所中の入所者の状況の把握を行っている。</t>
    <rPh sb="0" eb="2">
      <t>ガイハク</t>
    </rPh>
    <rPh sb="2" eb="3">
      <t>ジ</t>
    </rPh>
    <rPh sb="3" eb="5">
      <t>ヒヨウ</t>
    </rPh>
    <rPh sb="6" eb="7">
      <t>アワ</t>
    </rPh>
    <rPh sb="9" eb="11">
      <t>サンテイ</t>
    </rPh>
    <rPh sb="13" eb="15">
      <t>バアイ</t>
    </rPh>
    <rPh sb="17" eb="20">
      <t>シコウテキ</t>
    </rPh>
    <rPh sb="20" eb="22">
      <t>タイショ</t>
    </rPh>
    <rPh sb="22" eb="23">
      <t>チュウ</t>
    </rPh>
    <rPh sb="24" eb="27">
      <t>ニュウショシャ</t>
    </rPh>
    <rPh sb="28" eb="30">
      <t>ジョウキョウ</t>
    </rPh>
    <rPh sb="31" eb="33">
      <t>ハアク</t>
    </rPh>
    <rPh sb="34" eb="35">
      <t>オコナ</t>
    </rPh>
    <phoneticPr fontId="5"/>
  </si>
  <si>
    <t>食事、入浴、健康管理等在宅療養に関する指導</t>
    <rPh sb="0" eb="2">
      <t>ショクジ</t>
    </rPh>
    <rPh sb="3" eb="5">
      <t>ニュウヨク</t>
    </rPh>
    <rPh sb="6" eb="8">
      <t>ケンコウ</t>
    </rPh>
    <rPh sb="8" eb="11">
      <t>カンリトウ</t>
    </rPh>
    <rPh sb="11" eb="13">
      <t>ザイタク</t>
    </rPh>
    <rPh sb="13" eb="15">
      <t>リョウヨウ</t>
    </rPh>
    <rPh sb="16" eb="17">
      <t>カン</t>
    </rPh>
    <rPh sb="19" eb="21">
      <t>シドウ</t>
    </rPh>
    <phoneticPr fontId="5"/>
  </si>
  <si>
    <t>退所する者の介助方法の指導</t>
    <rPh sb="0" eb="2">
      <t>タイショ</t>
    </rPh>
    <rPh sb="4" eb="5">
      <t>モノ</t>
    </rPh>
    <rPh sb="6" eb="8">
      <t>カイジョ</t>
    </rPh>
    <rPh sb="8" eb="10">
      <t>ホウホウ</t>
    </rPh>
    <rPh sb="11" eb="13">
      <t>シドウ</t>
    </rPh>
    <phoneticPr fontId="5"/>
  </si>
  <si>
    <t>連携を行った日及び連携の内容の要点に関する記録を行っている。</t>
    <rPh sb="0" eb="2">
      <t>レンケイ</t>
    </rPh>
    <rPh sb="3" eb="4">
      <t>オコナ</t>
    </rPh>
    <rPh sb="6" eb="7">
      <t>ヒ</t>
    </rPh>
    <rPh sb="7" eb="8">
      <t>オヨ</t>
    </rPh>
    <rPh sb="9" eb="11">
      <t>レンケイ</t>
    </rPh>
    <rPh sb="12" eb="14">
      <t>ナイヨウ</t>
    </rPh>
    <rPh sb="15" eb="17">
      <t>ヨウテン</t>
    </rPh>
    <rPh sb="18" eb="19">
      <t>カン</t>
    </rPh>
    <rPh sb="21" eb="23">
      <t>キロク</t>
    </rPh>
    <rPh sb="24" eb="25">
      <t>オコナ</t>
    </rPh>
    <phoneticPr fontId="5"/>
  </si>
  <si>
    <t>訪問看護指示書は、診療に基づき速やかに作成・交付している。</t>
    <phoneticPr fontId="5"/>
  </si>
  <si>
    <t>交付した訪問看護指示書の写しを診療録等に添付している。</t>
    <rPh sb="0" eb="2">
      <t>コウフ</t>
    </rPh>
    <rPh sb="4" eb="6">
      <t>ホウモン</t>
    </rPh>
    <rPh sb="6" eb="8">
      <t>カンゴ</t>
    </rPh>
    <rPh sb="8" eb="11">
      <t>シジショ</t>
    </rPh>
    <rPh sb="12" eb="13">
      <t>ウツ</t>
    </rPh>
    <rPh sb="15" eb="19">
      <t>シンリョウロクナド</t>
    </rPh>
    <rPh sb="20" eb="22">
      <t>テンプ</t>
    </rPh>
    <phoneticPr fontId="5"/>
  </si>
  <si>
    <t>問17</t>
    <rPh sb="0" eb="1">
      <t>ト</t>
    </rPh>
    <phoneticPr fontId="5"/>
  </si>
  <si>
    <t>問18</t>
    <rPh sb="0" eb="1">
      <t>ト</t>
    </rPh>
    <phoneticPr fontId="5"/>
  </si>
  <si>
    <t>医師の指示に基づき、医師、歯科医師、管理栄養士、看護師、言語聴覚士、介護支援専門員その他の職種の者が共同して、問１の入所者ごとに経口による食事の摂取を進めるための経口移行計画を作成している。</t>
    <rPh sb="13" eb="17">
      <t>シカイシ</t>
    </rPh>
    <rPh sb="28" eb="30">
      <t>ゲンゴ</t>
    </rPh>
    <rPh sb="30" eb="32">
      <t>チョウカク</t>
    </rPh>
    <rPh sb="32" eb="33">
      <t>シ</t>
    </rPh>
    <rPh sb="48" eb="49">
      <t>モノ</t>
    </rPh>
    <rPh sb="55" eb="56">
      <t>トイ</t>
    </rPh>
    <rPh sb="64" eb="66">
      <t>ケイコウ</t>
    </rPh>
    <rPh sb="69" eb="71">
      <t>ショクジ</t>
    </rPh>
    <rPh sb="72" eb="74">
      <t>セッシュ</t>
    </rPh>
    <rPh sb="75" eb="76">
      <t>スス</t>
    </rPh>
    <phoneticPr fontId="5"/>
  </si>
  <si>
    <t>現に経口により食事を摂取する入所者で、摂食機能障害を有し、水飲みテスト、頸部聴診法、造影撮影又は内視鏡検査等により誤嚥が認められることから、継続して経口による食事の摂取を進めるための特別な管理が必要であるものとして、医師又は歯科医師の指示を受けた入所者を対象としている。</t>
    <rPh sb="0" eb="1">
      <t>ゲン</t>
    </rPh>
    <rPh sb="14" eb="16">
      <t>ニュウショ</t>
    </rPh>
    <rPh sb="29" eb="31">
      <t>ミズノ</t>
    </rPh>
    <rPh sb="53" eb="54">
      <t>トウ</t>
    </rPh>
    <rPh sb="123" eb="125">
      <t>ニュウショ</t>
    </rPh>
    <rPh sb="125" eb="126">
      <t>モノ</t>
    </rPh>
    <phoneticPr fontId="5"/>
  </si>
  <si>
    <t>問１の指示を歯科医師が指示が行う場合にあっては、当該指示を受ける管理栄養士等が、対象となる入所者に対する療養のために必要な栄養の指導を行うに当たり、主治の医師の指導を受けている。</t>
    <rPh sb="0" eb="1">
      <t>トイ</t>
    </rPh>
    <rPh sb="3" eb="5">
      <t>シジ</t>
    </rPh>
    <rPh sb="14" eb="15">
      <t>オコナ</t>
    </rPh>
    <phoneticPr fontId="5"/>
  </si>
  <si>
    <t>経口維持計画を作成後、特別な管理の対象となる入所者又はその家族に説明し、同意を得ている。</t>
    <rPh sb="0" eb="2">
      <t>ケイコウ</t>
    </rPh>
    <rPh sb="2" eb="4">
      <t>イジ</t>
    </rPh>
    <rPh sb="4" eb="6">
      <t>ケイカク</t>
    </rPh>
    <rPh sb="7" eb="9">
      <t>サクセイ</t>
    </rPh>
    <rPh sb="9" eb="10">
      <t>ゴ</t>
    </rPh>
    <rPh sb="11" eb="13">
      <t>トクベツ</t>
    </rPh>
    <rPh sb="14" eb="16">
      <t>カンリ</t>
    </rPh>
    <rPh sb="17" eb="19">
      <t>タイショウ</t>
    </rPh>
    <rPh sb="22" eb="25">
      <t>ニュウショシャ</t>
    </rPh>
    <rPh sb="25" eb="26">
      <t>マタ</t>
    </rPh>
    <rPh sb="29" eb="31">
      <t>カゾク</t>
    </rPh>
    <rPh sb="32" eb="34">
      <t>セツメイ</t>
    </rPh>
    <rPh sb="36" eb="38">
      <t>ドウイ</t>
    </rPh>
    <rPh sb="39" eb="40">
      <t>エ</t>
    </rPh>
    <phoneticPr fontId="5"/>
  </si>
  <si>
    <t>特別な管理として、入所者の誤嚥を防止しつつ、継続して経口による食事の摂取を進めるための食物形態、摂食方法等における適切な配慮を行っている。</t>
    <rPh sb="0" eb="2">
      <t>トクベツ</t>
    </rPh>
    <rPh sb="3" eb="5">
      <t>カンリ</t>
    </rPh>
    <rPh sb="9" eb="12">
      <t>ニュウショシャ</t>
    </rPh>
    <rPh sb="13" eb="15">
      <t>ゴエン</t>
    </rPh>
    <rPh sb="16" eb="18">
      <t>ボウシ</t>
    </rPh>
    <rPh sb="22" eb="24">
      <t>ケイゾク</t>
    </rPh>
    <rPh sb="26" eb="28">
      <t>ケイコウ</t>
    </rPh>
    <rPh sb="31" eb="33">
      <t>ショクジ</t>
    </rPh>
    <rPh sb="34" eb="36">
      <t>セッシュ</t>
    </rPh>
    <rPh sb="37" eb="38">
      <t>スス</t>
    </rPh>
    <rPh sb="43" eb="45">
      <t>ショクモツ</t>
    </rPh>
    <rPh sb="45" eb="47">
      <t>ケイタイ</t>
    </rPh>
    <rPh sb="48" eb="50">
      <t>セッショク</t>
    </rPh>
    <rPh sb="50" eb="53">
      <t>ホウホウトウ</t>
    </rPh>
    <rPh sb="57" eb="59">
      <t>テキセツ</t>
    </rPh>
    <rPh sb="60" eb="62">
      <t>ハイリョ</t>
    </rPh>
    <rPh sb="63" eb="64">
      <t>オコナ</t>
    </rPh>
    <phoneticPr fontId="5"/>
  </si>
  <si>
    <t>問14</t>
    <rPh sb="0" eb="1">
      <t>トイ</t>
    </rPh>
    <phoneticPr fontId="5"/>
  </si>
  <si>
    <t>意識障害又は昏睡</t>
    <phoneticPr fontId="5"/>
  </si>
  <si>
    <t>急性呼吸不全又は慢性呼吸不全の急性増悪</t>
    <phoneticPr fontId="5"/>
  </si>
  <si>
    <t>急性心不全（心筋梗塞を含む）</t>
    <phoneticPr fontId="5"/>
  </si>
  <si>
    <t>ショック</t>
    <phoneticPr fontId="5"/>
  </si>
  <si>
    <t>その他薬物中毒等で重篤なもの</t>
    <phoneticPr fontId="5"/>
  </si>
  <si>
    <t>重篤な代謝障害（肝不全、腎不全、重症糖尿病等）</t>
    <rPh sb="0" eb="2">
      <t>ジュウトク</t>
    </rPh>
    <phoneticPr fontId="5"/>
  </si>
  <si>
    <t>同一の入所者について１月に１回、連続する７日を限度に算定している。</t>
    <rPh sb="0" eb="2">
      <t>ドウイツ</t>
    </rPh>
    <rPh sb="3" eb="6">
      <t>ニュウショシャ</t>
    </rPh>
    <rPh sb="11" eb="12">
      <t>ガツ</t>
    </rPh>
    <rPh sb="14" eb="15">
      <t>カイ</t>
    </rPh>
    <rPh sb="16" eb="18">
      <t>レンゾク</t>
    </rPh>
    <rPh sb="21" eb="22">
      <t>カ</t>
    </rPh>
    <rPh sb="23" eb="25">
      <t>ゲンド</t>
    </rPh>
    <rPh sb="26" eb="28">
      <t>サンテイ</t>
    </rPh>
    <phoneticPr fontId="5"/>
  </si>
  <si>
    <t>診断名、診断を行った日、実施した投薬、検査、注射、処置の内容等を診療録に記載している。</t>
    <rPh sb="0" eb="3">
      <t>シンダンメイ</t>
    </rPh>
    <rPh sb="4" eb="6">
      <t>シンダン</t>
    </rPh>
    <rPh sb="7" eb="8">
      <t>オコナ</t>
    </rPh>
    <rPh sb="10" eb="11">
      <t>ヒ</t>
    </rPh>
    <rPh sb="12" eb="14">
      <t>ジッシ</t>
    </rPh>
    <rPh sb="16" eb="18">
      <t>トウヤク</t>
    </rPh>
    <rPh sb="19" eb="21">
      <t>ケンサ</t>
    </rPh>
    <rPh sb="22" eb="24">
      <t>チュウシャ</t>
    </rPh>
    <rPh sb="25" eb="27">
      <t>ショチ</t>
    </rPh>
    <rPh sb="28" eb="31">
      <t>ナイヨウナド</t>
    </rPh>
    <rPh sb="32" eb="35">
      <t>シンリョウロク</t>
    </rPh>
    <rPh sb="36" eb="38">
      <t>キサイ</t>
    </rPh>
    <phoneticPr fontId="5"/>
  </si>
  <si>
    <t>緊急時施設療養費を算定した日は算定していない。</t>
    <rPh sb="0" eb="3">
      <t>キンキュウジ</t>
    </rPh>
    <rPh sb="3" eb="5">
      <t>シセツ</t>
    </rPh>
    <rPh sb="5" eb="8">
      <t>リョウヨウヒ</t>
    </rPh>
    <rPh sb="9" eb="11">
      <t>サンテイ</t>
    </rPh>
    <rPh sb="13" eb="14">
      <t>ヒ</t>
    </rPh>
    <rPh sb="15" eb="17">
      <t>サンテイ</t>
    </rPh>
    <phoneticPr fontId="5"/>
  </si>
  <si>
    <t>所定疾患施設療養費の算定開始年度の翌年度以降において、当該施設の前年度における治療の実施状況を公表している。</t>
    <rPh sb="0" eb="2">
      <t>ショテイ</t>
    </rPh>
    <rPh sb="2" eb="4">
      <t>シッカン</t>
    </rPh>
    <rPh sb="4" eb="6">
      <t>シセツ</t>
    </rPh>
    <rPh sb="6" eb="9">
      <t>リョウヨウヒ</t>
    </rPh>
    <rPh sb="10" eb="12">
      <t>サンテイ</t>
    </rPh>
    <rPh sb="12" eb="14">
      <t>カイシ</t>
    </rPh>
    <rPh sb="14" eb="16">
      <t>ネンド</t>
    </rPh>
    <rPh sb="17" eb="20">
      <t>ヨクネンド</t>
    </rPh>
    <rPh sb="20" eb="22">
      <t>イコウ</t>
    </rPh>
    <rPh sb="27" eb="29">
      <t>トウガイ</t>
    </rPh>
    <rPh sb="29" eb="31">
      <t>シセツ</t>
    </rPh>
    <rPh sb="32" eb="35">
      <t>ゼンネンド</t>
    </rPh>
    <rPh sb="39" eb="41">
      <t>チリョウ</t>
    </rPh>
    <rPh sb="42" eb="44">
      <t>ジッシ</t>
    </rPh>
    <rPh sb="44" eb="46">
      <t>ジョウキョウ</t>
    </rPh>
    <rPh sb="47" eb="49">
      <t>コウヒョウ</t>
    </rPh>
    <phoneticPr fontId="5"/>
  </si>
  <si>
    <t>介護保険施設又は地域密着型介護老人福祉施設に入院（入所）中の者</t>
    <rPh sb="0" eb="2">
      <t>カイゴ</t>
    </rPh>
    <rPh sb="2" eb="4">
      <t>ホケン</t>
    </rPh>
    <rPh sb="4" eb="6">
      <t>シセツ</t>
    </rPh>
    <rPh sb="6" eb="7">
      <t>マタ</t>
    </rPh>
    <rPh sb="8" eb="10">
      <t>チイキ</t>
    </rPh>
    <rPh sb="10" eb="13">
      <t>ミッチャクガタ</t>
    </rPh>
    <rPh sb="13" eb="15">
      <t>カイゴ</t>
    </rPh>
    <rPh sb="15" eb="17">
      <t>ロウジン</t>
    </rPh>
    <rPh sb="17" eb="19">
      <t>フクシ</t>
    </rPh>
    <rPh sb="19" eb="21">
      <t>シセツ</t>
    </rPh>
    <rPh sb="22" eb="24">
      <t>ニュウイン</t>
    </rPh>
    <rPh sb="25" eb="27">
      <t>ニュウショ</t>
    </rPh>
    <rPh sb="28" eb="29">
      <t>チュウ</t>
    </rPh>
    <rPh sb="30" eb="31">
      <t>モノ</t>
    </rPh>
    <phoneticPr fontId="5"/>
  </si>
  <si>
    <t>個室等、認知症の行動・心理症状の増悪した者の療養に相応しい設備を整備している。</t>
    <rPh sb="0" eb="3">
      <t>コシツナド</t>
    </rPh>
    <rPh sb="4" eb="6">
      <t>ニンチ</t>
    </rPh>
    <rPh sb="6" eb="7">
      <t>ショウ</t>
    </rPh>
    <rPh sb="8" eb="10">
      <t>コウドウ</t>
    </rPh>
    <rPh sb="11" eb="13">
      <t>シンリ</t>
    </rPh>
    <rPh sb="13" eb="15">
      <t>ショウジョウ</t>
    </rPh>
    <rPh sb="16" eb="17">
      <t>ゾウ</t>
    </rPh>
    <rPh sb="17" eb="18">
      <t>オ</t>
    </rPh>
    <rPh sb="20" eb="21">
      <t>モノ</t>
    </rPh>
    <rPh sb="22" eb="24">
      <t>リョウヨウ</t>
    </rPh>
    <rPh sb="25" eb="27">
      <t>フサワ</t>
    </rPh>
    <rPh sb="29" eb="31">
      <t>セツビ</t>
    </rPh>
    <rPh sb="32" eb="34">
      <t>セイビ</t>
    </rPh>
    <phoneticPr fontId="5"/>
  </si>
  <si>
    <t>病院又は診療所に入院中の者</t>
    <phoneticPr fontId="5"/>
  </si>
  <si>
    <t>認知症対応型共同生活介護、地域密着型特定施設入居者生活介護、特定施設入居者生活介護、短期入所生活介護、短期入所療養介護、短期利用認知症対応型共同生活介護、短期利用特定施設入居者生活介護及び短期利用地域密着型特定施設入居者生活介護を利用中の者</t>
    <phoneticPr fontId="5"/>
  </si>
  <si>
    <t>若年性認知症入所（利用）者受入加算を算定していない。</t>
    <rPh sb="0" eb="3">
      <t>ジャクネンセイ</t>
    </rPh>
    <rPh sb="3" eb="5">
      <t>ニンチ</t>
    </rPh>
    <rPh sb="5" eb="6">
      <t>ショウ</t>
    </rPh>
    <rPh sb="6" eb="8">
      <t>ニュウショ</t>
    </rPh>
    <rPh sb="9" eb="11">
      <t>リヨウ</t>
    </rPh>
    <rPh sb="12" eb="13">
      <t>モノ</t>
    </rPh>
    <rPh sb="13" eb="15">
      <t>ウケイレ</t>
    </rPh>
    <rPh sb="15" eb="17">
      <t>カサン</t>
    </rPh>
    <rPh sb="18" eb="20">
      <t>サンテイ</t>
    </rPh>
    <phoneticPr fontId="5"/>
  </si>
  <si>
    <t xml:space="preserve">②
</t>
    <phoneticPr fontId="5"/>
  </si>
  <si>
    <t>医師、看護職員、理学療法士、作業療法士、言語聴覚士等が共同して利用者ごとに個別リハビリテーション計画を作成している。</t>
    <rPh sb="0" eb="2">
      <t>イシ</t>
    </rPh>
    <rPh sb="3" eb="5">
      <t>カンゴ</t>
    </rPh>
    <rPh sb="5" eb="7">
      <t>ショクイン</t>
    </rPh>
    <rPh sb="8" eb="10">
      <t>リガク</t>
    </rPh>
    <rPh sb="10" eb="13">
      <t>リョウホウシ</t>
    </rPh>
    <rPh sb="14" eb="16">
      <t>サギョウ</t>
    </rPh>
    <rPh sb="16" eb="19">
      <t>リョウホウシ</t>
    </rPh>
    <rPh sb="20" eb="22">
      <t>ゲンゴ</t>
    </rPh>
    <rPh sb="22" eb="24">
      <t>チョウカク</t>
    </rPh>
    <rPh sb="24" eb="26">
      <t>シトウ</t>
    </rPh>
    <rPh sb="27" eb="29">
      <t>キョウドウ</t>
    </rPh>
    <rPh sb="31" eb="34">
      <t>リヨウシャ</t>
    </rPh>
    <rPh sb="37" eb="39">
      <t>コベツ</t>
    </rPh>
    <rPh sb="48" eb="50">
      <t>ケイカク</t>
    </rPh>
    <rPh sb="51" eb="53">
      <t>サクセイ</t>
    </rPh>
    <phoneticPr fontId="5"/>
  </si>
  <si>
    <t>問１の個別リハビリテーション計画に基づき、医師又は医師の指示を受けた理学療法士、作業療法士又は言語聴覚士が、利用者に対して個別リハビリテーションを20分以上行った場合に算定している。</t>
    <rPh sb="0" eb="1">
      <t>ト</t>
    </rPh>
    <rPh sb="54" eb="57">
      <t>リヨウシャ</t>
    </rPh>
    <rPh sb="58" eb="59">
      <t>タイ</t>
    </rPh>
    <rPh sb="81" eb="83">
      <t>バアイ</t>
    </rPh>
    <rPh sb="84" eb="86">
      <t>サンテイ</t>
    </rPh>
    <phoneticPr fontId="5"/>
  </si>
  <si>
    <t>居宅介護支援事業所や近隣の他事業所との情報共有に努め、緊急的な利用ニーズの調整を行うための窓口を明確化している。</t>
    <rPh sb="0" eb="2">
      <t>キョタク</t>
    </rPh>
    <rPh sb="2" eb="4">
      <t>カイゴ</t>
    </rPh>
    <rPh sb="4" eb="6">
      <t>シエン</t>
    </rPh>
    <rPh sb="6" eb="8">
      <t>ジギョウ</t>
    </rPh>
    <rPh sb="8" eb="9">
      <t>ショ</t>
    </rPh>
    <rPh sb="10" eb="12">
      <t>キンリン</t>
    </rPh>
    <rPh sb="13" eb="14">
      <t>ホカ</t>
    </rPh>
    <rPh sb="14" eb="17">
      <t>ジギョウショ</t>
    </rPh>
    <rPh sb="19" eb="21">
      <t>ジョウホウ</t>
    </rPh>
    <rPh sb="21" eb="23">
      <t>キョウユウ</t>
    </rPh>
    <rPh sb="24" eb="25">
      <t>ツト</t>
    </rPh>
    <rPh sb="27" eb="30">
      <t>キンキュウテキ</t>
    </rPh>
    <rPh sb="31" eb="33">
      <t>リヨウ</t>
    </rPh>
    <rPh sb="37" eb="39">
      <t>チョウセイ</t>
    </rPh>
    <rPh sb="40" eb="41">
      <t>オコナ</t>
    </rPh>
    <rPh sb="45" eb="47">
      <t>マドグチ</t>
    </rPh>
    <rPh sb="48" eb="51">
      <t>メイカクカ</t>
    </rPh>
    <phoneticPr fontId="5"/>
  </si>
  <si>
    <t>事業所のホームページ又は地域包括支援センターへの情報提供等により、空床情報を公表するよう努めている。</t>
    <rPh sb="0" eb="3">
      <t>ジギョウショ</t>
    </rPh>
    <rPh sb="10" eb="11">
      <t>マタ</t>
    </rPh>
    <rPh sb="12" eb="14">
      <t>チイキ</t>
    </rPh>
    <rPh sb="14" eb="16">
      <t>ホウカツ</t>
    </rPh>
    <rPh sb="16" eb="18">
      <t>シエン</t>
    </rPh>
    <rPh sb="24" eb="26">
      <t>ジョウホウ</t>
    </rPh>
    <rPh sb="26" eb="29">
      <t>テイキョウナド</t>
    </rPh>
    <rPh sb="33" eb="34">
      <t>ソラ</t>
    </rPh>
    <rPh sb="34" eb="35">
      <t>ユカ</t>
    </rPh>
    <rPh sb="35" eb="37">
      <t>ジョウホウ</t>
    </rPh>
    <rPh sb="38" eb="40">
      <t>コウヒョウ</t>
    </rPh>
    <rPh sb="44" eb="45">
      <t>ツト</t>
    </rPh>
    <phoneticPr fontId="5"/>
  </si>
  <si>
    <t>緊急に受け入れを行った場合、当該利用が速やかに居宅における生活に復帰できるよう、居宅介護支援事業者と密接な連携を行い、相談している。</t>
    <rPh sb="0" eb="2">
      <t>キンキュウ</t>
    </rPh>
    <rPh sb="3" eb="4">
      <t>ウ</t>
    </rPh>
    <rPh sb="5" eb="6">
      <t>イ</t>
    </rPh>
    <rPh sb="8" eb="9">
      <t>オコナ</t>
    </rPh>
    <rPh sb="11" eb="13">
      <t>バアイ</t>
    </rPh>
    <rPh sb="14" eb="16">
      <t>トウガイ</t>
    </rPh>
    <rPh sb="16" eb="18">
      <t>リヨウ</t>
    </rPh>
    <rPh sb="19" eb="20">
      <t>スミ</t>
    </rPh>
    <rPh sb="23" eb="25">
      <t>キョタク</t>
    </rPh>
    <rPh sb="29" eb="31">
      <t>セイカツ</t>
    </rPh>
    <rPh sb="32" eb="34">
      <t>フッキ</t>
    </rPh>
    <rPh sb="40" eb="42">
      <t>キョタク</t>
    </rPh>
    <rPh sb="42" eb="44">
      <t>カイゴ</t>
    </rPh>
    <rPh sb="44" eb="46">
      <t>シエン</t>
    </rPh>
    <rPh sb="46" eb="48">
      <t>ジギョウ</t>
    </rPh>
    <rPh sb="48" eb="49">
      <t>シャ</t>
    </rPh>
    <rPh sb="50" eb="52">
      <t>ミッセツ</t>
    </rPh>
    <rPh sb="53" eb="55">
      <t>レンケイ</t>
    </rPh>
    <rPh sb="56" eb="57">
      <t>オコナ</t>
    </rPh>
    <rPh sb="59" eb="61">
      <t>ソウダン</t>
    </rPh>
    <phoneticPr fontId="5"/>
  </si>
  <si>
    <t>緊急利用した者に関する利用の理由、期間、緊急受け入れ後の対応などの事項を記録している。</t>
    <rPh sb="0" eb="2">
      <t>キンキュウ</t>
    </rPh>
    <rPh sb="2" eb="4">
      <t>リヨウ</t>
    </rPh>
    <rPh sb="6" eb="7">
      <t>モノ</t>
    </rPh>
    <rPh sb="8" eb="9">
      <t>カン</t>
    </rPh>
    <rPh sb="11" eb="13">
      <t>リヨウ</t>
    </rPh>
    <rPh sb="14" eb="16">
      <t>リユウ</t>
    </rPh>
    <rPh sb="17" eb="19">
      <t>キカン</t>
    </rPh>
    <rPh sb="20" eb="22">
      <t>キンキュウ</t>
    </rPh>
    <rPh sb="22" eb="23">
      <t>ウ</t>
    </rPh>
    <rPh sb="24" eb="25">
      <t>イ</t>
    </rPh>
    <rPh sb="26" eb="27">
      <t>ゴ</t>
    </rPh>
    <rPh sb="28" eb="30">
      <t>タイオウ</t>
    </rPh>
    <rPh sb="33" eb="35">
      <t>ジコウ</t>
    </rPh>
    <rPh sb="36" eb="38">
      <t>キロク</t>
    </rPh>
    <phoneticPr fontId="5"/>
  </si>
  <si>
    <t>利用者の心身の状態、家族等の事情等からみて送迎を行うことが必要と認められる利用者に対して、その居宅と当該事業所との間の送迎を行っている。</t>
    <rPh sb="0" eb="3">
      <t>リヨウシャ</t>
    </rPh>
    <rPh sb="4" eb="6">
      <t>シンシン</t>
    </rPh>
    <rPh sb="7" eb="9">
      <t>ジョウタイ</t>
    </rPh>
    <rPh sb="10" eb="12">
      <t>カゾク</t>
    </rPh>
    <rPh sb="12" eb="13">
      <t>トウ</t>
    </rPh>
    <rPh sb="14" eb="17">
      <t>ジジョウトウ</t>
    </rPh>
    <rPh sb="21" eb="23">
      <t>ソウゲイ</t>
    </rPh>
    <rPh sb="24" eb="25">
      <t>オコナ</t>
    </rPh>
    <rPh sb="29" eb="31">
      <t>ヒツヨウ</t>
    </rPh>
    <rPh sb="32" eb="33">
      <t>ミト</t>
    </rPh>
    <rPh sb="50" eb="52">
      <t>トウガイ</t>
    </rPh>
    <phoneticPr fontId="5"/>
  </si>
  <si>
    <t>【看護職員・介護職員の人員欠如】</t>
    <phoneticPr fontId="5"/>
  </si>
  <si>
    <t>人員基準を満たさなかった状態の有無
　＊ない場合は問２を「―」にしてください</t>
    <rPh sb="0" eb="2">
      <t>ジンイン</t>
    </rPh>
    <rPh sb="2" eb="4">
      <t>キジュン</t>
    </rPh>
    <phoneticPr fontId="5"/>
  </si>
  <si>
    <t>問１が「ある」場合、人員基準上必要とされる員数から１割を超えて減少した場合には、その翌月から人員基準欠如が解消されるに至った月まで、１割の範囲内で減少した場合には、その翌々月から人員基準欠如が解消されるに至った月まで、全ての入所者等について基本単位数の70％で算定している。</t>
    <rPh sb="0" eb="1">
      <t>ト</t>
    </rPh>
    <rPh sb="7" eb="9">
      <t>バアイ</t>
    </rPh>
    <rPh sb="10" eb="12">
      <t>ジンイン</t>
    </rPh>
    <rPh sb="12" eb="14">
      <t>キジュン</t>
    </rPh>
    <rPh sb="14" eb="15">
      <t>ジョウ</t>
    </rPh>
    <rPh sb="15" eb="17">
      <t>ヒツヨウ</t>
    </rPh>
    <rPh sb="21" eb="23">
      <t>インズウ</t>
    </rPh>
    <rPh sb="26" eb="27">
      <t>ワリ</t>
    </rPh>
    <rPh sb="28" eb="29">
      <t>コ</t>
    </rPh>
    <rPh sb="31" eb="33">
      <t>ゲンショウ</t>
    </rPh>
    <rPh sb="35" eb="37">
      <t>バアイ</t>
    </rPh>
    <rPh sb="42" eb="43">
      <t>ヨク</t>
    </rPh>
    <rPh sb="43" eb="44">
      <t>ツキ</t>
    </rPh>
    <rPh sb="46" eb="48">
      <t>ジンイン</t>
    </rPh>
    <rPh sb="48" eb="50">
      <t>キジュン</t>
    </rPh>
    <rPh sb="50" eb="52">
      <t>ケツジョ</t>
    </rPh>
    <rPh sb="53" eb="55">
      <t>カイショウ</t>
    </rPh>
    <rPh sb="59" eb="60">
      <t>イタ</t>
    </rPh>
    <rPh sb="62" eb="63">
      <t>ツキ</t>
    </rPh>
    <rPh sb="67" eb="68">
      <t>ワリ</t>
    </rPh>
    <rPh sb="69" eb="72">
      <t>ハンイナイ</t>
    </rPh>
    <rPh sb="73" eb="75">
      <t>ゲンショウ</t>
    </rPh>
    <rPh sb="77" eb="79">
      <t>バアイ</t>
    </rPh>
    <rPh sb="84" eb="86">
      <t>ヨクヨク</t>
    </rPh>
    <rPh sb="86" eb="87">
      <t>ツキ</t>
    </rPh>
    <rPh sb="109" eb="110">
      <t>ゼン</t>
    </rPh>
    <phoneticPr fontId="5"/>
  </si>
  <si>
    <t>【医師の人員欠如】</t>
    <rPh sb="1" eb="3">
      <t>イシ</t>
    </rPh>
    <phoneticPr fontId="5"/>
  </si>
  <si>
    <t>人員基準を満たさなかった状態の有無
　＊ない場合は問４を「―」にしてください</t>
    <rPh sb="0" eb="2">
      <t>ジンイン</t>
    </rPh>
    <rPh sb="2" eb="4">
      <t>キジュン</t>
    </rPh>
    <phoneticPr fontId="5"/>
  </si>
  <si>
    <t>【理学療法士、作業療法士又は言語聴覚士の人員欠如】</t>
    <rPh sb="1" eb="3">
      <t>リガク</t>
    </rPh>
    <rPh sb="3" eb="6">
      <t>リョウホウシ</t>
    </rPh>
    <rPh sb="7" eb="9">
      <t>サギョウ</t>
    </rPh>
    <rPh sb="9" eb="12">
      <t>リョウホウシ</t>
    </rPh>
    <rPh sb="12" eb="13">
      <t>マタ</t>
    </rPh>
    <rPh sb="14" eb="16">
      <t>ゲンゴ</t>
    </rPh>
    <rPh sb="16" eb="18">
      <t>チョウカク</t>
    </rPh>
    <rPh sb="18" eb="19">
      <t>シ</t>
    </rPh>
    <rPh sb="20" eb="22">
      <t>ジンイン</t>
    </rPh>
    <phoneticPr fontId="5"/>
  </si>
  <si>
    <t>人員基準を満たさなかった状態の有無
　＊ない場合は問６を「―」にしてください</t>
    <rPh sb="0" eb="2">
      <t>ジンイン</t>
    </rPh>
    <rPh sb="2" eb="4">
      <t>キジュン</t>
    </rPh>
    <phoneticPr fontId="5"/>
  </si>
  <si>
    <t>【介護支援専門員の人員欠如】</t>
    <rPh sb="1" eb="3">
      <t>カイゴ</t>
    </rPh>
    <rPh sb="3" eb="5">
      <t>シエン</t>
    </rPh>
    <rPh sb="5" eb="8">
      <t>センモンイン</t>
    </rPh>
    <rPh sb="9" eb="11">
      <t>ジンイン</t>
    </rPh>
    <phoneticPr fontId="5"/>
  </si>
  <si>
    <t>人員基準を満たさなかった状態の有無
　＊ない場合は問８を「―」にしてください</t>
    <rPh sb="0" eb="2">
      <t>ジンイン</t>
    </rPh>
    <rPh sb="2" eb="4">
      <t>キジュン</t>
    </rPh>
    <phoneticPr fontId="5"/>
  </si>
  <si>
    <t>問１が「ある」場合、定員超過利用になった翌月から定員超過利用が解消されるに至った月まで、全ての入所者等について基本単位数の70％で算定している。
（やむを得ない措置等による定員の超過を除く）</t>
    <rPh sb="0" eb="1">
      <t>ト</t>
    </rPh>
    <rPh sb="7" eb="9">
      <t>バアイ</t>
    </rPh>
    <rPh sb="10" eb="12">
      <t>テイイン</t>
    </rPh>
    <rPh sb="12" eb="14">
      <t>チョウカ</t>
    </rPh>
    <rPh sb="14" eb="16">
      <t>リヨウ</t>
    </rPh>
    <rPh sb="20" eb="22">
      <t>ヨクゲツ</t>
    </rPh>
    <rPh sb="24" eb="26">
      <t>テイイン</t>
    </rPh>
    <rPh sb="26" eb="28">
      <t>チョウカ</t>
    </rPh>
    <rPh sb="28" eb="30">
      <t>リヨウ</t>
    </rPh>
    <rPh sb="31" eb="33">
      <t>カイショウ</t>
    </rPh>
    <rPh sb="37" eb="38">
      <t>イタ</t>
    </rPh>
    <rPh sb="40" eb="41">
      <t>ツキ</t>
    </rPh>
    <rPh sb="44" eb="45">
      <t>スベ</t>
    </rPh>
    <rPh sb="47" eb="49">
      <t>ニュウショ</t>
    </rPh>
    <rPh sb="49" eb="50">
      <t>シャ</t>
    </rPh>
    <rPh sb="50" eb="51">
      <t>トウ</t>
    </rPh>
    <rPh sb="55" eb="57">
      <t>キホン</t>
    </rPh>
    <rPh sb="57" eb="59">
      <t>タンイ</t>
    </rPh>
    <rPh sb="59" eb="60">
      <t>スウ</t>
    </rPh>
    <rPh sb="65" eb="67">
      <t>サンテイ</t>
    </rPh>
    <rPh sb="77" eb="78">
      <t>エ</t>
    </rPh>
    <rPh sb="80" eb="83">
      <t>ソチナド</t>
    </rPh>
    <rPh sb="86" eb="88">
      <t>テイイン</t>
    </rPh>
    <rPh sb="89" eb="91">
      <t>チョウカ</t>
    </rPh>
    <rPh sb="92" eb="93">
      <t>ノゾ</t>
    </rPh>
    <phoneticPr fontId="5"/>
  </si>
  <si>
    <t>問１が「ある」場合、翌月の全ての入所者について基本単位数の97％で算定している。</t>
    <rPh sb="0" eb="1">
      <t>モン</t>
    </rPh>
    <rPh sb="7" eb="9">
      <t>バアイ</t>
    </rPh>
    <rPh sb="10" eb="12">
      <t>ヨクゲツ</t>
    </rPh>
    <rPh sb="13" eb="14">
      <t>スベ</t>
    </rPh>
    <rPh sb="16" eb="19">
      <t>ニュウショシャ</t>
    </rPh>
    <rPh sb="23" eb="25">
      <t>キホン</t>
    </rPh>
    <rPh sb="25" eb="27">
      <t>タンイ</t>
    </rPh>
    <rPh sb="27" eb="28">
      <t>スウ</t>
    </rPh>
    <rPh sb="33" eb="35">
      <t>サンテイ</t>
    </rPh>
    <phoneticPr fontId="5"/>
  </si>
  <si>
    <t>問１・２がそれぞれ「ある」場合、基準に満たない月の翌々月から基準に満たない状況が解消されるに至った月まで、全ての入所者について基本単位数の97％で算定している。</t>
    <rPh sb="0" eb="1">
      <t>モン</t>
    </rPh>
    <rPh sb="13" eb="15">
      <t>バアイ</t>
    </rPh>
    <rPh sb="16" eb="18">
      <t>キジュン</t>
    </rPh>
    <rPh sb="19" eb="20">
      <t>ミ</t>
    </rPh>
    <rPh sb="23" eb="24">
      <t>ガツ</t>
    </rPh>
    <rPh sb="25" eb="26">
      <t>ヨク</t>
    </rPh>
    <rPh sb="27" eb="28">
      <t>ゲツ</t>
    </rPh>
    <rPh sb="30" eb="32">
      <t>キジュン</t>
    </rPh>
    <rPh sb="33" eb="34">
      <t>ミ</t>
    </rPh>
    <rPh sb="37" eb="39">
      <t>ジョウキョウ</t>
    </rPh>
    <rPh sb="40" eb="42">
      <t>カイショウ</t>
    </rPh>
    <rPh sb="46" eb="47">
      <t>イタ</t>
    </rPh>
    <rPh sb="49" eb="50">
      <t>ツキ</t>
    </rPh>
    <rPh sb="53" eb="54">
      <t>スベ</t>
    </rPh>
    <rPh sb="56" eb="58">
      <t>ニュウショ</t>
    </rPh>
    <rPh sb="58" eb="59">
      <t>シャ</t>
    </rPh>
    <rPh sb="63" eb="65">
      <t>キホン</t>
    </rPh>
    <rPh sb="65" eb="67">
      <t>タンイ</t>
    </rPh>
    <rPh sb="67" eb="68">
      <t>スウ</t>
    </rPh>
    <rPh sb="73" eb="75">
      <t>サンテイ</t>
    </rPh>
    <phoneticPr fontId="5"/>
  </si>
  <si>
    <t xml:space="preserve">※ </t>
    <phoneticPr fontId="5"/>
  </si>
  <si>
    <t>※</t>
    <phoneticPr fontId="5"/>
  </si>
  <si>
    <t xml:space="preserve"> 入所</t>
    <rPh sb="1" eb="3">
      <t>ニュウショ</t>
    </rPh>
    <phoneticPr fontId="5"/>
  </si>
  <si>
    <t>入所/利用者の数</t>
    <rPh sb="0" eb="2">
      <t>ニュウショ</t>
    </rPh>
    <rPh sb="3" eb="5">
      <t>リヨウ</t>
    </rPh>
    <rPh sb="5" eb="6">
      <t>シャ</t>
    </rPh>
    <rPh sb="7" eb="8">
      <t>スウ</t>
    </rPh>
    <phoneticPr fontId="5"/>
  </si>
  <si>
    <r>
      <t xml:space="preserve"> 入所者</t>
    </r>
    <r>
      <rPr>
        <sz val="10"/>
        <rFont val="ＭＳ ゴシック"/>
        <family val="3"/>
        <charset val="128"/>
      </rPr>
      <t>（Ａ）</t>
    </r>
    <rPh sb="1" eb="3">
      <t>ニュウショ</t>
    </rPh>
    <rPh sb="3" eb="4">
      <t>シャ</t>
    </rPh>
    <phoneticPr fontId="5"/>
  </si>
  <si>
    <t xml:space="preserve"> 短期利用</t>
    <rPh sb="1" eb="3">
      <t>タンキ</t>
    </rPh>
    <rPh sb="3" eb="5">
      <t>リヨウ</t>
    </rPh>
    <phoneticPr fontId="5"/>
  </si>
  <si>
    <r>
      <t xml:space="preserve"> 短期利用者</t>
    </r>
    <r>
      <rPr>
        <sz val="10"/>
        <rFont val="ＭＳ ゴシック"/>
        <family val="3"/>
        <charset val="128"/>
      </rPr>
      <t>（Ｂ）</t>
    </r>
    <rPh sb="1" eb="3">
      <t>タンキ</t>
    </rPh>
    <rPh sb="3" eb="5">
      <t>リヨウ</t>
    </rPh>
    <rPh sb="5" eb="6">
      <t>シャ</t>
    </rPh>
    <phoneticPr fontId="5"/>
  </si>
  <si>
    <t xml:space="preserve"> 合計</t>
    <rPh sb="1" eb="3">
      <t>ゴウケイ</t>
    </rPh>
    <phoneticPr fontId="5"/>
  </si>
  <si>
    <r>
      <t xml:space="preserve"> 合計</t>
    </r>
    <r>
      <rPr>
        <sz val="10"/>
        <rFont val="ＭＳ ゴシック"/>
        <family val="3"/>
        <charset val="128"/>
      </rPr>
      <t>（Ｃ）</t>
    </r>
    <rPh sb="1" eb="3">
      <t>ゴウケイ</t>
    </rPh>
    <phoneticPr fontId="5"/>
  </si>
  <si>
    <t>介護老人保健施設入所者数（Ａ）、短期入所療養介護利用者数（Ｂ）については、別添「入所者数・利用者数一覧表」の計算結果を転記してください。</t>
    <rPh sb="4" eb="6">
      <t>ホケン</t>
    </rPh>
    <rPh sb="20" eb="22">
      <t>リョウヨウ</t>
    </rPh>
    <phoneticPr fontId="5"/>
  </si>
  <si>
    <t>（５）支援相談員</t>
    <rPh sb="3" eb="5">
      <t>シエン</t>
    </rPh>
    <rPh sb="5" eb="8">
      <t>ソウダンイン</t>
    </rPh>
    <phoneticPr fontId="5"/>
  </si>
  <si>
    <t>（６）理学療法士、作業療法士又は言語聴覚士</t>
    <rPh sb="3" eb="5">
      <t>リガク</t>
    </rPh>
    <rPh sb="5" eb="8">
      <t>リョウホウシ</t>
    </rPh>
    <rPh sb="9" eb="11">
      <t>サギョウ</t>
    </rPh>
    <rPh sb="11" eb="14">
      <t>リョウホウシ</t>
    </rPh>
    <rPh sb="14" eb="15">
      <t>マタ</t>
    </rPh>
    <rPh sb="16" eb="18">
      <t>ゲンゴ</t>
    </rPh>
    <rPh sb="18" eb="20">
      <t>チョウカク</t>
    </rPh>
    <rPh sb="20" eb="21">
      <t>シ</t>
    </rPh>
    <phoneticPr fontId="5"/>
  </si>
  <si>
    <t>（７）栄養士</t>
    <rPh sb="3" eb="6">
      <t>エイヨウシ</t>
    </rPh>
    <phoneticPr fontId="5"/>
  </si>
  <si>
    <t>（８）介護支援専門員</t>
    <rPh sb="3" eb="5">
      <t>カイゴ</t>
    </rPh>
    <rPh sb="5" eb="7">
      <t>シエン</t>
    </rPh>
    <rPh sb="7" eb="10">
      <t>センモンイン</t>
    </rPh>
    <phoneticPr fontId="5"/>
  </si>
  <si>
    <t>各月ごとの１日当たりの平均入所（利用）者数（当該月の全入所（利用）者の延数÷当該月の日数）を算出してください。</t>
    <rPh sb="6" eb="7">
      <t>ニチ</t>
    </rPh>
    <rPh sb="7" eb="8">
      <t>ア</t>
    </rPh>
    <rPh sb="11" eb="13">
      <t>ヘイキン</t>
    </rPh>
    <rPh sb="13" eb="15">
      <t>ニュウショ</t>
    </rPh>
    <rPh sb="16" eb="18">
      <t>リヨウ</t>
    </rPh>
    <rPh sb="19" eb="20">
      <t>シャ</t>
    </rPh>
    <rPh sb="20" eb="21">
      <t>スウ</t>
    </rPh>
    <rPh sb="22" eb="24">
      <t>トウガイ</t>
    </rPh>
    <rPh sb="24" eb="25">
      <t>ツキ</t>
    </rPh>
    <rPh sb="26" eb="27">
      <t>ゼン</t>
    </rPh>
    <rPh sb="27" eb="29">
      <t>ニュウショ</t>
    </rPh>
    <rPh sb="30" eb="32">
      <t>リヨウ</t>
    </rPh>
    <rPh sb="33" eb="34">
      <t>シャ</t>
    </rPh>
    <rPh sb="35" eb="36">
      <t>ノ</t>
    </rPh>
    <rPh sb="36" eb="37">
      <t>スウ</t>
    </rPh>
    <rPh sb="38" eb="40">
      <t>トウガイ</t>
    </rPh>
    <rPh sb="40" eb="41">
      <t>ツキ</t>
    </rPh>
    <rPh sb="42" eb="44">
      <t>ニッスウ</t>
    </rPh>
    <rPh sb="46" eb="48">
      <t>サンシュツ</t>
    </rPh>
    <phoneticPr fontId="21"/>
  </si>
  <si>
    <t>※計（Ａ）は、計算期間中の１日当たりの平均入所者数（当該計算期間の全入所者の延数÷当該計算期間の日数）を算出してください。</t>
    <rPh sb="1" eb="2">
      <t>ケイ</t>
    </rPh>
    <rPh sb="7" eb="9">
      <t>ケイサン</t>
    </rPh>
    <rPh sb="9" eb="11">
      <t>キカン</t>
    </rPh>
    <rPh sb="11" eb="12">
      <t>チュウ</t>
    </rPh>
    <rPh sb="15" eb="16">
      <t>ア</t>
    </rPh>
    <rPh sb="21" eb="23">
      <t>ニュウショ</t>
    </rPh>
    <rPh sb="26" eb="28">
      <t>トウガイ</t>
    </rPh>
    <rPh sb="28" eb="30">
      <t>ケイサン</t>
    </rPh>
    <rPh sb="30" eb="32">
      <t>キカン</t>
    </rPh>
    <rPh sb="34" eb="36">
      <t>ニュウショ</t>
    </rPh>
    <rPh sb="43" eb="45">
      <t>ケイサン</t>
    </rPh>
    <rPh sb="45" eb="47">
      <t>キカン</t>
    </rPh>
    <phoneticPr fontId="21"/>
  </si>
  <si>
    <t>　計（Ｂ）は、計算期間中の１日当たりの平均利用者数（当該計算期間の全利用者の延数÷当該計算期間の日数）を算出してください。</t>
    <rPh sb="1" eb="2">
      <t>ケイ</t>
    </rPh>
    <rPh sb="7" eb="9">
      <t>ケイサン</t>
    </rPh>
    <rPh sb="9" eb="11">
      <t>キカン</t>
    </rPh>
    <rPh sb="11" eb="12">
      <t>チュウ</t>
    </rPh>
    <rPh sb="15" eb="16">
      <t>ア</t>
    </rPh>
    <rPh sb="26" eb="28">
      <t>トウガイ</t>
    </rPh>
    <rPh sb="28" eb="30">
      <t>ケイサン</t>
    </rPh>
    <rPh sb="30" eb="32">
      <t>キカン</t>
    </rPh>
    <rPh sb="43" eb="45">
      <t>ケイサン</t>
    </rPh>
    <rPh sb="45" eb="47">
      <t>キカン</t>
    </rPh>
    <phoneticPr fontId="21"/>
  </si>
  <si>
    <t>計
（Ａ）</t>
    <rPh sb="0" eb="1">
      <t>ケイ</t>
    </rPh>
    <phoneticPr fontId="21"/>
  </si>
  <si>
    <t>４月</t>
  </si>
  <si>
    <t>５月</t>
  </si>
  <si>
    <t>７月</t>
    <phoneticPr fontId="21"/>
  </si>
  <si>
    <t>８月</t>
  </si>
  <si>
    <t>９月</t>
  </si>
  <si>
    <t>10月</t>
    <phoneticPr fontId="21"/>
  </si>
  <si>
    <t>11月</t>
    <phoneticPr fontId="21"/>
  </si>
  <si>
    <t>12月</t>
    <phoneticPr fontId="21"/>
  </si>
  <si>
    <t>１月</t>
  </si>
  <si>
    <t>２月</t>
  </si>
  <si>
    <t>３月</t>
  </si>
  <si>
    <t>定員×90％を記載→</t>
    <rPh sb="0" eb="2">
      <t>テイイン</t>
    </rPh>
    <rPh sb="7" eb="9">
      <t>キサイ</t>
    </rPh>
    <phoneticPr fontId="21"/>
  </si>
  <si>
    <t>計
（Ｂ）</t>
    <rPh sb="0" eb="1">
      <t>ケイ</t>
    </rPh>
    <phoneticPr fontId="21"/>
  </si>
  <si>
    <t>７月</t>
  </si>
  <si>
    <t>施設名</t>
    <rPh sb="0" eb="2">
      <t>シセツ</t>
    </rPh>
    <phoneticPr fontId="5"/>
  </si>
  <si>
    <t>（介護老人保健施設、短期入所療養介護、介護予防短期入所療養介護）</t>
    <rPh sb="5" eb="7">
      <t>ホケン</t>
    </rPh>
    <rPh sb="14" eb="16">
      <t>リョウヨウ</t>
    </rPh>
    <rPh sb="27" eb="29">
      <t>リョウヨウ</t>
    </rPh>
    <phoneticPr fontId="21"/>
  </si>
  <si>
    <r>
      <t>月平均入所者数</t>
    </r>
    <r>
      <rPr>
        <sz val="12"/>
        <rFont val="ＭＳ ゴシック"/>
        <family val="3"/>
        <charset val="128"/>
      </rPr>
      <t>（介護老人保健施設）</t>
    </r>
    <rPh sb="3" eb="5">
      <t>ニュウショ</t>
    </rPh>
    <rPh sb="5" eb="6">
      <t>シャ</t>
    </rPh>
    <rPh sb="6" eb="7">
      <t>スウ</t>
    </rPh>
    <rPh sb="8" eb="10">
      <t>カイゴ</t>
    </rPh>
    <rPh sb="10" eb="12">
      <t>ロウジン</t>
    </rPh>
    <rPh sb="12" eb="14">
      <t>ホケン</t>
    </rPh>
    <rPh sb="14" eb="16">
      <t>シセツ</t>
    </rPh>
    <phoneticPr fontId="21"/>
  </si>
  <si>
    <r>
      <rPr>
        <b/>
        <sz val="12"/>
        <rFont val="ＭＳ ゴシック"/>
        <family val="3"/>
        <charset val="128"/>
      </rPr>
      <t>月平均利用者数</t>
    </r>
    <r>
      <rPr>
        <b/>
        <sz val="14"/>
        <rFont val="ＭＳ ゴシック"/>
        <family val="3"/>
        <charset val="128"/>
      </rPr>
      <t xml:space="preserve">
</t>
    </r>
    <r>
      <rPr>
        <sz val="12"/>
        <rFont val="ＭＳ ゴシック"/>
        <family val="3"/>
        <charset val="128"/>
      </rPr>
      <t>（短期入所療養介護、介護予防短期入所療養介護）</t>
    </r>
    <r>
      <rPr>
        <b/>
        <sz val="12"/>
        <rFont val="ＭＳ ゴシック"/>
        <family val="3"/>
        <charset val="128"/>
      </rPr>
      <t>　</t>
    </r>
    <r>
      <rPr>
        <sz val="10"/>
        <rFont val="ＭＳ ゴシック"/>
        <family val="3"/>
        <charset val="128"/>
      </rPr>
      <t>　　　　　　　　　　　　　　　　　　　　　　　　　　　　　</t>
    </r>
    <rPh sb="9" eb="11">
      <t>タンキ</t>
    </rPh>
    <rPh sb="11" eb="13">
      <t>ニュウショ</t>
    </rPh>
    <rPh sb="13" eb="15">
      <t>リョウヨウ</t>
    </rPh>
    <rPh sb="15" eb="17">
      <t>カイゴ</t>
    </rPh>
    <rPh sb="18" eb="20">
      <t>カイゴ</t>
    </rPh>
    <rPh sb="20" eb="22">
      <t>ヨボウ</t>
    </rPh>
    <rPh sb="22" eb="24">
      <t>タンキ</t>
    </rPh>
    <rPh sb="24" eb="26">
      <t>ニュウショ</t>
    </rPh>
    <rPh sb="26" eb="28">
      <t>リョウヨウ</t>
    </rPh>
    <rPh sb="28" eb="30">
      <t>カイゴ</t>
    </rPh>
    <phoneticPr fontId="21"/>
  </si>
  <si>
    <t>※入院日を含め、退所日又は外泊によりサービス費を算定しなかった日は除いてください。計算については、小数点第２位以下切り上げです。</t>
    <rPh sb="1" eb="3">
      <t>ニュウイン</t>
    </rPh>
    <rPh sb="3" eb="4">
      <t>ビ</t>
    </rPh>
    <rPh sb="5" eb="6">
      <t>フク</t>
    </rPh>
    <rPh sb="8" eb="10">
      <t>タイショ</t>
    </rPh>
    <rPh sb="10" eb="11">
      <t>ビ</t>
    </rPh>
    <rPh sb="11" eb="12">
      <t>マタ</t>
    </rPh>
    <rPh sb="57" eb="58">
      <t>キ</t>
    </rPh>
    <rPh sb="59" eb="60">
      <t>ア</t>
    </rPh>
    <phoneticPr fontId="21"/>
  </si>
  <si>
    <t>注）一部ユニット型施設のユニット部分とユニット以外の部分について別施設として許可を受けた当該年度については、双方の施設を一体として「入所者数」を算出します。
　　翌年度以降については、別施設として許可された以後の実績に基づいて、それぞれの施設の「入所者数」を算出します。</t>
    <phoneticPr fontId="5"/>
  </si>
  <si>
    <t>　　ただし、看護職員の数の算定根拠となる「入所者数」については、翌年度以降についても、双方の施設を一体として算出して差し支えありません。</t>
    <phoneticPr fontId="5"/>
  </si>
  <si>
    <t>[医療機関併設型]
医師のうち１人は、入所者全員の病状等を把握し、施設療養全体の管理に責任を持つ医師である。</t>
    <rPh sb="10" eb="12">
      <t>イシ</t>
    </rPh>
    <rPh sb="16" eb="17">
      <t>ニン</t>
    </rPh>
    <rPh sb="19" eb="21">
      <t>ニュウショ</t>
    </rPh>
    <rPh sb="21" eb="22">
      <t>モノ</t>
    </rPh>
    <rPh sb="22" eb="24">
      <t>ゼンイン</t>
    </rPh>
    <rPh sb="25" eb="28">
      <t>ビョウジョウトウ</t>
    </rPh>
    <rPh sb="29" eb="31">
      <t>ハアク</t>
    </rPh>
    <rPh sb="33" eb="35">
      <t>シセツ</t>
    </rPh>
    <rPh sb="35" eb="37">
      <t>リョウヨウ</t>
    </rPh>
    <rPh sb="37" eb="39">
      <t>ゼンタイ</t>
    </rPh>
    <rPh sb="40" eb="42">
      <t>カンリ</t>
    </rPh>
    <rPh sb="43" eb="45">
      <t>セキニン</t>
    </rPh>
    <rPh sb="46" eb="47">
      <t>モ</t>
    </rPh>
    <rPh sb="48" eb="50">
      <t>イシ</t>
    </rPh>
    <phoneticPr fontId="5"/>
  </si>
  <si>
    <t>[医療機関併設型]
兼務の医師は、日々の勤務体制を明確に定めている。</t>
    <rPh sb="10" eb="12">
      <t>ケンム</t>
    </rPh>
    <rPh sb="13" eb="15">
      <t>イシ</t>
    </rPh>
    <rPh sb="17" eb="19">
      <t>ヒビ</t>
    </rPh>
    <rPh sb="20" eb="22">
      <t>キンム</t>
    </rPh>
    <rPh sb="22" eb="24">
      <t>タイセイ</t>
    </rPh>
    <rPh sb="25" eb="27">
      <t>メイカク</t>
    </rPh>
    <rPh sb="28" eb="29">
      <t>サダ</t>
    </rPh>
    <phoneticPr fontId="5"/>
  </si>
  <si>
    <t>（勤務形態一覧表で当該月に理学療法士等が勤務する合計時間数）</t>
    <rPh sb="18" eb="19">
      <t>トウ</t>
    </rPh>
    <phoneticPr fontId="5"/>
  </si>
  <si>
    <t>指定訪問リハビリテーションに従事した勤務時間は含まない</t>
    <rPh sb="0" eb="2">
      <t>シテイ</t>
    </rPh>
    <rPh sb="2" eb="4">
      <t>ホウモン</t>
    </rPh>
    <rPh sb="14" eb="16">
      <t>ジュウジ</t>
    </rPh>
    <rPh sb="18" eb="20">
      <t>キンム</t>
    </rPh>
    <rPh sb="20" eb="22">
      <t>ジカン</t>
    </rPh>
    <rPh sb="23" eb="24">
      <t>フク</t>
    </rPh>
    <phoneticPr fontId="5"/>
  </si>
  <si>
    <t>[ユニット型施設]
日中、ユニットごとに常時１人以上の介護職員又は看護職員を配置している。</t>
    <rPh sb="5" eb="6">
      <t>ガタ</t>
    </rPh>
    <rPh sb="6" eb="8">
      <t>シセツ</t>
    </rPh>
    <rPh sb="10" eb="12">
      <t>ニッチュウ</t>
    </rPh>
    <rPh sb="20" eb="22">
      <t>ジョウジ</t>
    </rPh>
    <rPh sb="23" eb="24">
      <t>ニン</t>
    </rPh>
    <rPh sb="24" eb="26">
      <t>イジョウ</t>
    </rPh>
    <rPh sb="31" eb="32">
      <t>マタ</t>
    </rPh>
    <phoneticPr fontId="5"/>
  </si>
  <si>
    <t>[ユニット型施設]
夜間及び深夜、２ユニットごとに１人以上の介護職員又は看護職員を夜間及び深夜の勤務に従事する従業者として配置している。</t>
    <rPh sb="5" eb="6">
      <t>ガタ</t>
    </rPh>
    <rPh sb="6" eb="8">
      <t>シセツ</t>
    </rPh>
    <rPh sb="10" eb="12">
      <t>ヤカン</t>
    </rPh>
    <rPh sb="12" eb="13">
      <t>オヨ</t>
    </rPh>
    <rPh sb="14" eb="16">
      <t>シンヤ</t>
    </rPh>
    <rPh sb="26" eb="27">
      <t>ニン</t>
    </rPh>
    <rPh sb="27" eb="29">
      <t>イジョウ</t>
    </rPh>
    <rPh sb="41" eb="43">
      <t>ヤカン</t>
    </rPh>
    <rPh sb="43" eb="44">
      <t>オヨ</t>
    </rPh>
    <rPh sb="45" eb="47">
      <t>シンヤ</t>
    </rPh>
    <rPh sb="48" eb="50">
      <t>キンム</t>
    </rPh>
    <rPh sb="51" eb="53">
      <t>ジュウジ</t>
    </rPh>
    <rPh sb="55" eb="58">
      <t>ジュウギョウシャ</t>
    </rPh>
    <phoneticPr fontId="5"/>
  </si>
  <si>
    <t>常勤職員に代えて非常勤職員を充てる場合の勤務時間数が常勤職員を充てる場合の勤務時間数以上である</t>
    <rPh sb="0" eb="2">
      <t>ジョウキン</t>
    </rPh>
    <rPh sb="2" eb="4">
      <t>ショクイン</t>
    </rPh>
    <rPh sb="5" eb="6">
      <t>カ</t>
    </rPh>
    <rPh sb="8" eb="11">
      <t>ヒジョウキン</t>
    </rPh>
    <rPh sb="11" eb="13">
      <t>ショクイン</t>
    </rPh>
    <rPh sb="14" eb="15">
      <t>ア</t>
    </rPh>
    <rPh sb="17" eb="19">
      <t>バアイ</t>
    </rPh>
    <rPh sb="20" eb="22">
      <t>キンム</t>
    </rPh>
    <rPh sb="22" eb="25">
      <t>ジカンスウ</t>
    </rPh>
    <rPh sb="26" eb="28">
      <t>ジョウキン</t>
    </rPh>
    <rPh sb="28" eb="30">
      <t>ショクイン</t>
    </rPh>
    <rPh sb="31" eb="32">
      <t>ア</t>
    </rPh>
    <rPh sb="34" eb="36">
      <t>バアイ</t>
    </rPh>
    <rPh sb="37" eb="39">
      <t>キンム</t>
    </rPh>
    <rPh sb="39" eb="42">
      <t>ジカンスウ</t>
    </rPh>
    <rPh sb="42" eb="44">
      <t>イジョウ</t>
    </rPh>
    <phoneticPr fontId="5"/>
  </si>
  <si>
    <t>[ユニット型施設と従来型施設を併設している場合]
ユニット型施設と従来型施設を併設した施設における介護職員は、双方の施設を兼務していない。</t>
    <rPh sb="5" eb="6">
      <t>ガタ</t>
    </rPh>
    <rPh sb="6" eb="8">
      <t>シセツ</t>
    </rPh>
    <rPh sb="9" eb="12">
      <t>ジュウライガタ</t>
    </rPh>
    <rPh sb="12" eb="14">
      <t>シセツ</t>
    </rPh>
    <rPh sb="15" eb="17">
      <t>ヘイセツ</t>
    </rPh>
    <rPh sb="21" eb="23">
      <t>バアイ</t>
    </rPh>
    <rPh sb="29" eb="30">
      <t>ガタ</t>
    </rPh>
    <rPh sb="30" eb="32">
      <t>シセツ</t>
    </rPh>
    <rPh sb="33" eb="36">
      <t>ジュウライガタ</t>
    </rPh>
    <rPh sb="36" eb="38">
      <t>シセツ</t>
    </rPh>
    <rPh sb="39" eb="41">
      <t>ヘイセツ</t>
    </rPh>
    <rPh sb="43" eb="45">
      <t>シセツ</t>
    </rPh>
    <rPh sb="49" eb="51">
      <t>カイゴ</t>
    </rPh>
    <rPh sb="51" eb="53">
      <t>ショクイン</t>
    </rPh>
    <rPh sb="55" eb="57">
      <t>ソウホウ</t>
    </rPh>
    <rPh sb="58" eb="60">
      <t>シセツ</t>
    </rPh>
    <rPh sb="61" eb="63">
      <t>ケンム</t>
    </rPh>
    <phoneticPr fontId="5"/>
  </si>
  <si>
    <t>↓回答欄</t>
    <phoneticPr fontId="5"/>
  </si>
  <si>
    <t>常勤専従職員である。又は、常勤専従職員以外に非常勤職員を配置している場合は、次のいずれの要件も満たしている。</t>
    <rPh sb="4" eb="6">
      <t>ショクイン</t>
    </rPh>
    <rPh sb="10" eb="11">
      <t>マタ</t>
    </rPh>
    <rPh sb="38" eb="39">
      <t>ツギ</t>
    </rPh>
    <rPh sb="44" eb="46">
      <t>ヨウケン</t>
    </rPh>
    <rPh sb="47" eb="48">
      <t>ミ</t>
    </rPh>
    <phoneticPr fontId="5"/>
  </si>
  <si>
    <t>業務の繁忙時に多数の従業者を配置する等により業務の円滑化が図られる。又は、看護職員若しくは介護職員が当該施設に併設する介護サービス事業所の職務に従事している</t>
    <rPh sb="0" eb="2">
      <t>ギョウム</t>
    </rPh>
    <rPh sb="3" eb="5">
      <t>ハンボウ</t>
    </rPh>
    <rPh sb="5" eb="6">
      <t>ドキ</t>
    </rPh>
    <rPh sb="7" eb="9">
      <t>タスウ</t>
    </rPh>
    <rPh sb="10" eb="13">
      <t>ジュウギョウシャ</t>
    </rPh>
    <rPh sb="14" eb="16">
      <t>ハイチ</t>
    </rPh>
    <rPh sb="18" eb="19">
      <t>ナド</t>
    </rPh>
    <rPh sb="22" eb="24">
      <t>ギョウム</t>
    </rPh>
    <rPh sb="25" eb="28">
      <t>エンカツカ</t>
    </rPh>
    <rPh sb="29" eb="30">
      <t>ハカ</t>
    </rPh>
    <rPh sb="34" eb="35">
      <t>マタ</t>
    </rPh>
    <rPh sb="37" eb="39">
      <t>カンゴ</t>
    </rPh>
    <rPh sb="39" eb="41">
      <t>ショクイン</t>
    </rPh>
    <rPh sb="41" eb="42">
      <t>モ</t>
    </rPh>
    <rPh sb="45" eb="47">
      <t>カイゴ</t>
    </rPh>
    <rPh sb="47" eb="49">
      <t>ショクイン</t>
    </rPh>
    <rPh sb="50" eb="52">
      <t>トウガイ</t>
    </rPh>
    <rPh sb="52" eb="54">
      <t>シセツ</t>
    </rPh>
    <rPh sb="55" eb="57">
      <t>ヘイセツ</t>
    </rPh>
    <rPh sb="59" eb="61">
      <t>カイゴ</t>
    </rPh>
    <rPh sb="65" eb="68">
      <t>ジギョウショ</t>
    </rPh>
    <rPh sb="69" eb="71">
      <t>ショクム</t>
    </rPh>
    <rPh sb="72" eb="74">
      <t>ジュウジ</t>
    </rPh>
    <phoneticPr fontId="5"/>
  </si>
  <si>
    <t>[独立型]
常勤の医師を１人以上配置している。</t>
    <rPh sb="1" eb="3">
      <t>ドクリツ</t>
    </rPh>
    <rPh sb="3" eb="4">
      <t>ガタ</t>
    </rPh>
    <rPh sb="9" eb="11">
      <t>イシ</t>
    </rPh>
    <rPh sb="12" eb="14">
      <t>ヒトリ</t>
    </rPh>
    <rPh sb="14" eb="16">
      <t>イジョウ</t>
    </rPh>
    <rPh sb="16" eb="18">
      <t>ハイチ</t>
    </rPh>
    <phoneticPr fontId="5"/>
  </si>
  <si>
    <t>入所に際しては入所年月日、入所施設の種類及び名称を、退所に際しては退所年月日を、当該者の被保険者証に記載している。</t>
    <rPh sb="0" eb="2">
      <t>ニュウショ</t>
    </rPh>
    <rPh sb="3" eb="4">
      <t>サイ</t>
    </rPh>
    <rPh sb="7" eb="9">
      <t>ニュウショ</t>
    </rPh>
    <rPh sb="9" eb="12">
      <t>ネンガッピ</t>
    </rPh>
    <rPh sb="13" eb="15">
      <t>ニュウショ</t>
    </rPh>
    <rPh sb="15" eb="17">
      <t>シセツ</t>
    </rPh>
    <rPh sb="18" eb="20">
      <t>シュルイ</t>
    </rPh>
    <rPh sb="20" eb="21">
      <t>オヨ</t>
    </rPh>
    <rPh sb="22" eb="24">
      <t>メイショウ</t>
    </rPh>
    <rPh sb="26" eb="28">
      <t>タイショ</t>
    </rPh>
    <rPh sb="29" eb="30">
      <t>サイ</t>
    </rPh>
    <rPh sb="33" eb="35">
      <t>タイショ</t>
    </rPh>
    <rPh sb="35" eb="38">
      <t>ネンガッピ</t>
    </rPh>
    <rPh sb="40" eb="42">
      <t>トウガイ</t>
    </rPh>
    <rPh sb="42" eb="43">
      <t>モノ</t>
    </rPh>
    <rPh sb="44" eb="45">
      <t>ヒ</t>
    </rPh>
    <rPh sb="45" eb="48">
      <t>ホケンシャ</t>
    </rPh>
    <rPh sb="48" eb="49">
      <t>ショウ</t>
    </rPh>
    <rPh sb="50" eb="52">
      <t>キサイ</t>
    </rPh>
    <phoneticPr fontId="5"/>
  </si>
  <si>
    <t>①</t>
    <phoneticPr fontId="5"/>
  </si>
  <si>
    <t>協力歯科医療機関の名称</t>
    <rPh sb="0" eb="2">
      <t>キョウリョク</t>
    </rPh>
    <rPh sb="2" eb="4">
      <t>シカ</t>
    </rPh>
    <rPh sb="4" eb="6">
      <t>イリョウ</t>
    </rPh>
    <rPh sb="6" eb="8">
      <t>キカン</t>
    </rPh>
    <rPh sb="9" eb="11">
      <t>メイショウ</t>
    </rPh>
    <phoneticPr fontId="5"/>
  </si>
  <si>
    <t>国民健康保険団体連合会から指導又は助言を受けた場合においては、当該指導又は助言に従って必要な改善を行い、国民健康保険団体連合会からの求めがあった場合には、改善の内容を国民健康保険団体連合会に報告している。</t>
    <phoneticPr fontId="5"/>
  </si>
  <si>
    <t>[入所定員が100人未満の施設]</t>
    <rPh sb="10" eb="12">
      <t>ミマン</t>
    </rPh>
    <phoneticPr fontId="5"/>
  </si>
  <si>
    <t>介護記録等と請求内容を、複数の従業者が確認して請求している。</t>
    <rPh sb="15" eb="18">
      <t>ジュウギョウシャ</t>
    </rPh>
    <phoneticPr fontId="5"/>
  </si>
  <si>
    <t>人員基準に適合していることを確認した上で、報酬請求をしている。</t>
    <phoneticPr fontId="5"/>
  </si>
  <si>
    <t>請求の誤りが発見された場合には、速やかに過誤調整を行うとともに、利用者負担分についても返還している。</t>
    <phoneticPr fontId="5"/>
  </si>
  <si>
    <t>翌月の末日において人員基準を満たすに至っている場合を除く</t>
    <phoneticPr fontId="5"/>
  </si>
  <si>
    <t>暦月で、日中に、ユニットごとに常時１人以上の介護職員又は看護職員を配置していなかったことの有無
　＊ない場合は問３を「―」にしてください</t>
    <rPh sb="0" eb="1">
      <t>レキ</t>
    </rPh>
    <rPh sb="1" eb="2">
      <t>ゲツ</t>
    </rPh>
    <rPh sb="4" eb="6">
      <t>ニッチュウ</t>
    </rPh>
    <rPh sb="15" eb="17">
      <t>ジョウジ</t>
    </rPh>
    <rPh sb="18" eb="21">
      <t>ニンイジョウ</t>
    </rPh>
    <rPh sb="22" eb="24">
      <t>カイゴ</t>
    </rPh>
    <rPh sb="24" eb="26">
      <t>ショクイン</t>
    </rPh>
    <rPh sb="26" eb="27">
      <t>マタ</t>
    </rPh>
    <rPh sb="28" eb="30">
      <t>カンゴ</t>
    </rPh>
    <rPh sb="30" eb="32">
      <t>ショクイン</t>
    </rPh>
    <rPh sb="33" eb="35">
      <t>ハイチ</t>
    </rPh>
    <phoneticPr fontId="5"/>
  </si>
  <si>
    <t>暦月で、ユニットごとに、常勤のユニットリーダーを配置していなったことの有無
　＊ない場合は問３を「―」にしてください</t>
    <rPh sb="0" eb="1">
      <t>レキ</t>
    </rPh>
    <rPh sb="1" eb="2">
      <t>ゲツ</t>
    </rPh>
    <rPh sb="12" eb="14">
      <t>ジョウキン</t>
    </rPh>
    <rPh sb="24" eb="26">
      <t>ハイチ</t>
    </rPh>
    <phoneticPr fontId="5"/>
  </si>
  <si>
    <t>暦月で、夜勤を行う職員の勤務条件に関する基準を満たさない状態が、連続２日、若しくは月４日以上となったことの有無
　＊ない場合は問２を「―」にしてください</t>
    <rPh sb="0" eb="1">
      <t>レキ</t>
    </rPh>
    <rPh sb="1" eb="2">
      <t>ゲツ</t>
    </rPh>
    <rPh sb="4" eb="6">
      <t>ヤキン</t>
    </rPh>
    <rPh sb="7" eb="8">
      <t>オコナ</t>
    </rPh>
    <rPh sb="9" eb="11">
      <t>ショクイン</t>
    </rPh>
    <rPh sb="12" eb="14">
      <t>キンム</t>
    </rPh>
    <rPh sb="14" eb="16">
      <t>ジョウケン</t>
    </rPh>
    <rPh sb="17" eb="18">
      <t>カン</t>
    </rPh>
    <rPh sb="20" eb="22">
      <t>キジュン</t>
    </rPh>
    <rPh sb="23" eb="24">
      <t>ミ</t>
    </rPh>
    <rPh sb="37" eb="38">
      <t>ワカ</t>
    </rPh>
    <phoneticPr fontId="5"/>
  </si>
  <si>
    <t>月（暦月）の平均の入所者数が運営規程に定められている入所定員を超えたことの有無
　＊ない場合は問２を「―」にしてください</t>
    <rPh sb="0" eb="1">
      <t>ツキ</t>
    </rPh>
    <rPh sb="2" eb="3">
      <t>レキ</t>
    </rPh>
    <rPh sb="3" eb="4">
      <t>ゲツ</t>
    </rPh>
    <rPh sb="6" eb="8">
      <t>ヘイキン</t>
    </rPh>
    <rPh sb="9" eb="12">
      <t>ニュウショシャ</t>
    </rPh>
    <rPh sb="12" eb="13">
      <t>スウ</t>
    </rPh>
    <rPh sb="14" eb="16">
      <t>ウンエイ</t>
    </rPh>
    <rPh sb="16" eb="18">
      <t>キテイ</t>
    </rPh>
    <rPh sb="19" eb="20">
      <t>サダ</t>
    </rPh>
    <rPh sb="26" eb="28">
      <t>ニュウショ</t>
    </rPh>
    <rPh sb="28" eb="30">
      <t>テイイン</t>
    </rPh>
    <rPh sb="31" eb="32">
      <t>コ</t>
    </rPh>
    <phoneticPr fontId="5"/>
  </si>
  <si>
    <t>問３が「ある」場合、人員基準上必要とされる員数から減少した場合にはその翌々月から人員基準欠如が解消されるに至った月まで、全ての入所者等について基本単位数の70％で算定している。</t>
    <rPh sb="0" eb="1">
      <t>ト</t>
    </rPh>
    <rPh sb="7" eb="9">
      <t>バアイ</t>
    </rPh>
    <rPh sb="60" eb="61">
      <t>スベ</t>
    </rPh>
    <phoneticPr fontId="5"/>
  </si>
  <si>
    <t>問５が「ある」場合、人員基準上必要とされる員数から減少した場合にはその翌々月から人員基準欠如が解消されるに至った月まで、全ての入所者等について基本単位数の70％で算定している。</t>
    <rPh sb="0" eb="1">
      <t>ト</t>
    </rPh>
    <rPh sb="7" eb="9">
      <t>バアイ</t>
    </rPh>
    <rPh sb="60" eb="61">
      <t>スベ</t>
    </rPh>
    <phoneticPr fontId="5"/>
  </si>
  <si>
    <t>問７が「ある」場合、人員基準上必要とされる員数から減少した場合にはその翌々月から人員基準欠如が解消されるに至った月まで、全ての入所者等について基本単位数の70％で算定している。</t>
    <rPh sb="0" eb="1">
      <t>ト</t>
    </rPh>
    <rPh sb="7" eb="9">
      <t>バアイ</t>
    </rPh>
    <rPh sb="60" eb="61">
      <t>スベ</t>
    </rPh>
    <phoneticPr fontId="5"/>
  </si>
  <si>
    <t>問２のプログラムを週３日実施することを標準としている。</t>
    <rPh sb="0" eb="1">
      <t>トイ</t>
    </rPh>
    <phoneticPr fontId="5"/>
  </si>
  <si>
    <t>医師が認知症であると判断した入所者で、生活機能の改善が見込まれると判断された者を対象にしている。</t>
    <rPh sb="10" eb="12">
      <t>ハンダン</t>
    </rPh>
    <phoneticPr fontId="5"/>
  </si>
  <si>
    <t>当該リハビリテーションに関わる医師は、精神科医師又は神経内科医師、認知症に対するリハビリテーションに関する研修を修了した医師である。</t>
    <rPh sb="60" eb="62">
      <t>イシ</t>
    </rPh>
    <phoneticPr fontId="5"/>
  </si>
  <si>
    <t>認知症に対するリハビリテーションに関する研修は、認知症の概念、認知症の診断、及び記憶の訓練、日常生活活動の訓練等の効果的なリハビリテーションのプログラム等から構成され、認知症に対するリハビリテーションを実施するためにふさわしいと認められるものであること</t>
    <rPh sb="0" eb="2">
      <t>ニンチ</t>
    </rPh>
    <rPh sb="2" eb="3">
      <t>ショウ</t>
    </rPh>
    <rPh sb="4" eb="5">
      <t>タイ</t>
    </rPh>
    <rPh sb="17" eb="18">
      <t>カン</t>
    </rPh>
    <rPh sb="20" eb="22">
      <t>ケンシュウ</t>
    </rPh>
    <rPh sb="24" eb="26">
      <t>ニンチ</t>
    </rPh>
    <rPh sb="26" eb="27">
      <t>ショウ</t>
    </rPh>
    <rPh sb="28" eb="30">
      <t>ガイネン</t>
    </rPh>
    <rPh sb="31" eb="33">
      <t>ニンチ</t>
    </rPh>
    <rPh sb="33" eb="34">
      <t>ショウ</t>
    </rPh>
    <rPh sb="35" eb="37">
      <t>シンダン</t>
    </rPh>
    <rPh sb="38" eb="39">
      <t>オヨ</t>
    </rPh>
    <rPh sb="40" eb="42">
      <t>キオク</t>
    </rPh>
    <rPh sb="43" eb="45">
      <t>クンレン</t>
    </rPh>
    <rPh sb="46" eb="48">
      <t>ニチジョウ</t>
    </rPh>
    <rPh sb="48" eb="50">
      <t>セイカツ</t>
    </rPh>
    <rPh sb="50" eb="52">
      <t>カツドウ</t>
    </rPh>
    <rPh sb="53" eb="56">
      <t>クンレントウ</t>
    </rPh>
    <rPh sb="57" eb="60">
      <t>コウカテキ</t>
    </rPh>
    <rPh sb="76" eb="77">
      <t>トウ</t>
    </rPh>
    <rPh sb="79" eb="81">
      <t>コウセイ</t>
    </rPh>
    <rPh sb="84" eb="86">
      <t>ニンチ</t>
    </rPh>
    <rPh sb="86" eb="87">
      <t>ショウ</t>
    </rPh>
    <rPh sb="88" eb="89">
      <t>タイ</t>
    </rPh>
    <rPh sb="101" eb="103">
      <t>ジッシ</t>
    </rPh>
    <rPh sb="114" eb="115">
      <t>ミト</t>
    </rPh>
    <phoneticPr fontId="5"/>
  </si>
  <si>
    <t>日中は入所者10人に対し常時１人以上の介護職員又は看護職員を配置している。</t>
    <rPh sb="3" eb="5">
      <t>ニュウショ</t>
    </rPh>
    <rPh sb="5" eb="6">
      <t>モノ</t>
    </rPh>
    <rPh sb="19" eb="21">
      <t>カイゴ</t>
    </rPh>
    <rPh sb="23" eb="24">
      <t>マタ</t>
    </rPh>
    <rPh sb="25" eb="27">
      <t>カンゴ</t>
    </rPh>
    <rPh sb="30" eb="32">
      <t>ハイチ</t>
    </rPh>
    <phoneticPr fontId="5"/>
  </si>
  <si>
    <t>夜間及び深夜は、入所者20人に１人以上の看護職員又は介護職員を、夜間及び深夜の勤務に従事する職員として配置している。</t>
    <rPh sb="8" eb="10">
      <t>ニュウショ</t>
    </rPh>
    <rPh sb="10" eb="11">
      <t>モノ</t>
    </rPh>
    <rPh sb="22" eb="24">
      <t>ショクイン</t>
    </rPh>
    <rPh sb="24" eb="25">
      <t>マタ</t>
    </rPh>
    <rPh sb="51" eb="53">
      <t>ハイチ</t>
    </rPh>
    <phoneticPr fontId="5"/>
  </si>
  <si>
    <t>入所日から30日の間に外泊を行った場合、当該外泊を行っている間は算定していない。</t>
    <rPh sb="0" eb="2">
      <t>ニュウショ</t>
    </rPh>
    <rPh sb="2" eb="3">
      <t>ビ</t>
    </rPh>
    <rPh sb="7" eb="8">
      <t>ニチ</t>
    </rPh>
    <rPh sb="9" eb="10">
      <t>マ</t>
    </rPh>
    <rPh sb="11" eb="13">
      <t>ガイハク</t>
    </rPh>
    <rPh sb="14" eb="15">
      <t>オコナ</t>
    </rPh>
    <rPh sb="17" eb="19">
      <t>バアイ</t>
    </rPh>
    <rPh sb="20" eb="22">
      <t>トウガイ</t>
    </rPh>
    <rPh sb="22" eb="24">
      <t>ガイハク</t>
    </rPh>
    <rPh sb="25" eb="26">
      <t>オコナ</t>
    </rPh>
    <rPh sb="30" eb="31">
      <t>アイダ</t>
    </rPh>
    <rPh sb="32" eb="34">
      <t>サンテイ</t>
    </rPh>
    <phoneticPr fontId="5"/>
  </si>
  <si>
    <t>入所者の退所時に、施設の医師が、診療に基づき、指定訪問看護、指定定期巡回・随時対応型訪問介護看護（訪問看護サービスを行う場合）、指定看護小規模多機能型居宅介護（看護サービスを行う場合）の利用の必要を認め、当該入所者の選定する指定訪問看護ステーション、指定定期巡回・随時対応型訪問介護看護事業所、指定看護小規模多機能型居宅介護事業所に対して、当該入所者の同意を得て、訪問看護指示書を交付した場合に算定している。</t>
    <rPh sb="0" eb="3">
      <t>ニュウショシャ</t>
    </rPh>
    <rPh sb="49" eb="51">
      <t>ホウモン</t>
    </rPh>
    <rPh sb="51" eb="53">
      <t>カンゴ</t>
    </rPh>
    <rPh sb="58" eb="59">
      <t>オコナ</t>
    </rPh>
    <rPh sb="60" eb="62">
      <t>バアイ</t>
    </rPh>
    <rPh sb="93" eb="95">
      <t>リヨウ</t>
    </rPh>
    <rPh sb="112" eb="114">
      <t>シテイ</t>
    </rPh>
    <rPh sb="143" eb="146">
      <t>ジギョウショ</t>
    </rPh>
    <rPh sb="197" eb="199">
      <t>サンテイ</t>
    </rPh>
    <phoneticPr fontId="5"/>
  </si>
  <si>
    <t>訪問看護の指示を行った場合は、指定訪問看護ステーション、指定定期巡回・随時対応型訪問介護看護事業所、指定看護小規模多機能型居宅介護事業所からの指定訪問看護の対象者についての相談等に懇切丁寧に応じている。</t>
    <rPh sb="0" eb="2">
      <t>ホウモン</t>
    </rPh>
    <rPh sb="2" eb="4">
      <t>カンゴ</t>
    </rPh>
    <rPh sb="5" eb="7">
      <t>シジ</t>
    </rPh>
    <rPh sb="8" eb="9">
      <t>オコナ</t>
    </rPh>
    <rPh sb="11" eb="13">
      <t>バアイ</t>
    </rPh>
    <rPh sb="15" eb="17">
      <t>シテイ</t>
    </rPh>
    <rPh sb="17" eb="19">
      <t>ホウモン</t>
    </rPh>
    <rPh sb="19" eb="21">
      <t>カンゴ</t>
    </rPh>
    <rPh sb="28" eb="30">
      <t>シテイ</t>
    </rPh>
    <rPh sb="30" eb="32">
      <t>テイキ</t>
    </rPh>
    <rPh sb="32" eb="34">
      <t>ジュンカイ</t>
    </rPh>
    <rPh sb="35" eb="37">
      <t>ズイジ</t>
    </rPh>
    <rPh sb="37" eb="40">
      <t>タイオウガタ</t>
    </rPh>
    <rPh sb="40" eb="42">
      <t>ホウモン</t>
    </rPh>
    <rPh sb="42" eb="44">
      <t>カイゴ</t>
    </rPh>
    <rPh sb="44" eb="46">
      <t>カンゴ</t>
    </rPh>
    <rPh sb="46" eb="49">
      <t>ジギョウショ</t>
    </rPh>
    <rPh sb="50" eb="52">
      <t>シテイ</t>
    </rPh>
    <rPh sb="52" eb="54">
      <t>カンゴ</t>
    </rPh>
    <rPh sb="54" eb="57">
      <t>ショウキボ</t>
    </rPh>
    <rPh sb="57" eb="61">
      <t>タキノウガタ</t>
    </rPh>
    <rPh sb="61" eb="63">
      <t>キョタク</t>
    </rPh>
    <rPh sb="63" eb="65">
      <t>カイゴ</t>
    </rPh>
    <rPh sb="65" eb="68">
      <t>ジギョウショ</t>
    </rPh>
    <rPh sb="71" eb="73">
      <t>シテイ</t>
    </rPh>
    <rPh sb="73" eb="75">
      <t>ホウモン</t>
    </rPh>
    <rPh sb="75" eb="77">
      <t>カンゴ</t>
    </rPh>
    <rPh sb="78" eb="81">
      <t>タイショウシャ</t>
    </rPh>
    <rPh sb="86" eb="89">
      <t>ソウダントウ</t>
    </rPh>
    <rPh sb="90" eb="92">
      <t>コンセツ</t>
    </rPh>
    <rPh sb="92" eb="94">
      <t>テイネイ</t>
    </rPh>
    <rPh sb="95" eb="96">
      <t>オウ</t>
    </rPh>
    <phoneticPr fontId="5"/>
  </si>
  <si>
    <t>現に経管により食事を摂取している入所者で、経口による食事摂取を進めるための栄養管理及び支援が必要であるとして医師の指示を受けた者を対象としている。</t>
    <phoneticPr fontId="5"/>
  </si>
  <si>
    <t>問２の経口移行計画に従い、医師の指示を受けた管理栄養士又は栄養士による栄養管理及び言語聴覚士又は看護職員による支援（入所者の誤嚥を防止しつつ、経口による食事の摂取を進めるための食物形態、摂取方法等における特別な配慮）を行っている。</t>
    <rPh sb="0" eb="1">
      <t>トイ</t>
    </rPh>
    <rPh sb="3" eb="5">
      <t>ケイコウ</t>
    </rPh>
    <rPh sb="5" eb="7">
      <t>イコウ</t>
    </rPh>
    <rPh sb="39" eb="40">
      <t>オヨ</t>
    </rPh>
    <rPh sb="41" eb="43">
      <t>ゲンゴ</t>
    </rPh>
    <rPh sb="43" eb="45">
      <t>チョウカク</t>
    </rPh>
    <rPh sb="45" eb="46">
      <t>シ</t>
    </rPh>
    <rPh sb="46" eb="47">
      <t>マタ</t>
    </rPh>
    <rPh sb="48" eb="50">
      <t>カンゴ</t>
    </rPh>
    <rPh sb="50" eb="52">
      <t>ショクイン</t>
    </rPh>
    <rPh sb="55" eb="57">
      <t>シエン</t>
    </rPh>
    <rPh sb="58" eb="61">
      <t>ニュウショシャ</t>
    </rPh>
    <rPh sb="62" eb="64">
      <t>ゴエン</t>
    </rPh>
    <rPh sb="65" eb="67">
      <t>ボウシ</t>
    </rPh>
    <rPh sb="71" eb="73">
      <t>ケイコウ</t>
    </rPh>
    <rPh sb="76" eb="78">
      <t>ショクジ</t>
    </rPh>
    <rPh sb="79" eb="81">
      <t>セッシュ</t>
    </rPh>
    <rPh sb="82" eb="83">
      <t>スス</t>
    </rPh>
    <rPh sb="88" eb="90">
      <t>ショクモツ</t>
    </rPh>
    <rPh sb="90" eb="92">
      <t>ケイタイ</t>
    </rPh>
    <rPh sb="93" eb="95">
      <t>セッシュ</t>
    </rPh>
    <rPh sb="95" eb="97">
      <t>ホウホウ</t>
    </rPh>
    <rPh sb="97" eb="98">
      <t>トウ</t>
    </rPh>
    <rPh sb="102" eb="104">
      <t>トクベツ</t>
    </rPh>
    <rPh sb="105" eb="107">
      <t>ハイリョ</t>
    </rPh>
    <phoneticPr fontId="5"/>
  </si>
  <si>
    <t>問10</t>
    <rPh sb="0" eb="1">
      <t>トイ</t>
    </rPh>
    <phoneticPr fontId="5"/>
  </si>
  <si>
    <t>問15</t>
    <rPh sb="0" eb="1">
      <t>トイ</t>
    </rPh>
    <phoneticPr fontId="5"/>
  </si>
  <si>
    <t>加算対象となる者が10 人未満の場合、認知症介護実践リーダー研修と認知症介護指導者研修の両方を修了した者が１人配置されていれば認知症専門ケア加算（Ⅱ）を算定可</t>
    <rPh sb="12" eb="13">
      <t>ニン</t>
    </rPh>
    <rPh sb="54" eb="55">
      <t>ニン</t>
    </rPh>
    <rPh sb="78" eb="79">
      <t>カ</t>
    </rPh>
    <phoneticPr fontId="5"/>
  </si>
  <si>
    <t>氏　名</t>
    <rPh sb="0" eb="1">
      <t>シ</t>
    </rPh>
    <rPh sb="2" eb="3">
      <t>メイ</t>
    </rPh>
    <phoneticPr fontId="5"/>
  </si>
  <si>
    <t>※いずれも翌月の末日において人員基準を満たすに至っている場合を除く</t>
    <phoneticPr fontId="5"/>
  </si>
  <si>
    <t>※</t>
    <phoneticPr fontId="5"/>
  </si>
  <si>
    <t>当該月の全入所者の延数／当該月の日数　（小数点以下切り上げ）</t>
    <phoneticPr fontId="5"/>
  </si>
  <si>
    <t>※</t>
    <phoneticPr fontId="5"/>
  </si>
  <si>
    <t>治療の実施状況についての公表に当たっては、介護サービス情報の公表制度を活用する等により、前年度の当該加算の算定状況を報告すること</t>
    <phoneticPr fontId="5"/>
  </si>
  <si>
    <t>原則として、同一の建物又は階において、問１以外の短期入所療養介護の利用者に利用させ、又は介護老人保健施設の入所者を入所させていない。</t>
    <phoneticPr fontId="5"/>
  </si>
  <si>
    <t>入所定員の１割以上の個室を設けている。</t>
    <phoneticPr fontId="5"/>
  </si>
  <si>
    <t>療養室以外の生活の場として入所定員１人当たりの面積が２㎡以上のデイルームを設けている。</t>
    <phoneticPr fontId="5"/>
  </si>
  <si>
    <r>
      <t>（３）認知症短期集中リハビリテーション実施加算　</t>
    </r>
    <r>
      <rPr>
        <sz val="10.5"/>
        <rFont val="ＭＳ ゴシック"/>
        <family val="3"/>
        <charset val="128"/>
      </rPr>
      <t>[介護老人保健施設]</t>
    </r>
    <rPh sb="3" eb="5">
      <t>ニンチ</t>
    </rPh>
    <rPh sb="5" eb="6">
      <t>ショウ</t>
    </rPh>
    <rPh sb="6" eb="8">
      <t>タンキ</t>
    </rPh>
    <rPh sb="8" eb="10">
      <t>シュウチュウ</t>
    </rPh>
    <rPh sb="19" eb="21">
      <t>ジッシ</t>
    </rPh>
    <rPh sb="21" eb="23">
      <t>カサン</t>
    </rPh>
    <rPh sb="29" eb="31">
      <t>ホケン</t>
    </rPh>
    <phoneticPr fontId="5"/>
  </si>
  <si>
    <r>
      <t>（２）短期集中リハビリテーション実施加算　</t>
    </r>
    <r>
      <rPr>
        <sz val="10.5"/>
        <rFont val="ＭＳ ゴシック"/>
        <family val="3"/>
        <charset val="128"/>
      </rPr>
      <t>[介護老人保健施設]</t>
    </r>
    <rPh sb="3" eb="5">
      <t>タンキ</t>
    </rPh>
    <rPh sb="5" eb="7">
      <t>シュウチュウ</t>
    </rPh>
    <rPh sb="16" eb="18">
      <t>ジッシ</t>
    </rPh>
    <rPh sb="18" eb="20">
      <t>カサン</t>
    </rPh>
    <rPh sb="26" eb="28">
      <t>ホケン</t>
    </rPh>
    <phoneticPr fontId="5"/>
  </si>
  <si>
    <r>
      <t>（１）夜勤職員配置加算　</t>
    </r>
    <r>
      <rPr>
        <sz val="11.5"/>
        <rFont val="ＭＳ ゴシック"/>
        <family val="3"/>
        <charset val="128"/>
      </rPr>
      <t>※</t>
    </r>
    <r>
      <rPr>
        <u/>
        <sz val="11.5"/>
        <rFont val="ＭＳ ゴシック"/>
        <family val="3"/>
        <charset val="128"/>
      </rPr>
      <t>介護老人保健施設と短期入所療養介護を併せて確認</t>
    </r>
    <rPh sb="3" eb="5">
      <t>ヤキン</t>
    </rPh>
    <rPh sb="5" eb="9">
      <t>ショクインハイチ</t>
    </rPh>
    <rPh sb="9" eb="11">
      <t>カサン</t>
    </rPh>
    <rPh sb="13" eb="15">
      <t>カイゴ</t>
    </rPh>
    <rPh sb="15" eb="17">
      <t>ロウジン</t>
    </rPh>
    <rPh sb="17" eb="19">
      <t>ホケン</t>
    </rPh>
    <rPh sb="19" eb="21">
      <t>シセツ</t>
    </rPh>
    <rPh sb="22" eb="24">
      <t>タンキ</t>
    </rPh>
    <rPh sb="24" eb="26">
      <t>ニュウショ</t>
    </rPh>
    <rPh sb="26" eb="28">
      <t>リョウヨウ</t>
    </rPh>
    <rPh sb="28" eb="30">
      <t>カイゴ</t>
    </rPh>
    <rPh sb="31" eb="32">
      <t>アワ</t>
    </rPh>
    <rPh sb="34" eb="36">
      <t>カクニン</t>
    </rPh>
    <phoneticPr fontId="5"/>
  </si>
  <si>
    <t>日常生活自立度のランクⅢ、Ⅳ、Ｍに該当し、認知症専門棟における処遇が適当であると医師が認めた者を対象としている。</t>
    <phoneticPr fontId="5"/>
  </si>
  <si>
    <t>「市が実施する事業」には、老人クラブ、婦人会その他非営利団体や住民の協力を得て行う事業等が含まれる</t>
    <phoneticPr fontId="5"/>
  </si>
  <si>
    <t>居宅介護支援事業者等に対して、入所者に関する情報を提供する際には、あらかじめ文書により入所者の同意を得ている。</t>
    <phoneticPr fontId="5"/>
  </si>
  <si>
    <t xml:space="preserve">施設の医師の指示等により他の医療機関を受診する場合は、介護保健施設サービスの一環として施設が対応する必要があるため、原則として施設職員の付き添いとなる
</t>
    <phoneticPr fontId="5"/>
  </si>
  <si>
    <t>医師、理学療法士、作業療法士、言語聴覚士その他の職種の者が共同して、入所者ごとのリハビリテーション実施計画を作成している。</t>
    <phoneticPr fontId="5"/>
  </si>
  <si>
    <t>①</t>
    <phoneticPr fontId="5"/>
  </si>
  <si>
    <t>②</t>
    <phoneticPr fontId="5"/>
  </si>
  <si>
    <t>↓回答欄</t>
    <phoneticPr fontId="5"/>
  </si>
  <si>
    <t>[入所定員が100人以上の施設]</t>
    <phoneticPr fontId="5"/>
  </si>
  <si>
    <t>常勤換算方法で、入所者の数（１ページのＣ）を100で除して得た数以上配置している。</t>
    <rPh sb="0" eb="2">
      <t>ジョウキン</t>
    </rPh>
    <rPh sb="2" eb="4">
      <t>カンサン</t>
    </rPh>
    <rPh sb="4" eb="6">
      <t>ホウホウ</t>
    </rPh>
    <rPh sb="8" eb="11">
      <t>ニュウショシャ</t>
    </rPh>
    <rPh sb="12" eb="13">
      <t>カズ</t>
    </rPh>
    <rPh sb="26" eb="27">
      <t>ジョ</t>
    </rPh>
    <rPh sb="29" eb="30">
      <t>エ</t>
    </rPh>
    <rPh sb="31" eb="32">
      <t>カズ</t>
    </rPh>
    <rPh sb="32" eb="34">
      <t>イジョウ</t>
    </rPh>
    <rPh sb="34" eb="36">
      <t>ハイチ</t>
    </rPh>
    <phoneticPr fontId="5"/>
  </si>
  <si>
    <t>※</t>
    <phoneticPr fontId="5"/>
  </si>
  <si>
    <t>入所者数を100で除した数</t>
    <phoneticPr fontId="5"/>
  </si>
  <si>
    <t>理学療法士、作業療法士又は言語聴覚士が勤務する合計時間数（Ａ）</t>
    <phoneticPr fontId="5"/>
  </si>
  <si>
    <t>就業規則上、常勤職員が当該月に勤務すべき時間数（Ｂ）</t>
    <phoneticPr fontId="5"/>
  </si>
  <si>
    <t>Ａ／Ｂ</t>
    <phoneticPr fontId="5"/>
  </si>
  <si>
    <t>（小数点第２位以下切り上げ）</t>
    <phoneticPr fontId="5"/>
  </si>
  <si>
    <t>（小数点第２位以下切り捨て）</t>
    <phoneticPr fontId="5"/>
  </si>
  <si>
    <t>①</t>
    <phoneticPr fontId="5"/>
  </si>
  <si>
    <t>②</t>
    <phoneticPr fontId="5"/>
  </si>
  <si>
    <t>③</t>
    <phoneticPr fontId="5"/>
  </si>
  <si>
    <t>④</t>
    <phoneticPr fontId="5"/>
  </si>
  <si>
    <t>ボランティアの指導</t>
    <phoneticPr fontId="5"/>
  </si>
  <si>
    <t>非常勤の支援相談員が勤務する合計時間数（Ａ）</t>
    <phoneticPr fontId="5"/>
  </si>
  <si>
    <t>Ａ／Ｂ</t>
    <phoneticPr fontId="5"/>
  </si>
  <si>
    <t>（勤務形態一覧表で当該月に非常勤の支援相談員が勤務する合計時間数）</t>
    <phoneticPr fontId="5"/>
  </si>
  <si>
    <t>入所（利用）者の数（１ページのＣ）が100人を超える場合は、常勤の支援相談員１人に加え、常勤換算方法で、100人を超える部分を100で除して得た数以上配置している。</t>
    <rPh sb="0" eb="2">
      <t>ニュウショ</t>
    </rPh>
    <rPh sb="3" eb="5">
      <t>リヨウ</t>
    </rPh>
    <rPh sb="6" eb="7">
      <t>モノ</t>
    </rPh>
    <rPh sb="8" eb="9">
      <t>カズ</t>
    </rPh>
    <rPh sb="21" eb="22">
      <t>ニン</t>
    </rPh>
    <rPh sb="23" eb="24">
      <t>コ</t>
    </rPh>
    <rPh sb="26" eb="28">
      <t>バアイ</t>
    </rPh>
    <rPh sb="30" eb="32">
      <t>ジョウキン</t>
    </rPh>
    <rPh sb="33" eb="35">
      <t>シエン</t>
    </rPh>
    <rPh sb="35" eb="38">
      <t>ソウダンイン</t>
    </rPh>
    <rPh sb="39" eb="40">
      <t>ニン</t>
    </rPh>
    <rPh sb="41" eb="42">
      <t>クワ</t>
    </rPh>
    <rPh sb="44" eb="46">
      <t>ジョウキン</t>
    </rPh>
    <rPh sb="46" eb="48">
      <t>カンサン</t>
    </rPh>
    <rPh sb="48" eb="50">
      <t>ホウホウ</t>
    </rPh>
    <rPh sb="55" eb="56">
      <t>ニン</t>
    </rPh>
    <rPh sb="57" eb="58">
      <t>コ</t>
    </rPh>
    <rPh sb="60" eb="62">
      <t>ブブン</t>
    </rPh>
    <rPh sb="67" eb="68">
      <t>ジョ</t>
    </rPh>
    <rPh sb="70" eb="71">
      <t>エ</t>
    </rPh>
    <rPh sb="72" eb="73">
      <t>カズ</t>
    </rPh>
    <rPh sb="73" eb="75">
      <t>イジョウ</t>
    </rPh>
    <rPh sb="75" eb="77">
      <t>ハイチ</t>
    </rPh>
    <phoneticPr fontId="5"/>
  </si>
  <si>
    <t>[従来型施設]
入所（利用）者数（１ページのＣ）が41人以上の施設については２人以上、40人以下の施設については１人以上の夜勤職員（看護職員又は介護職員）を配置している。</t>
    <rPh sb="1" eb="3">
      <t>ジュウライ</t>
    </rPh>
    <rPh sb="11" eb="13">
      <t>リヨウ</t>
    </rPh>
    <rPh sb="14" eb="15">
      <t>モノ</t>
    </rPh>
    <rPh sb="61" eb="63">
      <t>ヤキン</t>
    </rPh>
    <rPh sb="63" eb="65">
      <t>ショクイン</t>
    </rPh>
    <phoneticPr fontId="5"/>
  </si>
  <si>
    <t>入所者数を３で除した数</t>
    <phoneticPr fontId="5"/>
  </si>
  <si>
    <t>看護職員、介護職員が勤務する合計時間数（Ａ）</t>
    <phoneticPr fontId="5"/>
  </si>
  <si>
    <t>（小数点第１位以下切り上げ）</t>
    <phoneticPr fontId="5"/>
  </si>
  <si>
    <t>（勤務形態一覧表で当該月に看護職員、介護職員が勤務する合計時間数）</t>
    <phoneticPr fontId="5"/>
  </si>
  <si>
    <t>入所者数を300で除した数</t>
    <phoneticPr fontId="5"/>
  </si>
  <si>
    <t>薬剤師が勤務する合計時間数（Ａ）</t>
    <phoneticPr fontId="5"/>
  </si>
  <si>
    <t>（勤務形態一覧表で当該月に薬剤師が勤務する合計時間数）</t>
    <phoneticPr fontId="5"/>
  </si>
  <si>
    <t>施設の実情に応じた適当数を配置している。（入所（利用）者の数（１ページのＣ）を300で除して得た数以上が標準）</t>
    <rPh sb="0" eb="2">
      <t>シセツ</t>
    </rPh>
    <rPh sb="3" eb="5">
      <t>ジツジョウ</t>
    </rPh>
    <rPh sb="6" eb="7">
      <t>オウ</t>
    </rPh>
    <rPh sb="9" eb="11">
      <t>テキトウ</t>
    </rPh>
    <rPh sb="11" eb="12">
      <t>カズ</t>
    </rPh>
    <rPh sb="13" eb="15">
      <t>ハイチ</t>
    </rPh>
    <rPh sb="24" eb="26">
      <t>リヨウ</t>
    </rPh>
    <phoneticPr fontId="5"/>
  </si>
  <si>
    <t>医師が勤務する合計時間数（Ａ）</t>
    <phoneticPr fontId="5"/>
  </si>
  <si>
    <t>就業規則上、常勤医師が当該月に勤務すべき時間数（Ｂ）</t>
    <phoneticPr fontId="5"/>
  </si>
  <si>
    <t>（勤務形態一覧表で当該月に医師が勤務する合計時間数）</t>
    <phoneticPr fontId="5"/>
  </si>
  <si>
    <t>常勤換算方法で、入所（利用）者の数（１ページのＣ）を100で除して得た数以上配置している。</t>
    <rPh sb="8" eb="10">
      <t>ニュウショ</t>
    </rPh>
    <rPh sb="11" eb="13">
      <t>リヨウ</t>
    </rPh>
    <rPh sb="14" eb="15">
      <t>モノ</t>
    </rPh>
    <rPh sb="16" eb="17">
      <t>カズ</t>
    </rPh>
    <rPh sb="30" eb="31">
      <t>ジョ</t>
    </rPh>
    <rPh sb="33" eb="34">
      <t>エ</t>
    </rPh>
    <rPh sb="35" eb="36">
      <t>カズ</t>
    </rPh>
    <rPh sb="36" eb="38">
      <t>イジョウ</t>
    </rPh>
    <rPh sb="38" eb="40">
      <t>ハイチ</t>
    </rPh>
    <phoneticPr fontId="5"/>
  </si>
  <si>
    <t xml:space="preserve">管理者は従業者の管理を行う立場であるため、就業規則等により医師とその他の従業者の勤務時間が異なる規定となっている場合、原則、その他の従業者と同じ勤務時間数を勤務する
</t>
    <phoneticPr fontId="5"/>
  </si>
  <si>
    <t>心身の状況、病状、その置かれている環境に照らし、看護、医学的管理の下における介護及び機能訓練その他必要な医療等が必要であると認められる者を対象に、サービスを提供している。</t>
    <rPh sb="0" eb="2">
      <t>シンシン</t>
    </rPh>
    <rPh sb="3" eb="5">
      <t>ジョウキョウ</t>
    </rPh>
    <rPh sb="6" eb="8">
      <t>ビョウジョウ</t>
    </rPh>
    <rPh sb="11" eb="12">
      <t>オ</t>
    </rPh>
    <rPh sb="17" eb="19">
      <t>カンキョウ</t>
    </rPh>
    <rPh sb="20" eb="21">
      <t>テ</t>
    </rPh>
    <rPh sb="24" eb="26">
      <t>カンゴ</t>
    </rPh>
    <rPh sb="27" eb="30">
      <t>イガクテキ</t>
    </rPh>
    <rPh sb="30" eb="32">
      <t>カンリ</t>
    </rPh>
    <rPh sb="33" eb="34">
      <t>シタ</t>
    </rPh>
    <rPh sb="38" eb="40">
      <t>カイゴ</t>
    </rPh>
    <rPh sb="40" eb="41">
      <t>オヨ</t>
    </rPh>
    <rPh sb="42" eb="44">
      <t>キノウ</t>
    </rPh>
    <rPh sb="44" eb="46">
      <t>クンレン</t>
    </rPh>
    <rPh sb="48" eb="49">
      <t>タ</t>
    </rPh>
    <rPh sb="49" eb="51">
      <t>ヒツヨウ</t>
    </rPh>
    <rPh sb="52" eb="55">
      <t>イリョウナド</t>
    </rPh>
    <rPh sb="56" eb="58">
      <t>ヒツヨウ</t>
    </rPh>
    <rPh sb="62" eb="63">
      <t>ミト</t>
    </rPh>
    <rPh sb="67" eb="68">
      <t>モノ</t>
    </rPh>
    <rPh sb="69" eb="71">
      <t>タイショウ</t>
    </rPh>
    <rPh sb="78" eb="80">
      <t>テイキョウ</t>
    </rPh>
    <phoneticPr fontId="5"/>
  </si>
  <si>
    <t>計画担当介護支援専門員は、入所者の希望、入所者についてのアセスメントの結果及び医師の治療の方針に基づき、入所者の家族の希望を勘案して、実現可能な施設サービス計画の原案を作成している。</t>
    <rPh sb="17" eb="19">
      <t>キボウ</t>
    </rPh>
    <rPh sb="20" eb="22">
      <t>ニュウショ</t>
    </rPh>
    <rPh sb="22" eb="23">
      <t>モノ</t>
    </rPh>
    <rPh sb="35" eb="37">
      <t>ケッカ</t>
    </rPh>
    <rPh sb="37" eb="38">
      <t>オヨ</t>
    </rPh>
    <rPh sb="39" eb="41">
      <t>イシ</t>
    </rPh>
    <rPh sb="42" eb="44">
      <t>チリョウ</t>
    </rPh>
    <rPh sb="45" eb="47">
      <t>ホウシン</t>
    </rPh>
    <rPh sb="48" eb="49">
      <t>モト</t>
    </rPh>
    <rPh sb="52" eb="55">
      <t>ニュウショシャ</t>
    </rPh>
    <rPh sb="56" eb="58">
      <t>カゾク</t>
    </rPh>
    <rPh sb="59" eb="61">
      <t>キボウ</t>
    </rPh>
    <rPh sb="62" eb="64">
      <t>カンアン</t>
    </rPh>
    <rPh sb="67" eb="69">
      <t>ジツゲン</t>
    </rPh>
    <rPh sb="69" eb="71">
      <t>カノウ</t>
    </rPh>
    <rPh sb="72" eb="74">
      <t>シセツ</t>
    </rPh>
    <rPh sb="78" eb="80">
      <t>ケイカク</t>
    </rPh>
    <rPh sb="81" eb="83">
      <t>ゲンアン</t>
    </rPh>
    <rPh sb="84" eb="86">
      <t>サクセイ</t>
    </rPh>
    <phoneticPr fontId="5"/>
  </si>
  <si>
    <t>計画担当介護支援専門員は、施設サービス計画の作成後、入所者についての継続的なアセスメントを含む施設サービス計画の実施状況の把握（＝モニタリング）を行い、入所者の解決すべき課題の変化が認められる場合等、必要に応じて施設サービス計画の変更を行っている。</t>
    <rPh sb="26" eb="29">
      <t>ニュウショシャ</t>
    </rPh>
    <rPh sb="34" eb="37">
      <t>ケイゾクテキ</t>
    </rPh>
    <rPh sb="45" eb="46">
      <t>フク</t>
    </rPh>
    <phoneticPr fontId="5"/>
  </si>
  <si>
    <t>入所者に係る往診及び通院（対診）については、「介護老人保健施設入所者に係る往診及び通院（対診）について」（平成12年３月31日老企第59号厚生労働省老人保健福祉局企画課長通知）による</t>
    <phoneticPr fontId="5"/>
  </si>
  <si>
    <t>訓練の目標を設定し、定期的に評価を行うことにより、効果的な機能訓練が行えるようにしている。</t>
    <rPh sb="0" eb="2">
      <t>クンレン</t>
    </rPh>
    <rPh sb="3" eb="5">
      <t>モクヒョウ</t>
    </rPh>
    <rPh sb="6" eb="8">
      <t>セッテイ</t>
    </rPh>
    <rPh sb="10" eb="12">
      <t>テイキ</t>
    </rPh>
    <rPh sb="12" eb="13">
      <t>テキ</t>
    </rPh>
    <rPh sb="14" eb="16">
      <t>ヒョウカ</t>
    </rPh>
    <rPh sb="17" eb="18">
      <t>オコナ</t>
    </rPh>
    <rPh sb="25" eb="27">
      <t>コウカ</t>
    </rPh>
    <rPh sb="27" eb="28">
      <t>テキ</t>
    </rPh>
    <rPh sb="29" eb="31">
      <t>キノウ</t>
    </rPh>
    <rPh sb="31" eb="33">
      <t>クンレン</t>
    </rPh>
    <rPh sb="34" eb="35">
      <t>オコナ</t>
    </rPh>
    <phoneticPr fontId="5"/>
  </si>
  <si>
    <t>次の施設の運営についての重要事項に関する規程（運営規程）を定めている。
　＊①～⑩についてもそれぞれ点検してください</t>
    <rPh sb="0" eb="1">
      <t>ツギ</t>
    </rPh>
    <rPh sb="2" eb="4">
      <t>シセツ</t>
    </rPh>
    <rPh sb="5" eb="7">
      <t>ウンエイ</t>
    </rPh>
    <rPh sb="12" eb="14">
      <t>ジュウヨウ</t>
    </rPh>
    <rPh sb="14" eb="16">
      <t>ジコウ</t>
    </rPh>
    <rPh sb="17" eb="18">
      <t>カン</t>
    </rPh>
    <rPh sb="20" eb="22">
      <t>キテイ</t>
    </rPh>
    <rPh sb="23" eb="27">
      <t>ウンエイキテイ</t>
    </rPh>
    <rPh sb="29" eb="30">
      <t>サダ</t>
    </rPh>
    <rPh sb="50" eb="52">
      <t>テンケン</t>
    </rPh>
    <phoneticPr fontId="5"/>
  </si>
  <si>
    <t>①</t>
    <phoneticPr fontId="5"/>
  </si>
  <si>
    <t>②</t>
    <phoneticPr fontId="5"/>
  </si>
  <si>
    <t>従業者の職種、員数及び職務の内容</t>
    <rPh sb="0" eb="1">
      <t>ジュ</t>
    </rPh>
    <rPh sb="1" eb="3">
      <t>ギョウシャ</t>
    </rPh>
    <rPh sb="4" eb="6">
      <t>ショクシュ</t>
    </rPh>
    <rPh sb="7" eb="9">
      <t>インスウ</t>
    </rPh>
    <rPh sb="9" eb="10">
      <t>オヨ</t>
    </rPh>
    <rPh sb="11" eb="13">
      <t>ショクム</t>
    </rPh>
    <rPh sb="14" eb="16">
      <t>ナイヨウ</t>
    </rPh>
    <phoneticPr fontId="5"/>
  </si>
  <si>
    <t>③</t>
    <phoneticPr fontId="5"/>
  </si>
  <si>
    <t>④</t>
    <phoneticPr fontId="5"/>
  </si>
  <si>
    <t>ユニットの数及びユニットごとの入居定員　[ユニット型施設]</t>
    <rPh sb="15" eb="17">
      <t>ニュウキョ</t>
    </rPh>
    <phoneticPr fontId="5"/>
  </si>
  <si>
    <t>⑤</t>
    <phoneticPr fontId="5"/>
  </si>
  <si>
    <t>⑥</t>
    <phoneticPr fontId="5"/>
  </si>
  <si>
    <t xml:space="preserve">⑦
</t>
    <phoneticPr fontId="5"/>
  </si>
  <si>
    <t>⑧</t>
    <phoneticPr fontId="5"/>
  </si>
  <si>
    <t>非常災害対策</t>
    <phoneticPr fontId="5"/>
  </si>
  <si>
    <t>⑩</t>
    <phoneticPr fontId="5"/>
  </si>
  <si>
    <t>その他施設の運営に関する重要事項　</t>
    <phoneticPr fontId="5"/>
  </si>
  <si>
    <t>①</t>
    <phoneticPr fontId="5"/>
  </si>
  <si>
    <t>緊急やむを得ない場合に身体的拘束等を行う際の手続き</t>
    <phoneticPr fontId="5"/>
  </si>
  <si>
    <t>②</t>
    <phoneticPr fontId="5"/>
  </si>
  <si>
    <t>③</t>
    <phoneticPr fontId="5"/>
  </si>
  <si>
    <t>従業者の研修体制</t>
    <phoneticPr fontId="5"/>
  </si>
  <si>
    <t>従業者及び従業者であった者の秘密保持</t>
    <phoneticPr fontId="5"/>
  </si>
  <si>
    <t>事故発生時の対応</t>
    <phoneticPr fontId="5"/>
  </si>
  <si>
    <t>苦情処理の体制</t>
    <phoneticPr fontId="5"/>
  </si>
  <si>
    <t>運営規程（利用料金等）に変更があった場合、市に変更届を提出している。
　＊変更がなかった場合は「―」にしてください</t>
    <rPh sb="0" eb="2">
      <t>ウンエイ</t>
    </rPh>
    <rPh sb="2" eb="4">
      <t>キテイ</t>
    </rPh>
    <rPh sb="5" eb="7">
      <t>リヨウ</t>
    </rPh>
    <rPh sb="7" eb="9">
      <t>リョウキン</t>
    </rPh>
    <rPh sb="9" eb="10">
      <t>トウ</t>
    </rPh>
    <rPh sb="12" eb="14">
      <t>ヘンコウ</t>
    </rPh>
    <rPh sb="18" eb="20">
      <t>バアイ</t>
    </rPh>
    <rPh sb="21" eb="22">
      <t>シ</t>
    </rPh>
    <rPh sb="23" eb="26">
      <t>ヘンコウトドケ</t>
    </rPh>
    <rPh sb="27" eb="29">
      <t>テイシュツ</t>
    </rPh>
    <rPh sb="37" eb="39">
      <t>ヘンコウ</t>
    </rPh>
    <rPh sb="44" eb="46">
      <t>バアイ</t>
    </rPh>
    <phoneticPr fontId="5"/>
  </si>
  <si>
    <t>入所（利用）定員</t>
    <phoneticPr fontId="5"/>
  </si>
  <si>
    <t>緊急時等における対応方法　[短期入所療養介護のみ]　
　※介護老人保健施設も記載が望ましい</t>
    <rPh sb="18" eb="20">
      <t>リョウヨウ</t>
    </rPh>
    <rPh sb="29" eb="31">
      <t>カイゴ</t>
    </rPh>
    <rPh sb="31" eb="33">
      <t>ロウジン</t>
    </rPh>
    <rPh sb="33" eb="35">
      <t>ホケン</t>
    </rPh>
    <rPh sb="35" eb="37">
      <t>シセツ</t>
    </rPh>
    <rPh sb="38" eb="40">
      <t>キサイ</t>
    </rPh>
    <rPh sb="41" eb="42">
      <t>ノゾ</t>
    </rPh>
    <phoneticPr fontId="5"/>
  </si>
  <si>
    <t>当該施設（事業所）の従業者によってサービスを提供している。</t>
    <phoneticPr fontId="5"/>
  </si>
  <si>
    <t>サービス担当者会議等において、利用者の個人情報を用いる場合は利用者の同意を、利用者の家族の個人情報を用いる場合は当該家族の同意を、あらかじめ文書により得ている。</t>
    <rPh sb="4" eb="7">
      <t>タントウシャ</t>
    </rPh>
    <rPh sb="7" eb="9">
      <t>カイギ</t>
    </rPh>
    <rPh sb="9" eb="10">
      <t>トウ</t>
    </rPh>
    <rPh sb="15" eb="18">
      <t>リヨウシャ</t>
    </rPh>
    <rPh sb="19" eb="21">
      <t>コジン</t>
    </rPh>
    <rPh sb="21" eb="23">
      <t>ジョウホウ</t>
    </rPh>
    <rPh sb="24" eb="25">
      <t>モチ</t>
    </rPh>
    <rPh sb="27" eb="29">
      <t>バアイ</t>
    </rPh>
    <rPh sb="30" eb="33">
      <t>リヨウシャ</t>
    </rPh>
    <rPh sb="34" eb="36">
      <t>ドウイ</t>
    </rPh>
    <rPh sb="38" eb="41">
      <t>リヨウシャ</t>
    </rPh>
    <rPh sb="42" eb="44">
      <t>カゾク</t>
    </rPh>
    <rPh sb="45" eb="47">
      <t>コジン</t>
    </rPh>
    <rPh sb="47" eb="49">
      <t>ジョウホウ</t>
    </rPh>
    <rPh sb="50" eb="51">
      <t>モチ</t>
    </rPh>
    <rPh sb="53" eb="55">
      <t>バアイ</t>
    </rPh>
    <rPh sb="56" eb="58">
      <t>トウガイ</t>
    </rPh>
    <rPh sb="58" eb="60">
      <t>カゾク</t>
    </rPh>
    <rPh sb="61" eb="63">
      <t>ドウイ</t>
    </rPh>
    <rPh sb="70" eb="72">
      <t>ブンショ</t>
    </rPh>
    <rPh sb="75" eb="76">
      <t>エ</t>
    </rPh>
    <phoneticPr fontId="5"/>
  </si>
  <si>
    <t>居宅介護支援事業者又はその従業者に対し、要介護被保険者に当該施設を紹介することの対償として、金品その他の財産上の利益を供与していない。</t>
    <phoneticPr fontId="5"/>
  </si>
  <si>
    <t>居宅介護支援事業者又はその従業者から、当該施設からの退所者を紹介することの対償として、金品その他の財産上の利益を収受していない。</t>
    <rPh sb="0" eb="2">
      <t>キョタク</t>
    </rPh>
    <rPh sb="2" eb="4">
      <t>カイゴ</t>
    </rPh>
    <rPh sb="4" eb="6">
      <t>シエン</t>
    </rPh>
    <rPh sb="6" eb="9">
      <t>ジギョウシャ</t>
    </rPh>
    <rPh sb="9" eb="10">
      <t>マタ</t>
    </rPh>
    <rPh sb="13" eb="16">
      <t>ジュウギョウシャ</t>
    </rPh>
    <rPh sb="19" eb="21">
      <t>トウガイ</t>
    </rPh>
    <rPh sb="21" eb="23">
      <t>シセツ</t>
    </rPh>
    <rPh sb="26" eb="28">
      <t>タイショ</t>
    </rPh>
    <rPh sb="28" eb="29">
      <t>シャ</t>
    </rPh>
    <rPh sb="30" eb="32">
      <t>ショウカイ</t>
    </rPh>
    <rPh sb="37" eb="38">
      <t>タイ</t>
    </rPh>
    <rPh sb="38" eb="39">
      <t>ショウ</t>
    </rPh>
    <rPh sb="43" eb="45">
      <t>キンピン</t>
    </rPh>
    <rPh sb="47" eb="48">
      <t>ホカ</t>
    </rPh>
    <rPh sb="49" eb="51">
      <t>ザイサン</t>
    </rPh>
    <rPh sb="51" eb="52">
      <t>ジョウ</t>
    </rPh>
    <rPh sb="53" eb="55">
      <t>リエキ</t>
    </rPh>
    <rPh sb="56" eb="58">
      <t>シュウジュ</t>
    </rPh>
    <phoneticPr fontId="5"/>
  </si>
  <si>
    <t>居宅介護支援事業者又はその従業者に対し、利用者に対して特定の事業者によるサービスを利用させることの対償として、金品その他の財産上の利益を供与していない。</t>
    <rPh sb="20" eb="23">
      <t>リヨウシャ</t>
    </rPh>
    <rPh sb="24" eb="25">
      <t>タイ</t>
    </rPh>
    <rPh sb="27" eb="29">
      <t>トクテイ</t>
    </rPh>
    <rPh sb="30" eb="33">
      <t>ジギョウシャ</t>
    </rPh>
    <rPh sb="41" eb="43">
      <t>リヨウ</t>
    </rPh>
    <phoneticPr fontId="5"/>
  </si>
  <si>
    <t>[介護予防短期入所療養介護]
利用者の介護予防に資するよう、その目標を設定し、計画的に行っている。</t>
    <rPh sb="9" eb="11">
      <t>リョウヨウ</t>
    </rPh>
    <rPh sb="15" eb="17">
      <t>リヨウ</t>
    </rPh>
    <rPh sb="17" eb="18">
      <t>モノ</t>
    </rPh>
    <rPh sb="19" eb="21">
      <t>カイゴ</t>
    </rPh>
    <rPh sb="21" eb="23">
      <t>ヨボウ</t>
    </rPh>
    <rPh sb="24" eb="25">
      <t>シ</t>
    </rPh>
    <rPh sb="32" eb="34">
      <t>モクヒョウ</t>
    </rPh>
    <rPh sb="35" eb="37">
      <t>セッテイ</t>
    </rPh>
    <rPh sb="39" eb="42">
      <t>ケイカクテキ</t>
    </rPh>
    <rPh sb="43" eb="44">
      <t>オコナ</t>
    </rPh>
    <phoneticPr fontId="5"/>
  </si>
  <si>
    <t>[介護予防短期入所療養介護]
利用者がその有する能力を最大限活用することができるような方法によるサービスの提供に努めている。</t>
    <rPh sb="15" eb="18">
      <t>リヨウシャ</t>
    </rPh>
    <rPh sb="21" eb="22">
      <t>ユウ</t>
    </rPh>
    <rPh sb="24" eb="26">
      <t>ノウリョク</t>
    </rPh>
    <rPh sb="27" eb="30">
      <t>サイダイゲン</t>
    </rPh>
    <rPh sb="30" eb="32">
      <t>カツヨウ</t>
    </rPh>
    <rPh sb="43" eb="45">
      <t>ホウホウ</t>
    </rPh>
    <rPh sb="53" eb="55">
      <t>テイキョウ</t>
    </rPh>
    <rPh sb="56" eb="57">
      <t>ツト</t>
    </rPh>
    <phoneticPr fontId="5"/>
  </si>
  <si>
    <t>[介護予防短期入所療養介護]
サービスの提供に当たっては、利用者の意欲が高まるようコミュニケーションの取り方をはじめ、さまざまな工夫をして、主体的に事業に参加するよう適切な働きかけを行うよう努めている。</t>
    <rPh sb="20" eb="22">
      <t>テイキョウ</t>
    </rPh>
    <rPh sb="23" eb="24">
      <t>ア</t>
    </rPh>
    <rPh sb="29" eb="32">
      <t>リヨウシャ</t>
    </rPh>
    <rPh sb="33" eb="35">
      <t>イヨク</t>
    </rPh>
    <rPh sb="36" eb="37">
      <t>タカ</t>
    </rPh>
    <rPh sb="51" eb="52">
      <t>ト</t>
    </rPh>
    <rPh sb="53" eb="54">
      <t>カタ</t>
    </rPh>
    <rPh sb="64" eb="66">
      <t>クフウ</t>
    </rPh>
    <rPh sb="70" eb="73">
      <t>シュタイテキ</t>
    </rPh>
    <rPh sb="74" eb="76">
      <t>ジギョウ</t>
    </rPh>
    <rPh sb="77" eb="79">
      <t>サンカ</t>
    </rPh>
    <rPh sb="83" eb="85">
      <t>テキセツ</t>
    </rPh>
    <rPh sb="86" eb="87">
      <t>ハタラ</t>
    </rPh>
    <rPh sb="91" eb="92">
      <t>オコナ</t>
    </rPh>
    <rPh sb="95" eb="96">
      <t>ツト</t>
    </rPh>
    <phoneticPr fontId="5"/>
  </si>
  <si>
    <t>[介護予防短期入所療養介護]
利用者の自立の可能性を最大限引き出す支援を行うことを基本として、利用者のできる能力を阻害するような不適切なサービス提供を行っていない。</t>
    <rPh sb="15" eb="18">
      <t>リヨウシャ</t>
    </rPh>
    <rPh sb="19" eb="21">
      <t>ジリツ</t>
    </rPh>
    <rPh sb="22" eb="25">
      <t>カノウセイ</t>
    </rPh>
    <rPh sb="26" eb="29">
      <t>サイダイゲン</t>
    </rPh>
    <rPh sb="29" eb="30">
      <t>ヒ</t>
    </rPh>
    <rPh sb="31" eb="32">
      <t>ダ</t>
    </rPh>
    <rPh sb="33" eb="35">
      <t>シエン</t>
    </rPh>
    <rPh sb="36" eb="37">
      <t>オコナ</t>
    </rPh>
    <rPh sb="41" eb="43">
      <t>キホン</t>
    </rPh>
    <rPh sb="47" eb="50">
      <t>リヨウシャ</t>
    </rPh>
    <rPh sb="54" eb="56">
      <t>ノウリョク</t>
    </rPh>
    <rPh sb="57" eb="59">
      <t>ソガイ</t>
    </rPh>
    <rPh sb="64" eb="67">
      <t>フテキセツ</t>
    </rPh>
    <rPh sb="72" eb="74">
      <t>テイキョウ</t>
    </rPh>
    <rPh sb="75" eb="76">
      <t>オコナ</t>
    </rPh>
    <phoneticPr fontId="5"/>
  </si>
  <si>
    <t>問19</t>
    <rPh sb="0" eb="1">
      <t>ト</t>
    </rPh>
    <phoneticPr fontId="5"/>
  </si>
  <si>
    <t>問20</t>
    <rPh sb="0" eb="1">
      <t>ト</t>
    </rPh>
    <phoneticPr fontId="5"/>
  </si>
  <si>
    <t>問21</t>
    <rPh sb="0" eb="1">
      <t>ト</t>
    </rPh>
    <phoneticPr fontId="5"/>
  </si>
  <si>
    <t>問22</t>
    <rPh sb="0" eb="1">
      <t>ト</t>
    </rPh>
    <phoneticPr fontId="5"/>
  </si>
  <si>
    <t>※</t>
    <phoneticPr fontId="5"/>
  </si>
  <si>
    <t>同一利用者の２回目以降の利用で状態の変化が認められない場合はこの限りではない</t>
    <rPh sb="32" eb="33">
      <t>カギ</t>
    </rPh>
    <phoneticPr fontId="5"/>
  </si>
  <si>
    <t>計画担当介護支援専門員は、施設サービス計画の作成に当たっては、入所者の日常生活全般を支援する観点から、入所者の希望や課題分析の結果に基づき、介護給付等対象サービス以外の、当該地域の住民による入所者の話し相手、会食などの自発的な活動によるサービス等の利用も含めて施設サービス計画に位置付けることにより、総合的な計画となるよう努めている。</t>
    <rPh sb="161" eb="162">
      <t>ツト</t>
    </rPh>
    <phoneticPr fontId="5"/>
  </si>
  <si>
    <t>（２）提供拒否の禁止・サービス提供困難時の対応</t>
    <rPh sb="3" eb="5">
      <t>テイキョウ</t>
    </rPh>
    <rPh sb="5" eb="7">
      <t>キョヒ</t>
    </rPh>
    <rPh sb="8" eb="10">
      <t>キンシ</t>
    </rPh>
    <phoneticPr fontId="5"/>
  </si>
  <si>
    <t>（３）受給資格等の確認</t>
    <rPh sb="3" eb="5">
      <t>ジュキュウ</t>
    </rPh>
    <rPh sb="5" eb="8">
      <t>シカクトウ</t>
    </rPh>
    <rPh sb="9" eb="11">
      <t>カクニン</t>
    </rPh>
    <phoneticPr fontId="5"/>
  </si>
  <si>
    <r>
      <t>（６）法定代理受領サービスの提供を受けるための援助　</t>
    </r>
    <r>
      <rPr>
        <sz val="11.5"/>
        <rFont val="ＭＳ ゴシック"/>
        <family val="3"/>
        <charset val="128"/>
      </rPr>
      <t>[短期入所療養介護]</t>
    </r>
    <rPh sb="3" eb="5">
      <t>ホウテイ</t>
    </rPh>
    <rPh sb="5" eb="7">
      <t>ダイリ</t>
    </rPh>
    <rPh sb="7" eb="9">
      <t>ジュリョウ</t>
    </rPh>
    <rPh sb="14" eb="16">
      <t>テイキョウ</t>
    </rPh>
    <rPh sb="17" eb="18">
      <t>ウ</t>
    </rPh>
    <rPh sb="23" eb="25">
      <t>エンジョ</t>
    </rPh>
    <rPh sb="27" eb="29">
      <t>タンキ</t>
    </rPh>
    <rPh sb="29" eb="31">
      <t>ニュウショ</t>
    </rPh>
    <rPh sb="31" eb="33">
      <t>リョウヨウ</t>
    </rPh>
    <rPh sb="33" eb="35">
      <t>カイゴ</t>
    </rPh>
    <phoneticPr fontId="5"/>
  </si>
  <si>
    <t>（９）利用料等の受領</t>
    <rPh sb="3" eb="6">
      <t>リヨウリョウ</t>
    </rPh>
    <rPh sb="6" eb="7">
      <t>トウ</t>
    </rPh>
    <rPh sb="8" eb="10">
      <t>ジュリョウ</t>
    </rPh>
    <phoneticPr fontId="5"/>
  </si>
  <si>
    <t>（10）保険給付の請求のための証明書の交付</t>
    <rPh sb="4" eb="6">
      <t>ホケン</t>
    </rPh>
    <rPh sb="6" eb="8">
      <t>キュウフ</t>
    </rPh>
    <rPh sb="9" eb="11">
      <t>セイキュウ</t>
    </rPh>
    <rPh sb="15" eb="18">
      <t>ショウメイショ</t>
    </rPh>
    <rPh sb="19" eb="21">
      <t>コウフ</t>
    </rPh>
    <phoneticPr fontId="5"/>
  </si>
  <si>
    <t>（12）施設サービス計画等の作成</t>
    <rPh sb="4" eb="6">
      <t>シセツ</t>
    </rPh>
    <rPh sb="10" eb="12">
      <t>ケイカク</t>
    </rPh>
    <rPh sb="12" eb="13">
      <t>トウ</t>
    </rPh>
    <rPh sb="14" eb="16">
      <t>サクセイ</t>
    </rPh>
    <phoneticPr fontId="5"/>
  </si>
  <si>
    <t>（13）診療の方針</t>
    <rPh sb="4" eb="6">
      <t>シンリョウ</t>
    </rPh>
    <rPh sb="7" eb="9">
      <t>ホウシン</t>
    </rPh>
    <phoneticPr fontId="5"/>
  </si>
  <si>
    <t>（14）必要な医療の提供が困難な場合等の措置等</t>
    <rPh sb="4" eb="6">
      <t>ヒツヨウ</t>
    </rPh>
    <rPh sb="7" eb="9">
      <t>イリョウ</t>
    </rPh>
    <rPh sb="10" eb="12">
      <t>テイキョウ</t>
    </rPh>
    <rPh sb="13" eb="15">
      <t>コンナン</t>
    </rPh>
    <rPh sb="16" eb="19">
      <t>バアイトウ</t>
    </rPh>
    <rPh sb="20" eb="22">
      <t>ソチ</t>
    </rPh>
    <rPh sb="22" eb="23">
      <t>トウ</t>
    </rPh>
    <phoneticPr fontId="5"/>
  </si>
  <si>
    <t>償還払いを選択している入所（利用）者から費用の支払い（10割全額）を受けた場合は、提供したサービスの内容、費用の額その他入所（利用）者が保険給付を請求する上で必要と認められる事項を記載したサービス提供証明書を入所（利用）者に対して交付している。</t>
    <phoneticPr fontId="5"/>
  </si>
  <si>
    <t>従業者は、サービスの提供に当たっては、懇切丁寧を旨として、入所（利用）者又はその家族に対し、療養上必要な事項について、理解しやすいように指導又は説明を行っている。</t>
  </si>
  <si>
    <t>検査、投薬、注射、処置等は、入所（利用）者の病状に照らして妥当適切に行っている。</t>
    <rPh sb="0" eb="2">
      <t>ケンサ</t>
    </rPh>
    <rPh sb="3" eb="5">
      <t>トウヤク</t>
    </rPh>
    <rPh sb="6" eb="8">
      <t>チュウシャ</t>
    </rPh>
    <rPh sb="9" eb="12">
      <t>ショチトウ</t>
    </rPh>
    <rPh sb="20" eb="21">
      <t>モノ</t>
    </rPh>
    <rPh sb="22" eb="24">
      <t>ビョウジョウ</t>
    </rPh>
    <rPh sb="25" eb="26">
      <t>テ</t>
    </rPh>
    <rPh sb="29" eb="31">
      <t>ダトウ</t>
    </rPh>
    <rPh sb="31" eb="33">
      <t>テキセツ</t>
    </rPh>
    <rPh sb="34" eb="35">
      <t>オコナ</t>
    </rPh>
    <phoneticPr fontId="5"/>
  </si>
  <si>
    <t>入所者の心身の諸機能の維持回復を図り、日常生活の自立を助けるため、医師、理学療法士、作業療法士又は言語聴覚士（理学療法士又は作業療法士に加えて配置されている場合に限る）の指導の下、計画的に機能訓練を行っている。</t>
    <rPh sb="2" eb="3">
      <t>モノ</t>
    </rPh>
    <rPh sb="4" eb="6">
      <t>シンシン</t>
    </rPh>
    <rPh sb="7" eb="10">
      <t>ショキノウ</t>
    </rPh>
    <rPh sb="11" eb="13">
      <t>イジ</t>
    </rPh>
    <rPh sb="13" eb="15">
      <t>カイフク</t>
    </rPh>
    <rPh sb="16" eb="17">
      <t>ズ</t>
    </rPh>
    <rPh sb="19" eb="21">
      <t>ニチジョウ</t>
    </rPh>
    <rPh sb="21" eb="23">
      <t>セイカツ</t>
    </rPh>
    <rPh sb="24" eb="26">
      <t>ジリツ</t>
    </rPh>
    <rPh sb="27" eb="28">
      <t>タス</t>
    </rPh>
    <rPh sb="33" eb="35">
      <t>イシ</t>
    </rPh>
    <rPh sb="36" eb="38">
      <t>リガク</t>
    </rPh>
    <rPh sb="38" eb="41">
      <t>リョウホウシ</t>
    </rPh>
    <rPh sb="42" eb="44">
      <t>サギョウ</t>
    </rPh>
    <rPh sb="44" eb="47">
      <t>リョウホウシ</t>
    </rPh>
    <rPh sb="47" eb="48">
      <t>マタ</t>
    </rPh>
    <rPh sb="49" eb="51">
      <t>ゲンゴ</t>
    </rPh>
    <rPh sb="51" eb="53">
      <t>チョウカク</t>
    </rPh>
    <rPh sb="53" eb="54">
      <t>シ</t>
    </rPh>
    <rPh sb="85" eb="87">
      <t>シドウ</t>
    </rPh>
    <rPh sb="88" eb="89">
      <t>シタ</t>
    </rPh>
    <rPh sb="90" eb="93">
      <t>ケイカクテキ</t>
    </rPh>
    <rPh sb="94" eb="96">
      <t>キノウ</t>
    </rPh>
    <rPh sb="96" eb="98">
      <t>クンレン</t>
    </rPh>
    <rPh sb="99" eb="100">
      <t>オコナ</t>
    </rPh>
    <phoneticPr fontId="5"/>
  </si>
  <si>
    <t>入所者１人に対し、少なくとも週２回程度、機能訓練を行っている。</t>
    <rPh sb="2" eb="3">
      <t>モノ</t>
    </rPh>
    <rPh sb="4" eb="5">
      <t>ニン</t>
    </rPh>
    <rPh sb="6" eb="7">
      <t>タイ</t>
    </rPh>
    <rPh sb="9" eb="10">
      <t>スク</t>
    </rPh>
    <rPh sb="14" eb="15">
      <t>シュウ</t>
    </rPh>
    <rPh sb="16" eb="17">
      <t>カイ</t>
    </rPh>
    <rPh sb="17" eb="19">
      <t>テイド</t>
    </rPh>
    <rPh sb="20" eb="22">
      <t>キノウ</t>
    </rPh>
    <rPh sb="22" eb="24">
      <t>クンレン</t>
    </rPh>
    <rPh sb="25" eb="26">
      <t>オコナ</t>
    </rPh>
    <phoneticPr fontId="5"/>
  </si>
  <si>
    <t>入所者ごとのリハビリテーション実施計画に従い、医師又は医師の指示を受けた理学療法士、作業療法士又は言語聴覚士がリハビリテーションを行うとともに、入所者の状態を定期的に記録している。</t>
    <rPh sb="2" eb="3">
      <t>シャ</t>
    </rPh>
    <rPh sb="15" eb="17">
      <t>ジッシ</t>
    </rPh>
    <rPh sb="17" eb="19">
      <t>ケイカク</t>
    </rPh>
    <rPh sb="20" eb="21">
      <t>シタガ</t>
    </rPh>
    <rPh sb="23" eb="25">
      <t>イシ</t>
    </rPh>
    <rPh sb="25" eb="26">
      <t>マタ</t>
    </rPh>
    <rPh sb="27" eb="29">
      <t>イシ</t>
    </rPh>
    <rPh sb="30" eb="32">
      <t>シジ</t>
    </rPh>
    <rPh sb="33" eb="34">
      <t>ウ</t>
    </rPh>
    <rPh sb="36" eb="38">
      <t>リガク</t>
    </rPh>
    <rPh sb="38" eb="41">
      <t>リョウホウシ</t>
    </rPh>
    <rPh sb="42" eb="44">
      <t>サギョウ</t>
    </rPh>
    <rPh sb="44" eb="47">
      <t>リョウホウシ</t>
    </rPh>
    <rPh sb="47" eb="48">
      <t>マタ</t>
    </rPh>
    <rPh sb="49" eb="51">
      <t>ゲンゴ</t>
    </rPh>
    <rPh sb="51" eb="53">
      <t>チョウカク</t>
    </rPh>
    <rPh sb="53" eb="54">
      <t>シ</t>
    </rPh>
    <rPh sb="65" eb="66">
      <t>オコナ</t>
    </rPh>
    <rPh sb="76" eb="78">
      <t>ジョウタイ</t>
    </rPh>
    <rPh sb="79" eb="82">
      <t>テイキテキ</t>
    </rPh>
    <rPh sb="83" eb="85">
      <t>キロク</t>
    </rPh>
    <phoneticPr fontId="5"/>
  </si>
  <si>
    <t>入所者ごとのリハビリテーション実施計画の進捗状況を定期的に評価し、必要に応じて当該計画の見直しを行っている。</t>
    <rPh sb="2" eb="3">
      <t>シャ</t>
    </rPh>
    <rPh sb="15" eb="17">
      <t>ジッシ</t>
    </rPh>
    <rPh sb="17" eb="19">
      <t>ケイカク</t>
    </rPh>
    <rPh sb="20" eb="22">
      <t>シンチョク</t>
    </rPh>
    <rPh sb="22" eb="24">
      <t>ジョウキョウ</t>
    </rPh>
    <rPh sb="25" eb="28">
      <t>テイキテキ</t>
    </rPh>
    <rPh sb="29" eb="31">
      <t>ヒョウカ</t>
    </rPh>
    <rPh sb="33" eb="35">
      <t>ヒツヨウ</t>
    </rPh>
    <rPh sb="36" eb="37">
      <t>オウ</t>
    </rPh>
    <rPh sb="39" eb="41">
      <t>トウガイ</t>
    </rPh>
    <rPh sb="41" eb="43">
      <t>ケイカク</t>
    </rPh>
    <rPh sb="44" eb="46">
      <t>ミナオ</t>
    </rPh>
    <rPh sb="48" eb="49">
      <t>オコナ</t>
    </rPh>
    <phoneticPr fontId="5"/>
  </si>
  <si>
    <t>入所（利用）者の自立の支援に配慮して、できるだけ離床して食堂（共同生活室）で食事が行われるよう努めている。</t>
    <rPh sb="31" eb="33">
      <t>キョウドウ</t>
    </rPh>
    <rPh sb="33" eb="35">
      <t>セイカツ</t>
    </rPh>
    <rPh sb="35" eb="36">
      <t>シツ</t>
    </rPh>
    <rPh sb="38" eb="40">
      <t>ショクジ</t>
    </rPh>
    <rPh sb="41" eb="42">
      <t>オコナ</t>
    </rPh>
    <rPh sb="47" eb="48">
      <t>ツト</t>
    </rPh>
    <phoneticPr fontId="5"/>
  </si>
  <si>
    <t>サービスを受けている入所（利用）者が次のいずれかに該当する状況が生じたことの有無
　＊ない場合は問２を「―」にしてください</t>
    <phoneticPr fontId="5"/>
  </si>
  <si>
    <t>従業者は、正当な理由がなく、業務上知り得た入所（利用）者又はその家族の秘密を漏らしていない。</t>
    <rPh sb="0" eb="3">
      <t>ジュウギョウシャ</t>
    </rPh>
    <phoneticPr fontId="5"/>
  </si>
  <si>
    <t>従業者であった者が、正当な理由がなく、業務上知り得た入所（利用）者又はその家族の秘密を漏らすことがないよう、必要な措置を講じている。（雇用契約書への明記、就業規則への規定等）</t>
  </si>
  <si>
    <t>提供したサービスに関し、市町村が行う文書その他の物件の提出・提示の求め、市町村の職員からの質問・照会に応じるとともに、入所（利用）者からの苦情に関して市町村が行う調査に協力している。</t>
    <rPh sb="0" eb="2">
      <t>テイキョウ</t>
    </rPh>
    <rPh sb="9" eb="10">
      <t>カン</t>
    </rPh>
    <rPh sb="12" eb="15">
      <t>シチョウソン</t>
    </rPh>
    <rPh sb="16" eb="17">
      <t>オコナ</t>
    </rPh>
    <rPh sb="18" eb="20">
      <t>ブンショ</t>
    </rPh>
    <rPh sb="22" eb="23">
      <t>タ</t>
    </rPh>
    <rPh sb="24" eb="26">
      <t>ブッケン</t>
    </rPh>
    <rPh sb="27" eb="29">
      <t>テイシュツ</t>
    </rPh>
    <rPh sb="30" eb="32">
      <t>テイジ</t>
    </rPh>
    <rPh sb="33" eb="34">
      <t>モト</t>
    </rPh>
    <rPh sb="36" eb="39">
      <t>シチョウソン</t>
    </rPh>
    <rPh sb="40" eb="42">
      <t>ショクイン</t>
    </rPh>
    <rPh sb="45" eb="47">
      <t>シツモン</t>
    </rPh>
    <rPh sb="48" eb="50">
      <t>ショウカイ</t>
    </rPh>
    <rPh sb="51" eb="52">
      <t>オウ</t>
    </rPh>
    <rPh sb="69" eb="71">
      <t>クジョウ</t>
    </rPh>
    <rPh sb="72" eb="73">
      <t>カン</t>
    </rPh>
    <rPh sb="75" eb="78">
      <t>シチョウソン</t>
    </rPh>
    <rPh sb="79" eb="80">
      <t>オコナ</t>
    </rPh>
    <rPh sb="81" eb="83">
      <t>チョウサ</t>
    </rPh>
    <rPh sb="84" eb="86">
      <t>キョウリョク</t>
    </rPh>
    <phoneticPr fontId="5"/>
  </si>
  <si>
    <t>提供したサービスに関する入所（利用）者からの苦情に関し、国民健康保険団体連合会が行う調査に協力している。</t>
    <rPh sb="0" eb="2">
      <t>テイキョウ</t>
    </rPh>
    <rPh sb="9" eb="10">
      <t>カン</t>
    </rPh>
    <rPh sb="22" eb="24">
      <t>クジョウ</t>
    </rPh>
    <rPh sb="25" eb="26">
      <t>カン</t>
    </rPh>
    <rPh sb="40" eb="41">
      <t>オコナ</t>
    </rPh>
    <rPh sb="42" eb="44">
      <t>チョウサ</t>
    </rPh>
    <rPh sb="45" eb="47">
      <t>キョウリョク</t>
    </rPh>
    <phoneticPr fontId="5"/>
  </si>
  <si>
    <t>提供したサービスに関する入所（利用）者からの苦情に関して、市町村等が派遣する者が相談及び援助を行う事業、その他の市町村が実施する事業に協力するよう努めている。</t>
  </si>
  <si>
    <t>身体的拘束等の態様及び時間、入所（利用）者の心身の状況並びに緊急やむを得ない理由の記録</t>
  </si>
  <si>
    <t>入所（利用）者に関する市町村への通知に係る記録</t>
  </si>
  <si>
    <t>入所（利用）申込者の提示する被保険者証に認定審査会の意見が記載されているときは、これに配慮してサービスを提供するよう努めている。</t>
    <rPh sb="14" eb="18">
      <t>ヒホケンシャ</t>
    </rPh>
    <rPh sb="18" eb="19">
      <t>アカシ</t>
    </rPh>
    <rPh sb="20" eb="22">
      <t>ニンテイ</t>
    </rPh>
    <rPh sb="22" eb="25">
      <t>シンサカイ</t>
    </rPh>
    <rPh sb="26" eb="28">
      <t>イケン</t>
    </rPh>
    <rPh sb="29" eb="31">
      <t>キサイ</t>
    </rPh>
    <rPh sb="43" eb="45">
      <t>ハイリョ</t>
    </rPh>
    <rPh sb="52" eb="54">
      <t>テイキョウ</t>
    </rPh>
    <rPh sb="58" eb="59">
      <t>ツト</t>
    </rPh>
    <phoneticPr fontId="5"/>
  </si>
  <si>
    <t>（11）サービスの取扱方針</t>
    <rPh sb="9" eb="11">
      <t>トリアツカイ</t>
    </rPh>
    <rPh sb="11" eb="13">
      <t>ホウシン</t>
    </rPh>
    <phoneticPr fontId="5"/>
  </si>
  <si>
    <t>法定代理受領サービスに該当しないサービスを提供した際に、入所（利用）者から支払いを受ける利用料の額と、施設サービス費用基準額（居宅介護サービス費用基準額、介護予防サービス費用基準額）との間に、一方の管理経費の他方への転嫁等による不合理な差額が生じないようにしている。</t>
    <rPh sb="51" eb="53">
      <t>シセツ</t>
    </rPh>
    <phoneticPr fontId="5"/>
  </si>
  <si>
    <t>[ユニット型施設]
入居（利用）者の意向に関わりなく集団で行うゲームや、日常生活動作にない動作を通じた機能訓練など、家庭の中では通常行われないことを行っていない。</t>
    <rPh sb="10" eb="12">
      <t>ニュウキョ</t>
    </rPh>
    <rPh sb="18" eb="20">
      <t>イコウ</t>
    </rPh>
    <rPh sb="21" eb="22">
      <t>カカ</t>
    </rPh>
    <rPh sb="26" eb="28">
      <t>シュウダン</t>
    </rPh>
    <rPh sb="29" eb="30">
      <t>オコナ</t>
    </rPh>
    <rPh sb="36" eb="38">
      <t>ニチジョウ</t>
    </rPh>
    <rPh sb="38" eb="40">
      <t>セイカツ</t>
    </rPh>
    <rPh sb="40" eb="42">
      <t>ドウサ</t>
    </rPh>
    <rPh sb="45" eb="47">
      <t>ドウサ</t>
    </rPh>
    <rPh sb="48" eb="49">
      <t>ツウ</t>
    </rPh>
    <rPh sb="51" eb="53">
      <t>キノウ</t>
    </rPh>
    <rPh sb="53" eb="55">
      <t>クンレン</t>
    </rPh>
    <rPh sb="58" eb="60">
      <t>カテイ</t>
    </rPh>
    <rPh sb="61" eb="62">
      <t>ナカ</t>
    </rPh>
    <rPh sb="64" eb="66">
      <t>ツウジョウ</t>
    </rPh>
    <rPh sb="66" eb="67">
      <t>オコナ</t>
    </rPh>
    <rPh sb="74" eb="75">
      <t>オコナ</t>
    </rPh>
    <phoneticPr fontId="5"/>
  </si>
  <si>
    <t>[ユニット型施設]
入居（利用）前の居宅における生活と入居（利用）後の生活が連続したものとなるよう配慮し、一人一人の入居（利用）者について、個性、心身の状況、入居に至るまでの生活歴とその中で培われてきた生活様式や生活習慣を具体的に把握した上で、その日常生活上の活動を適切に援助している。</t>
    <rPh sb="6" eb="8">
      <t>シセツ</t>
    </rPh>
    <rPh sb="10" eb="12">
      <t>ニュウキョ</t>
    </rPh>
    <rPh sb="13" eb="15">
      <t>リヨウ</t>
    </rPh>
    <rPh sb="16" eb="17">
      <t>マエ</t>
    </rPh>
    <rPh sb="18" eb="20">
      <t>キョタク</t>
    </rPh>
    <rPh sb="24" eb="26">
      <t>セイカツ</t>
    </rPh>
    <rPh sb="27" eb="29">
      <t>ニュウキョ</t>
    </rPh>
    <rPh sb="30" eb="32">
      <t>リヨウ</t>
    </rPh>
    <rPh sb="33" eb="34">
      <t>ゴ</t>
    </rPh>
    <rPh sb="35" eb="37">
      <t>セイカツ</t>
    </rPh>
    <rPh sb="38" eb="40">
      <t>レンゾク</t>
    </rPh>
    <rPh sb="49" eb="51">
      <t>ハイリョ</t>
    </rPh>
    <rPh sb="53" eb="55">
      <t>ヒトリ</t>
    </rPh>
    <rPh sb="55" eb="57">
      <t>ヒトリ</t>
    </rPh>
    <rPh sb="58" eb="60">
      <t>ニュウキョ</t>
    </rPh>
    <rPh sb="61" eb="63">
      <t>リヨウ</t>
    </rPh>
    <rPh sb="64" eb="65">
      <t>モノ</t>
    </rPh>
    <rPh sb="70" eb="72">
      <t>コセイ</t>
    </rPh>
    <rPh sb="73" eb="75">
      <t>シンシン</t>
    </rPh>
    <rPh sb="76" eb="78">
      <t>ジョウキョウ</t>
    </rPh>
    <rPh sb="79" eb="81">
      <t>ニュウキョ</t>
    </rPh>
    <rPh sb="82" eb="83">
      <t>イタ</t>
    </rPh>
    <rPh sb="87" eb="89">
      <t>セイカツ</t>
    </rPh>
    <rPh sb="111" eb="113">
      <t>グタイ</t>
    </rPh>
    <phoneticPr fontId="5"/>
  </si>
  <si>
    <t>[ユニット型施設]
入居（利用）者のプライバシーの確保に配慮してサービス提供を行っている。</t>
    <rPh sb="10" eb="12">
      <t>ニュウキョ</t>
    </rPh>
    <rPh sb="16" eb="17">
      <t>モノ</t>
    </rPh>
    <rPh sb="25" eb="27">
      <t>カクホ</t>
    </rPh>
    <rPh sb="28" eb="30">
      <t>ハイリョ</t>
    </rPh>
    <rPh sb="36" eb="38">
      <t>テイキョウ</t>
    </rPh>
    <rPh sb="39" eb="40">
      <t>オコナ</t>
    </rPh>
    <phoneticPr fontId="5"/>
  </si>
  <si>
    <t>施設の医師は、不必要に入所者のために往診を求め、又は入所者を病院若しくは診療所に通院させていない。</t>
    <rPh sb="7" eb="10">
      <t>フヒツヨウ</t>
    </rPh>
    <rPh sb="13" eb="14">
      <t>モノ</t>
    </rPh>
    <rPh sb="18" eb="20">
      <t>オウシン</t>
    </rPh>
    <rPh sb="21" eb="22">
      <t>モト</t>
    </rPh>
    <rPh sb="24" eb="25">
      <t>マタ</t>
    </rPh>
    <rPh sb="28" eb="29">
      <t>モノ</t>
    </rPh>
    <rPh sb="30" eb="32">
      <t>ビョウイン</t>
    </rPh>
    <rPh sb="32" eb="33">
      <t>モ</t>
    </rPh>
    <rPh sb="36" eb="39">
      <t>シンリョウジョ</t>
    </rPh>
    <rPh sb="40" eb="42">
      <t>ツウイン</t>
    </rPh>
    <phoneticPr fontId="5"/>
  </si>
  <si>
    <t>施設の医師は、入所者が往診を受けた医師、歯科医師又は入所者が通院した病院、診療所の医師、歯科医師から当該入所者の療養上必要な情報の提供を受け、その情報により適切な診療を行っている。</t>
    <rPh sb="14" eb="15">
      <t>ウ</t>
    </rPh>
    <rPh sb="17" eb="19">
      <t>イシ</t>
    </rPh>
    <rPh sb="20" eb="22">
      <t>シカ</t>
    </rPh>
    <rPh sb="22" eb="24">
      <t>イシ</t>
    </rPh>
    <rPh sb="24" eb="25">
      <t>マタ</t>
    </rPh>
    <rPh sb="28" eb="29">
      <t>モノ</t>
    </rPh>
    <rPh sb="30" eb="32">
      <t>ツウイン</t>
    </rPh>
    <rPh sb="34" eb="36">
      <t>ビョウイン</t>
    </rPh>
    <rPh sb="37" eb="40">
      <t>シンリョウジョ</t>
    </rPh>
    <rPh sb="41" eb="43">
      <t>イシ</t>
    </rPh>
    <rPh sb="44" eb="46">
      <t>シカ</t>
    </rPh>
    <rPh sb="46" eb="48">
      <t>イシ</t>
    </rPh>
    <rPh sb="50" eb="52">
      <t>トウガイ</t>
    </rPh>
    <rPh sb="54" eb="55">
      <t>モノ</t>
    </rPh>
    <rPh sb="56" eb="58">
      <t>リョウヨウ</t>
    </rPh>
    <rPh sb="58" eb="59">
      <t>ジョウ</t>
    </rPh>
    <rPh sb="59" eb="61">
      <t>ヒツヨウ</t>
    </rPh>
    <rPh sb="62" eb="64">
      <t>ジョウホウ</t>
    </rPh>
    <rPh sb="65" eb="67">
      <t>テイキョウ</t>
    </rPh>
    <rPh sb="68" eb="69">
      <t>ウ</t>
    </rPh>
    <rPh sb="73" eb="75">
      <t>ジョウホウ</t>
    </rPh>
    <rPh sb="78" eb="80">
      <t>テキセツ</t>
    </rPh>
    <rPh sb="81" eb="83">
      <t>シンリョウ</t>
    </rPh>
    <rPh sb="84" eb="85">
      <t>オコナ</t>
    </rPh>
    <phoneticPr fontId="5"/>
  </si>
  <si>
    <t>[ユニット型施設]
入居（利用）者が相互に社会的関係を築き、自律的な日常生活を営むことを支援するよう、入居（利用）者の病状及び心身の状況等に応じ、適切な技術をもって介護を行っている。</t>
    <rPh sb="10" eb="12">
      <t>ニュウキョ</t>
    </rPh>
    <rPh sb="16" eb="17">
      <t>モノ</t>
    </rPh>
    <rPh sb="18" eb="20">
      <t>ソウゴ</t>
    </rPh>
    <rPh sb="21" eb="24">
      <t>シャカイテキ</t>
    </rPh>
    <rPh sb="24" eb="26">
      <t>カンケイ</t>
    </rPh>
    <rPh sb="27" eb="28">
      <t>キズ</t>
    </rPh>
    <rPh sb="30" eb="33">
      <t>ジリツテキ</t>
    </rPh>
    <rPh sb="34" eb="36">
      <t>ニチジョウ</t>
    </rPh>
    <rPh sb="36" eb="38">
      <t>セイカツ</t>
    </rPh>
    <rPh sb="39" eb="40">
      <t>イトナ</t>
    </rPh>
    <rPh sb="44" eb="46">
      <t>シエン</t>
    </rPh>
    <rPh sb="57" eb="58">
      <t>モノ</t>
    </rPh>
    <rPh sb="59" eb="61">
      <t>ビョウジョウ</t>
    </rPh>
    <rPh sb="61" eb="62">
      <t>オヨ</t>
    </rPh>
    <rPh sb="63" eb="65">
      <t>シンシン</t>
    </rPh>
    <rPh sb="66" eb="69">
      <t>ジョウキョウトウ</t>
    </rPh>
    <rPh sb="70" eb="71">
      <t>オウ</t>
    </rPh>
    <rPh sb="73" eb="75">
      <t>テキセツ</t>
    </rPh>
    <rPh sb="76" eb="78">
      <t>ギジュツ</t>
    </rPh>
    <rPh sb="82" eb="84">
      <t>カイゴ</t>
    </rPh>
    <rPh sb="85" eb="86">
      <t>オコナ</t>
    </rPh>
    <phoneticPr fontId="5"/>
  </si>
  <si>
    <t>[ユニット型施設]
入居（利用）者の日常生活における家事（食事の簡単な下準備、配膳、後片付け、ごみ出し等）を、入居（利用）者が、その病状及び心身の状況等に応じて、それぞれの役割を持って行うよう適切に支援している。</t>
    <rPh sb="16" eb="17">
      <t>モノ</t>
    </rPh>
    <rPh sb="18" eb="20">
      <t>ニチジョウ</t>
    </rPh>
    <rPh sb="20" eb="22">
      <t>セイカツ</t>
    </rPh>
    <rPh sb="26" eb="28">
      <t>カジ</t>
    </rPh>
    <rPh sb="29" eb="31">
      <t>ショクジ</t>
    </rPh>
    <rPh sb="32" eb="34">
      <t>カンタン</t>
    </rPh>
    <rPh sb="35" eb="38">
      <t>シタジュンビ</t>
    </rPh>
    <rPh sb="39" eb="41">
      <t>ハイゼン</t>
    </rPh>
    <rPh sb="42" eb="43">
      <t>アト</t>
    </rPh>
    <rPh sb="43" eb="45">
      <t>カタヅ</t>
    </rPh>
    <rPh sb="49" eb="50">
      <t>ダ</t>
    </rPh>
    <rPh sb="51" eb="52">
      <t>ナド</t>
    </rPh>
    <rPh sb="61" eb="62">
      <t>モノ</t>
    </rPh>
    <rPh sb="66" eb="68">
      <t>ビョウジョウ</t>
    </rPh>
    <rPh sb="68" eb="69">
      <t>オヨ</t>
    </rPh>
    <rPh sb="70" eb="72">
      <t>シンシン</t>
    </rPh>
    <rPh sb="73" eb="75">
      <t>ジョウキョウ</t>
    </rPh>
    <rPh sb="75" eb="76">
      <t>トウ</t>
    </rPh>
    <rPh sb="77" eb="78">
      <t>オウ</t>
    </rPh>
    <rPh sb="86" eb="88">
      <t>ヤクワリ</t>
    </rPh>
    <rPh sb="89" eb="90">
      <t>モ</t>
    </rPh>
    <rPh sb="92" eb="93">
      <t>オコナ</t>
    </rPh>
    <rPh sb="96" eb="98">
      <t>テキセツ</t>
    </rPh>
    <rPh sb="99" eb="101">
      <t>シエン</t>
    </rPh>
    <phoneticPr fontId="5"/>
  </si>
  <si>
    <t>[ユニット型施設]
入居（利用）者の意思を尊重し、その心身の状況に配慮した上で、できる限り離床し、共同生活室で食事を摂ることができるよう支援している。</t>
    <rPh sb="10" eb="12">
      <t>ニュウキョ</t>
    </rPh>
    <rPh sb="16" eb="17">
      <t>モノ</t>
    </rPh>
    <rPh sb="18" eb="20">
      <t>イシ</t>
    </rPh>
    <rPh sb="21" eb="23">
      <t>ソンチョウ</t>
    </rPh>
    <rPh sb="27" eb="29">
      <t>シンシン</t>
    </rPh>
    <rPh sb="30" eb="32">
      <t>ジョウキョウ</t>
    </rPh>
    <rPh sb="33" eb="35">
      <t>ハイリョ</t>
    </rPh>
    <rPh sb="37" eb="38">
      <t>ウエ</t>
    </rPh>
    <rPh sb="43" eb="44">
      <t>カギ</t>
    </rPh>
    <rPh sb="45" eb="47">
      <t>リショウ</t>
    </rPh>
    <rPh sb="49" eb="51">
      <t>キョウドウ</t>
    </rPh>
    <rPh sb="51" eb="53">
      <t>セイカツ</t>
    </rPh>
    <rPh sb="53" eb="54">
      <t>シツ</t>
    </rPh>
    <rPh sb="55" eb="57">
      <t>ショクジ</t>
    </rPh>
    <rPh sb="58" eb="59">
      <t>ト</t>
    </rPh>
    <rPh sb="68" eb="70">
      <t>シエン</t>
    </rPh>
    <phoneticPr fontId="5"/>
  </si>
  <si>
    <t>[ユニット型施設]
入居（利用）者の生活習慣を尊重した適切な時間に提供し、施設の都合で急かさず、入居（利用）者が自分のペースで食事を摂ることができるよう十分な時間を確保している。</t>
    <rPh sb="10" eb="12">
      <t>ニュウキョ</t>
    </rPh>
    <rPh sb="16" eb="17">
      <t>モノ</t>
    </rPh>
    <rPh sb="18" eb="20">
      <t>セイカツ</t>
    </rPh>
    <rPh sb="20" eb="22">
      <t>シュウカン</t>
    </rPh>
    <rPh sb="23" eb="25">
      <t>ソンチョウ</t>
    </rPh>
    <rPh sb="27" eb="29">
      <t>テキセツ</t>
    </rPh>
    <rPh sb="30" eb="32">
      <t>ジカン</t>
    </rPh>
    <rPh sb="33" eb="35">
      <t>テイキョウ</t>
    </rPh>
    <rPh sb="37" eb="39">
      <t>シセツ</t>
    </rPh>
    <rPh sb="40" eb="42">
      <t>ツゴウ</t>
    </rPh>
    <rPh sb="43" eb="44">
      <t>セ</t>
    </rPh>
    <rPh sb="48" eb="50">
      <t>ニュウキョ</t>
    </rPh>
    <rPh sb="54" eb="55">
      <t>モノ</t>
    </rPh>
    <rPh sb="56" eb="58">
      <t>ジブン</t>
    </rPh>
    <rPh sb="63" eb="65">
      <t>ショクジ</t>
    </rPh>
    <rPh sb="66" eb="67">
      <t>ト</t>
    </rPh>
    <rPh sb="76" eb="78">
      <t>ジュウブン</t>
    </rPh>
    <rPh sb="79" eb="81">
      <t>ジカン</t>
    </rPh>
    <rPh sb="82" eb="84">
      <t>カクホ</t>
    </rPh>
    <phoneticPr fontId="5"/>
  </si>
  <si>
    <t>[ユニット型施設]
入居（利用）者一人一人の嗜好を把握した上で、それに応じた趣味、教養又は娯楽に係る活動の機会を提供するとともに、同好会やクラブ活動などを含め、入居（利用）者が自律的に行うこれらの活動を支援している。</t>
    <rPh sb="10" eb="12">
      <t>ニュウキョ</t>
    </rPh>
    <rPh sb="17" eb="19">
      <t>ヒトリ</t>
    </rPh>
    <rPh sb="19" eb="21">
      <t>ヒトリ</t>
    </rPh>
    <rPh sb="25" eb="27">
      <t>ハアク</t>
    </rPh>
    <rPh sb="29" eb="30">
      <t>ウエ</t>
    </rPh>
    <rPh sb="48" eb="49">
      <t>カカ</t>
    </rPh>
    <rPh sb="65" eb="68">
      <t>ドウコウカイ</t>
    </rPh>
    <rPh sb="72" eb="74">
      <t>カツドウ</t>
    </rPh>
    <rPh sb="77" eb="78">
      <t>フク</t>
    </rPh>
    <rPh sb="80" eb="82">
      <t>ニュウキョ</t>
    </rPh>
    <rPh sb="86" eb="87">
      <t>モノ</t>
    </rPh>
    <phoneticPr fontId="5"/>
  </si>
  <si>
    <t>[ユニット型施設]
療養室等は、家族や友人が気軽に来訪・宿泊して入居（利用）者と交流できるよう配慮している。</t>
    <rPh sb="10" eb="13">
      <t>リョウヨウシツ</t>
    </rPh>
    <rPh sb="13" eb="14">
      <t>トウ</t>
    </rPh>
    <rPh sb="16" eb="18">
      <t>カゾク</t>
    </rPh>
    <rPh sb="19" eb="21">
      <t>ユウジン</t>
    </rPh>
    <rPh sb="22" eb="24">
      <t>キガル</t>
    </rPh>
    <rPh sb="25" eb="27">
      <t>ライホウ</t>
    </rPh>
    <rPh sb="28" eb="30">
      <t>シュクハク</t>
    </rPh>
    <rPh sb="32" eb="34">
      <t>ニュウキョ</t>
    </rPh>
    <rPh sb="38" eb="39">
      <t>モノ</t>
    </rPh>
    <rPh sb="40" eb="42">
      <t>コウリュウ</t>
    </rPh>
    <rPh sb="47" eb="49">
      <t>ハイリョ</t>
    </rPh>
    <phoneticPr fontId="5"/>
  </si>
  <si>
    <t>入所（利用）者に対し、適切なサービスを提供できるよう、従業者の勤務の体制を定めている。</t>
    <rPh sb="0" eb="2">
      <t>ニュウショ</t>
    </rPh>
    <rPh sb="3" eb="5">
      <t>リヨウ</t>
    </rPh>
    <rPh sb="6" eb="7">
      <t>モノ</t>
    </rPh>
    <rPh sb="8" eb="9">
      <t>タイ</t>
    </rPh>
    <rPh sb="11" eb="13">
      <t>テキセツ</t>
    </rPh>
    <rPh sb="19" eb="21">
      <t>テイキョウ</t>
    </rPh>
    <rPh sb="27" eb="30">
      <t>ジュウギョウシャ</t>
    </rPh>
    <rPh sb="31" eb="33">
      <t>キンム</t>
    </rPh>
    <rPh sb="34" eb="36">
      <t>タイセイ</t>
    </rPh>
    <rPh sb="37" eb="38">
      <t>サダ</t>
    </rPh>
    <phoneticPr fontId="5"/>
  </si>
  <si>
    <t>（５）入退所（サービスの開始及び終了)</t>
    <rPh sb="3" eb="4">
      <t>イリ</t>
    </rPh>
    <rPh sb="4" eb="6">
      <t>タイショ</t>
    </rPh>
    <phoneticPr fontId="5"/>
  </si>
  <si>
    <t>若年性認知症入所（利用）者（介護保険法施行令第２条第６号に規定する初老期における認知症によって要介護者又は要支援者となった者）に対してサービスを行っている。</t>
    <rPh sb="9" eb="11">
      <t>リヨウ</t>
    </rPh>
    <phoneticPr fontId="5"/>
  </si>
  <si>
    <t>市に届け出た運営規程に定めている入所定員を遵守するとともに、人員基準に定められた職種、員数の職員を配置している。</t>
    <rPh sb="16" eb="18">
      <t>ニュウショ</t>
    </rPh>
    <phoneticPr fontId="5"/>
  </si>
  <si>
    <t>定員超過利用又は人員基準欠如に該当する場合は算定不可</t>
    <phoneticPr fontId="5"/>
  </si>
  <si>
    <t>具体的方策</t>
    <rPh sb="0" eb="3">
      <t>グタイテキ</t>
    </rPh>
    <rPh sb="3" eb="5">
      <t>ホウサク</t>
    </rPh>
    <phoneticPr fontId="5"/>
  </si>
  <si>
    <t>※</t>
    <phoneticPr fontId="5"/>
  </si>
  <si>
    <t>定員超過利用又は人員基準欠如に該当する場合は算定不可</t>
    <phoneticPr fontId="5"/>
  </si>
  <si>
    <t>[短期入所療養介護]
特定介護老人保健施設短期入所療養介護費の対象者には算定していない。</t>
    <rPh sb="1" eb="3">
      <t>タンキ</t>
    </rPh>
    <rPh sb="3" eb="5">
      <t>ニュウショ</t>
    </rPh>
    <rPh sb="5" eb="7">
      <t>リョウヨウ</t>
    </rPh>
    <rPh sb="7" eb="9">
      <t>カイゴ</t>
    </rPh>
    <rPh sb="11" eb="12">
      <t>トク</t>
    </rPh>
    <rPh sb="12" eb="13">
      <t>テイ</t>
    </rPh>
    <rPh sb="13" eb="15">
      <t>カイゴ</t>
    </rPh>
    <rPh sb="15" eb="17">
      <t>ロウジン</t>
    </rPh>
    <rPh sb="17" eb="19">
      <t>ホケン</t>
    </rPh>
    <rPh sb="19" eb="21">
      <t>シセツ</t>
    </rPh>
    <rPh sb="21" eb="23">
      <t>タンキ</t>
    </rPh>
    <rPh sb="23" eb="25">
      <t>ニュウショ</t>
    </rPh>
    <rPh sb="25" eb="27">
      <t>リョウヨウ</t>
    </rPh>
    <rPh sb="27" eb="29">
      <t>カイゴ</t>
    </rPh>
    <rPh sb="29" eb="30">
      <t>ヒ</t>
    </rPh>
    <rPh sb="31" eb="34">
      <t>タイショウシャ</t>
    </rPh>
    <rPh sb="36" eb="38">
      <t>サンテイ</t>
    </rPh>
    <phoneticPr fontId="5"/>
  </si>
  <si>
    <t>緊急利用者に係る変更前後の居宅サービス計画を保存するなど、適正な緊急利用に努めている。</t>
    <rPh sb="0" eb="2">
      <t>キンキュウ</t>
    </rPh>
    <rPh sb="2" eb="4">
      <t>リヨウ</t>
    </rPh>
    <rPh sb="4" eb="5">
      <t>シャ</t>
    </rPh>
    <rPh sb="6" eb="7">
      <t>カカ</t>
    </rPh>
    <rPh sb="8" eb="10">
      <t>ヘンコウ</t>
    </rPh>
    <rPh sb="10" eb="12">
      <t>ゼンゴ</t>
    </rPh>
    <rPh sb="13" eb="15">
      <t>キョタク</t>
    </rPh>
    <rPh sb="19" eb="21">
      <t>ケイカク</t>
    </rPh>
    <rPh sb="22" eb="24">
      <t>ホゾン</t>
    </rPh>
    <rPh sb="29" eb="31">
      <t>テキセイ</t>
    </rPh>
    <rPh sb="32" eb="34">
      <t>キンキュウ</t>
    </rPh>
    <rPh sb="34" eb="36">
      <t>リヨウ</t>
    </rPh>
    <rPh sb="37" eb="38">
      <t>ツト</t>
    </rPh>
    <phoneticPr fontId="5"/>
  </si>
  <si>
    <t>労働保険料の納付が適正に行われている。</t>
    <phoneticPr fontId="5"/>
  </si>
  <si>
    <t>入所（利用）者に対して、入所（利用）者の負担により、当該施設（事業所）の従業者以外の者による看護及び介護を受けさせていない。</t>
    <rPh sb="8" eb="9">
      <t>タイ</t>
    </rPh>
    <rPh sb="20" eb="22">
      <t>フタン</t>
    </rPh>
    <rPh sb="26" eb="28">
      <t>トウガイ</t>
    </rPh>
    <rPh sb="28" eb="30">
      <t>シセツ</t>
    </rPh>
    <rPh sb="31" eb="33">
      <t>ジギョウ</t>
    </rPh>
    <rPh sb="33" eb="34">
      <t>ショ</t>
    </rPh>
    <rPh sb="36" eb="39">
      <t>ジュウギョウシャ</t>
    </rPh>
    <rPh sb="39" eb="41">
      <t>イガイ</t>
    </rPh>
    <rPh sb="42" eb="43">
      <t>モノ</t>
    </rPh>
    <rPh sb="46" eb="48">
      <t>カンゴ</t>
    </rPh>
    <rPh sb="48" eb="49">
      <t>オヨ</t>
    </rPh>
    <rPh sb="50" eb="52">
      <t>カイゴ</t>
    </rPh>
    <rPh sb="53" eb="54">
      <t>ウ</t>
    </rPh>
    <phoneticPr fontId="5"/>
  </si>
  <si>
    <t>常勤換算方法で、入所（利用）者の数（１ページのＣ）が３人又はその端数を増すごとに１人以上配置している。</t>
    <rPh sb="11" eb="13">
      <t>リヨウ</t>
    </rPh>
    <phoneticPr fontId="5"/>
  </si>
  <si>
    <t>（８）サービスの提供の記録</t>
    <rPh sb="8" eb="10">
      <t>テイキョウ</t>
    </rPh>
    <rPh sb="11" eb="13">
      <t>キロク</t>
    </rPh>
    <phoneticPr fontId="5"/>
  </si>
  <si>
    <t>法定代理受領サービスに該当するサービスを提供した際には、その入所（利用）者から利用料の一部として、当該サービスに係る施設サービス費用基準額（居宅介護サービス費用基準額、介護予防サービス費用基準額）から当該施設（事業所）に支払われる施設介護サービス費（居宅介護サービス費、介護予防サービス費）の額を控除して得た額の支払いを受けている。</t>
    <rPh sb="58" eb="60">
      <t>シセツ</t>
    </rPh>
    <rPh sb="102" eb="104">
      <t>シセツ</t>
    </rPh>
    <rPh sb="105" eb="107">
      <t>ジギョウ</t>
    </rPh>
    <rPh sb="107" eb="108">
      <t>ショ</t>
    </rPh>
    <rPh sb="115" eb="117">
      <t>シセツ</t>
    </rPh>
    <phoneticPr fontId="5"/>
  </si>
  <si>
    <t>利用者の心身の諸機能の維持回復を図り、日常生活の自立を助けるため、必要な理学療法、作業療法その他必要なリハビリテーションを行っている。</t>
    <phoneticPr fontId="5"/>
  </si>
  <si>
    <r>
      <t>（４）認知症ケア加算　　</t>
    </r>
    <r>
      <rPr>
        <u/>
        <sz val="11.5"/>
        <rFont val="ＭＳ ゴシック"/>
        <family val="3"/>
        <charset val="128"/>
      </rPr>
      <t>※介護老人保健施設と短期入所療養介護を併せて確認</t>
    </r>
    <rPh sb="3" eb="5">
      <t>ニンチ</t>
    </rPh>
    <rPh sb="5" eb="6">
      <t>ショウ</t>
    </rPh>
    <rPh sb="8" eb="10">
      <t>カサン</t>
    </rPh>
    <phoneticPr fontId="5"/>
  </si>
  <si>
    <t>入所（利用）者の病状が重篤となり救命救急医療が必要となる場合において緊急的な治療管理としての投薬、検査、注射、処置等を行った場合に算定している。</t>
    <rPh sb="0" eb="2">
      <t>ニュウショ</t>
    </rPh>
    <rPh sb="3" eb="5">
      <t>リヨウ</t>
    </rPh>
    <rPh sb="6" eb="7">
      <t>モノ</t>
    </rPh>
    <rPh sb="8" eb="10">
      <t>ビョウジョウ</t>
    </rPh>
    <rPh sb="11" eb="13">
      <t>ジュウトク</t>
    </rPh>
    <rPh sb="16" eb="18">
      <t>キュウメイ</t>
    </rPh>
    <rPh sb="18" eb="20">
      <t>キュウキュウ</t>
    </rPh>
    <rPh sb="20" eb="22">
      <t>イリョウ</t>
    </rPh>
    <rPh sb="23" eb="25">
      <t>ヒツヨウ</t>
    </rPh>
    <rPh sb="28" eb="30">
      <t>バアイ</t>
    </rPh>
    <rPh sb="34" eb="37">
      <t>キンキュウテキ</t>
    </rPh>
    <rPh sb="38" eb="40">
      <t>チリョウ</t>
    </rPh>
    <rPh sb="40" eb="42">
      <t>カンリ</t>
    </rPh>
    <rPh sb="46" eb="48">
      <t>トウヤク</t>
    </rPh>
    <rPh sb="49" eb="51">
      <t>ケンサ</t>
    </rPh>
    <rPh sb="52" eb="54">
      <t>チュウシャ</t>
    </rPh>
    <rPh sb="55" eb="58">
      <t>ショチナド</t>
    </rPh>
    <rPh sb="59" eb="60">
      <t>オコナ</t>
    </rPh>
    <rPh sb="62" eb="64">
      <t>バアイ</t>
    </rPh>
    <rPh sb="65" eb="67">
      <t>サンテイ</t>
    </rPh>
    <phoneticPr fontId="5"/>
  </si>
  <si>
    <t>次に掲げる入所（利用）者を対象としている。</t>
    <rPh sb="0" eb="1">
      <t>ツギ</t>
    </rPh>
    <rPh sb="2" eb="3">
      <t>カカ</t>
    </rPh>
    <rPh sb="5" eb="7">
      <t>ニュウショ</t>
    </rPh>
    <rPh sb="8" eb="10">
      <t>リヨウ</t>
    </rPh>
    <rPh sb="11" eb="12">
      <t>モノ</t>
    </rPh>
    <rPh sb="13" eb="15">
      <t>タイショウ</t>
    </rPh>
    <phoneticPr fontId="5"/>
  </si>
  <si>
    <t>常に入所（利用）者の病状、心身の状況及びその置かれている環境等の的確な把握に努め、入所（利用）者又はその家族に対し、適切な指導を行っている。</t>
    <rPh sb="0" eb="1">
      <t>ツネ</t>
    </rPh>
    <rPh sb="8" eb="9">
      <t>モノ</t>
    </rPh>
    <rPh sb="10" eb="12">
      <t>ビョウジョウ</t>
    </rPh>
    <rPh sb="13" eb="15">
      <t>シンシン</t>
    </rPh>
    <rPh sb="16" eb="18">
      <t>ジョウキョウ</t>
    </rPh>
    <rPh sb="18" eb="19">
      <t>オヨ</t>
    </rPh>
    <rPh sb="22" eb="23">
      <t>オ</t>
    </rPh>
    <rPh sb="28" eb="31">
      <t>カンキョウトウ</t>
    </rPh>
    <rPh sb="32" eb="34">
      <t>テキカク</t>
    </rPh>
    <rPh sb="35" eb="37">
      <t>ハアク</t>
    </rPh>
    <rPh sb="38" eb="39">
      <t>ツト</t>
    </rPh>
    <rPh sb="47" eb="48">
      <t>シャ</t>
    </rPh>
    <rPh sb="48" eb="49">
      <t>マタ</t>
    </rPh>
    <rPh sb="52" eb="54">
      <t>カゾク</t>
    </rPh>
    <rPh sb="55" eb="56">
      <t>タイ</t>
    </rPh>
    <rPh sb="58" eb="60">
      <t>テキセツ</t>
    </rPh>
    <rPh sb="61" eb="63">
      <t>シドウ</t>
    </rPh>
    <rPh sb="64" eb="65">
      <t>オコナ</t>
    </rPh>
    <phoneticPr fontId="5"/>
  </si>
  <si>
    <t>入所から３月以内の期間に限り、１週に３日を限度として算定している。</t>
    <rPh sb="26" eb="28">
      <t>サンテイ</t>
    </rPh>
    <phoneticPr fontId="5"/>
  </si>
  <si>
    <t>当該入所者が過去３月間に当該介護老人保健施設に入所したことがない場合に算定している。（日常生活自立度のランクⅢ、Ⅳ又はＭに該当する者の場合は過去１月間）</t>
    <rPh sb="0" eb="2">
      <t>トウガイ</t>
    </rPh>
    <rPh sb="2" eb="5">
      <t>ニュウショシャ</t>
    </rPh>
    <rPh sb="6" eb="8">
      <t>カコ</t>
    </rPh>
    <rPh sb="10" eb="11">
      <t>カン</t>
    </rPh>
    <rPh sb="12" eb="14">
      <t>トウガイ</t>
    </rPh>
    <rPh sb="14" eb="16">
      <t>カイゴ</t>
    </rPh>
    <rPh sb="16" eb="18">
      <t>ロウジン</t>
    </rPh>
    <rPh sb="18" eb="20">
      <t>ホケン</t>
    </rPh>
    <rPh sb="20" eb="22">
      <t>シセツ</t>
    </rPh>
    <rPh sb="23" eb="25">
      <t>ニュウショ</t>
    </rPh>
    <rPh sb="32" eb="34">
      <t>バアイ</t>
    </rPh>
    <rPh sb="35" eb="37">
      <t>サンテイ</t>
    </rPh>
    <phoneticPr fontId="5"/>
  </si>
  <si>
    <t>入所期間が１月を超えると見込まれる入所予定者の入所予定日前30日から入所後７日までの間に、当該入所者が退所後生活する居宅を訪問し、退所を目的とした施設サービス計画の策定及び診療の方針の決定を行った場合に算定している。</t>
  </si>
  <si>
    <t>入所中最初に試行的な退所を行った月から３月の間に限り、入所者１人につき、１月に１回を限度として算定している。</t>
    <rPh sb="0" eb="2">
      <t>ニュウショ</t>
    </rPh>
    <rPh sb="1" eb="2">
      <t>ショ</t>
    </rPh>
    <rPh sb="2" eb="3">
      <t>チュウ</t>
    </rPh>
    <rPh sb="3" eb="5">
      <t>サイショ</t>
    </rPh>
    <rPh sb="6" eb="9">
      <t>シコウテキ</t>
    </rPh>
    <rPh sb="10" eb="12">
      <t>タイショ</t>
    </rPh>
    <rPh sb="13" eb="14">
      <t>オコナ</t>
    </rPh>
    <rPh sb="16" eb="17">
      <t>ガツ</t>
    </rPh>
    <rPh sb="22" eb="23">
      <t>アイダ</t>
    </rPh>
    <rPh sb="24" eb="25">
      <t>カギ</t>
    </rPh>
    <rPh sb="27" eb="30">
      <t>ニュウショシャ</t>
    </rPh>
    <rPh sb="30" eb="32">
      <t>ヒトリ</t>
    </rPh>
    <rPh sb="37" eb="38">
      <t>ガツ</t>
    </rPh>
    <rPh sb="40" eb="41">
      <t>カイ</t>
    </rPh>
    <rPh sb="42" eb="44">
      <t>ゲンド</t>
    </rPh>
    <rPh sb="47" eb="49">
      <t>サンテイ</t>
    </rPh>
    <phoneticPr fontId="5"/>
  </si>
  <si>
    <t>[介護老人保健施設]
当該入所者は、入所前１月の間に当該施設に入所したことがなく、また、過去１月の間に当該加算（他サービスを含む）を算定したことがない。</t>
    <rPh sb="1" eb="3">
      <t>カイゴ</t>
    </rPh>
    <rPh sb="3" eb="5">
      <t>ロウジン</t>
    </rPh>
    <rPh sb="5" eb="7">
      <t>ホケン</t>
    </rPh>
    <rPh sb="7" eb="9">
      <t>シセツ</t>
    </rPh>
    <rPh sb="11" eb="13">
      <t>トウガイ</t>
    </rPh>
    <rPh sb="13" eb="16">
      <t>ニュウショシャ</t>
    </rPh>
    <rPh sb="18" eb="20">
      <t>ニュウショ</t>
    </rPh>
    <rPh sb="20" eb="21">
      <t>ゼン</t>
    </rPh>
    <rPh sb="24" eb="25">
      <t>アイダ</t>
    </rPh>
    <rPh sb="26" eb="28">
      <t>トウガイ</t>
    </rPh>
    <rPh sb="28" eb="30">
      <t>シセツ</t>
    </rPh>
    <rPh sb="31" eb="33">
      <t>ニュウショ</t>
    </rPh>
    <rPh sb="44" eb="46">
      <t>カコ</t>
    </rPh>
    <rPh sb="49" eb="50">
      <t>アイダ</t>
    </rPh>
    <rPh sb="51" eb="53">
      <t>トウガイ</t>
    </rPh>
    <rPh sb="53" eb="55">
      <t>カサン</t>
    </rPh>
    <rPh sb="56" eb="57">
      <t>タ</t>
    </rPh>
    <rPh sb="62" eb="63">
      <t>フク</t>
    </rPh>
    <rPh sb="66" eb="68">
      <t>サンテイ</t>
    </rPh>
    <phoneticPr fontId="5"/>
  </si>
  <si>
    <t>算定日が属する月の前12月間において、労働基準法、労働者災害補償保険法、最低賃金法、労働安全衛生法、雇用保険法その他の労働に関する法令に違反し、罰金以上の刑に処せられていない。</t>
    <rPh sb="0" eb="2">
      <t>サンテイ</t>
    </rPh>
    <rPh sb="2" eb="3">
      <t>ヒ</t>
    </rPh>
    <rPh sb="4" eb="5">
      <t>ゾク</t>
    </rPh>
    <rPh sb="7" eb="8">
      <t>ツキ</t>
    </rPh>
    <rPh sb="9" eb="10">
      <t>ゼン</t>
    </rPh>
    <rPh sb="19" eb="21">
      <t>ロウドウ</t>
    </rPh>
    <rPh sb="21" eb="24">
      <t>キジュンホウ</t>
    </rPh>
    <rPh sb="25" eb="28">
      <t>ロウドウシャ</t>
    </rPh>
    <rPh sb="28" eb="30">
      <t>サイガイ</t>
    </rPh>
    <rPh sb="30" eb="32">
      <t>ホショウ</t>
    </rPh>
    <rPh sb="32" eb="35">
      <t>ホケンホウ</t>
    </rPh>
    <rPh sb="36" eb="38">
      <t>サイテイ</t>
    </rPh>
    <rPh sb="38" eb="40">
      <t>チンギン</t>
    </rPh>
    <rPh sb="40" eb="41">
      <t>ホウ</t>
    </rPh>
    <rPh sb="42" eb="44">
      <t>ロウドウ</t>
    </rPh>
    <rPh sb="44" eb="46">
      <t>アンゼン</t>
    </rPh>
    <rPh sb="46" eb="49">
      <t>エイセイホウ</t>
    </rPh>
    <rPh sb="50" eb="52">
      <t>コヨウ</t>
    </rPh>
    <rPh sb="52" eb="55">
      <t>ホケンホウ</t>
    </rPh>
    <rPh sb="57" eb="58">
      <t>タ</t>
    </rPh>
    <rPh sb="59" eb="61">
      <t>ロウドウ</t>
    </rPh>
    <rPh sb="62" eb="63">
      <t>カン</t>
    </rPh>
    <rPh sb="65" eb="67">
      <t>ホウレイ</t>
    </rPh>
    <rPh sb="68" eb="70">
      <t>イハン</t>
    </rPh>
    <rPh sb="72" eb="74">
      <t>バッキン</t>
    </rPh>
    <rPh sb="74" eb="76">
      <t>イジョウ</t>
    </rPh>
    <rPh sb="77" eb="78">
      <t>ケイ</t>
    </rPh>
    <rPh sb="79" eb="80">
      <t>ショ</t>
    </rPh>
    <phoneticPr fontId="5"/>
  </si>
  <si>
    <t>以下の点検項目について、○×で記入してください。
点検項目に該当しない場合は「－」を記入してください。
点検した結果、×が付いたところは、速やかに改善（改善に向けた検討）を行ってください。</t>
    <phoneticPr fontId="5"/>
  </si>
  <si>
    <t xml:space="preserve"> ● 基本報酬</t>
    <rPh sb="3" eb="5">
      <t>キホン</t>
    </rPh>
    <rPh sb="5" eb="7">
      <t>ホウシュウ</t>
    </rPh>
    <phoneticPr fontId="5"/>
  </si>
  <si>
    <r>
      <t>（７）入所者が外泊した時の費用（在宅サービスを利用する場合）　</t>
    </r>
    <r>
      <rPr>
        <sz val="11.5"/>
        <rFont val="ＭＳ ゴシック"/>
        <family val="3"/>
        <charset val="128"/>
      </rPr>
      <t>[介護老人保健施設]</t>
    </r>
    <rPh sb="3" eb="6">
      <t>ニュウショシャ</t>
    </rPh>
    <rPh sb="7" eb="9">
      <t>ガイハク</t>
    </rPh>
    <rPh sb="11" eb="12">
      <t>トキ</t>
    </rPh>
    <rPh sb="13" eb="15">
      <t>ヒヨウ</t>
    </rPh>
    <rPh sb="16" eb="18">
      <t>ザイタク</t>
    </rPh>
    <rPh sb="23" eb="25">
      <t>リヨウ</t>
    </rPh>
    <rPh sb="27" eb="29">
      <t>バアイ</t>
    </rPh>
    <rPh sb="36" eb="38">
      <t>ホケン</t>
    </rPh>
    <phoneticPr fontId="5"/>
  </si>
  <si>
    <r>
      <t>（６）入所者が外泊したときの費用　</t>
    </r>
    <r>
      <rPr>
        <sz val="11.5"/>
        <rFont val="ＭＳ ゴシック"/>
        <family val="3"/>
        <charset val="128"/>
      </rPr>
      <t>[介護老人保健施設]</t>
    </r>
    <rPh sb="3" eb="6">
      <t>ニュウショシャ</t>
    </rPh>
    <rPh sb="7" eb="9">
      <t>ガイハク</t>
    </rPh>
    <rPh sb="14" eb="16">
      <t>ヒヨウ</t>
    </rPh>
    <rPh sb="22" eb="24">
      <t>ホケン</t>
    </rPh>
    <phoneticPr fontId="5"/>
  </si>
  <si>
    <t>算定期間中、外泊した入所者のベッドを短期入所療養介護に活用する場合は、次の要件を満たしている。</t>
    <rPh sb="0" eb="2">
      <t>サンテイ</t>
    </rPh>
    <rPh sb="2" eb="5">
      <t>キカンチュウ</t>
    </rPh>
    <rPh sb="6" eb="8">
      <t>ガイハク</t>
    </rPh>
    <rPh sb="10" eb="13">
      <t>ニュウショシャ</t>
    </rPh>
    <rPh sb="18" eb="20">
      <t>タンキ</t>
    </rPh>
    <rPh sb="20" eb="22">
      <t>ニュウショ</t>
    </rPh>
    <rPh sb="22" eb="24">
      <t>リョウヨウ</t>
    </rPh>
    <rPh sb="27" eb="29">
      <t>カツヨウ</t>
    </rPh>
    <rPh sb="31" eb="33">
      <t>バアイ</t>
    </rPh>
    <rPh sb="35" eb="36">
      <t>ツギ</t>
    </rPh>
    <rPh sb="37" eb="39">
      <t>ヨウケン</t>
    </rPh>
    <rPh sb="40" eb="41">
      <t>ミ</t>
    </rPh>
    <phoneticPr fontId="5"/>
  </si>
  <si>
    <t>外泊時在宅サービスの提供を行うに当たり、その病状及び心身の状況に照らし、医師、看護職員、介護職員、支援相談員、介護支援専門員等により、その居宅において在宅サービス利用を行う必要性があるかどうか検討を行っている。</t>
    <rPh sb="49" eb="51">
      <t>シエン</t>
    </rPh>
    <phoneticPr fontId="5"/>
  </si>
  <si>
    <t>当該入所者又は家族に対し、本加算の趣旨を十分説明し、同意を得た上で実施している。</t>
    <phoneticPr fontId="5"/>
  </si>
  <si>
    <t>施設の介護支援専門員が、外泊時利用サービスに係る在宅サービスの計画を作成している。</t>
    <phoneticPr fontId="5"/>
  </si>
  <si>
    <t>施設の介護支援専門員が、従業者又は指定居宅サービス事業者等との連絡調整を行い、その入所者が可能な限りその居宅において、その有する能力に応じ、自立した日常生活を営むことができるように配慮した計画を作成している。</t>
    <phoneticPr fontId="5"/>
  </si>
  <si>
    <t>居宅サービスの提供を行わない場合は対象外</t>
    <rPh sb="0" eb="2">
      <t>キョタク</t>
    </rPh>
    <rPh sb="7" eb="9">
      <t>テイキョウ</t>
    </rPh>
    <rPh sb="10" eb="11">
      <t>オコナ</t>
    </rPh>
    <rPh sb="14" eb="16">
      <t>バアイ</t>
    </rPh>
    <rPh sb="17" eb="20">
      <t>タイショウガイ</t>
    </rPh>
    <phoneticPr fontId="5"/>
  </si>
  <si>
    <t>外泊時在宅サービス利用の費用の算定期間中は、施設の従業者又は指定居宅サービス事業者等により、計画に基づく適切な居宅サービスを提供している。</t>
    <rPh sb="0" eb="2">
      <t>ガイハク</t>
    </rPh>
    <rPh sb="2" eb="3">
      <t>ジ</t>
    </rPh>
    <rPh sb="3" eb="5">
      <t>ザイタク</t>
    </rPh>
    <rPh sb="9" eb="11">
      <t>リヨウ</t>
    </rPh>
    <rPh sb="12" eb="14">
      <t>ヒヨウ</t>
    </rPh>
    <rPh sb="15" eb="17">
      <t>サンテイ</t>
    </rPh>
    <rPh sb="17" eb="20">
      <t>キカンチュウ</t>
    </rPh>
    <rPh sb="22" eb="24">
      <t>シセツ</t>
    </rPh>
    <rPh sb="25" eb="28">
      <t>ジュウギョウシャ</t>
    </rPh>
    <rPh sb="28" eb="29">
      <t>マタ</t>
    </rPh>
    <rPh sb="30" eb="32">
      <t>シテイ</t>
    </rPh>
    <rPh sb="32" eb="34">
      <t>キョタク</t>
    </rPh>
    <rPh sb="38" eb="41">
      <t>ジギョウシャ</t>
    </rPh>
    <rPh sb="41" eb="42">
      <t>トウ</t>
    </rPh>
    <rPh sb="46" eb="48">
      <t>ケイカク</t>
    </rPh>
    <rPh sb="49" eb="50">
      <t>モト</t>
    </rPh>
    <rPh sb="52" eb="54">
      <t>テキセツ</t>
    </rPh>
    <rPh sb="55" eb="57">
      <t>キョタク</t>
    </rPh>
    <rPh sb="62" eb="64">
      <t>テイキョウ</t>
    </rPh>
    <phoneticPr fontId="5"/>
  </si>
  <si>
    <t>外泊した入所者から同意を得ている</t>
    <phoneticPr fontId="5"/>
  </si>
  <si>
    <t>外泊した入所者から同意を得ている</t>
    <rPh sb="0" eb="2">
      <t>ガイハク</t>
    </rPh>
    <phoneticPr fontId="5"/>
  </si>
  <si>
    <t>外泊した入所者の外泊時在宅サービス利用の費用は算定していない</t>
    <rPh sb="4" eb="7">
      <t>ニュウショシャ</t>
    </rPh>
    <phoneticPr fontId="5"/>
  </si>
  <si>
    <t>外泊した入所者の外泊時費用は算定していない</t>
    <phoneticPr fontId="5"/>
  </si>
  <si>
    <t>外泊期間中、外泊した入所者のベッドを短期入所療養介護に活用する場合は、次の要件を満たしている。</t>
    <rPh sb="0" eb="2">
      <t>ガイハク</t>
    </rPh>
    <rPh sb="2" eb="5">
      <t>キカンチュウ</t>
    </rPh>
    <rPh sb="6" eb="8">
      <t>ガイハク</t>
    </rPh>
    <rPh sb="10" eb="13">
      <t>ニュウショシャ</t>
    </rPh>
    <rPh sb="18" eb="20">
      <t>タンキ</t>
    </rPh>
    <rPh sb="20" eb="22">
      <t>ニュウショ</t>
    </rPh>
    <rPh sb="22" eb="24">
      <t>リョウヨウ</t>
    </rPh>
    <rPh sb="27" eb="29">
      <t>カツヨウ</t>
    </rPh>
    <rPh sb="31" eb="33">
      <t>バアイ</t>
    </rPh>
    <rPh sb="35" eb="36">
      <t>ツギ</t>
    </rPh>
    <rPh sb="37" eb="39">
      <t>ヨウケン</t>
    </rPh>
    <rPh sb="40" eb="41">
      <t>ミ</t>
    </rPh>
    <phoneticPr fontId="5"/>
  </si>
  <si>
    <t>試行的な退所に係る初日及び最終日は算定していない。</t>
    <rPh sb="0" eb="3">
      <t>シコウテキ</t>
    </rPh>
    <rPh sb="4" eb="6">
      <t>タイショ</t>
    </rPh>
    <rPh sb="7" eb="8">
      <t>カカ</t>
    </rPh>
    <phoneticPr fontId="5"/>
  </si>
  <si>
    <t>外泊時の費用を算定した日は算定していない。</t>
    <phoneticPr fontId="5"/>
  </si>
  <si>
    <r>
      <t>（８）ターミナルケア加算　</t>
    </r>
    <r>
      <rPr>
        <sz val="11.5"/>
        <rFont val="ＭＳ ゴシック"/>
        <family val="3"/>
        <charset val="128"/>
      </rPr>
      <t>[介護老人保健施設]</t>
    </r>
    <rPh sb="10" eb="12">
      <t>カサン</t>
    </rPh>
    <rPh sb="18" eb="20">
      <t>ホケン</t>
    </rPh>
    <phoneticPr fontId="5"/>
  </si>
  <si>
    <t>退所が見込まれる、入所期間が１月を超える入所者を、その居宅において試行的に退所させる場合に、当該入所者の試行的な退所時に当該入所者及びその家族等に対して、退所後の療養上の指導を行った場合に算定している。</t>
    <rPh sb="0" eb="2">
      <t>タイショ</t>
    </rPh>
    <rPh sb="3" eb="5">
      <t>ミコ</t>
    </rPh>
    <rPh sb="9" eb="11">
      <t>ニュウショ</t>
    </rPh>
    <rPh sb="11" eb="13">
      <t>キカン</t>
    </rPh>
    <rPh sb="15" eb="16">
      <t>ガツ</t>
    </rPh>
    <rPh sb="17" eb="18">
      <t>コ</t>
    </rPh>
    <rPh sb="20" eb="23">
      <t>ニュウショシャ</t>
    </rPh>
    <rPh sb="27" eb="29">
      <t>キョタク</t>
    </rPh>
    <rPh sb="33" eb="36">
      <t>シコウテキ</t>
    </rPh>
    <rPh sb="37" eb="39">
      <t>タイショ</t>
    </rPh>
    <rPh sb="42" eb="44">
      <t>バアイ</t>
    </rPh>
    <rPh sb="46" eb="48">
      <t>トウガイ</t>
    </rPh>
    <rPh sb="48" eb="51">
      <t>ニュウショシャ</t>
    </rPh>
    <rPh sb="52" eb="55">
      <t>シコウテキ</t>
    </rPh>
    <rPh sb="56" eb="58">
      <t>タイショ</t>
    </rPh>
    <rPh sb="58" eb="59">
      <t>トキ</t>
    </rPh>
    <rPh sb="60" eb="62">
      <t>トウガイ</t>
    </rPh>
    <rPh sb="62" eb="65">
      <t>ニュウショシャ</t>
    </rPh>
    <rPh sb="65" eb="66">
      <t>オヨ</t>
    </rPh>
    <rPh sb="69" eb="71">
      <t>カゾク</t>
    </rPh>
    <rPh sb="71" eb="72">
      <t>トウ</t>
    </rPh>
    <rPh sb="73" eb="74">
      <t>タイ</t>
    </rPh>
    <rPh sb="77" eb="79">
      <t>タイショ</t>
    </rPh>
    <rPh sb="79" eb="80">
      <t>ゴ</t>
    </rPh>
    <rPh sb="81" eb="83">
      <t>リョウヨウ</t>
    </rPh>
    <rPh sb="83" eb="84">
      <t>ジョウ</t>
    </rPh>
    <rPh sb="85" eb="87">
      <t>シドウ</t>
    </rPh>
    <rPh sb="88" eb="89">
      <t>オコナ</t>
    </rPh>
    <rPh sb="91" eb="93">
      <t>バアイ</t>
    </rPh>
    <rPh sb="94" eb="96">
      <t>サンテイ</t>
    </rPh>
    <phoneticPr fontId="5"/>
  </si>
  <si>
    <t>試行的退所期間中は、居宅サービス、地域密着型サービス、介護予防サービス等は利用していない。</t>
    <rPh sb="0" eb="3">
      <t>シコウテキ</t>
    </rPh>
    <rPh sb="3" eb="5">
      <t>タイショ</t>
    </rPh>
    <rPh sb="5" eb="8">
      <t>キカンチュウ</t>
    </rPh>
    <rPh sb="10" eb="12">
      <t>キョタク</t>
    </rPh>
    <rPh sb="17" eb="19">
      <t>チイキ</t>
    </rPh>
    <rPh sb="19" eb="22">
      <t>ミッチャクガタ</t>
    </rPh>
    <rPh sb="27" eb="29">
      <t>カイゴ</t>
    </rPh>
    <rPh sb="29" eb="31">
      <t>ヨボウ</t>
    </rPh>
    <rPh sb="35" eb="36">
      <t>ナド</t>
    </rPh>
    <rPh sb="37" eb="39">
      <t>リヨウ</t>
    </rPh>
    <phoneticPr fontId="5"/>
  </si>
  <si>
    <t>問１の指導は、次に掲げる内容を行っている。</t>
    <rPh sb="0" eb="1">
      <t>トイ</t>
    </rPh>
    <rPh sb="3" eb="5">
      <t>シドウ</t>
    </rPh>
    <rPh sb="7" eb="8">
      <t>ツギ</t>
    </rPh>
    <rPh sb="9" eb="10">
      <t>カカ</t>
    </rPh>
    <rPh sb="12" eb="14">
      <t>ナイヨウ</t>
    </rPh>
    <rPh sb="15" eb="16">
      <t>オコナ</t>
    </rPh>
    <phoneticPr fontId="5"/>
  </si>
  <si>
    <t>入所者及びその家族等のいずれにも、試行的退所時指導を行っている。</t>
    <rPh sb="17" eb="20">
      <t>シコウテキ</t>
    </rPh>
    <rPh sb="20" eb="22">
      <t>タイショ</t>
    </rPh>
    <rPh sb="22" eb="23">
      <t>ジ</t>
    </rPh>
    <rPh sb="23" eb="25">
      <t>シドウ</t>
    </rPh>
    <phoneticPr fontId="5"/>
  </si>
  <si>
    <t>試行的退所期間中に、当該入所者のベッドを短期入所療養介護に活用する場合は、当該入所者の同意を得ており、また、外泊時の費用を算定していない。</t>
    <rPh sb="0" eb="3">
      <t>シコウテキ</t>
    </rPh>
    <rPh sb="3" eb="5">
      <t>タイショ</t>
    </rPh>
    <rPh sb="5" eb="8">
      <t>キカンチュウ</t>
    </rPh>
    <rPh sb="10" eb="12">
      <t>トウガイ</t>
    </rPh>
    <rPh sb="12" eb="15">
      <t>ニュウショシャ</t>
    </rPh>
    <rPh sb="20" eb="22">
      <t>タンキ</t>
    </rPh>
    <rPh sb="22" eb="24">
      <t>ニュウショ</t>
    </rPh>
    <rPh sb="24" eb="26">
      <t>リョウヨウ</t>
    </rPh>
    <rPh sb="26" eb="28">
      <t>カイゴ</t>
    </rPh>
    <rPh sb="29" eb="31">
      <t>カツヨウ</t>
    </rPh>
    <rPh sb="33" eb="35">
      <t>バアイ</t>
    </rPh>
    <rPh sb="37" eb="39">
      <t>トウガイ</t>
    </rPh>
    <rPh sb="39" eb="42">
      <t>ニュウショシャ</t>
    </rPh>
    <rPh sb="43" eb="45">
      <t>ドウイ</t>
    </rPh>
    <rPh sb="46" eb="47">
      <t>エ</t>
    </rPh>
    <rPh sb="54" eb="56">
      <t>ガイハク</t>
    </rPh>
    <rPh sb="56" eb="57">
      <t>ジ</t>
    </rPh>
    <rPh sb="58" eb="60">
      <t>ヒヨウ</t>
    </rPh>
    <rPh sb="61" eb="63">
      <t>サンテイ</t>
    </rPh>
    <phoneticPr fontId="5"/>
  </si>
  <si>
    <t>問１の歯科衛生士は、当該入所者の口腔の状態により医療保険における対応が必要となる場合には、適切な歯科医療サービスが提供されるよう当該歯科医師及び当該施設への情報提供を行っている。</t>
    <rPh sb="0" eb="1">
      <t>トイ</t>
    </rPh>
    <rPh sb="3" eb="5">
      <t>シカ</t>
    </rPh>
    <rPh sb="5" eb="8">
      <t>エイセイシ</t>
    </rPh>
    <rPh sb="10" eb="12">
      <t>トウガイ</t>
    </rPh>
    <rPh sb="12" eb="15">
      <t>ニュウショシャ</t>
    </rPh>
    <rPh sb="16" eb="18">
      <t>コウクウ</t>
    </rPh>
    <rPh sb="19" eb="21">
      <t>ジョウタイ</t>
    </rPh>
    <rPh sb="24" eb="26">
      <t>イリョウ</t>
    </rPh>
    <rPh sb="26" eb="28">
      <t>ホケン</t>
    </rPh>
    <rPh sb="32" eb="34">
      <t>タイオウ</t>
    </rPh>
    <rPh sb="35" eb="37">
      <t>ヒツヨウ</t>
    </rPh>
    <rPh sb="40" eb="42">
      <t>バアイ</t>
    </rPh>
    <rPh sb="45" eb="47">
      <t>テキセツ</t>
    </rPh>
    <rPh sb="48" eb="50">
      <t>シカ</t>
    </rPh>
    <rPh sb="50" eb="52">
      <t>イリョウ</t>
    </rPh>
    <rPh sb="57" eb="59">
      <t>テイキョウ</t>
    </rPh>
    <rPh sb="64" eb="66">
      <t>トウガイ</t>
    </rPh>
    <rPh sb="66" eb="68">
      <t>シカ</t>
    </rPh>
    <rPh sb="68" eb="70">
      <t>イシ</t>
    </rPh>
    <rPh sb="70" eb="71">
      <t>オヨ</t>
    </rPh>
    <rPh sb="72" eb="74">
      <t>トウガイ</t>
    </rPh>
    <rPh sb="74" eb="76">
      <t>シセツ</t>
    </rPh>
    <rPh sb="78" eb="80">
      <t>ジョウホウ</t>
    </rPh>
    <rPh sb="80" eb="82">
      <t>テイキョウ</t>
    </rPh>
    <rPh sb="83" eb="84">
      <t>オコナ</t>
    </rPh>
    <phoneticPr fontId="5"/>
  </si>
  <si>
    <t>疾病治療の直接手段として、主治の医師（＝配置医師）の発行する食事箋に基づき、入所（利用）者の年齢、病状等に対応した栄養量及び内容を有する糖尿病食、腎臓病食、肝臓病食、胃潰瘍食、貧血食、膵臓病食、脂質異常症食、痛風食及び特別な場合の検査食を提供している。</t>
    <rPh sb="0" eb="2">
      <t>シッペイ</t>
    </rPh>
    <rPh sb="2" eb="4">
      <t>チリョウ</t>
    </rPh>
    <rPh sb="5" eb="7">
      <t>チョクセツ</t>
    </rPh>
    <rPh sb="7" eb="9">
      <t>シュダン</t>
    </rPh>
    <rPh sb="26" eb="28">
      <t>ハッコウ</t>
    </rPh>
    <rPh sb="34" eb="35">
      <t>モト</t>
    </rPh>
    <rPh sb="41" eb="43">
      <t>リヨウ</t>
    </rPh>
    <rPh sb="49" eb="52">
      <t>ビョウジョウトウ</t>
    </rPh>
    <rPh sb="53" eb="55">
      <t>タイオウ</t>
    </rPh>
    <rPh sb="57" eb="59">
      <t>エイヨウ</t>
    </rPh>
    <rPh sb="59" eb="60">
      <t>リョウ</t>
    </rPh>
    <rPh sb="60" eb="61">
      <t>オヨ</t>
    </rPh>
    <rPh sb="62" eb="64">
      <t>ナイヨウ</t>
    </rPh>
    <rPh sb="65" eb="66">
      <t>ユウ</t>
    </rPh>
    <rPh sb="68" eb="70">
      <t>トウニョウ</t>
    </rPh>
    <phoneticPr fontId="5"/>
  </si>
  <si>
    <t>緊急時治療管理が行われた場合に、１回に連続する３日を限度として算定している。</t>
    <rPh sb="0" eb="3">
      <t>キンキュウジ</t>
    </rPh>
    <rPh sb="3" eb="5">
      <t>チリョウ</t>
    </rPh>
    <rPh sb="5" eb="7">
      <t>カンリ</t>
    </rPh>
    <rPh sb="8" eb="9">
      <t>オコナ</t>
    </rPh>
    <rPh sb="12" eb="14">
      <t>バアイ</t>
    </rPh>
    <rPh sb="17" eb="18">
      <t>カイ</t>
    </rPh>
    <rPh sb="19" eb="21">
      <t>レンゾク</t>
    </rPh>
    <rPh sb="24" eb="25">
      <t>ニチ</t>
    </rPh>
    <rPh sb="26" eb="28">
      <t>ゲンド</t>
    </rPh>
    <rPh sb="31" eb="33">
      <t>サンテイ</t>
    </rPh>
    <phoneticPr fontId="5"/>
  </si>
  <si>
    <t>施設でやむを得ない事情により行われるリハビリテーション、措置、手術、麻酔又は放射線治療（別に厚生労働大臣が定めるものを除く）について、算定している。</t>
    <rPh sb="0" eb="2">
      <t>シセツ</t>
    </rPh>
    <rPh sb="6" eb="7">
      <t>エ</t>
    </rPh>
    <rPh sb="9" eb="11">
      <t>ジジョウ</t>
    </rPh>
    <rPh sb="14" eb="15">
      <t>オコナ</t>
    </rPh>
    <rPh sb="28" eb="30">
      <t>ソチ</t>
    </rPh>
    <rPh sb="31" eb="33">
      <t>シュジュツ</t>
    </rPh>
    <rPh sb="34" eb="36">
      <t>マスイ</t>
    </rPh>
    <rPh sb="36" eb="37">
      <t>マタ</t>
    </rPh>
    <rPh sb="38" eb="41">
      <t>ホウシャセン</t>
    </rPh>
    <rPh sb="41" eb="43">
      <t>チリョウ</t>
    </rPh>
    <rPh sb="44" eb="45">
      <t>ベツ</t>
    </rPh>
    <rPh sb="46" eb="48">
      <t>コウセイ</t>
    </rPh>
    <rPh sb="48" eb="50">
      <t>ロウドウ</t>
    </rPh>
    <rPh sb="50" eb="52">
      <t>ダイジン</t>
    </rPh>
    <rPh sb="53" eb="54">
      <t>サダ</t>
    </rPh>
    <rPh sb="59" eb="60">
      <t>ノゾ</t>
    </rPh>
    <rPh sb="67" eb="69">
      <t>サンテイ</t>
    </rPh>
    <phoneticPr fontId="5"/>
  </si>
  <si>
    <t>「別に厚生労働大臣が定めるもの」</t>
    <rPh sb="1" eb="2">
      <t>ベツ</t>
    </rPh>
    <rPh sb="3" eb="5">
      <t>コウセイ</t>
    </rPh>
    <rPh sb="5" eb="7">
      <t>ロウドウ</t>
    </rPh>
    <rPh sb="7" eb="9">
      <t>ダイジン</t>
    </rPh>
    <rPh sb="10" eb="11">
      <t>サダ</t>
    </rPh>
    <phoneticPr fontId="5"/>
  </si>
  <si>
    <t>問１の入所者に対し、治療管理として投薬、検査、注射、処置等を行った場合に算定している。</t>
    <rPh sb="0" eb="1">
      <t>トイ</t>
    </rPh>
    <rPh sb="3" eb="6">
      <t>ニュウショシャ</t>
    </rPh>
    <rPh sb="7" eb="8">
      <t>タイ</t>
    </rPh>
    <rPh sb="10" eb="12">
      <t>チリョウ</t>
    </rPh>
    <rPh sb="12" eb="14">
      <t>カンリ</t>
    </rPh>
    <rPh sb="17" eb="19">
      <t>トウヤク</t>
    </rPh>
    <rPh sb="20" eb="22">
      <t>ケンサ</t>
    </rPh>
    <rPh sb="23" eb="25">
      <t>チュウシャ</t>
    </rPh>
    <rPh sb="26" eb="29">
      <t>ショチナド</t>
    </rPh>
    <rPh sb="30" eb="31">
      <t>オコナ</t>
    </rPh>
    <rPh sb="33" eb="35">
      <t>バアイ</t>
    </rPh>
    <rPh sb="36" eb="38">
      <t>サンテイ</t>
    </rPh>
    <phoneticPr fontId="5"/>
  </si>
  <si>
    <t>次に掲げる入所者を対象としている。</t>
    <rPh sb="0" eb="1">
      <t>ツギ</t>
    </rPh>
    <rPh sb="2" eb="3">
      <t>カカ</t>
    </rPh>
    <rPh sb="5" eb="7">
      <t>ニュウショ</t>
    </rPh>
    <rPh sb="7" eb="8">
      <t>モノ</t>
    </rPh>
    <rPh sb="9" eb="11">
      <t>タイショウ</t>
    </rPh>
    <phoneticPr fontId="5"/>
  </si>
  <si>
    <t>診断名及び診断に至った根拠、診断を行った日、実施した投薬、検査、注射、処置の内容等を診療録に記載している。</t>
    <rPh sb="0" eb="3">
      <t>シンダンメイ</t>
    </rPh>
    <rPh sb="3" eb="4">
      <t>オヨ</t>
    </rPh>
    <rPh sb="5" eb="7">
      <t>シンダン</t>
    </rPh>
    <rPh sb="8" eb="9">
      <t>イタ</t>
    </rPh>
    <rPh sb="11" eb="13">
      <t>コンキョ</t>
    </rPh>
    <rPh sb="14" eb="16">
      <t>シンダン</t>
    </rPh>
    <rPh sb="17" eb="18">
      <t>オコナ</t>
    </rPh>
    <rPh sb="20" eb="21">
      <t>ヒ</t>
    </rPh>
    <rPh sb="22" eb="24">
      <t>ジッシ</t>
    </rPh>
    <rPh sb="26" eb="28">
      <t>トウヤク</t>
    </rPh>
    <rPh sb="29" eb="31">
      <t>ケンサ</t>
    </rPh>
    <rPh sb="32" eb="34">
      <t>チュウシャ</t>
    </rPh>
    <rPh sb="35" eb="37">
      <t>ショチ</t>
    </rPh>
    <rPh sb="38" eb="41">
      <t>ナイヨウナド</t>
    </rPh>
    <rPh sb="42" eb="45">
      <t>シンリョウロク</t>
    </rPh>
    <rPh sb="46" eb="48">
      <t>キサイ</t>
    </rPh>
    <phoneticPr fontId="5"/>
  </si>
  <si>
    <t>抗菌薬の使用に当たっては、薬剤耐性菌にも配慮するとともに、肺炎、尿路感染症及び帯状疱疹の検査・診断・治療に関するガイドライン等を参考にしている。</t>
    <rPh sb="0" eb="3">
      <t>コウキンヤク</t>
    </rPh>
    <rPh sb="4" eb="6">
      <t>シヨウ</t>
    </rPh>
    <rPh sb="7" eb="8">
      <t>ア</t>
    </rPh>
    <rPh sb="13" eb="15">
      <t>ヤクザイ</t>
    </rPh>
    <rPh sb="15" eb="17">
      <t>タイセイ</t>
    </rPh>
    <rPh sb="17" eb="18">
      <t>キン</t>
    </rPh>
    <rPh sb="20" eb="22">
      <t>ハイリョ</t>
    </rPh>
    <rPh sb="29" eb="31">
      <t>ハイエン</t>
    </rPh>
    <rPh sb="32" eb="34">
      <t>ニョウロ</t>
    </rPh>
    <rPh sb="34" eb="37">
      <t>カンセンショウ</t>
    </rPh>
    <rPh sb="37" eb="38">
      <t>オヨ</t>
    </rPh>
    <rPh sb="39" eb="41">
      <t>タイジョウ</t>
    </rPh>
    <rPh sb="41" eb="43">
      <t>ホウシン</t>
    </rPh>
    <rPh sb="44" eb="46">
      <t>ケンサ</t>
    </rPh>
    <rPh sb="47" eb="49">
      <t>シンダン</t>
    </rPh>
    <rPh sb="50" eb="52">
      <t>チリョウ</t>
    </rPh>
    <rPh sb="53" eb="54">
      <t>カン</t>
    </rPh>
    <rPh sb="62" eb="63">
      <t>トウ</t>
    </rPh>
    <rPh sb="64" eb="66">
      <t>サンコウ</t>
    </rPh>
    <phoneticPr fontId="5"/>
  </si>
  <si>
    <t>近隣の医療機関と連携した場合であっても、問８と同様に、医療機関で行われた検査、処置等の実施内容について情報提供を受け、当該内容を診療録に記載している。</t>
    <rPh sb="0" eb="2">
      <t>キンリン</t>
    </rPh>
    <rPh sb="3" eb="5">
      <t>イリョウ</t>
    </rPh>
    <rPh sb="5" eb="7">
      <t>キカン</t>
    </rPh>
    <rPh sb="8" eb="10">
      <t>レンケイ</t>
    </rPh>
    <rPh sb="12" eb="14">
      <t>バアイ</t>
    </rPh>
    <rPh sb="20" eb="21">
      <t>トイ</t>
    </rPh>
    <rPh sb="23" eb="25">
      <t>ドウヨウ</t>
    </rPh>
    <rPh sb="27" eb="29">
      <t>イリョウ</t>
    </rPh>
    <rPh sb="29" eb="31">
      <t>キカン</t>
    </rPh>
    <rPh sb="32" eb="33">
      <t>オコナ</t>
    </rPh>
    <rPh sb="36" eb="38">
      <t>ケンサ</t>
    </rPh>
    <rPh sb="39" eb="41">
      <t>ショチ</t>
    </rPh>
    <rPh sb="41" eb="42">
      <t>トウ</t>
    </rPh>
    <rPh sb="43" eb="45">
      <t>ジッシ</t>
    </rPh>
    <rPh sb="45" eb="47">
      <t>ナイヨウ</t>
    </rPh>
    <rPh sb="51" eb="53">
      <t>ジョウホウ</t>
    </rPh>
    <rPh sb="53" eb="55">
      <t>テイキョウ</t>
    </rPh>
    <rPh sb="56" eb="57">
      <t>ウ</t>
    </rPh>
    <rPh sb="59" eb="61">
      <t>トウガイ</t>
    </rPh>
    <rPh sb="61" eb="63">
      <t>ナイヨウ</t>
    </rPh>
    <rPh sb="64" eb="67">
      <t>シンリョウロク</t>
    </rPh>
    <rPh sb="68" eb="70">
      <t>キサイ</t>
    </rPh>
    <phoneticPr fontId="5"/>
  </si>
  <si>
    <t>当該施設サービスを行う施設の医師が、感染症対策に関する内容（肺炎、尿路感染症及び帯状疱疹に関する標準的な検査・診断・治療等及び抗菌薬等の適正使用、薬剤耐性菌）を含む研修を受講している。</t>
    <rPh sb="0" eb="2">
      <t>トウガイ</t>
    </rPh>
    <rPh sb="2" eb="4">
      <t>シセツ</t>
    </rPh>
    <rPh sb="9" eb="10">
      <t>オコナ</t>
    </rPh>
    <rPh sb="11" eb="13">
      <t>シセツ</t>
    </rPh>
    <rPh sb="13" eb="15">
      <t>トウシセツ</t>
    </rPh>
    <rPh sb="14" eb="16">
      <t>イシ</t>
    </rPh>
    <rPh sb="18" eb="21">
      <t>カンセンショウ</t>
    </rPh>
    <rPh sb="21" eb="23">
      <t>タイサク</t>
    </rPh>
    <rPh sb="24" eb="25">
      <t>カン</t>
    </rPh>
    <rPh sb="27" eb="29">
      <t>ナイヨウ</t>
    </rPh>
    <rPh sb="30" eb="32">
      <t>ハイエン</t>
    </rPh>
    <rPh sb="33" eb="35">
      <t>ニョウロ</t>
    </rPh>
    <rPh sb="35" eb="38">
      <t>カンセンショウ</t>
    </rPh>
    <rPh sb="38" eb="39">
      <t>オヨ</t>
    </rPh>
    <rPh sb="40" eb="42">
      <t>タイジョウ</t>
    </rPh>
    <rPh sb="42" eb="44">
      <t>ホウシン</t>
    </rPh>
    <rPh sb="45" eb="46">
      <t>カン</t>
    </rPh>
    <rPh sb="48" eb="51">
      <t>ヒョウジュンテキ</t>
    </rPh>
    <rPh sb="52" eb="54">
      <t>ケンサ</t>
    </rPh>
    <rPh sb="55" eb="57">
      <t>シンダン</t>
    </rPh>
    <rPh sb="58" eb="60">
      <t>チリョウ</t>
    </rPh>
    <rPh sb="60" eb="61">
      <t>トウ</t>
    </rPh>
    <rPh sb="61" eb="62">
      <t>オヨ</t>
    </rPh>
    <rPh sb="63" eb="66">
      <t>コウキンヤク</t>
    </rPh>
    <rPh sb="66" eb="67">
      <t>トウ</t>
    </rPh>
    <rPh sb="68" eb="70">
      <t>テキセイ</t>
    </rPh>
    <rPh sb="70" eb="72">
      <t>シヨウ</t>
    </rPh>
    <rPh sb="73" eb="75">
      <t>ヤクザイ</t>
    </rPh>
    <rPh sb="75" eb="78">
      <t>タイセイキン</t>
    </rPh>
    <rPh sb="80" eb="81">
      <t>フク</t>
    </rPh>
    <rPh sb="82" eb="84">
      <t>ケンシュウ</t>
    </rPh>
    <rPh sb="85" eb="87">
      <t>ジュコウ</t>
    </rPh>
    <phoneticPr fontId="5"/>
  </si>
  <si>
    <t>肺炎の者</t>
    <rPh sb="0" eb="2">
      <t>ハイエン</t>
    </rPh>
    <rPh sb="3" eb="4">
      <t>モノ</t>
    </rPh>
    <phoneticPr fontId="5"/>
  </si>
  <si>
    <t>尿路感染症の者</t>
    <rPh sb="0" eb="2">
      <t>ニョウロ</t>
    </rPh>
    <rPh sb="2" eb="5">
      <t>カンセンショウ</t>
    </rPh>
    <rPh sb="6" eb="7">
      <t>モノ</t>
    </rPh>
    <phoneticPr fontId="5"/>
  </si>
  <si>
    <t>施設（事業所）の従業者に対して、認知症ケアに関する留意事項の伝達又は技術的指導に係る会議を定期的に開催している。</t>
    <rPh sb="3" eb="5">
      <t>ジギョウ</t>
    </rPh>
    <rPh sb="5" eb="6">
      <t>ショ</t>
    </rPh>
    <phoneticPr fontId="5"/>
  </si>
  <si>
    <t>認知症介護の指導に係る専門的な研修（認知症介護指導者研修）を修了している者を１人以上配置し、施設（事業所）全体の認知症ケアの指導等を実施している。</t>
    <rPh sb="39" eb="40">
      <t>ニン</t>
    </rPh>
    <rPh sb="49" eb="51">
      <t>ジギョウ</t>
    </rPh>
    <rPh sb="51" eb="52">
      <t>ショ</t>
    </rPh>
    <phoneticPr fontId="5"/>
  </si>
  <si>
    <t>問１の判断を行った医師は、診療録等に症状、判断の内容等を記録している。</t>
    <rPh sb="0" eb="1">
      <t>トイ</t>
    </rPh>
    <rPh sb="3" eb="5">
      <t>ハンダン</t>
    </rPh>
    <rPh sb="6" eb="7">
      <t>オコナ</t>
    </rPh>
    <rPh sb="9" eb="11">
      <t>イシ</t>
    </rPh>
    <rPh sb="13" eb="17">
      <t>シンリョウロクナド</t>
    </rPh>
    <rPh sb="18" eb="20">
      <t>ショウジョウ</t>
    </rPh>
    <rPh sb="21" eb="23">
      <t>ハンダン</t>
    </rPh>
    <rPh sb="24" eb="27">
      <t>ナイヨウナド</t>
    </rPh>
    <rPh sb="28" eb="30">
      <t>キロク</t>
    </rPh>
    <phoneticPr fontId="5"/>
  </si>
  <si>
    <t>次に掲げる者が、直接、当該施設に入所（利用開始）した場合には算定していない。</t>
    <rPh sb="0" eb="1">
      <t>ツギ</t>
    </rPh>
    <rPh sb="2" eb="3">
      <t>カカ</t>
    </rPh>
    <rPh sb="5" eb="6">
      <t>モノ</t>
    </rPh>
    <rPh sb="16" eb="18">
      <t>ニュウショ</t>
    </rPh>
    <rPh sb="19" eb="21">
      <t>リヨウ</t>
    </rPh>
    <rPh sb="21" eb="23">
      <t>カイシ</t>
    </rPh>
    <phoneticPr fontId="5"/>
  </si>
  <si>
    <t>入所（利用）予定日当日に予定していた施設（事業所）に認知症行動・心理症状で入所（利用）した場合には算定していない。</t>
    <rPh sb="0" eb="2">
      <t>ニュウショ</t>
    </rPh>
    <rPh sb="3" eb="5">
      <t>リヨウ</t>
    </rPh>
    <rPh sb="6" eb="9">
      <t>ヨテイビ</t>
    </rPh>
    <rPh sb="9" eb="11">
      <t>トウジツ</t>
    </rPh>
    <rPh sb="12" eb="14">
      <t>ヨテイ</t>
    </rPh>
    <rPh sb="18" eb="20">
      <t>シセツ</t>
    </rPh>
    <rPh sb="21" eb="23">
      <t>ジギョウ</t>
    </rPh>
    <rPh sb="23" eb="24">
      <t>ショ</t>
    </rPh>
    <rPh sb="26" eb="29">
      <t>ニンチショウ</t>
    </rPh>
    <rPh sb="29" eb="31">
      <t>コウドウ</t>
    </rPh>
    <rPh sb="32" eb="34">
      <t>シンリ</t>
    </rPh>
    <rPh sb="34" eb="36">
      <t>ショウジョウ</t>
    </rPh>
    <rPh sb="37" eb="39">
      <t>ニュウショ</t>
    </rPh>
    <rPh sb="40" eb="42">
      <t>リヨウ</t>
    </rPh>
    <rPh sb="45" eb="47">
      <t>バアイ</t>
    </rPh>
    <rPh sb="49" eb="51">
      <t>サンテイ</t>
    </rPh>
    <phoneticPr fontId="5"/>
  </si>
  <si>
    <t>（１）夜勤体制欠如減算</t>
    <rPh sb="3" eb="5">
      <t>ヤキン</t>
    </rPh>
    <rPh sb="5" eb="7">
      <t>タイセイ</t>
    </rPh>
    <rPh sb="7" eb="9">
      <t>ケツジョ</t>
    </rPh>
    <phoneticPr fontId="5"/>
  </si>
  <si>
    <t>（２）定員超過利用減算</t>
    <rPh sb="3" eb="5">
      <t>テイイン</t>
    </rPh>
    <rPh sb="5" eb="7">
      <t>チョウカ</t>
    </rPh>
    <rPh sb="7" eb="9">
      <t>リヨウ</t>
    </rPh>
    <rPh sb="9" eb="11">
      <t>ゲンサン</t>
    </rPh>
    <phoneticPr fontId="5"/>
  </si>
  <si>
    <t>（３）人員基準欠如減算</t>
    <rPh sb="3" eb="5">
      <t>ジンイン</t>
    </rPh>
    <rPh sb="5" eb="7">
      <t>キジュン</t>
    </rPh>
    <rPh sb="7" eb="9">
      <t>ケツジョ</t>
    </rPh>
    <rPh sb="9" eb="11">
      <t>ゲンサン</t>
    </rPh>
    <phoneticPr fontId="5"/>
  </si>
  <si>
    <t>複数の医師が勤務をする形態であり、このうち１人の医師が入所者全員の病状等を把握し施設療養全体の管理に責任を持つ場合であって、入所者の処遇が適切に行われると認められるときは、常勤換算で医師１人とすることが可</t>
    <rPh sb="0" eb="2">
      <t>フクスウ</t>
    </rPh>
    <rPh sb="3" eb="5">
      <t>イシ</t>
    </rPh>
    <rPh sb="6" eb="8">
      <t>キンム</t>
    </rPh>
    <rPh sb="11" eb="13">
      <t>ケイタイ</t>
    </rPh>
    <rPh sb="22" eb="23">
      <t>ニン</t>
    </rPh>
    <rPh sb="24" eb="26">
      <t>イシ</t>
    </rPh>
    <rPh sb="27" eb="30">
      <t>ニュウショシャ</t>
    </rPh>
    <rPh sb="30" eb="32">
      <t>ゼンイン</t>
    </rPh>
    <rPh sb="33" eb="35">
      <t>ビョウジョウ</t>
    </rPh>
    <rPh sb="35" eb="36">
      <t>トウ</t>
    </rPh>
    <rPh sb="37" eb="39">
      <t>ハアク</t>
    </rPh>
    <rPh sb="40" eb="42">
      <t>シセツ</t>
    </rPh>
    <rPh sb="42" eb="44">
      <t>リョウヨウ</t>
    </rPh>
    <rPh sb="44" eb="46">
      <t>ゼンタイ</t>
    </rPh>
    <rPh sb="47" eb="49">
      <t>カンリ</t>
    </rPh>
    <rPh sb="50" eb="52">
      <t>セキニン</t>
    </rPh>
    <rPh sb="53" eb="54">
      <t>モ</t>
    </rPh>
    <rPh sb="55" eb="57">
      <t>バアイ</t>
    </rPh>
    <rPh sb="62" eb="65">
      <t>ニュウショシャ</t>
    </rPh>
    <rPh sb="66" eb="68">
      <t>ショグウ</t>
    </rPh>
    <rPh sb="69" eb="71">
      <t>テキセツ</t>
    </rPh>
    <rPh sb="72" eb="73">
      <t>オコナ</t>
    </rPh>
    <rPh sb="77" eb="78">
      <t>ミト</t>
    </rPh>
    <rPh sb="86" eb="88">
      <t>ジョウキン</t>
    </rPh>
    <rPh sb="88" eb="90">
      <t>カンサン</t>
    </rPh>
    <rPh sb="91" eb="93">
      <t>イシ</t>
    </rPh>
    <rPh sb="94" eb="95">
      <t>ニン</t>
    </rPh>
    <rPh sb="101" eb="102">
      <t>カ</t>
    </rPh>
    <phoneticPr fontId="5"/>
  </si>
  <si>
    <t>[医療機関併設型]
介護医療院又は病院若しくは診療所（医師について当該施設の人員基準を満たす余力がある場合に限る）と併設されている場合は、医師の勤務延時間数が基準に適合している（複数の医師が勤務する形態である場合を含む）。</t>
    <rPh sb="1" eb="3">
      <t>イリョウ</t>
    </rPh>
    <rPh sb="3" eb="5">
      <t>キカン</t>
    </rPh>
    <rPh sb="10" eb="12">
      <t>カイゴ</t>
    </rPh>
    <rPh sb="12" eb="14">
      <t>イリョウ</t>
    </rPh>
    <rPh sb="14" eb="15">
      <t>イン</t>
    </rPh>
    <rPh sb="15" eb="16">
      <t>マタ</t>
    </rPh>
    <rPh sb="17" eb="19">
      <t>ビョウイン</t>
    </rPh>
    <rPh sb="19" eb="20">
      <t>モ</t>
    </rPh>
    <rPh sb="23" eb="26">
      <t>シンリョウジョ</t>
    </rPh>
    <rPh sb="27" eb="29">
      <t>イシ</t>
    </rPh>
    <rPh sb="33" eb="35">
      <t>トウガイ</t>
    </rPh>
    <rPh sb="35" eb="37">
      <t>シセツ</t>
    </rPh>
    <rPh sb="38" eb="40">
      <t>ジンイン</t>
    </rPh>
    <rPh sb="40" eb="42">
      <t>キジュン</t>
    </rPh>
    <rPh sb="43" eb="44">
      <t>ミ</t>
    </rPh>
    <rPh sb="46" eb="48">
      <t>ヨリョク</t>
    </rPh>
    <rPh sb="51" eb="53">
      <t>バアイ</t>
    </rPh>
    <rPh sb="54" eb="55">
      <t>カギ</t>
    </rPh>
    <rPh sb="58" eb="60">
      <t>ヘイセツ</t>
    </rPh>
    <rPh sb="65" eb="67">
      <t>バアイ</t>
    </rPh>
    <rPh sb="69" eb="71">
      <t>イシ</t>
    </rPh>
    <rPh sb="72" eb="74">
      <t>キンム</t>
    </rPh>
    <rPh sb="74" eb="75">
      <t>ノ</t>
    </rPh>
    <rPh sb="75" eb="77">
      <t>ジカン</t>
    </rPh>
    <rPh sb="77" eb="78">
      <t>スウ</t>
    </rPh>
    <rPh sb="79" eb="81">
      <t>キジュン</t>
    </rPh>
    <rPh sb="82" eb="84">
      <t>テキゴウ</t>
    </rPh>
    <rPh sb="89" eb="91">
      <t>フクスウ</t>
    </rPh>
    <rPh sb="92" eb="94">
      <t>イシ</t>
    </rPh>
    <rPh sb="95" eb="97">
      <t>キンム</t>
    </rPh>
    <rPh sb="99" eb="101">
      <t>ケイタイ</t>
    </rPh>
    <phoneticPr fontId="5"/>
  </si>
  <si>
    <t>介護老人保健施設で行われる（介護予防）通所リハビリテーション、（介護予防）訪問リハビリテーションの事業所の職務であって、当該施設の職務と同時並行的に行われることで入所者の処遇に支障がない場合は、介護保健施設サービスの職務時間と（介護予防）通所リハビリテーション、（介護予防）訪問リハビリテーションの職務時間を合計して介護老人保健施設の勤務延時間数とすることが可</t>
    <phoneticPr fontId="5"/>
  </si>
  <si>
    <t>市町村との連携</t>
    <phoneticPr fontId="5"/>
  </si>
  <si>
    <t>同一敷地内にある病院等の栄養士がいることにより、栄養指導等の業務に支障がない場合は兼務職員可</t>
    <rPh sb="0" eb="2">
      <t>ドウイツ</t>
    </rPh>
    <rPh sb="2" eb="4">
      <t>シキチ</t>
    </rPh>
    <rPh sb="4" eb="5">
      <t>ナイ</t>
    </rPh>
    <rPh sb="8" eb="10">
      <t>ビョウイン</t>
    </rPh>
    <rPh sb="10" eb="11">
      <t>トウ</t>
    </rPh>
    <rPh sb="12" eb="15">
      <t>エイヨウシ</t>
    </rPh>
    <rPh sb="24" eb="26">
      <t>エイヨウ</t>
    </rPh>
    <rPh sb="26" eb="28">
      <t>シドウ</t>
    </rPh>
    <rPh sb="28" eb="29">
      <t>トウ</t>
    </rPh>
    <rPh sb="30" eb="32">
      <t>ギョウム</t>
    </rPh>
    <rPh sb="33" eb="35">
      <t>シショウ</t>
    </rPh>
    <rPh sb="38" eb="40">
      <t>バアイ</t>
    </rPh>
    <rPh sb="41" eb="43">
      <t>ケンム</t>
    </rPh>
    <rPh sb="43" eb="45">
      <t>ショクイン</t>
    </rPh>
    <rPh sb="45" eb="46">
      <t>カ</t>
    </rPh>
    <phoneticPr fontId="5"/>
  </si>
  <si>
    <t>常勤専従の栄養士を１人以上配置している。</t>
    <rPh sb="2" eb="4">
      <t>センジュウ</t>
    </rPh>
    <phoneticPr fontId="5"/>
  </si>
  <si>
    <t>入所者の処遇に支障がない場合は、当該施設の他の職務に従事可</t>
    <rPh sb="0" eb="3">
      <t>ニュウショシャ</t>
    </rPh>
    <rPh sb="4" eb="6">
      <t>ショグウ</t>
    </rPh>
    <rPh sb="7" eb="9">
      <t>シショウ</t>
    </rPh>
    <rPh sb="12" eb="14">
      <t>バアイ</t>
    </rPh>
    <rPh sb="16" eb="18">
      <t>トウガイ</t>
    </rPh>
    <rPh sb="18" eb="20">
      <t>シセツ</t>
    </rPh>
    <rPh sb="21" eb="22">
      <t>ホカ</t>
    </rPh>
    <rPh sb="23" eb="25">
      <t>ショクム</t>
    </rPh>
    <rPh sb="26" eb="28">
      <t>ジュウジ</t>
    </rPh>
    <rPh sb="28" eb="29">
      <t>カ</t>
    </rPh>
    <phoneticPr fontId="5"/>
  </si>
  <si>
    <t>常勤専従の介護支援専門員を１人以上配置している。</t>
    <rPh sb="0" eb="2">
      <t>ジョウキン</t>
    </rPh>
    <rPh sb="2" eb="4">
      <t>センジュウ</t>
    </rPh>
    <rPh sb="5" eb="7">
      <t>カイゴ</t>
    </rPh>
    <rPh sb="7" eb="9">
      <t>シエン</t>
    </rPh>
    <rPh sb="9" eb="12">
      <t>センモンイン</t>
    </rPh>
    <rPh sb="14" eb="15">
      <t>ニン</t>
    </rPh>
    <rPh sb="15" eb="17">
      <t>イジョウ</t>
    </rPh>
    <rPh sb="17" eb="19">
      <t>ハイチ</t>
    </rPh>
    <phoneticPr fontId="5"/>
  </si>
  <si>
    <t>増員分については非常勤職員可</t>
    <rPh sb="0" eb="2">
      <t>ゾウイン</t>
    </rPh>
    <rPh sb="2" eb="3">
      <t>ブン</t>
    </rPh>
    <rPh sb="8" eb="11">
      <t>ヒジョウキン</t>
    </rPh>
    <rPh sb="11" eb="13">
      <t>ショクイン</t>
    </rPh>
    <rPh sb="13" eb="14">
      <t>カ</t>
    </rPh>
    <phoneticPr fontId="5"/>
  </si>
  <si>
    <t>入所者の数（１ページのＡ）が100人又はその端数を増すごとに１人以上配置している。</t>
    <rPh sb="0" eb="3">
      <t>ニュウショシャ</t>
    </rPh>
    <rPh sb="4" eb="5">
      <t>カズ</t>
    </rPh>
    <rPh sb="17" eb="18">
      <t>ニン</t>
    </rPh>
    <rPh sb="18" eb="19">
      <t>マタ</t>
    </rPh>
    <rPh sb="22" eb="24">
      <t>ハスウ</t>
    </rPh>
    <rPh sb="25" eb="26">
      <t>マ</t>
    </rPh>
    <rPh sb="31" eb="32">
      <t>ニン</t>
    </rPh>
    <rPh sb="32" eb="34">
      <t>イジョウ</t>
    </rPh>
    <rPh sb="34" eb="36">
      <t>ハイチ</t>
    </rPh>
    <phoneticPr fontId="5"/>
  </si>
  <si>
    <t>サービスを提供した際に、提供日、具体的なサービスの内容、入所（利用）者の状況その他必要な事項を記録している。</t>
    <rPh sb="12" eb="14">
      <t>テイキョウ</t>
    </rPh>
    <rPh sb="14" eb="15">
      <t>ビ</t>
    </rPh>
    <rPh sb="16" eb="19">
      <t>グタイテキ</t>
    </rPh>
    <rPh sb="25" eb="27">
      <t>ナイヨウ</t>
    </rPh>
    <rPh sb="28" eb="30">
      <t>ニュウショ</t>
    </rPh>
    <rPh sb="31" eb="33">
      <t>リヨウ</t>
    </rPh>
    <rPh sb="34" eb="35">
      <t>モノ</t>
    </rPh>
    <rPh sb="36" eb="38">
      <t>ジョウキョウ</t>
    </rPh>
    <rPh sb="40" eb="41">
      <t>ホカ</t>
    </rPh>
    <rPh sb="41" eb="43">
      <t>ヒツヨウ</t>
    </rPh>
    <rPh sb="44" eb="46">
      <t>ジコウ</t>
    </rPh>
    <phoneticPr fontId="5"/>
  </si>
  <si>
    <t>入所（利用）者が選定する特別な療養室等の提供を行ったことに伴い必要となる費用</t>
    <rPh sb="18" eb="19">
      <t>トウ</t>
    </rPh>
    <phoneticPr fontId="5"/>
  </si>
  <si>
    <t>入所（利用）者が選定する特別な食事の提供を行ったことに伴い必要となる費用</t>
    <rPh sb="15" eb="17">
      <t>ショクジ</t>
    </rPh>
    <rPh sb="18" eb="20">
      <t>テイキョウ</t>
    </rPh>
    <rPh sb="21" eb="22">
      <t>オコナ</t>
    </rPh>
    <rPh sb="27" eb="28">
      <t>トモナ</t>
    </rPh>
    <rPh sb="29" eb="31">
      <t>ヒツヨウ</t>
    </rPh>
    <rPh sb="34" eb="36">
      <t>ヒヨウ</t>
    </rPh>
    <phoneticPr fontId="5"/>
  </si>
  <si>
    <t>問３の入所（利用）者から支払いを受けることができる費用に係るサービスの提供に当たっては、あらかじめ入所（利用）者又はその家族に当該サービスの内容及び費用を記した文書を交付して説明を行い、入所（利用）者から文書により同意を得ている。</t>
    <rPh sb="0" eb="1">
      <t>トイ</t>
    </rPh>
    <rPh sb="77" eb="78">
      <t>シル</t>
    </rPh>
    <rPh sb="80" eb="82">
      <t>ブンショ</t>
    </rPh>
    <rPh sb="83" eb="85">
      <t>コウフ</t>
    </rPh>
    <rPh sb="87" eb="89">
      <t>セツメイ</t>
    </rPh>
    <rPh sb="90" eb="91">
      <t>オコナ</t>
    </rPh>
    <rPh sb="102" eb="104">
      <t>ブンショ</t>
    </rPh>
    <phoneticPr fontId="5"/>
  </si>
  <si>
    <t>[ユニット型施設]
各ユニットにおいて入居（利用）者がそれぞれの役割を持って生活を営むことができるよう配慮してサービスを提供している。</t>
    <rPh sb="10" eb="11">
      <t>カク</t>
    </rPh>
    <rPh sb="19" eb="21">
      <t>ニュウキョ</t>
    </rPh>
    <rPh sb="32" eb="34">
      <t>ヤクワリ</t>
    </rPh>
    <rPh sb="35" eb="36">
      <t>モ</t>
    </rPh>
    <rPh sb="38" eb="40">
      <t>セイカツ</t>
    </rPh>
    <rPh sb="41" eb="42">
      <t>イトナ</t>
    </rPh>
    <rPh sb="51" eb="53">
      <t>ハイリョ</t>
    </rPh>
    <rPh sb="60" eb="62">
      <t>テイキョウ</t>
    </rPh>
    <phoneticPr fontId="5"/>
  </si>
  <si>
    <t>「指定短期入所療養型事業所、介護老人保健施設、指定介護療養型医療施設及び介護医療院並びに指定介護予防短期入所療養介護事業所の医師の使用医薬品」（平成12年厚生省告示第125号）に掲げる医薬品以外の医薬品を入所（利用）者に施用・処方していない。</t>
    <rPh sb="1" eb="3">
      <t>シテイ</t>
    </rPh>
    <rPh sb="3" eb="5">
      <t>タンキ</t>
    </rPh>
    <rPh sb="5" eb="7">
      <t>ニュウショ</t>
    </rPh>
    <rPh sb="7" eb="10">
      <t>リョウヨウガタ</t>
    </rPh>
    <rPh sb="10" eb="13">
      <t>ジギョウショ</t>
    </rPh>
    <rPh sb="14" eb="16">
      <t>カイゴ</t>
    </rPh>
    <rPh sb="16" eb="18">
      <t>ロウジン</t>
    </rPh>
    <rPh sb="18" eb="20">
      <t>ホケン</t>
    </rPh>
    <rPh sb="20" eb="22">
      <t>シセツ</t>
    </rPh>
    <rPh sb="23" eb="25">
      <t>シテイ</t>
    </rPh>
    <rPh sb="25" eb="27">
      <t>カイゴ</t>
    </rPh>
    <rPh sb="27" eb="30">
      <t>リョウヨウガタ</t>
    </rPh>
    <rPh sb="30" eb="32">
      <t>イリョウ</t>
    </rPh>
    <rPh sb="32" eb="34">
      <t>シセツ</t>
    </rPh>
    <rPh sb="34" eb="35">
      <t>オヨ</t>
    </rPh>
    <rPh sb="36" eb="38">
      <t>カイゴ</t>
    </rPh>
    <rPh sb="38" eb="40">
      <t>イリョウ</t>
    </rPh>
    <rPh sb="40" eb="41">
      <t>イン</t>
    </rPh>
    <rPh sb="41" eb="42">
      <t>ナラ</t>
    </rPh>
    <rPh sb="44" eb="46">
      <t>シテイ</t>
    </rPh>
    <rPh sb="46" eb="48">
      <t>カイゴ</t>
    </rPh>
    <rPh sb="48" eb="50">
      <t>ヨボウ</t>
    </rPh>
    <rPh sb="50" eb="52">
      <t>タンキ</t>
    </rPh>
    <rPh sb="52" eb="54">
      <t>ニュウショ</t>
    </rPh>
    <rPh sb="54" eb="56">
      <t>リョウヨウ</t>
    </rPh>
    <rPh sb="56" eb="58">
      <t>カイゴ</t>
    </rPh>
    <rPh sb="58" eb="60">
      <t>ジギョウ</t>
    </rPh>
    <rPh sb="60" eb="61">
      <t>ショ</t>
    </rPh>
    <rPh sb="62" eb="64">
      <t>イシ</t>
    </rPh>
    <rPh sb="65" eb="67">
      <t>シヨウ</t>
    </rPh>
    <rPh sb="67" eb="70">
      <t>イヤクヒン</t>
    </rPh>
    <rPh sb="72" eb="74">
      <t>ヘイセイ</t>
    </rPh>
    <rPh sb="76" eb="77">
      <t>ネン</t>
    </rPh>
    <rPh sb="77" eb="80">
      <t>コウセイショウ</t>
    </rPh>
    <rPh sb="80" eb="82">
      <t>コクジ</t>
    </rPh>
    <rPh sb="82" eb="83">
      <t>ダイ</t>
    </rPh>
    <rPh sb="86" eb="87">
      <t>ゴウ</t>
    </rPh>
    <rPh sb="89" eb="90">
      <t>カカ</t>
    </rPh>
    <rPh sb="92" eb="95">
      <t>イヤクヒン</t>
    </rPh>
    <rPh sb="95" eb="97">
      <t>イガイ</t>
    </rPh>
    <rPh sb="98" eb="101">
      <t>イヤクヒン</t>
    </rPh>
    <rPh sb="105" eb="107">
      <t>リヨウ</t>
    </rPh>
    <phoneticPr fontId="5"/>
  </si>
  <si>
    <t>問４のリハビリテーション実施計画の作成に当たっては、施設サービス計画との整合性を図っている。</t>
    <rPh sb="0" eb="1">
      <t>トイ</t>
    </rPh>
    <rPh sb="38" eb="39">
      <t>セイ</t>
    </rPh>
    <phoneticPr fontId="5"/>
  </si>
  <si>
    <t>おむつを使用せざるを得ない入所（利用）者に、入所（利用）者の心身及び活動状況に適したおむつを提供し、適切におむつ交換を行っている。</t>
    <rPh sb="4" eb="6">
      <t>シヨウ</t>
    </rPh>
    <rPh sb="10" eb="11">
      <t>エ</t>
    </rPh>
    <rPh sb="13" eb="15">
      <t>ニュウショ</t>
    </rPh>
    <rPh sb="19" eb="20">
      <t>モノ</t>
    </rPh>
    <rPh sb="22" eb="24">
      <t>ニュウショ</t>
    </rPh>
    <rPh sb="28" eb="29">
      <t>モノ</t>
    </rPh>
    <rPh sb="30" eb="32">
      <t>シンシン</t>
    </rPh>
    <rPh sb="32" eb="33">
      <t>オヨ</t>
    </rPh>
    <rPh sb="34" eb="36">
      <t>カツドウ</t>
    </rPh>
    <rPh sb="36" eb="38">
      <t>ジョウキョウ</t>
    </rPh>
    <rPh sb="39" eb="40">
      <t>テキ</t>
    </rPh>
    <rPh sb="46" eb="48">
      <t>テイキョウ</t>
    </rPh>
    <rPh sb="50" eb="52">
      <t>テキセツ</t>
    </rPh>
    <rPh sb="56" eb="58">
      <t>コウカン</t>
    </rPh>
    <rPh sb="59" eb="60">
      <t>オコナ</t>
    </rPh>
    <phoneticPr fontId="5"/>
  </si>
  <si>
    <t xml:space="preserve">①
</t>
    <phoneticPr fontId="5"/>
  </si>
  <si>
    <t>②</t>
    <phoneticPr fontId="5"/>
  </si>
  <si>
    <t>③</t>
    <phoneticPr fontId="5"/>
  </si>
  <si>
    <t>④</t>
    <phoneticPr fontId="5"/>
  </si>
  <si>
    <t>褥瘡対策のための指針の整備</t>
    <phoneticPr fontId="5"/>
  </si>
  <si>
    <t>⑤</t>
    <phoneticPr fontId="5"/>
  </si>
  <si>
    <t>常に、入所（利用）者の家族との連携を図るとともに、入所（利用）者とその家族との交流等の機会を確保するよう努めている。</t>
    <phoneticPr fontId="5"/>
  </si>
  <si>
    <t>偽りその他不正な行為によって保険給付を受け、又は受けようとしたとき</t>
    <phoneticPr fontId="5"/>
  </si>
  <si>
    <t>調理、洗濯等の入所者の処遇に直接影響を及ぼさない業務は、第三者への委託等可</t>
    <rPh sb="29" eb="30">
      <t>サン</t>
    </rPh>
    <rPh sb="36" eb="37">
      <t>カ</t>
    </rPh>
    <phoneticPr fontId="5"/>
  </si>
  <si>
    <t>入所（利用）者に対するサービスの提供により賠償すべき事故が発生した場合は、損害賠償を速やかに行っている。</t>
    <phoneticPr fontId="5"/>
  </si>
  <si>
    <t>事故が発生した場合の対応方法を定めている。　
　※定めておくことが望ましい</t>
    <rPh sb="0" eb="2">
      <t>ジコ</t>
    </rPh>
    <rPh sb="3" eb="5">
      <t>ハッセイ</t>
    </rPh>
    <rPh sb="7" eb="9">
      <t>バアイ</t>
    </rPh>
    <rPh sb="10" eb="12">
      <t>タイオウ</t>
    </rPh>
    <rPh sb="12" eb="14">
      <t>ホウホウ</t>
    </rPh>
    <rPh sb="15" eb="16">
      <t>サダ</t>
    </rPh>
    <rPh sb="25" eb="26">
      <t>サダ</t>
    </rPh>
    <rPh sb="33" eb="34">
      <t>ノゾ</t>
    </rPh>
    <phoneticPr fontId="5"/>
  </si>
  <si>
    <t>介護保健施設サービス（指定短期入所療養介護事業所）と他の介護給付等対象サービスとの経理を区分している。また、指定短期入所療養介護事業所ごとに経理を区分している。</t>
    <rPh sb="0" eb="2">
      <t>カイゴ</t>
    </rPh>
    <rPh sb="2" eb="4">
      <t>ホケン</t>
    </rPh>
    <rPh sb="4" eb="6">
      <t>シセツ</t>
    </rPh>
    <rPh sb="26" eb="27">
      <t>ホカ</t>
    </rPh>
    <rPh sb="28" eb="30">
      <t>カイゴ</t>
    </rPh>
    <rPh sb="30" eb="32">
      <t>キュウフ</t>
    </rPh>
    <rPh sb="32" eb="33">
      <t>トウ</t>
    </rPh>
    <rPh sb="33" eb="35">
      <t>タイショウ</t>
    </rPh>
    <rPh sb="41" eb="43">
      <t>ケイリ</t>
    </rPh>
    <rPh sb="44" eb="46">
      <t>クブン</t>
    </rPh>
    <rPh sb="60" eb="62">
      <t>リョウヨウ</t>
    </rPh>
    <phoneticPr fontId="5"/>
  </si>
  <si>
    <t>入所者の退所に際しては、居宅サービス計画の作成等の援助に資するため、居宅介護支援事業者に対する情報の提供に努めている。</t>
    <rPh sb="2" eb="3">
      <t>モノ</t>
    </rPh>
    <rPh sb="4" eb="6">
      <t>タイショ</t>
    </rPh>
    <rPh sb="7" eb="8">
      <t>サイ</t>
    </rPh>
    <rPh sb="12" eb="14">
      <t>キョタク</t>
    </rPh>
    <rPh sb="18" eb="20">
      <t>ケイカク</t>
    </rPh>
    <rPh sb="21" eb="24">
      <t>サクセイトウ</t>
    </rPh>
    <rPh sb="25" eb="27">
      <t>エンジョ</t>
    </rPh>
    <rPh sb="28" eb="29">
      <t>シ</t>
    </rPh>
    <rPh sb="34" eb="36">
      <t>キョタク</t>
    </rPh>
    <rPh sb="36" eb="38">
      <t>カイゴ</t>
    </rPh>
    <rPh sb="38" eb="40">
      <t>シエン</t>
    </rPh>
    <rPh sb="40" eb="43">
      <t>ジギョウシャ</t>
    </rPh>
    <rPh sb="44" eb="45">
      <t>タイ</t>
    </rPh>
    <rPh sb="47" eb="49">
      <t>ジョウホウ</t>
    </rPh>
    <rPh sb="50" eb="52">
      <t>テイキョウ</t>
    </rPh>
    <phoneticPr fontId="5"/>
  </si>
  <si>
    <t>入所者の退所に際しては、退所後の主治の医師に対する情報提供その他保健医療サービス又は福祉サービスを提供する者との密接な連携に努めている。</t>
    <rPh sb="2" eb="3">
      <t>モノ</t>
    </rPh>
    <rPh sb="4" eb="6">
      <t>タイショ</t>
    </rPh>
    <rPh sb="7" eb="8">
      <t>サイ</t>
    </rPh>
    <rPh sb="25" eb="27">
      <t>ジョウホウ</t>
    </rPh>
    <rPh sb="27" eb="29">
      <t>テイキョウ</t>
    </rPh>
    <rPh sb="62" eb="63">
      <t>ツト</t>
    </rPh>
    <phoneticPr fontId="5"/>
  </si>
  <si>
    <t>[従来型施設]
施設サービス計画（短期入所療養介護計画）に基づき、漫然かつ画一的なものとならないよう配慮してサービスを行っている。</t>
    <rPh sb="21" eb="23">
      <t>リョウヨウ</t>
    </rPh>
    <rPh sb="23" eb="25">
      <t>カイゴ</t>
    </rPh>
    <phoneticPr fontId="5"/>
  </si>
  <si>
    <t>管理者は、概ね４日以上にわたり継続して入所することが予定される利用者について、（介護予防）短期入所療養介護計画を作成している。</t>
    <rPh sb="0" eb="3">
      <t>カンリシャ</t>
    </rPh>
    <rPh sb="5" eb="6">
      <t>オオム</t>
    </rPh>
    <rPh sb="8" eb="9">
      <t>ニチ</t>
    </rPh>
    <rPh sb="49" eb="51">
      <t>リョウヨウ</t>
    </rPh>
    <phoneticPr fontId="5"/>
  </si>
  <si>
    <t>利用者の心身の状況、病状、希望及びその置かれている環境並びに医師の診療の方針に基づき、サービスの提供の開始前から終了後に至るまでの利用者が利用するサービスの継続性に配慮して、他の従業者と協議の上、（介護予防）短期入所療養介護計画を作成している。</t>
    <rPh sb="108" eb="110">
      <t>リョウヨウ</t>
    </rPh>
    <phoneticPr fontId="5"/>
  </si>
  <si>
    <t>既に居宅サービス計画（介護予防サービス計画）が作成されている場合は、当該居宅サービス計画（介護予防サービス計画）の内容に沿って（介護予防）短期入所療養介護計画を作成している。</t>
    <rPh sb="0" eb="1">
      <t>スデ</t>
    </rPh>
    <rPh sb="2" eb="4">
      <t>キョタク</t>
    </rPh>
    <rPh sb="8" eb="10">
      <t>ケイカク</t>
    </rPh>
    <rPh sb="11" eb="13">
      <t>カイゴ</t>
    </rPh>
    <rPh sb="13" eb="15">
      <t>ヨボウ</t>
    </rPh>
    <rPh sb="19" eb="21">
      <t>ケイカク</t>
    </rPh>
    <rPh sb="23" eb="25">
      <t>サクセイ</t>
    </rPh>
    <rPh sb="30" eb="32">
      <t>バアイ</t>
    </rPh>
    <rPh sb="34" eb="36">
      <t>トウガイ</t>
    </rPh>
    <rPh sb="36" eb="38">
      <t>キョタク</t>
    </rPh>
    <rPh sb="42" eb="44">
      <t>ケイカク</t>
    </rPh>
    <rPh sb="45" eb="47">
      <t>カイゴ</t>
    </rPh>
    <rPh sb="47" eb="49">
      <t>ヨボウ</t>
    </rPh>
    <rPh sb="53" eb="55">
      <t>ケイカク</t>
    </rPh>
    <rPh sb="57" eb="59">
      <t>ナイヨウ</t>
    </rPh>
    <rPh sb="60" eb="61">
      <t>ソ</t>
    </rPh>
    <rPh sb="69" eb="71">
      <t>タンキ</t>
    </rPh>
    <rPh sb="71" eb="73">
      <t>ニュウショ</t>
    </rPh>
    <rPh sb="73" eb="75">
      <t>リョウヨウ</t>
    </rPh>
    <rPh sb="75" eb="77">
      <t>カイゴ</t>
    </rPh>
    <rPh sb="77" eb="79">
      <t>ケイカク</t>
    </rPh>
    <rPh sb="80" eb="82">
      <t>サクセイ</t>
    </rPh>
    <phoneticPr fontId="5"/>
  </si>
  <si>
    <t>管理者は、作成した（介護予防）短期入所療養介護計画を利用者に交付している。</t>
    <rPh sb="5" eb="7">
      <t>サクセイ</t>
    </rPh>
    <rPh sb="15" eb="17">
      <t>タンキ</t>
    </rPh>
    <rPh sb="17" eb="19">
      <t>ニュウショ</t>
    </rPh>
    <rPh sb="19" eb="21">
      <t>リョウヨウ</t>
    </rPh>
    <rPh sb="21" eb="23">
      <t>カイゴ</t>
    </rPh>
    <rPh sb="23" eb="25">
      <t>ケイカク</t>
    </rPh>
    <rPh sb="26" eb="28">
      <t>リヨウ</t>
    </rPh>
    <phoneticPr fontId="5"/>
  </si>
  <si>
    <t>居宅サービス計画（介護予防サービス企画）に基づきサービスを提供している場合は、当該居宅サービス計画（介護予防サービス計画）を作成している指定居宅介護支援事業者（指定介護予防支援事業者）から（介護予防）短期入所療養介護計画の提供の求めがあった際には、当該計画の提供に協力するよう努めている。</t>
    <rPh sb="9" eb="11">
      <t>カイゴ</t>
    </rPh>
    <rPh sb="11" eb="13">
      <t>ヨボウ</t>
    </rPh>
    <rPh sb="17" eb="19">
      <t>キカク</t>
    </rPh>
    <rPh sb="35" eb="37">
      <t>バアイ</t>
    </rPh>
    <rPh sb="50" eb="52">
      <t>カイゴ</t>
    </rPh>
    <rPh sb="52" eb="54">
      <t>ヨボウ</t>
    </rPh>
    <rPh sb="58" eb="60">
      <t>ケイカク</t>
    </rPh>
    <rPh sb="80" eb="82">
      <t>シテイ</t>
    </rPh>
    <rPh sb="82" eb="84">
      <t>カイゴ</t>
    </rPh>
    <rPh sb="84" eb="86">
      <t>ヨボウ</t>
    </rPh>
    <rPh sb="86" eb="88">
      <t>シエン</t>
    </rPh>
    <rPh sb="88" eb="91">
      <t>ジギョウシャ</t>
    </rPh>
    <rPh sb="100" eb="102">
      <t>タンキ</t>
    </rPh>
    <rPh sb="102" eb="104">
      <t>ニュウショ</t>
    </rPh>
    <rPh sb="104" eb="106">
      <t>リョウヨウ</t>
    </rPh>
    <phoneticPr fontId="5"/>
  </si>
  <si>
    <t>問９のリハビリテーションは、利用者の心身の状況及び家庭環境等を十分に踏まえて、日常生活の自立を助けるため、必要に応じて提供している。</t>
    <rPh sb="0" eb="1">
      <t>トイ</t>
    </rPh>
    <rPh sb="14" eb="17">
      <t>リヨウシャ</t>
    </rPh>
    <rPh sb="18" eb="20">
      <t>シンシン</t>
    </rPh>
    <rPh sb="21" eb="23">
      <t>ジョウキョウ</t>
    </rPh>
    <rPh sb="23" eb="24">
      <t>オヨ</t>
    </rPh>
    <rPh sb="25" eb="27">
      <t>カテイ</t>
    </rPh>
    <rPh sb="27" eb="29">
      <t>カンキョウ</t>
    </rPh>
    <rPh sb="29" eb="30">
      <t>トウ</t>
    </rPh>
    <rPh sb="31" eb="33">
      <t>ジュウブン</t>
    </rPh>
    <rPh sb="34" eb="35">
      <t>フ</t>
    </rPh>
    <rPh sb="39" eb="41">
      <t>ニチジョウ</t>
    </rPh>
    <rPh sb="41" eb="43">
      <t>セイカツ</t>
    </rPh>
    <rPh sb="44" eb="46">
      <t>ジリツ</t>
    </rPh>
    <rPh sb="47" eb="48">
      <t>タス</t>
    </rPh>
    <rPh sb="53" eb="55">
      <t>ヒツヨウ</t>
    </rPh>
    <rPh sb="56" eb="57">
      <t>オウ</t>
    </rPh>
    <rPh sb="59" eb="61">
      <t>テイキョウ</t>
    </rPh>
    <phoneticPr fontId="5"/>
  </si>
  <si>
    <t>施設（事業）が地域に開かれたものとして運営されるよう、地域住民又はボランティア団体等との連携及び協力を行う等の地域との交流に努めている。</t>
    <rPh sb="0" eb="2">
      <t>シセツ</t>
    </rPh>
    <rPh sb="3" eb="5">
      <t>ジギョウ</t>
    </rPh>
    <rPh sb="7" eb="9">
      <t>チイキ</t>
    </rPh>
    <rPh sb="31" eb="32">
      <t>マタ</t>
    </rPh>
    <phoneticPr fontId="5"/>
  </si>
  <si>
    <t>併設事業所の職務に従事する場合は、当該施設において勤務する時間が勤務計画表によって管理されていること</t>
    <rPh sb="0" eb="2">
      <t>ヘイセツ</t>
    </rPh>
    <rPh sb="2" eb="4">
      <t>ジギョウ</t>
    </rPh>
    <rPh sb="4" eb="5">
      <t>ショ</t>
    </rPh>
    <rPh sb="6" eb="8">
      <t>ショクム</t>
    </rPh>
    <rPh sb="9" eb="11">
      <t>ジュウジ</t>
    </rPh>
    <rPh sb="13" eb="15">
      <t>バアイ</t>
    </rPh>
    <rPh sb="17" eb="19">
      <t>トウガイ</t>
    </rPh>
    <rPh sb="19" eb="21">
      <t>シセツ</t>
    </rPh>
    <rPh sb="25" eb="27">
      <t>キンム</t>
    </rPh>
    <rPh sb="29" eb="31">
      <t>ジカン</t>
    </rPh>
    <rPh sb="32" eb="34">
      <t>キンム</t>
    </rPh>
    <rPh sb="34" eb="36">
      <t>ケイカク</t>
    </rPh>
    <rPh sb="36" eb="37">
      <t>ヒョウ</t>
    </rPh>
    <rPh sb="41" eb="43">
      <t>カンリ</t>
    </rPh>
    <phoneticPr fontId="5"/>
  </si>
  <si>
    <t>１マスごと</t>
    <phoneticPr fontId="5"/>
  </si>
  <si>
    <t>合計は自動計算</t>
    <rPh sb="0" eb="2">
      <t>ゴウケイ</t>
    </rPh>
    <rPh sb="3" eb="5">
      <t>ジドウ</t>
    </rPh>
    <rPh sb="5" eb="7">
      <t>ケイサン</t>
    </rPh>
    <phoneticPr fontId="5"/>
  </si>
  <si>
    <t>いる　いない</t>
    <phoneticPr fontId="5"/>
  </si>
  <si>
    <t>プルダウン</t>
    <phoneticPr fontId="5"/>
  </si>
  <si>
    <t>　特定治療として算定できないリハビリテーション等（平成27年厚労告第94号）第28号、第67号及び第86号参照</t>
    <phoneticPr fontId="5"/>
  </si>
  <si>
    <t>定員超過・人員基準欠如に該当していない。</t>
    <phoneticPr fontId="5"/>
  </si>
  <si>
    <t>（９）在宅復帰・在宅療養支援機能加算</t>
    <rPh sb="3" eb="5">
      <t>ザイタク</t>
    </rPh>
    <rPh sb="5" eb="7">
      <t>フッキ</t>
    </rPh>
    <rPh sb="8" eb="10">
      <t>ザイタク</t>
    </rPh>
    <rPh sb="10" eb="12">
      <t>リョウヨウ</t>
    </rPh>
    <rPh sb="12" eb="14">
      <t>シエン</t>
    </rPh>
    <rPh sb="14" eb="16">
      <t>キノウ</t>
    </rPh>
    <rPh sb="16" eb="18">
      <t>カサン</t>
    </rPh>
    <phoneticPr fontId="5"/>
  </si>
  <si>
    <t>要介護４又は５の利用者であって、次に掲げる状態のいずれかについて、当該状態が一定の期間や頻度で継続している利用者を対象としている。</t>
    <rPh sb="16" eb="17">
      <t>ツギ</t>
    </rPh>
    <rPh sb="18" eb="19">
      <t>カカ</t>
    </rPh>
    <rPh sb="21" eb="23">
      <t>ジョウタイ</t>
    </rPh>
    <rPh sb="33" eb="35">
      <t>トウガイ</t>
    </rPh>
    <rPh sb="35" eb="37">
      <t>ジョウタイ</t>
    </rPh>
    <rPh sb="38" eb="40">
      <t>イッテイ</t>
    </rPh>
    <rPh sb="41" eb="43">
      <t>キカン</t>
    </rPh>
    <rPh sb="44" eb="46">
      <t>ヒンド</t>
    </rPh>
    <rPh sb="47" eb="49">
      <t>ケイゾク</t>
    </rPh>
    <rPh sb="53" eb="56">
      <t>リヨウシャ</t>
    </rPh>
    <rPh sb="57" eb="59">
      <t>タイショウ</t>
    </rPh>
    <phoneticPr fontId="5"/>
  </si>
  <si>
    <t>複数の状態に該当する場合は主たる状態のみを記載する</t>
    <rPh sb="0" eb="2">
      <t>フクスウ</t>
    </rPh>
    <rPh sb="3" eb="5">
      <t>ジョウタイ</t>
    </rPh>
    <rPh sb="6" eb="8">
      <t>ガイトウ</t>
    </rPh>
    <rPh sb="10" eb="12">
      <t>バアイ</t>
    </rPh>
    <rPh sb="13" eb="14">
      <t>シュ</t>
    </rPh>
    <rPh sb="16" eb="18">
      <t>ジョウタイ</t>
    </rPh>
    <rPh sb="21" eb="23">
      <t>キサイ</t>
    </rPh>
    <phoneticPr fontId="5"/>
  </si>
  <si>
    <t>常時頻回の喀痰吸引を実施している状態</t>
    <rPh sb="0" eb="2">
      <t>ジョウジ</t>
    </rPh>
    <rPh sb="2" eb="4">
      <t>ヒンカイ</t>
    </rPh>
    <rPh sb="5" eb="7">
      <t>カクタン</t>
    </rPh>
    <rPh sb="7" eb="9">
      <t>キュウイン</t>
    </rPh>
    <rPh sb="10" eb="12">
      <t>ジッシ</t>
    </rPh>
    <rPh sb="16" eb="18">
      <t>ジョウタイ</t>
    </rPh>
    <phoneticPr fontId="5"/>
  </si>
  <si>
    <t>呼吸障害等により人工呼吸器を使用している状態</t>
    <rPh sb="0" eb="2">
      <t>コキュウ</t>
    </rPh>
    <rPh sb="2" eb="4">
      <t>ショウガイ</t>
    </rPh>
    <rPh sb="4" eb="5">
      <t>トウ</t>
    </rPh>
    <rPh sb="8" eb="10">
      <t>ジンコウ</t>
    </rPh>
    <rPh sb="10" eb="13">
      <t>コキュウキ</t>
    </rPh>
    <rPh sb="14" eb="16">
      <t>シヨウ</t>
    </rPh>
    <rPh sb="20" eb="22">
      <t>ジョウタイ</t>
    </rPh>
    <phoneticPr fontId="5"/>
  </si>
  <si>
    <t>中心静脈注射を実施している状態</t>
    <rPh sb="0" eb="2">
      <t>チュウシン</t>
    </rPh>
    <rPh sb="2" eb="4">
      <t>ジョウミャク</t>
    </rPh>
    <rPh sb="4" eb="6">
      <t>チュウシャ</t>
    </rPh>
    <rPh sb="7" eb="9">
      <t>ジッシ</t>
    </rPh>
    <rPh sb="13" eb="15">
      <t>ジョウタイ</t>
    </rPh>
    <phoneticPr fontId="5"/>
  </si>
  <si>
    <t>人工腎臓を実施しており、かつ、重篤な合併症を有する状態</t>
    <rPh sb="0" eb="2">
      <t>ジンコウ</t>
    </rPh>
    <rPh sb="2" eb="4">
      <t>ジンゾウ</t>
    </rPh>
    <rPh sb="5" eb="7">
      <t>ジッシ</t>
    </rPh>
    <rPh sb="15" eb="17">
      <t>ジュウトク</t>
    </rPh>
    <rPh sb="18" eb="21">
      <t>ガッペイショウ</t>
    </rPh>
    <rPh sb="22" eb="23">
      <t>ユウ</t>
    </rPh>
    <rPh sb="25" eb="27">
      <t>ジョウタイ</t>
    </rPh>
    <phoneticPr fontId="5"/>
  </si>
  <si>
    <t>重篤な心機能障害、呼吸障害等により常時モニター測定を実施している状態</t>
    <rPh sb="0" eb="2">
      <t>ジュウトク</t>
    </rPh>
    <rPh sb="3" eb="4">
      <t>ココロ</t>
    </rPh>
    <rPh sb="4" eb="6">
      <t>キノウ</t>
    </rPh>
    <rPh sb="6" eb="8">
      <t>ショウガイ</t>
    </rPh>
    <rPh sb="9" eb="11">
      <t>コキュウ</t>
    </rPh>
    <rPh sb="11" eb="13">
      <t>ショウガイ</t>
    </rPh>
    <rPh sb="13" eb="14">
      <t>トウ</t>
    </rPh>
    <rPh sb="17" eb="19">
      <t>ジョウジ</t>
    </rPh>
    <rPh sb="23" eb="25">
      <t>ソクテイ</t>
    </rPh>
    <rPh sb="26" eb="28">
      <t>ジッシ</t>
    </rPh>
    <rPh sb="32" eb="34">
      <t>ジョウタイ</t>
    </rPh>
    <phoneticPr fontId="5"/>
  </si>
  <si>
    <t>⑦</t>
    <phoneticPr fontId="5"/>
  </si>
  <si>
    <t>膀胱又は直腸の機能障害の程度が身体障害者福祉法施行規則（昭和25年厚生労働省令第15号）別表第５号に掲げる身体障害者障害程度等級表の４級以上に該当し、かつ、ストーマの処置を実施している状態</t>
    <rPh sb="0" eb="2">
      <t>ボウコウ</t>
    </rPh>
    <rPh sb="2" eb="3">
      <t>マタ</t>
    </rPh>
    <rPh sb="4" eb="6">
      <t>チョクチョウ</t>
    </rPh>
    <rPh sb="7" eb="9">
      <t>キノウ</t>
    </rPh>
    <rPh sb="9" eb="11">
      <t>ショウガイ</t>
    </rPh>
    <rPh sb="12" eb="14">
      <t>テイド</t>
    </rPh>
    <rPh sb="15" eb="17">
      <t>シンタイ</t>
    </rPh>
    <rPh sb="17" eb="20">
      <t>ショウガイシャ</t>
    </rPh>
    <rPh sb="20" eb="23">
      <t>フクシホウ</t>
    </rPh>
    <rPh sb="23" eb="25">
      <t>シコウ</t>
    </rPh>
    <rPh sb="25" eb="27">
      <t>キソク</t>
    </rPh>
    <rPh sb="28" eb="30">
      <t>ショウワ</t>
    </rPh>
    <rPh sb="32" eb="33">
      <t>ネン</t>
    </rPh>
    <rPh sb="33" eb="35">
      <t>コウセイ</t>
    </rPh>
    <rPh sb="35" eb="38">
      <t>ロウドウショウ</t>
    </rPh>
    <rPh sb="38" eb="39">
      <t>レイ</t>
    </rPh>
    <rPh sb="39" eb="40">
      <t>ダイ</t>
    </rPh>
    <rPh sb="42" eb="43">
      <t>ゴウ</t>
    </rPh>
    <rPh sb="44" eb="46">
      <t>ベッピョウ</t>
    </rPh>
    <rPh sb="46" eb="47">
      <t>ダイ</t>
    </rPh>
    <rPh sb="48" eb="49">
      <t>ゴウ</t>
    </rPh>
    <rPh sb="50" eb="51">
      <t>カカ</t>
    </rPh>
    <rPh sb="53" eb="55">
      <t>シンタイ</t>
    </rPh>
    <rPh sb="55" eb="58">
      <t>ショウガイシャ</t>
    </rPh>
    <rPh sb="58" eb="60">
      <t>ショウガイ</t>
    </rPh>
    <rPh sb="60" eb="62">
      <t>テイド</t>
    </rPh>
    <rPh sb="62" eb="64">
      <t>トウキュウ</t>
    </rPh>
    <rPh sb="64" eb="65">
      <t>ヒョウ</t>
    </rPh>
    <rPh sb="67" eb="70">
      <t>キュウイジョウ</t>
    </rPh>
    <rPh sb="71" eb="73">
      <t>ガイトウ</t>
    </rPh>
    <rPh sb="83" eb="85">
      <t>ショチ</t>
    </rPh>
    <rPh sb="86" eb="88">
      <t>ジッシ</t>
    </rPh>
    <rPh sb="92" eb="94">
      <t>ジョウタイ</t>
    </rPh>
    <phoneticPr fontId="5"/>
  </si>
  <si>
    <t>経鼻胃管や胃瘻等の経腸栄養が行われている状態</t>
    <rPh sb="0" eb="2">
      <t>ケイビ</t>
    </rPh>
    <rPh sb="2" eb="3">
      <t>イ</t>
    </rPh>
    <rPh sb="3" eb="4">
      <t>クダ</t>
    </rPh>
    <rPh sb="5" eb="7">
      <t>イロウ</t>
    </rPh>
    <rPh sb="7" eb="8">
      <t>トウ</t>
    </rPh>
    <rPh sb="9" eb="13">
      <t>ケイチョウエイヨウ</t>
    </rPh>
    <rPh sb="14" eb="15">
      <t>オコナ</t>
    </rPh>
    <rPh sb="20" eb="22">
      <t>ジョウタイ</t>
    </rPh>
    <phoneticPr fontId="5"/>
  </si>
  <si>
    <t>褥瘡に対する治療を実施している状態</t>
    <rPh sb="0" eb="2">
      <t>ジョクソウ</t>
    </rPh>
    <rPh sb="3" eb="4">
      <t>タイ</t>
    </rPh>
    <rPh sb="6" eb="8">
      <t>チリョウ</t>
    </rPh>
    <rPh sb="9" eb="11">
      <t>ジッシ</t>
    </rPh>
    <rPh sb="15" eb="17">
      <t>ジョウタイ</t>
    </rPh>
    <phoneticPr fontId="5"/>
  </si>
  <si>
    <t>気管切開が行われている状態</t>
    <rPh sb="0" eb="2">
      <t>キカン</t>
    </rPh>
    <rPh sb="2" eb="4">
      <t>セッカイ</t>
    </rPh>
    <rPh sb="5" eb="6">
      <t>オコナ</t>
    </rPh>
    <rPh sb="11" eb="13">
      <t>ジョウタイ</t>
    </rPh>
    <phoneticPr fontId="5"/>
  </si>
  <si>
    <t>請求明細書の摘要欄に問１の該当する状態を記載している。</t>
    <rPh sb="0" eb="2">
      <t>セイキュウ</t>
    </rPh>
    <rPh sb="2" eb="5">
      <t>メイサイショ</t>
    </rPh>
    <rPh sb="6" eb="8">
      <t>テキヨウ</t>
    </rPh>
    <rPh sb="8" eb="9">
      <t>ラン</t>
    </rPh>
    <rPh sb="10" eb="11">
      <t>トイ</t>
    </rPh>
    <rPh sb="13" eb="15">
      <t>ガイトウ</t>
    </rPh>
    <rPh sb="17" eb="19">
      <t>ジョウタイ</t>
    </rPh>
    <rPh sb="20" eb="22">
      <t>キサイ</t>
    </rPh>
    <phoneticPr fontId="5"/>
  </si>
  <si>
    <t>問２の医学的管理の内容等を診療録に記載している。</t>
    <rPh sb="0" eb="1">
      <t>トイ</t>
    </rPh>
    <rPh sb="3" eb="6">
      <t>イガクテキ</t>
    </rPh>
    <rPh sb="6" eb="8">
      <t>カンリ</t>
    </rPh>
    <rPh sb="9" eb="11">
      <t>ナイヨウ</t>
    </rPh>
    <rPh sb="11" eb="12">
      <t>トウ</t>
    </rPh>
    <rPh sb="13" eb="16">
      <t>シンリョウロク</t>
    </rPh>
    <rPh sb="17" eb="19">
      <t>キサイ</t>
    </rPh>
    <phoneticPr fontId="5"/>
  </si>
  <si>
    <t>ａ</t>
    <phoneticPr fontId="5"/>
  </si>
  <si>
    <t>透析中に頻回の検査、処置を必要とするインスリン注射を行っている糖尿病</t>
    <rPh sb="0" eb="3">
      <t>トウセキチュウ</t>
    </rPh>
    <rPh sb="4" eb="6">
      <t>ヒンカイ</t>
    </rPh>
    <rPh sb="7" eb="9">
      <t>ケンサ</t>
    </rPh>
    <rPh sb="10" eb="12">
      <t>ショチ</t>
    </rPh>
    <rPh sb="13" eb="15">
      <t>ヒツヨウ</t>
    </rPh>
    <rPh sb="23" eb="25">
      <t>チュウシャ</t>
    </rPh>
    <rPh sb="26" eb="27">
      <t>オコナ</t>
    </rPh>
    <rPh sb="31" eb="34">
      <t>トウニョウビョウ</t>
    </rPh>
    <phoneticPr fontId="5"/>
  </si>
  <si>
    <t>ｂ</t>
    <phoneticPr fontId="5"/>
  </si>
  <si>
    <t>常時低血圧（収縮期血圧が90mmHg以下）</t>
    <rPh sb="0" eb="2">
      <t>ジョウジ</t>
    </rPh>
    <rPh sb="2" eb="5">
      <t>テイケツアツ</t>
    </rPh>
    <rPh sb="6" eb="8">
      <t>シュウシュク</t>
    </rPh>
    <rPh sb="8" eb="9">
      <t>キ</t>
    </rPh>
    <rPh sb="9" eb="11">
      <t>ケツアツ</t>
    </rPh>
    <rPh sb="18" eb="20">
      <t>イカ</t>
    </rPh>
    <phoneticPr fontId="5"/>
  </si>
  <si>
    <t>ｃ</t>
    <phoneticPr fontId="5"/>
  </si>
  <si>
    <t>透析アミロイド症で手根管症候群や運動機能障害を呈するもの</t>
    <rPh sb="0" eb="2">
      <t>トウセキ</t>
    </rPh>
    <rPh sb="7" eb="8">
      <t>ショウ</t>
    </rPh>
    <rPh sb="9" eb="10">
      <t>テ</t>
    </rPh>
    <rPh sb="10" eb="11">
      <t>ネ</t>
    </rPh>
    <rPh sb="11" eb="12">
      <t>クダ</t>
    </rPh>
    <rPh sb="12" eb="15">
      <t>ショウコウグン</t>
    </rPh>
    <rPh sb="16" eb="18">
      <t>ウンドウ</t>
    </rPh>
    <rPh sb="18" eb="20">
      <t>キノウ</t>
    </rPh>
    <rPh sb="20" eb="22">
      <t>ショウガイ</t>
    </rPh>
    <rPh sb="23" eb="24">
      <t>テイ</t>
    </rPh>
    <phoneticPr fontId="5"/>
  </si>
  <si>
    <t>ｄ</t>
    <phoneticPr fontId="5"/>
  </si>
  <si>
    <t>出血性消化器病変を有するもの</t>
    <rPh sb="0" eb="3">
      <t>シュッケツセイ</t>
    </rPh>
    <rPh sb="3" eb="6">
      <t>ショウカキ</t>
    </rPh>
    <rPh sb="6" eb="8">
      <t>ビョウヘン</t>
    </rPh>
    <rPh sb="9" eb="10">
      <t>ユウ</t>
    </rPh>
    <phoneticPr fontId="5"/>
  </si>
  <si>
    <t>ｅ</t>
    <phoneticPr fontId="5"/>
  </si>
  <si>
    <t>骨折を伴う二次性副甲状腺機能亢進症のもの</t>
    <rPh sb="0" eb="2">
      <t>コッセツ</t>
    </rPh>
    <rPh sb="3" eb="4">
      <t>トモナ</t>
    </rPh>
    <rPh sb="5" eb="8">
      <t>ニジセイ</t>
    </rPh>
    <rPh sb="8" eb="9">
      <t>フク</t>
    </rPh>
    <rPh sb="9" eb="12">
      <t>コウジョウセン</t>
    </rPh>
    <rPh sb="12" eb="14">
      <t>キノウ</t>
    </rPh>
    <rPh sb="14" eb="17">
      <t>コウシンショウ</t>
    </rPh>
    <phoneticPr fontId="5"/>
  </si>
  <si>
    <t>ｆ</t>
    <phoneticPr fontId="5"/>
  </si>
  <si>
    <t>うっ血性心不全（ＮＹＨＡⅢ度以上）のもの</t>
    <rPh sb="2" eb="3">
      <t>ケツ</t>
    </rPh>
    <rPh sb="3" eb="4">
      <t>セイ</t>
    </rPh>
    <rPh sb="4" eb="7">
      <t>シンフゼン</t>
    </rPh>
    <rPh sb="13" eb="14">
      <t>ド</t>
    </rPh>
    <rPh sb="14" eb="16">
      <t>イジョウ</t>
    </rPh>
    <phoneticPr fontId="5"/>
  </si>
  <si>
    <t>→当該月において１日当たり８回（夜間を含め約３時間に１回程度）以上実施している日が20日を超える場合をいうものであること</t>
    <phoneticPr fontId="5"/>
  </si>
  <si>
    <t>→当該月において１週間以上人工呼吸又は間歇的陽圧呼吸を行っていること</t>
    <rPh sb="1" eb="3">
      <t>トウガイ</t>
    </rPh>
    <rPh sb="3" eb="4">
      <t>ツキ</t>
    </rPh>
    <rPh sb="9" eb="11">
      <t>シュウカン</t>
    </rPh>
    <rPh sb="11" eb="13">
      <t>イジョウ</t>
    </rPh>
    <rPh sb="13" eb="15">
      <t>ジンコウ</t>
    </rPh>
    <rPh sb="15" eb="17">
      <t>コキュウ</t>
    </rPh>
    <rPh sb="17" eb="18">
      <t>マタ</t>
    </rPh>
    <rPh sb="19" eb="20">
      <t>アイダ</t>
    </rPh>
    <rPh sb="20" eb="21">
      <t>ヤメル</t>
    </rPh>
    <rPh sb="21" eb="22">
      <t>テキ</t>
    </rPh>
    <rPh sb="22" eb="23">
      <t>ヨウ</t>
    </rPh>
    <rPh sb="23" eb="24">
      <t>アツ</t>
    </rPh>
    <rPh sb="24" eb="26">
      <t>コキュウ</t>
    </rPh>
    <rPh sb="27" eb="28">
      <t>オコナ</t>
    </rPh>
    <phoneticPr fontId="5"/>
  </si>
  <si>
    <t>→中心静脈注射により薬剤の投与をされている利用者又は中心静脈栄養以外に栄養維持が困難な利用者であること</t>
    <rPh sb="1" eb="3">
      <t>チュウシン</t>
    </rPh>
    <rPh sb="3" eb="5">
      <t>ジョウミャク</t>
    </rPh>
    <rPh sb="5" eb="7">
      <t>チュウシャ</t>
    </rPh>
    <rPh sb="10" eb="12">
      <t>ヤクザイ</t>
    </rPh>
    <rPh sb="13" eb="15">
      <t>トウヨ</t>
    </rPh>
    <rPh sb="21" eb="24">
      <t>リヨウシャ</t>
    </rPh>
    <rPh sb="24" eb="25">
      <t>マタ</t>
    </rPh>
    <rPh sb="26" eb="28">
      <t>チュウシン</t>
    </rPh>
    <rPh sb="28" eb="30">
      <t>ジョウミャク</t>
    </rPh>
    <rPh sb="30" eb="32">
      <t>エイヨウ</t>
    </rPh>
    <rPh sb="32" eb="34">
      <t>イガイ</t>
    </rPh>
    <rPh sb="35" eb="37">
      <t>エイヨウ</t>
    </rPh>
    <rPh sb="37" eb="39">
      <t>イジ</t>
    </rPh>
    <rPh sb="40" eb="42">
      <t>コンナン</t>
    </rPh>
    <rPh sb="43" eb="46">
      <t>リヨウシャ</t>
    </rPh>
    <phoneticPr fontId="5"/>
  </si>
  <si>
    <t>→人工腎臓を各週２日以上実施しているものであり、かつ、次に掲げるいずれかの合併症をもつものであること</t>
    <rPh sb="1" eb="3">
      <t>ジンコウ</t>
    </rPh>
    <rPh sb="3" eb="5">
      <t>ジンゾウ</t>
    </rPh>
    <rPh sb="6" eb="8">
      <t>カクシュウ</t>
    </rPh>
    <rPh sb="9" eb="12">
      <t>ニチイジョウ</t>
    </rPh>
    <rPh sb="12" eb="14">
      <t>ジッシ</t>
    </rPh>
    <rPh sb="27" eb="28">
      <t>ツギ</t>
    </rPh>
    <rPh sb="29" eb="30">
      <t>カカ</t>
    </rPh>
    <rPh sb="37" eb="40">
      <t>ガッペイショウ</t>
    </rPh>
    <phoneticPr fontId="5"/>
  </si>
  <si>
    <t>→持続性心室性頻拍や心室細動等の重症不整脈発作を繰り返す状態、収縮期血圧90mmHg以下が持続する状態、又は、酸素吸入を行っても動脈血酸素飽和度90％以下の状態で常時、心電図、血圧、動脈血酸素飽和度のいずれかを含むモニタリングを行っていること</t>
    <rPh sb="1" eb="4">
      <t>ジゾクセイ</t>
    </rPh>
    <rPh sb="4" eb="7">
      <t>シンシツセイ</t>
    </rPh>
    <phoneticPr fontId="5"/>
  </si>
  <si>
    <t>→当該利用者に対して、皮膚の炎症等に対するケアを行った場合に算定できるものであること</t>
    <rPh sb="1" eb="3">
      <t>トウガイ</t>
    </rPh>
    <rPh sb="3" eb="6">
      <t>リヨウシャ</t>
    </rPh>
    <rPh sb="7" eb="8">
      <t>タイ</t>
    </rPh>
    <rPh sb="11" eb="13">
      <t>ヒフ</t>
    </rPh>
    <rPh sb="14" eb="16">
      <t>エンショウ</t>
    </rPh>
    <rPh sb="16" eb="17">
      <t>トウ</t>
    </rPh>
    <rPh sb="18" eb="19">
      <t>タイ</t>
    </rPh>
    <rPh sb="24" eb="25">
      <t>オコナ</t>
    </rPh>
    <rPh sb="27" eb="29">
      <t>バアイ</t>
    </rPh>
    <rPh sb="30" eb="32">
      <t>サンテイ</t>
    </rPh>
    <phoneticPr fontId="5"/>
  </si>
  <si>
    <t>→経口摂取が困難で経腸栄養以外に栄養維持が困難な利用者に対して、経腸栄養を行った場合に算定できるものであること</t>
    <rPh sb="1" eb="3">
      <t>ケイコウ</t>
    </rPh>
    <rPh sb="3" eb="5">
      <t>セッシュ</t>
    </rPh>
    <rPh sb="6" eb="8">
      <t>コンナン</t>
    </rPh>
    <rPh sb="9" eb="13">
      <t>ケイチョウエイヨウ</t>
    </rPh>
    <rPh sb="13" eb="15">
      <t>イガイ</t>
    </rPh>
    <rPh sb="16" eb="18">
      <t>エイヨウ</t>
    </rPh>
    <rPh sb="18" eb="20">
      <t>イジ</t>
    </rPh>
    <rPh sb="21" eb="23">
      <t>コンナン</t>
    </rPh>
    <rPh sb="24" eb="27">
      <t>リヨウシャ</t>
    </rPh>
    <rPh sb="28" eb="29">
      <t>タイ</t>
    </rPh>
    <rPh sb="32" eb="36">
      <t>ケイチョウエイヨウ</t>
    </rPh>
    <rPh sb="37" eb="38">
      <t>オコナ</t>
    </rPh>
    <rPh sb="40" eb="42">
      <t>バアイ</t>
    </rPh>
    <rPh sb="43" eb="45">
      <t>サンテイ</t>
    </rPh>
    <phoneticPr fontId="5"/>
  </si>
  <si>
    <t>→以下の分類で第３度以上に該当し、かつ、当該褥瘡に対して必要な処置を行った場合に限る</t>
    <rPh sb="1" eb="3">
      <t>イカ</t>
    </rPh>
    <rPh sb="4" eb="6">
      <t>ブンルイ</t>
    </rPh>
    <rPh sb="7" eb="8">
      <t>ダイ</t>
    </rPh>
    <rPh sb="9" eb="10">
      <t>ド</t>
    </rPh>
    <rPh sb="10" eb="12">
      <t>イジョウ</t>
    </rPh>
    <rPh sb="13" eb="15">
      <t>ガイトウ</t>
    </rPh>
    <rPh sb="20" eb="22">
      <t>トウガイ</t>
    </rPh>
    <rPh sb="22" eb="24">
      <t>ジョクソウ</t>
    </rPh>
    <rPh sb="25" eb="26">
      <t>タイ</t>
    </rPh>
    <rPh sb="28" eb="30">
      <t>ヒツヨウ</t>
    </rPh>
    <rPh sb="31" eb="33">
      <t>ショチ</t>
    </rPh>
    <rPh sb="34" eb="35">
      <t>オコナ</t>
    </rPh>
    <rPh sb="37" eb="39">
      <t>バアイ</t>
    </rPh>
    <rPh sb="40" eb="41">
      <t>カギ</t>
    </rPh>
    <phoneticPr fontId="5"/>
  </si>
  <si>
    <t>第１度：</t>
    <rPh sb="0" eb="1">
      <t>ダイ</t>
    </rPh>
    <rPh sb="2" eb="3">
      <t>ド</t>
    </rPh>
    <phoneticPr fontId="5"/>
  </si>
  <si>
    <t>第２度：</t>
    <rPh sb="0" eb="1">
      <t>ダイ</t>
    </rPh>
    <rPh sb="2" eb="3">
      <t>ド</t>
    </rPh>
    <phoneticPr fontId="5"/>
  </si>
  <si>
    <t>第３度：</t>
    <rPh sb="0" eb="1">
      <t>ダイ</t>
    </rPh>
    <rPh sb="2" eb="3">
      <t>ド</t>
    </rPh>
    <phoneticPr fontId="5"/>
  </si>
  <si>
    <t>皮膚の発赤が持続している部分があり、圧迫を取り除いても消失しない（皮膚の損傷はない）</t>
    <rPh sb="0" eb="2">
      <t>ヒフ</t>
    </rPh>
    <rPh sb="3" eb="5">
      <t>ホッセキ</t>
    </rPh>
    <rPh sb="6" eb="8">
      <t>ジゾク</t>
    </rPh>
    <rPh sb="12" eb="14">
      <t>ブブン</t>
    </rPh>
    <rPh sb="18" eb="20">
      <t>アッパク</t>
    </rPh>
    <rPh sb="21" eb="22">
      <t>ト</t>
    </rPh>
    <rPh sb="23" eb="24">
      <t>ノゾ</t>
    </rPh>
    <rPh sb="27" eb="29">
      <t>ショウシツ</t>
    </rPh>
    <rPh sb="33" eb="35">
      <t>ヒフ</t>
    </rPh>
    <rPh sb="36" eb="38">
      <t>ソンショウ</t>
    </rPh>
    <phoneticPr fontId="5"/>
  </si>
  <si>
    <t>皮膚層がなくなり潰瘍が皮下組織にまで及ぶ。深いくぼみとして表れ、隣接組織まで及んでいることもあれば、及んでいないこともある</t>
    <rPh sb="0" eb="2">
      <t>ヒフ</t>
    </rPh>
    <rPh sb="2" eb="3">
      <t>ソウ</t>
    </rPh>
    <rPh sb="8" eb="10">
      <t>カイヨウ</t>
    </rPh>
    <rPh sb="11" eb="13">
      <t>ヒカ</t>
    </rPh>
    <rPh sb="13" eb="15">
      <t>ソシキ</t>
    </rPh>
    <rPh sb="18" eb="19">
      <t>オヨ</t>
    </rPh>
    <rPh sb="21" eb="22">
      <t>フカ</t>
    </rPh>
    <rPh sb="29" eb="30">
      <t>アラワ</t>
    </rPh>
    <rPh sb="32" eb="34">
      <t>リンセツ</t>
    </rPh>
    <rPh sb="34" eb="36">
      <t>ソシキ</t>
    </rPh>
    <rPh sb="38" eb="39">
      <t>オヨ</t>
    </rPh>
    <rPh sb="50" eb="51">
      <t>オヨ</t>
    </rPh>
    <phoneticPr fontId="5"/>
  </si>
  <si>
    <t>第４度：</t>
    <rPh sb="0" eb="1">
      <t>ダイ</t>
    </rPh>
    <rPh sb="2" eb="3">
      <t>ド</t>
    </rPh>
    <phoneticPr fontId="5"/>
  </si>
  <si>
    <t>皮膚層と皮下組織が失われ、筋肉や骨が露出している</t>
    <rPh sb="0" eb="2">
      <t>ヒフ</t>
    </rPh>
    <rPh sb="2" eb="3">
      <t>ソウ</t>
    </rPh>
    <rPh sb="4" eb="6">
      <t>ヒカ</t>
    </rPh>
    <rPh sb="6" eb="8">
      <t>ソシキ</t>
    </rPh>
    <rPh sb="9" eb="10">
      <t>ウシナ</t>
    </rPh>
    <rPh sb="13" eb="15">
      <t>キンニク</t>
    </rPh>
    <rPh sb="16" eb="17">
      <t>ホネ</t>
    </rPh>
    <rPh sb="18" eb="20">
      <t>ロシュツ</t>
    </rPh>
    <phoneticPr fontId="5"/>
  </si>
  <si>
    <t>→気管切開が行われている利用者について、気管切開の医学的管理を行った場合に算定できるものであること</t>
    <rPh sb="1" eb="3">
      <t>キカン</t>
    </rPh>
    <rPh sb="3" eb="5">
      <t>セッカイ</t>
    </rPh>
    <rPh sb="6" eb="7">
      <t>オコナ</t>
    </rPh>
    <rPh sb="12" eb="15">
      <t>リヨウシャ</t>
    </rPh>
    <rPh sb="20" eb="22">
      <t>キカン</t>
    </rPh>
    <rPh sb="22" eb="24">
      <t>セッカイ</t>
    </rPh>
    <rPh sb="25" eb="28">
      <t>イガクテキ</t>
    </rPh>
    <rPh sb="28" eb="30">
      <t>カンリ</t>
    </rPh>
    <rPh sb="31" eb="32">
      <t>オコナ</t>
    </rPh>
    <rPh sb="34" eb="36">
      <t>バアイ</t>
    </rPh>
    <rPh sb="37" eb="39">
      <t>サンテイ</t>
    </rPh>
    <phoneticPr fontId="5"/>
  </si>
  <si>
    <t>問１の利用者に対し、計画的な医学管理を継続して行い、指定短期入所療養介護を行っている。</t>
    <rPh sb="0" eb="1">
      <t>トイ</t>
    </rPh>
    <rPh sb="3" eb="6">
      <t>リヨウシャ</t>
    </rPh>
    <rPh sb="7" eb="8">
      <t>タイ</t>
    </rPh>
    <rPh sb="26" eb="28">
      <t>シテイ</t>
    </rPh>
    <rPh sb="28" eb="30">
      <t>タンキ</t>
    </rPh>
    <rPh sb="30" eb="32">
      <t>ニュウショ</t>
    </rPh>
    <rPh sb="32" eb="34">
      <t>リョウヨウ</t>
    </rPh>
    <rPh sb="34" eb="36">
      <t>カイゴ</t>
    </rPh>
    <phoneticPr fontId="5"/>
  </si>
  <si>
    <t>常勤職員である看護職員又は介護職員が、基準省令により算定される員数（問１）の７割程度確保されている</t>
    <rPh sb="0" eb="2">
      <t>ジョウキン</t>
    </rPh>
    <rPh sb="2" eb="4">
      <t>ショクイン</t>
    </rPh>
    <rPh sb="7" eb="9">
      <t>カンゴ</t>
    </rPh>
    <rPh sb="9" eb="11">
      <t>ショクイン</t>
    </rPh>
    <rPh sb="11" eb="12">
      <t>マタ</t>
    </rPh>
    <rPh sb="13" eb="15">
      <t>カイゴ</t>
    </rPh>
    <rPh sb="15" eb="17">
      <t>ショクイン</t>
    </rPh>
    <rPh sb="19" eb="21">
      <t>キジュン</t>
    </rPh>
    <rPh sb="21" eb="23">
      <t>ショウレイ</t>
    </rPh>
    <rPh sb="26" eb="28">
      <t>サンテイ</t>
    </rPh>
    <rPh sb="31" eb="33">
      <t>インスウ</t>
    </rPh>
    <rPh sb="34" eb="35">
      <t>トイ</t>
    </rPh>
    <rPh sb="39" eb="40">
      <t>ワリ</t>
    </rPh>
    <rPh sb="40" eb="42">
      <t>テイド</t>
    </rPh>
    <rPh sb="42" eb="44">
      <t>カクホ</t>
    </rPh>
    <phoneticPr fontId="5"/>
  </si>
  <si>
    <t>入所申込者の入所に際しては、その者に係る居宅介護支援事業者に対する照会等により、その者の心身の状況、生活歴、病歴、指定居宅サービス等の利用状況等の把握に努めている。</t>
    <rPh sb="2" eb="4">
      <t>モウシコミ</t>
    </rPh>
    <rPh sb="4" eb="5">
      <t>シャ</t>
    </rPh>
    <rPh sb="9" eb="10">
      <t>サイ</t>
    </rPh>
    <rPh sb="16" eb="17">
      <t>モノ</t>
    </rPh>
    <rPh sb="18" eb="19">
      <t>カカ</t>
    </rPh>
    <rPh sb="20" eb="22">
      <t>キョタク</t>
    </rPh>
    <rPh sb="22" eb="24">
      <t>カイゴ</t>
    </rPh>
    <rPh sb="24" eb="26">
      <t>シエン</t>
    </rPh>
    <rPh sb="26" eb="29">
      <t>ジギョウシャ</t>
    </rPh>
    <rPh sb="30" eb="31">
      <t>タイ</t>
    </rPh>
    <rPh sb="33" eb="35">
      <t>ショウカイ</t>
    </rPh>
    <rPh sb="35" eb="36">
      <t>トウ</t>
    </rPh>
    <rPh sb="42" eb="43">
      <t>モノ</t>
    </rPh>
    <rPh sb="44" eb="46">
      <t>シンシン</t>
    </rPh>
    <rPh sb="47" eb="49">
      <t>ジョウキョウ</t>
    </rPh>
    <rPh sb="50" eb="52">
      <t>セイカツ</t>
    </rPh>
    <rPh sb="52" eb="53">
      <t>レキ</t>
    </rPh>
    <rPh sb="54" eb="56">
      <t>ビョウレキ</t>
    </rPh>
    <rPh sb="57" eb="59">
      <t>シテイ</t>
    </rPh>
    <rPh sb="59" eb="61">
      <t>キョタク</t>
    </rPh>
    <rPh sb="65" eb="66">
      <t>トウ</t>
    </rPh>
    <rPh sb="67" eb="69">
      <t>リヨウ</t>
    </rPh>
    <rPh sb="69" eb="72">
      <t>ジョウキョウトウ</t>
    </rPh>
    <rPh sb="73" eb="75">
      <t>ハアク</t>
    </rPh>
    <rPh sb="76" eb="77">
      <t>ツト</t>
    </rPh>
    <phoneticPr fontId="5"/>
  </si>
  <si>
    <t>施設サービス計画（（介護予防）短期入所療養介護計画）</t>
    <rPh sb="10" eb="12">
      <t>カイゴ</t>
    </rPh>
    <rPh sb="12" eb="14">
      <t>ヨボウ</t>
    </rPh>
    <rPh sb="19" eb="21">
      <t>リョウヨウ</t>
    </rPh>
    <phoneticPr fontId="5"/>
  </si>
  <si>
    <t>[ユニット型施設]
入居者が、その有する能力に応じて、自らの生活様式及び生活習慣に沿って自律的な日常生活を営むことができるようにするため、施設サービス計画（短期入所療養介護計画）に基づき、入居（利用）者の日常生活上の活動について必要な援助を行うことにより、入居（利用）者の日常生活を支援するものとしてサービスを提供している。</t>
    <rPh sb="6" eb="8">
      <t>シセツ</t>
    </rPh>
    <rPh sb="10" eb="13">
      <t>ニュウキョシャ</t>
    </rPh>
    <rPh sb="17" eb="18">
      <t>ユウ</t>
    </rPh>
    <rPh sb="20" eb="22">
      <t>ノウリョク</t>
    </rPh>
    <rPh sb="23" eb="24">
      <t>オウ</t>
    </rPh>
    <rPh sb="27" eb="28">
      <t>ミズカ</t>
    </rPh>
    <rPh sb="30" eb="32">
      <t>セイカツ</t>
    </rPh>
    <rPh sb="32" eb="34">
      <t>ヨウシキ</t>
    </rPh>
    <rPh sb="34" eb="35">
      <t>オヨ</t>
    </rPh>
    <rPh sb="36" eb="38">
      <t>セイカツ</t>
    </rPh>
    <rPh sb="38" eb="40">
      <t>シュウカン</t>
    </rPh>
    <rPh sb="41" eb="42">
      <t>ソ</t>
    </rPh>
    <rPh sb="44" eb="47">
      <t>ジリツテキ</t>
    </rPh>
    <rPh sb="48" eb="50">
      <t>ニチジョウ</t>
    </rPh>
    <rPh sb="50" eb="52">
      <t>セイカツ</t>
    </rPh>
    <rPh sb="53" eb="54">
      <t>イトナ</t>
    </rPh>
    <rPh sb="82" eb="84">
      <t>リョウヨウ</t>
    </rPh>
    <phoneticPr fontId="5"/>
  </si>
  <si>
    <t>次の記録を整備し、その完結の日から５年間保存している。</t>
    <rPh sb="0" eb="1">
      <t>ツギ</t>
    </rPh>
    <rPh sb="2" eb="4">
      <t>キロク</t>
    </rPh>
    <rPh sb="11" eb="13">
      <t>カンケツ</t>
    </rPh>
    <rPh sb="14" eb="15">
      <t>ヒ</t>
    </rPh>
    <phoneticPr fontId="5"/>
  </si>
  <si>
    <t>管理者は、当該施設（事業所）の従業者の管理、指定短期入所療養介護の利用申込みに係る調整、業務の実施状況の把握その他の管理を一元的に行っている。</t>
    <rPh sb="0" eb="3">
      <t>カンリシャ</t>
    </rPh>
    <rPh sb="10" eb="12">
      <t>ジギョウ</t>
    </rPh>
    <rPh sb="12" eb="13">
      <t>ショ</t>
    </rPh>
    <rPh sb="28" eb="30">
      <t>リョウヨウ</t>
    </rPh>
    <rPh sb="44" eb="46">
      <t>ギョウム</t>
    </rPh>
    <phoneticPr fontId="5"/>
  </si>
  <si>
    <t>皮膚層の部分的喪失（びらん、水疱、浅いくぼみとして表れるもの）</t>
    <rPh sb="0" eb="2">
      <t>ヒフ</t>
    </rPh>
    <rPh sb="2" eb="3">
      <t>ソウ</t>
    </rPh>
    <rPh sb="4" eb="7">
      <t>ブブンテキ</t>
    </rPh>
    <rPh sb="7" eb="9">
      <t>ソウシツ</t>
    </rPh>
    <rPh sb="14" eb="16">
      <t>スイホウ</t>
    </rPh>
    <rPh sb="17" eb="18">
      <t>アサ</t>
    </rPh>
    <rPh sb="25" eb="26">
      <t>アラワ</t>
    </rPh>
    <phoneticPr fontId="5"/>
  </si>
  <si>
    <t>入所者が過去３月間の間に、介護老人保健施設に入所したことがあり、４週間以上の入院後に介護老人保健施設に再入所した場合で、短期集中リハビリテーションの必要性が認められる入所者</t>
    <rPh sb="0" eb="3">
      <t>ニュウショシャ</t>
    </rPh>
    <rPh sb="4" eb="6">
      <t>カコ</t>
    </rPh>
    <rPh sb="7" eb="8">
      <t>ツキ</t>
    </rPh>
    <rPh sb="8" eb="9">
      <t>マ</t>
    </rPh>
    <rPh sb="10" eb="11">
      <t>アイダ</t>
    </rPh>
    <rPh sb="13" eb="15">
      <t>カイゴ</t>
    </rPh>
    <rPh sb="15" eb="17">
      <t>ロウジン</t>
    </rPh>
    <rPh sb="17" eb="19">
      <t>ホケン</t>
    </rPh>
    <rPh sb="19" eb="21">
      <t>シセツ</t>
    </rPh>
    <rPh sb="22" eb="24">
      <t>ニュウショ</t>
    </rPh>
    <phoneticPr fontId="5"/>
  </si>
  <si>
    <t>短期入所療養介護を30日を超えて利用した場合、30日を超える日以降について連続して介護報酬を請求していない。</t>
    <rPh sb="13" eb="14">
      <t>コ</t>
    </rPh>
    <phoneticPr fontId="5"/>
  </si>
  <si>
    <t>令和</t>
    <phoneticPr fontId="5"/>
  </si>
  <si>
    <t>※</t>
    <phoneticPr fontId="70"/>
  </si>
  <si>
    <t>運営状況点検書に記載の各項目は、主に以下の基準等に基づいています。</t>
    <rPh sb="18" eb="20">
      <t>イカ</t>
    </rPh>
    <phoneticPr fontId="70"/>
  </si>
  <si>
    <t>・</t>
    <phoneticPr fontId="70"/>
  </si>
  <si>
    <t>指定居宅サービス等の事業の人員等に関する基準等を定める条例（平成30年横須賀市条例第28号）</t>
    <phoneticPr fontId="70"/>
  </si>
  <si>
    <t>指定居宅サービス等の事業の人員等に関する基準等を定める条例施行規則（平成25年横須賀市規則第43号）</t>
    <phoneticPr fontId="70"/>
  </si>
  <si>
    <t>指定居宅サービス等の事業の人員、設備及び運営に関する基準（平成11年厚生省令第37号）</t>
    <rPh sb="33" eb="34">
      <t>ネン</t>
    </rPh>
    <phoneticPr fontId="5"/>
  </si>
  <si>
    <t>指定介護予防サービス等の事業の人員等に関する基準等を定める条例（平成30年横須賀市条例第29号）</t>
    <phoneticPr fontId="70"/>
  </si>
  <si>
    <t>指定介護予防サービス等の事業の人員等に関する基準等を定める条例施行規則（平成25年横須賀市規則第44号）</t>
    <phoneticPr fontId="70"/>
  </si>
  <si>
    <t>指定介護予防サービス等の事業の人員、設備及び運営並びに指定介護予防サービス等に係る介護予防のための効果的な支援の方法に関する基準（平成18年厚生労働省令第35号）</t>
    <phoneticPr fontId="5"/>
  </si>
  <si>
    <t>指定施設サービス等に要する費用の額の算定に関する基準（平成12年厚生省告示第21号）</t>
    <rPh sb="0" eb="2">
      <t>シテイ</t>
    </rPh>
    <rPh sb="2" eb="4">
      <t>シセツ</t>
    </rPh>
    <rPh sb="8" eb="9">
      <t>トウ</t>
    </rPh>
    <rPh sb="10" eb="11">
      <t>ヨウ</t>
    </rPh>
    <rPh sb="13" eb="15">
      <t>ヒヨウ</t>
    </rPh>
    <rPh sb="16" eb="17">
      <t>ガク</t>
    </rPh>
    <rPh sb="18" eb="20">
      <t>サンテイ</t>
    </rPh>
    <rPh sb="21" eb="22">
      <t>カン</t>
    </rPh>
    <rPh sb="24" eb="26">
      <t>キジュン</t>
    </rPh>
    <rPh sb="27" eb="29">
      <t>ヘイセイ</t>
    </rPh>
    <rPh sb="31" eb="32">
      <t>ネン</t>
    </rPh>
    <rPh sb="32" eb="35">
      <t>コウセイショウ</t>
    </rPh>
    <rPh sb="35" eb="37">
      <t>コクジ</t>
    </rPh>
    <rPh sb="37" eb="38">
      <t>ダイ</t>
    </rPh>
    <rPh sb="40" eb="41">
      <t>ゴウ</t>
    </rPh>
    <phoneticPr fontId="70"/>
  </si>
  <si>
    <t>指定居宅サービスに要する費用の額の算定に関する基準（平成12年厚生省告示第19号）</t>
    <phoneticPr fontId="70"/>
  </si>
  <si>
    <t>指定介護予防サービスに要する費用の額の算定に関する基準（平成18年厚生労働省告示第127号）</t>
    <phoneticPr fontId="70"/>
  </si>
  <si>
    <t>指定居宅サービスに要する費用の額の算定に関する基準（短期入所サービス及び特定施設入居者生活介護に係る部分）及び指定施設サービス等に要する費用の額の算定に関する基準の制定に伴う実施上の留意事項について（平成12年３月８日老企第40号厚生省老人保健福祉局企画課長通知）</t>
    <phoneticPr fontId="70"/>
  </si>
  <si>
    <t>指定介護予防サービスに要する費用の額の算定に関する基準の制定に伴う実施上の留意事項について（平成18年３月17日老計発第0317001号・老振発第0317001号・老老発第0317001号厚生労働省老健局計画課長ほか連名通知）</t>
    <phoneticPr fontId="70"/>
  </si>
  <si>
    <t>厚生労働大臣が定める利用者等の数の基準及び看護職員等の員数の基準並びに通所介護費等の算定方法（平成12年厚生省告示第27号）</t>
    <rPh sb="10" eb="13">
      <t>リヨウシャ</t>
    </rPh>
    <rPh sb="13" eb="14">
      <t>トウ</t>
    </rPh>
    <rPh sb="15" eb="16">
      <t>カズ</t>
    </rPh>
    <rPh sb="17" eb="19">
      <t>キジュン</t>
    </rPh>
    <rPh sb="19" eb="20">
      <t>オヨ</t>
    </rPh>
    <rPh sb="21" eb="23">
      <t>カンゴ</t>
    </rPh>
    <rPh sb="23" eb="25">
      <t>ショクイン</t>
    </rPh>
    <rPh sb="25" eb="26">
      <t>トウ</t>
    </rPh>
    <rPh sb="27" eb="29">
      <t>インズウ</t>
    </rPh>
    <rPh sb="30" eb="32">
      <t>キジュン</t>
    </rPh>
    <rPh sb="32" eb="33">
      <t>ナラ</t>
    </rPh>
    <rPh sb="35" eb="39">
      <t>ツウショカイゴ</t>
    </rPh>
    <rPh sb="39" eb="40">
      <t>ヒ</t>
    </rPh>
    <rPh sb="40" eb="41">
      <t>トウ</t>
    </rPh>
    <rPh sb="42" eb="44">
      <t>サンテイ</t>
    </rPh>
    <rPh sb="44" eb="46">
      <t>ホウホウ</t>
    </rPh>
    <phoneticPr fontId="70"/>
  </si>
  <si>
    <t>厚生労働大臣が定める夜勤を行う職員の勤務条件に関する基準（平成12年厚生省告示第29号）</t>
    <rPh sb="10" eb="12">
      <t>ヤキン</t>
    </rPh>
    <rPh sb="13" eb="14">
      <t>オコナ</t>
    </rPh>
    <rPh sb="15" eb="17">
      <t>ショクイン</t>
    </rPh>
    <rPh sb="18" eb="20">
      <t>キンム</t>
    </rPh>
    <rPh sb="20" eb="22">
      <t>ジョウケン</t>
    </rPh>
    <rPh sb="23" eb="24">
      <t>カン</t>
    </rPh>
    <rPh sb="26" eb="28">
      <t>キジュン</t>
    </rPh>
    <rPh sb="36" eb="37">
      <t>ショウ</t>
    </rPh>
    <phoneticPr fontId="70"/>
  </si>
  <si>
    <t>厚生労働大臣が定める基準に適合する利用者等（平成27年厚生労働省告示第94号）</t>
    <phoneticPr fontId="70"/>
  </si>
  <si>
    <t>厚生労働大臣が定める基準（平成27年厚生労働省告示第95号）</t>
    <phoneticPr fontId="70"/>
  </si>
  <si>
    <t>※</t>
    <phoneticPr fontId="70"/>
  </si>
  <si>
    <t>介護老人保健施設の人員、施設及び設備並びに運営に関する基準（平成11年厚生省令第40号）</t>
    <rPh sb="0" eb="2">
      <t>カイゴ</t>
    </rPh>
    <rPh sb="2" eb="4">
      <t>ロウジン</t>
    </rPh>
    <rPh sb="4" eb="6">
      <t>ホケン</t>
    </rPh>
    <rPh sb="6" eb="8">
      <t>シセツ</t>
    </rPh>
    <rPh sb="9" eb="11">
      <t>ジンイン</t>
    </rPh>
    <rPh sb="12" eb="14">
      <t>シセツ</t>
    </rPh>
    <rPh sb="14" eb="15">
      <t>オヨ</t>
    </rPh>
    <rPh sb="16" eb="18">
      <t>セツビ</t>
    </rPh>
    <rPh sb="18" eb="19">
      <t>ナラ</t>
    </rPh>
    <rPh sb="21" eb="23">
      <t>ウンエイ</t>
    </rPh>
    <rPh sb="24" eb="25">
      <t>カン</t>
    </rPh>
    <rPh sb="27" eb="29">
      <t>キジュン</t>
    </rPh>
    <rPh sb="30" eb="32">
      <t>ヘイセイ</t>
    </rPh>
    <rPh sb="34" eb="35">
      <t>ネン</t>
    </rPh>
    <rPh sb="35" eb="38">
      <t>コウセイショウ</t>
    </rPh>
    <rPh sb="38" eb="39">
      <t>レイ</t>
    </rPh>
    <rPh sb="39" eb="40">
      <t>ダイ</t>
    </rPh>
    <rPh sb="42" eb="43">
      <t>ゴウ</t>
    </rPh>
    <phoneticPr fontId="70"/>
  </si>
  <si>
    <t>介護老人保健施設の人員等に関する基準を定める条例（平成30年横須賀市条例第35号）</t>
    <rPh sb="25" eb="27">
      <t>ヘイセイ</t>
    </rPh>
    <rPh sb="29" eb="30">
      <t>ネン</t>
    </rPh>
    <rPh sb="30" eb="34">
      <t>ヨコスカシ</t>
    </rPh>
    <rPh sb="34" eb="36">
      <t>ジョウレイ</t>
    </rPh>
    <rPh sb="36" eb="37">
      <t>ダイ</t>
    </rPh>
    <rPh sb="39" eb="40">
      <t>ゴウ</t>
    </rPh>
    <phoneticPr fontId="70"/>
  </si>
  <si>
    <t>介護老人保健施設の人員等 に関する基準を定める条例施行規則（平成25年横須賀市規則第48号）</t>
    <phoneticPr fontId="70"/>
  </si>
  <si>
    <t>入所者及び家族の処遇上の相談</t>
    <rPh sb="12" eb="14">
      <t>ソウダン</t>
    </rPh>
    <phoneticPr fontId="5"/>
  </si>
  <si>
    <t>保健医療及び社会福祉に関する相当な学識経験を有し、次に掲げるような入所者に対する各種支援及び相談の業務を行うのにふさわしい常勤職員を充てている。</t>
    <rPh sb="0" eb="2">
      <t>ホケン</t>
    </rPh>
    <rPh sb="2" eb="4">
      <t>イリョウ</t>
    </rPh>
    <rPh sb="4" eb="5">
      <t>オヨ</t>
    </rPh>
    <rPh sb="6" eb="8">
      <t>シャカイ</t>
    </rPh>
    <rPh sb="8" eb="10">
      <t>フクシ</t>
    </rPh>
    <rPh sb="11" eb="12">
      <t>カン</t>
    </rPh>
    <rPh sb="14" eb="16">
      <t>ソウトウ</t>
    </rPh>
    <rPh sb="17" eb="19">
      <t>ガクシキ</t>
    </rPh>
    <rPh sb="19" eb="21">
      <t>ケイケン</t>
    </rPh>
    <rPh sb="22" eb="23">
      <t>ユウ</t>
    </rPh>
    <rPh sb="25" eb="26">
      <t>ツギ</t>
    </rPh>
    <rPh sb="27" eb="28">
      <t>カカ</t>
    </rPh>
    <rPh sb="33" eb="36">
      <t>ニュウショシャ</t>
    </rPh>
    <rPh sb="37" eb="38">
      <t>タイ</t>
    </rPh>
    <rPh sb="40" eb="42">
      <t>カクシュ</t>
    </rPh>
    <rPh sb="42" eb="44">
      <t>シエン</t>
    </rPh>
    <rPh sb="44" eb="45">
      <t>オヨ</t>
    </rPh>
    <rPh sb="46" eb="48">
      <t>ソウダン</t>
    </rPh>
    <rPh sb="49" eb="51">
      <t>ギョウム</t>
    </rPh>
    <rPh sb="52" eb="53">
      <t>オコナ</t>
    </rPh>
    <rPh sb="61" eb="63">
      <t>ジョウキン</t>
    </rPh>
    <rPh sb="63" eb="65">
      <t>ショクイン</t>
    </rPh>
    <rPh sb="66" eb="67">
      <t>ア</t>
    </rPh>
    <phoneticPr fontId="5"/>
  </si>
  <si>
    <t>（１）内容及び手続の説明及び同意</t>
    <rPh sb="3" eb="5">
      <t>ナイヨウ</t>
    </rPh>
    <rPh sb="5" eb="6">
      <t>オヨ</t>
    </rPh>
    <rPh sb="7" eb="9">
      <t>テツヅ</t>
    </rPh>
    <rPh sb="10" eb="12">
      <t>セツメイ</t>
    </rPh>
    <rPh sb="12" eb="13">
      <t>オヨ</t>
    </rPh>
    <rPh sb="14" eb="16">
      <t>ドウイ</t>
    </rPh>
    <phoneticPr fontId="5"/>
  </si>
  <si>
    <t>サービスの提供の開始に際し、入所（利用）申込者の提示する被保険者証によって、被保険者資格、要介護（要支援）認定の有無及び要介護（要支援）認定の有効期間を確認している。</t>
    <rPh sb="5" eb="7">
      <t>テイキョウ</t>
    </rPh>
    <rPh sb="8" eb="10">
      <t>カイシ</t>
    </rPh>
    <rPh sb="11" eb="12">
      <t>サイ</t>
    </rPh>
    <rPh sb="20" eb="22">
      <t>モウシコ</t>
    </rPh>
    <rPh sb="22" eb="23">
      <t>モノ</t>
    </rPh>
    <rPh sb="24" eb="26">
      <t>テイジ</t>
    </rPh>
    <rPh sb="28" eb="32">
      <t>ヒホケンシャ</t>
    </rPh>
    <rPh sb="32" eb="33">
      <t>ショウ</t>
    </rPh>
    <rPh sb="38" eb="42">
      <t>ヒホケンシャ</t>
    </rPh>
    <rPh sb="42" eb="44">
      <t>シカク</t>
    </rPh>
    <rPh sb="45" eb="46">
      <t>ヨウ</t>
    </rPh>
    <rPh sb="46" eb="48">
      <t>カイゴ</t>
    </rPh>
    <rPh sb="49" eb="52">
      <t>ヨウシエン</t>
    </rPh>
    <rPh sb="53" eb="55">
      <t>ニンテイ</t>
    </rPh>
    <rPh sb="56" eb="58">
      <t>ウム</t>
    </rPh>
    <rPh sb="58" eb="59">
      <t>オヨ</t>
    </rPh>
    <rPh sb="60" eb="61">
      <t>ヨウ</t>
    </rPh>
    <rPh sb="61" eb="63">
      <t>カイゴ</t>
    </rPh>
    <rPh sb="64" eb="67">
      <t>ヨウシエン</t>
    </rPh>
    <rPh sb="68" eb="70">
      <t>ニンテイ</t>
    </rPh>
    <rPh sb="71" eb="73">
      <t>ユウコウ</t>
    </rPh>
    <rPh sb="73" eb="75">
      <t>キカン</t>
    </rPh>
    <rPh sb="76" eb="78">
      <t>カクニン</t>
    </rPh>
    <phoneticPr fontId="5"/>
  </si>
  <si>
    <t>（４）要介護（要支援）認定の申請に係る援助</t>
    <rPh sb="3" eb="4">
      <t>ヨウ</t>
    </rPh>
    <rPh sb="4" eb="6">
      <t>カイゴ</t>
    </rPh>
    <rPh sb="7" eb="10">
      <t>ヨウシエン</t>
    </rPh>
    <rPh sb="11" eb="13">
      <t>ニンテイ</t>
    </rPh>
    <rPh sb="14" eb="16">
      <t>シンセイ</t>
    </rPh>
    <rPh sb="17" eb="18">
      <t>カカワ</t>
    </rPh>
    <rPh sb="19" eb="21">
      <t>エンジョ</t>
    </rPh>
    <phoneticPr fontId="5"/>
  </si>
  <si>
    <t>入所の際に要介護（要支援）認定を受けていない入所（利用）申込者については、要介護（要支援）認定の申請が既に行われているかどうかを確認し、申請が行われていない場合は、入所（利用）申込者の意思を踏まえて、速やかに当該申請が行われるよう必要な援助を行っている。</t>
    <rPh sb="3" eb="4">
      <t>サイ</t>
    </rPh>
    <rPh sb="5" eb="6">
      <t>ヨウ</t>
    </rPh>
    <rPh sb="6" eb="8">
      <t>カイゴ</t>
    </rPh>
    <rPh sb="9" eb="12">
      <t>ヨウシエン</t>
    </rPh>
    <rPh sb="13" eb="15">
      <t>ニンテイ</t>
    </rPh>
    <rPh sb="16" eb="17">
      <t>ウ</t>
    </rPh>
    <rPh sb="28" eb="30">
      <t>モウシコミ</t>
    </rPh>
    <rPh sb="30" eb="31">
      <t>シャ</t>
    </rPh>
    <rPh sb="37" eb="38">
      <t>ヨウ</t>
    </rPh>
    <rPh sb="38" eb="40">
      <t>カイゴ</t>
    </rPh>
    <rPh sb="41" eb="44">
      <t>ヨウシエン</t>
    </rPh>
    <rPh sb="45" eb="47">
      <t>ニンテイ</t>
    </rPh>
    <rPh sb="48" eb="50">
      <t>シンセイ</t>
    </rPh>
    <rPh sb="51" eb="52">
      <t>スデ</t>
    </rPh>
    <rPh sb="53" eb="54">
      <t>オコナ</t>
    </rPh>
    <rPh sb="64" eb="66">
      <t>カクニン</t>
    </rPh>
    <rPh sb="68" eb="70">
      <t>シンセイ</t>
    </rPh>
    <rPh sb="71" eb="72">
      <t>オコナ</t>
    </rPh>
    <rPh sb="78" eb="80">
      <t>バアイ</t>
    </rPh>
    <rPh sb="88" eb="90">
      <t>モウシコミ</t>
    </rPh>
    <rPh sb="90" eb="91">
      <t>シャ</t>
    </rPh>
    <rPh sb="92" eb="94">
      <t>イシ</t>
    </rPh>
    <rPh sb="95" eb="96">
      <t>フ</t>
    </rPh>
    <rPh sb="100" eb="101">
      <t>スミ</t>
    </rPh>
    <rPh sb="104" eb="106">
      <t>トウガイ</t>
    </rPh>
    <rPh sb="106" eb="108">
      <t>シンセイ</t>
    </rPh>
    <rPh sb="109" eb="110">
      <t>オコナ</t>
    </rPh>
    <rPh sb="115" eb="117">
      <t>ヒツヨウ</t>
    </rPh>
    <rPh sb="118" eb="120">
      <t>エンジョ</t>
    </rPh>
    <rPh sb="121" eb="122">
      <t>オコナ</t>
    </rPh>
    <phoneticPr fontId="5"/>
  </si>
  <si>
    <t>要介護（要支援）認定の更新の申請が遅くとも当該入所（利用）者が受けている要介護（要支援）認定の有効期間の満了日の30日前には行われるよう必要な援助を行っている。</t>
    <rPh sb="0" eb="1">
      <t>ヨウ</t>
    </rPh>
    <rPh sb="1" eb="3">
      <t>カイゴ</t>
    </rPh>
    <rPh sb="4" eb="7">
      <t>ヨウシエン</t>
    </rPh>
    <rPh sb="8" eb="10">
      <t>ニンテイ</t>
    </rPh>
    <rPh sb="11" eb="13">
      <t>コウシン</t>
    </rPh>
    <rPh sb="14" eb="16">
      <t>シンセイ</t>
    </rPh>
    <rPh sb="17" eb="18">
      <t>オソ</t>
    </rPh>
    <rPh sb="21" eb="23">
      <t>トウガイ</t>
    </rPh>
    <rPh sb="23" eb="25">
      <t>ニュウショ</t>
    </rPh>
    <rPh sb="26" eb="28">
      <t>リヨウ</t>
    </rPh>
    <rPh sb="29" eb="30">
      <t>モノ</t>
    </rPh>
    <rPh sb="31" eb="32">
      <t>ウ</t>
    </rPh>
    <rPh sb="36" eb="37">
      <t>ヨウ</t>
    </rPh>
    <rPh sb="37" eb="39">
      <t>カイゴ</t>
    </rPh>
    <rPh sb="40" eb="43">
      <t>ヨウシエン</t>
    </rPh>
    <rPh sb="44" eb="46">
      <t>ニンテイ</t>
    </rPh>
    <rPh sb="47" eb="49">
      <t>ユウコウ</t>
    </rPh>
    <rPh sb="49" eb="51">
      <t>キカン</t>
    </rPh>
    <rPh sb="52" eb="54">
      <t>マンリョウ</t>
    </rPh>
    <rPh sb="54" eb="55">
      <t>ビ</t>
    </rPh>
    <rPh sb="58" eb="60">
      <t>ニチマエ</t>
    </rPh>
    <rPh sb="62" eb="63">
      <t>オコナ</t>
    </rPh>
    <rPh sb="68" eb="70">
      <t>ヒツヨウ</t>
    </rPh>
    <rPh sb="71" eb="73">
      <t>エンジョ</t>
    </rPh>
    <rPh sb="74" eb="75">
      <t>オコナ</t>
    </rPh>
    <phoneticPr fontId="5"/>
  </si>
  <si>
    <t>入所申込者の数が入所定員から入所者の数を差し引いた数を超えている場合には、医学的管理の下における介護及び機能訓練の必要性を勘案し、サービスを受ける必要性が高いと認められる入所申込者を優先的に入所させるよう努めている。</t>
    <phoneticPr fontId="5"/>
  </si>
  <si>
    <t>入所者の退所に際しては、入所者又はその家族に対し、家庭での介護方法等に関する適切な指導を行っている。</t>
    <rPh sb="2" eb="3">
      <t>モノ</t>
    </rPh>
    <rPh sb="4" eb="6">
      <t>タイショ</t>
    </rPh>
    <rPh sb="7" eb="8">
      <t>サイ</t>
    </rPh>
    <rPh sb="14" eb="15">
      <t>モノ</t>
    </rPh>
    <rPh sb="15" eb="16">
      <t>マタ</t>
    </rPh>
    <rPh sb="19" eb="21">
      <t>カゾク</t>
    </rPh>
    <rPh sb="22" eb="23">
      <t>タイ</t>
    </rPh>
    <rPh sb="25" eb="27">
      <t>カテイ</t>
    </rPh>
    <rPh sb="29" eb="31">
      <t>カイゴ</t>
    </rPh>
    <rPh sb="31" eb="33">
      <t>ホウホウ</t>
    </rPh>
    <rPh sb="33" eb="34">
      <t>トウ</t>
    </rPh>
    <rPh sb="35" eb="36">
      <t>カン</t>
    </rPh>
    <rPh sb="38" eb="40">
      <t>テキセツ</t>
    </rPh>
    <rPh sb="41" eb="43">
      <t>シドウ</t>
    </rPh>
    <rPh sb="44" eb="45">
      <t>オコナ</t>
    </rPh>
    <phoneticPr fontId="5"/>
  </si>
  <si>
    <t>利用後においても、利用前と同様のサービスを受けられるよう、居宅介護支援事業者（介護予防支援事業者）その他保健医療サービス又は福祉サービスを提供する者との密接な連携により、指定（介護予防）短期入所療養介護の提供の開始前から終了後に至るまで利用者が継続的に保健医療サービス又は福祉サービスを利用できるよう必要な援助に努めている。</t>
    <rPh sb="39" eb="41">
      <t>カイゴ</t>
    </rPh>
    <rPh sb="41" eb="43">
      <t>ヨボウ</t>
    </rPh>
    <rPh sb="43" eb="45">
      <t>シエン</t>
    </rPh>
    <rPh sb="45" eb="47">
      <t>ジギョウ</t>
    </rPh>
    <rPh sb="47" eb="48">
      <t>モノ</t>
    </rPh>
    <rPh sb="88" eb="90">
      <t>カイゴ</t>
    </rPh>
    <rPh sb="90" eb="92">
      <t>ヨボウ</t>
    </rPh>
    <rPh sb="97" eb="99">
      <t>リョウヨウ</t>
    </rPh>
    <phoneticPr fontId="5"/>
  </si>
  <si>
    <t>サービスの提供の開始に際し、利用申込者が介護保険法施行規則第64条各号（第83条の９各号）のいずれにも該当しないときは、当該利用申込者又はその家族に対し、居宅サービス計画（介護予防サービス計画）の作成を居宅介護支援事業者（介護予防支援事業者）に依頼する旨を市町村に対して届け出ること等により、指定（介護予防）短期入所療養介護の提供を法定代理受領サービスとして受けることができる旨を説明すること、居宅介護支援事業者（介護予防支援事業者）に関する情報を提供することその他の法定代理受領サービスを行うために必要な援助を行っている。</t>
    <rPh sb="36" eb="37">
      <t>ダイ</t>
    </rPh>
    <rPh sb="39" eb="40">
      <t>ジョウ</t>
    </rPh>
    <rPh sb="42" eb="43">
      <t>カク</t>
    </rPh>
    <rPh sb="43" eb="44">
      <t>ゴウ</t>
    </rPh>
    <rPh sb="86" eb="88">
      <t>カイゴ</t>
    </rPh>
    <rPh sb="88" eb="90">
      <t>ヨボウ</t>
    </rPh>
    <rPh sb="94" eb="96">
      <t>ケイカク</t>
    </rPh>
    <rPh sb="111" eb="113">
      <t>カイゴ</t>
    </rPh>
    <rPh sb="113" eb="115">
      <t>ヨボウ</t>
    </rPh>
    <rPh sb="115" eb="117">
      <t>シエン</t>
    </rPh>
    <rPh sb="117" eb="120">
      <t>ジギョウシャ</t>
    </rPh>
    <rPh sb="146" eb="148">
      <t>シテイ</t>
    </rPh>
    <rPh sb="149" eb="151">
      <t>カイゴ</t>
    </rPh>
    <rPh sb="151" eb="153">
      <t>ヨボウ</t>
    </rPh>
    <rPh sb="154" eb="156">
      <t>タンキ</t>
    </rPh>
    <rPh sb="158" eb="160">
      <t>リョウヨウ</t>
    </rPh>
    <rPh sb="160" eb="162">
      <t>カイゴ</t>
    </rPh>
    <phoneticPr fontId="5"/>
  </si>
  <si>
    <t>サービスを提供した際に、サービスの提供日、内容、保険給付の額その他必要な事項を利用者の居宅サービス計画（介護予防サービス計画）の書面又はサービス利用票等に記載している。</t>
    <rPh sb="17" eb="19">
      <t>テイキョウ</t>
    </rPh>
    <rPh sb="19" eb="20">
      <t>ビ</t>
    </rPh>
    <rPh sb="21" eb="23">
      <t>ナイヨウ</t>
    </rPh>
    <rPh sb="24" eb="26">
      <t>ホケン</t>
    </rPh>
    <rPh sb="26" eb="28">
      <t>キュウフ</t>
    </rPh>
    <rPh sb="29" eb="30">
      <t>ガク</t>
    </rPh>
    <rPh sb="32" eb="33">
      <t>ホカ</t>
    </rPh>
    <rPh sb="33" eb="35">
      <t>ヒツヨウ</t>
    </rPh>
    <rPh sb="36" eb="38">
      <t>ジコウ</t>
    </rPh>
    <rPh sb="39" eb="42">
      <t>リヨウシャ</t>
    </rPh>
    <rPh sb="43" eb="45">
      <t>キョタク</t>
    </rPh>
    <rPh sb="49" eb="51">
      <t>ケイカク</t>
    </rPh>
    <rPh sb="52" eb="54">
      <t>カイゴ</t>
    </rPh>
    <rPh sb="54" eb="56">
      <t>ヨボウ</t>
    </rPh>
    <rPh sb="60" eb="62">
      <t>ケイカク</t>
    </rPh>
    <rPh sb="64" eb="66">
      <t>ショメン</t>
    </rPh>
    <rPh sb="66" eb="67">
      <t>マタ</t>
    </rPh>
    <rPh sb="72" eb="74">
      <t>リヨウ</t>
    </rPh>
    <rPh sb="74" eb="75">
      <t>ヒョウ</t>
    </rPh>
    <rPh sb="75" eb="76">
      <t>トウ</t>
    </rPh>
    <rPh sb="77" eb="79">
      <t>キサイ</t>
    </rPh>
    <phoneticPr fontId="5"/>
  </si>
  <si>
    <t>利用者からの申出があった場合には、文書の交付その他適切な方法（手帳等への記載等）により、問１の情報を利用者に対して提供している。</t>
    <rPh sb="0" eb="3">
      <t>リヨウシャ</t>
    </rPh>
    <rPh sb="6" eb="8">
      <t>モウシデ</t>
    </rPh>
    <rPh sb="12" eb="14">
      <t>バアイ</t>
    </rPh>
    <rPh sb="17" eb="19">
      <t>ブンショ</t>
    </rPh>
    <rPh sb="20" eb="22">
      <t>コウフ</t>
    </rPh>
    <rPh sb="24" eb="25">
      <t>タ</t>
    </rPh>
    <rPh sb="25" eb="27">
      <t>テキセツ</t>
    </rPh>
    <rPh sb="28" eb="30">
      <t>ホウホウ</t>
    </rPh>
    <rPh sb="31" eb="33">
      <t>テチョウ</t>
    </rPh>
    <rPh sb="33" eb="34">
      <t>トウ</t>
    </rPh>
    <rPh sb="36" eb="38">
      <t>キサイ</t>
    </rPh>
    <rPh sb="38" eb="39">
      <t>トウ</t>
    </rPh>
    <rPh sb="44" eb="45">
      <t>トイ</t>
    </rPh>
    <rPh sb="47" eb="49">
      <t>ジョウホウ</t>
    </rPh>
    <rPh sb="50" eb="53">
      <t>リヨウシャ</t>
    </rPh>
    <rPh sb="54" eb="55">
      <t>タイ</t>
    </rPh>
    <rPh sb="57" eb="59">
      <t>テイキョウ</t>
    </rPh>
    <phoneticPr fontId="5"/>
  </si>
  <si>
    <t>入所（利用）者から支払いを受けることができる次の費用について、運営規程に定め、サービスの選択に資すると認められる重要事項として、施設（事業所）の見やすい場所に掲示している。</t>
    <rPh sb="64" eb="66">
      <t>シセツ</t>
    </rPh>
    <rPh sb="67" eb="70">
      <t>ジギョウショ</t>
    </rPh>
    <phoneticPr fontId="5"/>
  </si>
  <si>
    <t>（身の回り品、教養娯楽費、［以下介護老人保健施設のみ］健康管理費（インフルエンザ予防接種に係る費用等）、預り金の出納管理に係る費用、私物の洗濯代）</t>
    <rPh sb="1" eb="2">
      <t>ミ</t>
    </rPh>
    <rPh sb="3" eb="4">
      <t>マワ</t>
    </rPh>
    <rPh sb="5" eb="6">
      <t>ヒン</t>
    </rPh>
    <rPh sb="7" eb="9">
      <t>キョウヨウ</t>
    </rPh>
    <rPh sb="9" eb="12">
      <t>ゴラクヒ</t>
    </rPh>
    <rPh sb="14" eb="16">
      <t>イカ</t>
    </rPh>
    <rPh sb="16" eb="18">
      <t>カイゴ</t>
    </rPh>
    <rPh sb="18" eb="20">
      <t>ロウジン</t>
    </rPh>
    <rPh sb="20" eb="22">
      <t>ホケン</t>
    </rPh>
    <rPh sb="22" eb="24">
      <t>シセツ</t>
    </rPh>
    <rPh sb="27" eb="29">
      <t>ケンコウ</t>
    </rPh>
    <rPh sb="29" eb="31">
      <t>カンリ</t>
    </rPh>
    <rPh sb="31" eb="32">
      <t>ヒ</t>
    </rPh>
    <rPh sb="40" eb="42">
      <t>ヨボウ</t>
    </rPh>
    <rPh sb="42" eb="44">
      <t>セッシュ</t>
    </rPh>
    <rPh sb="45" eb="46">
      <t>カカ</t>
    </rPh>
    <rPh sb="47" eb="49">
      <t>ヒヨウ</t>
    </rPh>
    <rPh sb="49" eb="50">
      <t>トウ</t>
    </rPh>
    <rPh sb="52" eb="53">
      <t>アズカ</t>
    </rPh>
    <rPh sb="54" eb="55">
      <t>キン</t>
    </rPh>
    <rPh sb="56" eb="58">
      <t>スイトウ</t>
    </rPh>
    <rPh sb="58" eb="60">
      <t>カンリ</t>
    </rPh>
    <rPh sb="61" eb="62">
      <t>カカ</t>
    </rPh>
    <rPh sb="63" eb="65">
      <t>ヒヨウ</t>
    </rPh>
    <rPh sb="66" eb="68">
      <t>シブツ</t>
    </rPh>
    <rPh sb="69" eb="71">
      <t>センタク</t>
    </rPh>
    <rPh sb="71" eb="72">
      <t>ダイ</t>
    </rPh>
    <phoneticPr fontId="5"/>
  </si>
  <si>
    <t>※</t>
    <phoneticPr fontId="5"/>
  </si>
  <si>
    <t xml:space="preserve">　　          </t>
    <phoneticPr fontId="5"/>
  </si>
  <si>
    <t>自らその提供するサービスの質の評価を行い、（介護予防短期入所生活介護にあっては利用者の主治の医師又は歯科医師とも連携を図りつつ）常にその改善を図っている。</t>
    <rPh sb="22" eb="24">
      <t>カイゴ</t>
    </rPh>
    <rPh sb="24" eb="26">
      <t>ヨボウ</t>
    </rPh>
    <rPh sb="26" eb="28">
      <t>タンキ</t>
    </rPh>
    <rPh sb="28" eb="30">
      <t>ニュウショ</t>
    </rPh>
    <rPh sb="30" eb="32">
      <t>セイカツ</t>
    </rPh>
    <rPh sb="32" eb="34">
      <t>カイゴ</t>
    </rPh>
    <rPh sb="39" eb="42">
      <t>リヨウシャ</t>
    </rPh>
    <rPh sb="43" eb="44">
      <t>シュ</t>
    </rPh>
    <rPh sb="44" eb="45">
      <t>ナオ</t>
    </rPh>
    <rPh sb="46" eb="48">
      <t>イシ</t>
    </rPh>
    <rPh sb="48" eb="49">
      <t>マタ</t>
    </rPh>
    <rPh sb="50" eb="52">
      <t>シカ</t>
    </rPh>
    <rPh sb="52" eb="54">
      <t>イシ</t>
    </rPh>
    <rPh sb="56" eb="58">
      <t>レンケイ</t>
    </rPh>
    <rPh sb="59" eb="60">
      <t>ズ</t>
    </rPh>
    <phoneticPr fontId="5"/>
  </si>
  <si>
    <t>４日未満の利用者にあっても、利用者を担当する居宅介護支援事業者（介護予防支援事業者）等と連携をとること等により、利用者の心身の状況等を踏まえて必要な療養（介護及び機能訓練等）を提供している。</t>
    <rPh sb="32" eb="34">
      <t>カイゴ</t>
    </rPh>
    <rPh sb="34" eb="36">
      <t>ヨボウ</t>
    </rPh>
    <rPh sb="36" eb="38">
      <t>シエン</t>
    </rPh>
    <rPh sb="38" eb="41">
      <t>ジギョウシャ</t>
    </rPh>
    <rPh sb="74" eb="76">
      <t>リョウヨウ</t>
    </rPh>
    <rPh sb="77" eb="79">
      <t>カイゴ</t>
    </rPh>
    <rPh sb="79" eb="80">
      <t>オヨ</t>
    </rPh>
    <rPh sb="81" eb="83">
      <t>キノウ</t>
    </rPh>
    <rPh sb="83" eb="85">
      <t>クンレン</t>
    </rPh>
    <rPh sb="85" eb="86">
      <t>トウ</t>
    </rPh>
    <rPh sb="88" eb="90">
      <t>テイキョウ</t>
    </rPh>
    <phoneticPr fontId="5"/>
  </si>
  <si>
    <t>入所者の希望による軽微な変更を行う場合を除く</t>
    <rPh sb="0" eb="3">
      <t>ニュウショシャ</t>
    </rPh>
    <rPh sb="4" eb="6">
      <t>キボウ</t>
    </rPh>
    <rPh sb="9" eb="11">
      <t>ケイビ</t>
    </rPh>
    <rPh sb="12" eb="14">
      <t>ヘンコウ</t>
    </rPh>
    <rPh sb="15" eb="16">
      <t>オコナ</t>
    </rPh>
    <rPh sb="17" eb="19">
      <t>バアイ</t>
    </rPh>
    <rPh sb="20" eb="21">
      <t>ノゾ</t>
    </rPh>
    <phoneticPr fontId="5"/>
  </si>
  <si>
    <t>相当期間以上（概ね４日以上）にわたり継続して入所する利用者については、短期入所療養介護計画に基づき、漫然かつ画一的なものとならないよう配慮してサービスを行っている。</t>
    <rPh sb="39" eb="41">
      <t>リョウヨウ</t>
    </rPh>
    <rPh sb="76" eb="77">
      <t>オコナ</t>
    </rPh>
    <phoneticPr fontId="5"/>
  </si>
  <si>
    <t>[介護予防短期入所療養介護]
主治の医師又は歯科医師からの情報伝達やサービス担当者会議を通じる等の適切な方法により、利用者の心身の状況、病状、その置かれている環境等、利用者の日常生活全般の状況の的確な把握を行っている。</t>
    <rPh sb="9" eb="11">
      <t>リョウヨウ</t>
    </rPh>
    <rPh sb="15" eb="17">
      <t>ヌシハル</t>
    </rPh>
    <rPh sb="18" eb="20">
      <t>イシ</t>
    </rPh>
    <rPh sb="20" eb="21">
      <t>マタ</t>
    </rPh>
    <rPh sb="44" eb="45">
      <t>ツウ</t>
    </rPh>
    <rPh sb="47" eb="48">
      <t>ナド</t>
    </rPh>
    <rPh sb="49" eb="51">
      <t>テキセツ</t>
    </rPh>
    <rPh sb="52" eb="54">
      <t>ホウホウ</t>
    </rPh>
    <rPh sb="58" eb="61">
      <t>リヨウシャ</t>
    </rPh>
    <rPh sb="62" eb="64">
      <t>シンシン</t>
    </rPh>
    <rPh sb="65" eb="67">
      <t>ジョウキョウ</t>
    </rPh>
    <rPh sb="68" eb="70">
      <t>ビョウジョウ</t>
    </rPh>
    <rPh sb="73" eb="74">
      <t>オ</t>
    </rPh>
    <rPh sb="79" eb="81">
      <t>カンキョウ</t>
    </rPh>
    <rPh sb="81" eb="82">
      <t>トウ</t>
    </rPh>
    <rPh sb="83" eb="86">
      <t>リヨウシャ</t>
    </rPh>
    <rPh sb="87" eb="89">
      <t>ニチジョウ</t>
    </rPh>
    <rPh sb="89" eb="91">
      <t>セイカツ</t>
    </rPh>
    <rPh sb="91" eb="93">
      <t>ゼンパン</t>
    </rPh>
    <rPh sb="94" eb="96">
      <t>ジョウキョウ</t>
    </rPh>
    <rPh sb="97" eb="99">
      <t>テキカク</t>
    </rPh>
    <rPh sb="100" eb="102">
      <t>ハアク</t>
    </rPh>
    <rPh sb="103" eb="104">
      <t>オコナ</t>
    </rPh>
    <phoneticPr fontId="5"/>
  </si>
  <si>
    <t>（介護予防）短期入所療養介護計画には、サービスの目標、当該目標を達成するための具体的なサービスの内容等（介護予防短期入所療養介護にあってはサービスの提供を行う期間）を記載している。</t>
    <rPh sb="6" eb="8">
      <t>タンキ</t>
    </rPh>
    <rPh sb="8" eb="10">
      <t>ニュウショ</t>
    </rPh>
    <rPh sb="10" eb="12">
      <t>リョウヨウ</t>
    </rPh>
    <rPh sb="12" eb="14">
      <t>カイゴ</t>
    </rPh>
    <rPh sb="14" eb="16">
      <t>ケイカク</t>
    </rPh>
    <rPh sb="52" eb="54">
      <t>カイゴ</t>
    </rPh>
    <rPh sb="54" eb="56">
      <t>ヨボウ</t>
    </rPh>
    <rPh sb="56" eb="58">
      <t>タンキ</t>
    </rPh>
    <rPh sb="58" eb="60">
      <t>ニュウショ</t>
    </rPh>
    <rPh sb="60" eb="62">
      <t>リョウヨウ</t>
    </rPh>
    <rPh sb="62" eb="64">
      <t>カイゴ</t>
    </rPh>
    <rPh sb="74" eb="76">
      <t>テイキョウ</t>
    </rPh>
    <rPh sb="77" eb="78">
      <t>オコナ</t>
    </rPh>
    <rPh sb="79" eb="81">
      <t>キカン</t>
    </rPh>
    <phoneticPr fontId="5"/>
  </si>
  <si>
    <t>施設の医師の診療は、一般に医師として必要性があると認められる疾病又は負傷に対して、的確な診断を基とし、療養上妥当適切に行っている。</t>
    <rPh sb="6" eb="8">
      <t>シンリョウ</t>
    </rPh>
    <rPh sb="10" eb="12">
      <t>イッパン</t>
    </rPh>
    <rPh sb="13" eb="15">
      <t>イシ</t>
    </rPh>
    <rPh sb="18" eb="20">
      <t>ヒツヨウ</t>
    </rPh>
    <rPh sb="20" eb="21">
      <t>セイ</t>
    </rPh>
    <rPh sb="25" eb="26">
      <t>ミト</t>
    </rPh>
    <rPh sb="30" eb="32">
      <t>シッペイ</t>
    </rPh>
    <rPh sb="32" eb="33">
      <t>マタ</t>
    </rPh>
    <rPh sb="34" eb="36">
      <t>フショウ</t>
    </rPh>
    <rPh sb="37" eb="38">
      <t>タイ</t>
    </rPh>
    <rPh sb="41" eb="43">
      <t>テキカク</t>
    </rPh>
    <rPh sb="44" eb="46">
      <t>シンダン</t>
    </rPh>
    <rPh sb="47" eb="48">
      <t>モト</t>
    </rPh>
    <rPh sb="51" eb="53">
      <t>リョウヨウ</t>
    </rPh>
    <rPh sb="53" eb="54">
      <t>ジョウ</t>
    </rPh>
    <rPh sb="54" eb="56">
      <t>ダトウ</t>
    </rPh>
    <rPh sb="56" eb="58">
      <t>テキセツ</t>
    </rPh>
    <rPh sb="59" eb="60">
      <t>オコナ</t>
    </rPh>
    <phoneticPr fontId="5"/>
  </si>
  <si>
    <t>[従来型施設]
看護及び医学的管理の下における介護は、入所（利用）者の自立の支援と日常生活の充実に資するよう、入所（利用）者の病状及び心身の状況に応じ、適切な技術をもって行っている。</t>
    <rPh sb="1" eb="4">
      <t>ジュウライガタ</t>
    </rPh>
    <rPh sb="35" eb="37">
      <t>ジリツ</t>
    </rPh>
    <rPh sb="38" eb="40">
      <t>シエン</t>
    </rPh>
    <rPh sb="41" eb="43">
      <t>ニチジョウ</t>
    </rPh>
    <rPh sb="43" eb="45">
      <t>セイカツ</t>
    </rPh>
    <rPh sb="46" eb="48">
      <t>ジュウジツ</t>
    </rPh>
    <rPh sb="49" eb="50">
      <t>シ</t>
    </rPh>
    <rPh sb="63" eb="65">
      <t>ビョウジョウ</t>
    </rPh>
    <rPh sb="65" eb="66">
      <t>オヨ</t>
    </rPh>
    <rPh sb="67" eb="69">
      <t>シンシン</t>
    </rPh>
    <rPh sb="70" eb="72">
      <t>ジョウキョウ</t>
    </rPh>
    <rPh sb="73" eb="74">
      <t>オウ</t>
    </rPh>
    <rPh sb="76" eb="78">
      <t>テキセツ</t>
    </rPh>
    <rPh sb="79" eb="81">
      <t>ギジュツ</t>
    </rPh>
    <rPh sb="85" eb="86">
      <t>イ</t>
    </rPh>
    <phoneticPr fontId="5"/>
  </si>
  <si>
    <t>入所（利用）者の病状及び心身の状況、排せつ状況に応じ、適切な方法によりトイレ誘導や入所（利用）者の自立支援に配慮した排せつ介助など必要な援助を行っている。</t>
    <rPh sb="0" eb="2">
      <t>ニュウショ</t>
    </rPh>
    <rPh sb="6" eb="7">
      <t>モノ</t>
    </rPh>
    <rPh sb="8" eb="10">
      <t>ビョウジョウ</t>
    </rPh>
    <rPh sb="10" eb="11">
      <t>オヨ</t>
    </rPh>
    <rPh sb="12" eb="14">
      <t>シンシン</t>
    </rPh>
    <rPh sb="15" eb="17">
      <t>ジョウキョウ</t>
    </rPh>
    <rPh sb="18" eb="19">
      <t>ハイ</t>
    </rPh>
    <rPh sb="21" eb="23">
      <t>ジョウキョウ</t>
    </rPh>
    <rPh sb="24" eb="25">
      <t>オウ</t>
    </rPh>
    <rPh sb="27" eb="29">
      <t>テキセツ</t>
    </rPh>
    <rPh sb="30" eb="32">
      <t>ホウホウ</t>
    </rPh>
    <rPh sb="38" eb="40">
      <t>ユウドウ</t>
    </rPh>
    <rPh sb="47" eb="48">
      <t>モノ</t>
    </rPh>
    <rPh sb="49" eb="51">
      <t>ジリツ</t>
    </rPh>
    <rPh sb="51" eb="53">
      <t>シエン</t>
    </rPh>
    <rPh sb="54" eb="56">
      <t>ハイリョ</t>
    </rPh>
    <rPh sb="58" eb="59">
      <t>ハイ</t>
    </rPh>
    <rPh sb="61" eb="63">
      <t>カイジョ</t>
    </rPh>
    <rPh sb="65" eb="67">
      <t>ヒツヨウ</t>
    </rPh>
    <rPh sb="68" eb="70">
      <t>エンジョ</t>
    </rPh>
    <rPh sb="71" eb="72">
      <t>オコナ</t>
    </rPh>
    <phoneticPr fontId="5"/>
  </si>
  <si>
    <t>褥瘡が発生しないよう適切な介護を行うとともに、その発生を予防するための体制を整備している。
　＊①～⑤についてもそれぞれ点検してください</t>
    <rPh sb="0" eb="1">
      <t>シトネ</t>
    </rPh>
    <rPh sb="1" eb="2">
      <t>カサ</t>
    </rPh>
    <rPh sb="3" eb="5">
      <t>ハッセイ</t>
    </rPh>
    <rPh sb="10" eb="12">
      <t>テキセツ</t>
    </rPh>
    <rPh sb="13" eb="15">
      <t>カイゴ</t>
    </rPh>
    <rPh sb="16" eb="17">
      <t>オコナ</t>
    </rPh>
    <rPh sb="25" eb="27">
      <t>ハッセイ</t>
    </rPh>
    <rPh sb="28" eb="30">
      <t>ヨボウ</t>
    </rPh>
    <rPh sb="35" eb="37">
      <t>タイセイ</t>
    </rPh>
    <rPh sb="38" eb="40">
      <t>セイビ</t>
    </rPh>
    <phoneticPr fontId="5"/>
  </si>
  <si>
    <t>褥瘡のハイリスク者（日常生活自立度が低い入所者等）に対する褥瘡予防のための計画の作成、実践、評価</t>
    <phoneticPr fontId="5"/>
  </si>
  <si>
    <t>正当な理由なしにサービスの利用に関する指示に従わないことにより、要介護（要支援）状態の程度を増進させたと認められるとき</t>
    <rPh sb="36" eb="39">
      <t>ヨウシエン</t>
    </rPh>
    <rPh sb="40" eb="42">
      <t>ジョウタイ</t>
    </rPh>
    <phoneticPr fontId="5"/>
  </si>
  <si>
    <t xml:space="preserve">⑤
</t>
    <phoneticPr fontId="5"/>
  </si>
  <si>
    <t xml:space="preserve">⑥
</t>
    <phoneticPr fontId="5"/>
  </si>
  <si>
    <t>通常の送迎の実施地域　[短期入所療養介護のみ]
　※客観的にその区域が特定されるもの</t>
    <rPh sb="16" eb="18">
      <t>リョウヨウ</t>
    </rPh>
    <rPh sb="26" eb="29">
      <t>キャッカンテキ</t>
    </rPh>
    <rPh sb="32" eb="34">
      <t>クイキ</t>
    </rPh>
    <rPh sb="35" eb="37">
      <t>トクテイ</t>
    </rPh>
    <phoneticPr fontId="5"/>
  </si>
  <si>
    <t>入所（利用）者に対するサービスの内容及び利用料その他の費用の額
　※短期入所療養介護にあっては送迎の有無を含む</t>
    <rPh sb="34" eb="36">
      <t>タンキ</t>
    </rPh>
    <rPh sb="36" eb="38">
      <t>ニュウショ</t>
    </rPh>
    <rPh sb="38" eb="40">
      <t>リョウヨウ</t>
    </rPh>
    <rPh sb="40" eb="42">
      <t>カイゴ</t>
    </rPh>
    <rPh sb="47" eb="49">
      <t>ソウゲイ</t>
    </rPh>
    <rPh sb="50" eb="52">
      <t>ウム</t>
    </rPh>
    <rPh sb="53" eb="54">
      <t>フク</t>
    </rPh>
    <phoneticPr fontId="5"/>
  </si>
  <si>
    <t>運営規程の内容（従業者の職種及び員数、利用料金等）は最新の状況を反映したものになっている。</t>
    <rPh sb="14" eb="15">
      <t>オヨ</t>
    </rPh>
    <phoneticPr fontId="5"/>
  </si>
  <si>
    <t>診療に当たっては、常に医学の立場を堅持して、入所（利用）者の病床や心身の状況を観察し、要介護（要支援）者の心理が健康に及ぼす影響を十分配慮して、心理的な効果をも上げることができるよう適切な指導を行っている。</t>
    <rPh sb="0" eb="2">
      <t>シンリョウ</t>
    </rPh>
    <rPh sb="3" eb="4">
      <t>ア</t>
    </rPh>
    <rPh sb="9" eb="10">
      <t>ツネ</t>
    </rPh>
    <rPh sb="11" eb="13">
      <t>イガク</t>
    </rPh>
    <rPh sb="14" eb="16">
      <t>タチバ</t>
    </rPh>
    <rPh sb="17" eb="19">
      <t>ケンジ</t>
    </rPh>
    <rPh sb="28" eb="29">
      <t>モノ</t>
    </rPh>
    <rPh sb="30" eb="32">
      <t>ビョウショウ</t>
    </rPh>
    <rPh sb="33" eb="35">
      <t>シンシン</t>
    </rPh>
    <rPh sb="36" eb="38">
      <t>ジョウキョウ</t>
    </rPh>
    <rPh sb="39" eb="41">
      <t>カンサツ</t>
    </rPh>
    <rPh sb="43" eb="44">
      <t>ヨウ</t>
    </rPh>
    <rPh sb="47" eb="48">
      <t>ヨウ</t>
    </rPh>
    <rPh sb="51" eb="52">
      <t>モノ</t>
    </rPh>
    <rPh sb="53" eb="55">
      <t>シンリ</t>
    </rPh>
    <rPh sb="56" eb="58">
      <t>ケンコウ</t>
    </rPh>
    <rPh sb="59" eb="60">
      <t>オヨ</t>
    </rPh>
    <rPh sb="62" eb="64">
      <t>エイキョウ</t>
    </rPh>
    <rPh sb="65" eb="67">
      <t>ジュウブン</t>
    </rPh>
    <rPh sb="67" eb="69">
      <t>ハイリョ</t>
    </rPh>
    <rPh sb="72" eb="75">
      <t>シンリテキ</t>
    </rPh>
    <rPh sb="76" eb="78">
      <t>コウカ</t>
    </rPh>
    <rPh sb="80" eb="81">
      <t>ウエ</t>
    </rPh>
    <rPh sb="91" eb="93">
      <t>テキセツ</t>
    </rPh>
    <rPh sb="94" eb="96">
      <t>シドウ</t>
    </rPh>
    <rPh sb="97" eb="98">
      <t>オコナ</t>
    </rPh>
    <phoneticPr fontId="5"/>
  </si>
  <si>
    <t>サービスの提供により事故が発生した場合は、速やかに市町村、入所（利用）者の家族、利用者に係る居宅介護支援事業者等に連絡を行うとともに、必要な措置を講じている。</t>
    <phoneticPr fontId="5"/>
  </si>
  <si>
    <t>厚生労働大臣が定める施設基準（平成27年厚生労働省告示第96号）　　　　　　　　　その他関係法令、通知等</t>
    <rPh sb="46" eb="47">
      <t>ホウ</t>
    </rPh>
    <rPh sb="47" eb="48">
      <t>レイ</t>
    </rPh>
    <phoneticPr fontId="70"/>
  </si>
  <si>
    <t>施設（サービス）の利用に当たっての留意事項
（入所生活上のルール、設備の利用上の留意事項等）</t>
    <phoneticPr fontId="5"/>
  </si>
  <si>
    <t>問２の個別の担当者を中心に、当該入所（利用）者の特性やニーズに応じたサービス提供を行っている。</t>
    <rPh sb="0" eb="1">
      <t>トイ</t>
    </rPh>
    <rPh sb="3" eb="5">
      <t>コベツ</t>
    </rPh>
    <rPh sb="6" eb="9">
      <t>タントウシャ</t>
    </rPh>
    <rPh sb="10" eb="12">
      <t>チュウシン</t>
    </rPh>
    <rPh sb="14" eb="16">
      <t>トウガイ</t>
    </rPh>
    <rPh sb="16" eb="18">
      <t>ニュウショ</t>
    </rPh>
    <rPh sb="19" eb="21">
      <t>リヨウ</t>
    </rPh>
    <rPh sb="22" eb="23">
      <t>モノ</t>
    </rPh>
    <rPh sb="24" eb="26">
      <t>トクセイ</t>
    </rPh>
    <rPh sb="31" eb="32">
      <t>オウ</t>
    </rPh>
    <rPh sb="38" eb="40">
      <t>テイキョウ</t>
    </rPh>
    <rPh sb="41" eb="42">
      <t>オコナ</t>
    </rPh>
    <phoneticPr fontId="5"/>
  </si>
  <si>
    <t>医師、看護職員、支援相談員、理学療法士又は作業療法士、栄養士、介護支援専門員等が協力して退所前連携を行っている。</t>
    <rPh sb="19" eb="20">
      <t>マタ</t>
    </rPh>
    <rPh sb="44" eb="46">
      <t>タイショ</t>
    </rPh>
    <rPh sb="46" eb="47">
      <t>マエ</t>
    </rPh>
    <rPh sb="47" eb="49">
      <t>レンケイ</t>
    </rPh>
    <phoneticPr fontId="5"/>
  </si>
  <si>
    <t>食事の提供を、管理栄養士又は栄養士によって管理している。</t>
    <phoneticPr fontId="5"/>
  </si>
  <si>
    <t>利用者の状態や家族等の事情により、居宅介護支援事業所の介護支援専門員が、緊急に短期入所療養介護を受けることが必要と認めた利用者者であって、居宅サービス計画において当該日に利用することが計画されていない者に対して、短期入所療養介護を緊急に行った場合に算定している。</t>
    <phoneticPr fontId="5"/>
  </si>
  <si>
    <t>認知症行動・心理症状緊急対応加算を算定していない。</t>
    <rPh sb="0" eb="2">
      <t>ニンチ</t>
    </rPh>
    <rPh sb="2" eb="3">
      <t>ショウ</t>
    </rPh>
    <rPh sb="3" eb="5">
      <t>コウドウ</t>
    </rPh>
    <rPh sb="6" eb="8">
      <t>シンリ</t>
    </rPh>
    <rPh sb="8" eb="10">
      <t>ショウジョウ</t>
    </rPh>
    <rPh sb="10" eb="12">
      <t>キンキュウ</t>
    </rPh>
    <rPh sb="12" eb="14">
      <t>タイオウ</t>
    </rPh>
    <rPh sb="14" eb="16">
      <t>カサン</t>
    </rPh>
    <rPh sb="17" eb="19">
      <t>サンテイ</t>
    </rPh>
    <phoneticPr fontId="5"/>
  </si>
  <si>
    <t>認知症の行動・心理症状（認知症による認知機能の障害に伴う、妄想・幻覚・興奮・暴言等の症状）が認められるため、在宅での生活が困難であり、緊急に介護保健施設サービス（（介護予防）短期入所療養介護）を利用することが必要であると医師が判断した者に対して算定している。</t>
    <rPh sb="0" eb="3">
      <t>ニンチショウ</t>
    </rPh>
    <rPh sb="4" eb="6">
      <t>コウドウ</t>
    </rPh>
    <rPh sb="7" eb="9">
      <t>シンリ</t>
    </rPh>
    <rPh sb="9" eb="11">
      <t>ショウジョウ</t>
    </rPh>
    <rPh sb="46" eb="47">
      <t>ミト</t>
    </rPh>
    <rPh sb="54" eb="56">
      <t>ザイタク</t>
    </rPh>
    <rPh sb="58" eb="60">
      <t>セイカツ</t>
    </rPh>
    <rPh sb="61" eb="63">
      <t>コンナン</t>
    </rPh>
    <rPh sb="67" eb="69">
      <t>キンキュウ</t>
    </rPh>
    <rPh sb="70" eb="72">
      <t>カイゴ</t>
    </rPh>
    <rPh sb="74" eb="76">
      <t>シセツ</t>
    </rPh>
    <rPh sb="82" eb="84">
      <t>カイゴ</t>
    </rPh>
    <rPh sb="84" eb="86">
      <t>ヨボウ</t>
    </rPh>
    <rPh sb="87" eb="89">
      <t>タンキ</t>
    </rPh>
    <rPh sb="89" eb="91">
      <t>ニュウショ</t>
    </rPh>
    <rPh sb="91" eb="93">
      <t>リョウヨウ</t>
    </rPh>
    <rPh sb="93" eb="95">
      <t>カイゴ</t>
    </rPh>
    <rPh sb="97" eb="99">
      <t>リヨウ</t>
    </rPh>
    <rPh sb="104" eb="106">
      <t>ヒツヨウ</t>
    </rPh>
    <rPh sb="113" eb="115">
      <t>ハンダン</t>
    </rPh>
    <rPh sb="117" eb="118">
      <t>モノ</t>
    </rPh>
    <rPh sb="119" eb="120">
      <t>タイ</t>
    </rPh>
    <rPh sb="122" eb="124">
      <t>サンテイ</t>
    </rPh>
    <phoneticPr fontId="5"/>
  </si>
  <si>
    <t>施設（事業所）は、判断を行った医師名、日付及び利用開始に当たっての留意事項等を介護サービス計画書に記録している。</t>
    <rPh sb="0" eb="2">
      <t>シセツ</t>
    </rPh>
    <rPh sb="3" eb="6">
      <t>ジギョウショ</t>
    </rPh>
    <rPh sb="9" eb="11">
      <t>ハンダン</t>
    </rPh>
    <rPh sb="12" eb="13">
      <t>オコナ</t>
    </rPh>
    <rPh sb="15" eb="17">
      <t>イシ</t>
    </rPh>
    <rPh sb="17" eb="18">
      <t>メイ</t>
    </rPh>
    <rPh sb="19" eb="21">
      <t>ヒヅケ</t>
    </rPh>
    <rPh sb="21" eb="22">
      <t>オヨ</t>
    </rPh>
    <rPh sb="23" eb="25">
      <t>リヨウ</t>
    </rPh>
    <rPh sb="25" eb="27">
      <t>カイシ</t>
    </rPh>
    <rPh sb="28" eb="29">
      <t>ア</t>
    </rPh>
    <rPh sb="33" eb="35">
      <t>リュウイ</t>
    </rPh>
    <rPh sb="35" eb="38">
      <t>ジコウトウ</t>
    </rPh>
    <rPh sb="39" eb="41">
      <t>カイゴ</t>
    </rPh>
    <rPh sb="45" eb="48">
      <t>ケイカクショ</t>
    </rPh>
    <rPh sb="49" eb="51">
      <t>キロク</t>
    </rPh>
    <phoneticPr fontId="5"/>
  </si>
  <si>
    <t>介護支援専門員、受け入れ施設（事業所）の職員と連携して、入所（利用開始）している。</t>
    <rPh sb="15" eb="17">
      <t>ジギョウ</t>
    </rPh>
    <rPh sb="17" eb="18">
      <t>ショ</t>
    </rPh>
    <rPh sb="28" eb="30">
      <t>ニュウショ</t>
    </rPh>
    <rPh sb="33" eb="35">
      <t>カイシ</t>
    </rPh>
    <phoneticPr fontId="5"/>
  </si>
  <si>
    <t>入所（利用）者又は家族の同意の上で、入所（利用開始）している。</t>
    <rPh sb="0" eb="2">
      <t>ニュウショ</t>
    </rPh>
    <rPh sb="18" eb="20">
      <t>ニュウショ</t>
    </rPh>
    <rPh sb="21" eb="23">
      <t>リヨウ</t>
    </rPh>
    <rPh sb="23" eb="25">
      <t>カイシ</t>
    </rPh>
    <phoneticPr fontId="5"/>
  </si>
  <si>
    <t>当該施設への入所（短期入所療養介護）ではなく医療機関における対応が必要であると判断される場合には、速やかに適当な医療機関の紹介、情報提供を行うことにより、適切な医療が受けられるように取り計らっている。</t>
    <rPh sb="0" eb="2">
      <t>トウガイ</t>
    </rPh>
    <rPh sb="2" eb="4">
      <t>シセツ</t>
    </rPh>
    <rPh sb="6" eb="8">
      <t>ニュウショ</t>
    </rPh>
    <rPh sb="9" eb="11">
      <t>タンキ</t>
    </rPh>
    <rPh sb="11" eb="13">
      <t>ニュウショ</t>
    </rPh>
    <rPh sb="13" eb="15">
      <t>リョウヨウ</t>
    </rPh>
    <rPh sb="15" eb="17">
      <t>カイゴ</t>
    </rPh>
    <rPh sb="22" eb="24">
      <t>イリョウ</t>
    </rPh>
    <rPh sb="24" eb="26">
      <t>キカン</t>
    </rPh>
    <rPh sb="30" eb="32">
      <t>タイオウ</t>
    </rPh>
    <rPh sb="33" eb="35">
      <t>ヒツヨウ</t>
    </rPh>
    <rPh sb="39" eb="41">
      <t>ハンダン</t>
    </rPh>
    <rPh sb="44" eb="46">
      <t>バアイ</t>
    </rPh>
    <rPh sb="49" eb="50">
      <t>スミ</t>
    </rPh>
    <rPh sb="53" eb="55">
      <t>テキトウ</t>
    </rPh>
    <rPh sb="56" eb="58">
      <t>イリョウ</t>
    </rPh>
    <rPh sb="58" eb="60">
      <t>キカン</t>
    </rPh>
    <rPh sb="61" eb="63">
      <t>ショウカイ</t>
    </rPh>
    <rPh sb="64" eb="66">
      <t>ジョウホウ</t>
    </rPh>
    <rPh sb="66" eb="68">
      <t>テイキョウ</t>
    </rPh>
    <rPh sb="69" eb="70">
      <t>オコナ</t>
    </rPh>
    <rPh sb="77" eb="79">
      <t>テキセツ</t>
    </rPh>
    <rPh sb="80" eb="82">
      <t>イリョウ</t>
    </rPh>
    <rPh sb="83" eb="84">
      <t>ウ</t>
    </rPh>
    <rPh sb="91" eb="92">
      <t>ト</t>
    </rPh>
    <rPh sb="93" eb="94">
      <t>ハカ</t>
    </rPh>
    <phoneticPr fontId="5"/>
  </si>
  <si>
    <t>［介護老人保健施設］
入所後速やかに退所に向けた施設サービス計画を策定し、当該入所者の認知症の行動・心理症状が安定した際には速やかに在宅復帰が可能となるようにしている。</t>
    <rPh sb="5" eb="7">
      <t>ホケン</t>
    </rPh>
    <rPh sb="7" eb="9">
      <t>シセツ</t>
    </rPh>
    <rPh sb="11" eb="13">
      <t>ニュウショ</t>
    </rPh>
    <rPh sb="13" eb="14">
      <t>ゴ</t>
    </rPh>
    <rPh sb="14" eb="15">
      <t>スミ</t>
    </rPh>
    <rPh sb="18" eb="20">
      <t>タイショ</t>
    </rPh>
    <rPh sb="21" eb="22">
      <t>ム</t>
    </rPh>
    <rPh sb="24" eb="26">
      <t>シセツ</t>
    </rPh>
    <rPh sb="30" eb="32">
      <t>ケイカク</t>
    </rPh>
    <rPh sb="33" eb="35">
      <t>サクテイ</t>
    </rPh>
    <rPh sb="37" eb="39">
      <t>トウガイ</t>
    </rPh>
    <rPh sb="39" eb="42">
      <t>ニュウショシャ</t>
    </rPh>
    <rPh sb="43" eb="45">
      <t>ニンチ</t>
    </rPh>
    <rPh sb="45" eb="46">
      <t>ショウ</t>
    </rPh>
    <rPh sb="47" eb="49">
      <t>コウドウ</t>
    </rPh>
    <rPh sb="50" eb="52">
      <t>シンリ</t>
    </rPh>
    <rPh sb="52" eb="54">
      <t>ショウジョウ</t>
    </rPh>
    <rPh sb="55" eb="57">
      <t>アンテイ</t>
    </rPh>
    <rPh sb="59" eb="60">
      <t>サイ</t>
    </rPh>
    <rPh sb="62" eb="63">
      <t>スミ</t>
    </rPh>
    <rPh sb="66" eb="68">
      <t>ザイタク</t>
    </rPh>
    <rPh sb="68" eb="70">
      <t>フッキ</t>
    </rPh>
    <rPh sb="71" eb="73">
      <t>カノウ</t>
    </rPh>
    <phoneticPr fontId="5"/>
  </si>
  <si>
    <t>[短期入所療養介護]
緊急短期入所受入加算を算定していない。</t>
    <rPh sb="11" eb="13">
      <t>キンキュウ</t>
    </rPh>
    <rPh sb="13" eb="15">
      <t>タンキ</t>
    </rPh>
    <rPh sb="15" eb="17">
      <t>ニュウショ</t>
    </rPh>
    <rPh sb="17" eb="19">
      <t>ウケイレ</t>
    </rPh>
    <rPh sb="19" eb="21">
      <t>カサン</t>
    </rPh>
    <rPh sb="22" eb="24">
      <t>サンテイ</t>
    </rPh>
    <phoneticPr fontId="5"/>
  </si>
  <si>
    <t>問16</t>
    <rPh sb="0" eb="1">
      <t>トイ</t>
    </rPh>
    <phoneticPr fontId="5"/>
  </si>
  <si>
    <t>認知症介護に係る専門的な研修（認知症介護実践リーダー研修）を修了している者を、対象者の数が20人未満である場合には、１人以上、当該対象者の数が20人以上である場合には、１人に、当該対象者の数が19人を超えて10人又はその端数を増すごとに１人を加えて得た数以上配置し、チームとして専門的な認知症ケアを実施している。</t>
    <rPh sb="59" eb="60">
      <t>ニン</t>
    </rPh>
    <rPh sb="85" eb="86">
      <t>ニン</t>
    </rPh>
    <rPh sb="98" eb="99">
      <t>ニン</t>
    </rPh>
    <rPh sb="105" eb="106">
      <t>ニン</t>
    </rPh>
    <rPh sb="119" eb="120">
      <t>ニン</t>
    </rPh>
    <phoneticPr fontId="5"/>
  </si>
  <si>
    <t>［短期入所療養介護］
（介護予防）短期入所療養介護の利用毎に食事箋が発行されている。</t>
    <rPh sb="1" eb="3">
      <t>タンキ</t>
    </rPh>
    <rPh sb="3" eb="5">
      <t>ニュウショ</t>
    </rPh>
    <rPh sb="5" eb="7">
      <t>リョウヨウ</t>
    </rPh>
    <rPh sb="7" eb="9">
      <t>カイゴ</t>
    </rPh>
    <rPh sb="12" eb="14">
      <t>カイゴ</t>
    </rPh>
    <rPh sb="14" eb="16">
      <t>ヨボウ</t>
    </rPh>
    <rPh sb="17" eb="19">
      <t>タンキ</t>
    </rPh>
    <rPh sb="19" eb="21">
      <t>ニュウショ</t>
    </rPh>
    <rPh sb="21" eb="23">
      <t>リョウヨウ</t>
    </rPh>
    <rPh sb="23" eb="25">
      <t>カイゴ</t>
    </rPh>
    <rPh sb="26" eb="28">
      <t>リヨウ</t>
    </rPh>
    <rPh sb="28" eb="29">
      <t>ゴト</t>
    </rPh>
    <rPh sb="30" eb="32">
      <t>ショクジ</t>
    </rPh>
    <rPh sb="32" eb="33">
      <t>セン</t>
    </rPh>
    <rPh sb="34" eb="36">
      <t>ハッコウ</t>
    </rPh>
    <phoneticPr fontId="5"/>
  </si>
  <si>
    <t>正当な理由なくサービスの提供を拒否していない。</t>
    <rPh sb="0" eb="2">
      <t>セイトウ</t>
    </rPh>
    <rPh sb="3" eb="5">
      <t>リユウ</t>
    </rPh>
    <rPh sb="12" eb="14">
      <t>テイキョウ</t>
    </rPh>
    <rPh sb="15" eb="17">
      <t>キョヒ</t>
    </rPh>
    <phoneticPr fontId="5"/>
  </si>
  <si>
    <t>入所申込者の病状を勘案し、入所申込者に対し自ら必要なサービスを提供することが困難な場合、適切な病院又は診療所を紹介する等の適切な措置を速やかに講じている。</t>
    <rPh sb="0" eb="2">
      <t>ニュウショ</t>
    </rPh>
    <rPh sb="2" eb="4">
      <t>モウシコミ</t>
    </rPh>
    <rPh sb="4" eb="5">
      <t>シャ</t>
    </rPh>
    <rPh sb="6" eb="8">
      <t>ビョウジョウ</t>
    </rPh>
    <rPh sb="9" eb="11">
      <t>カンアン</t>
    </rPh>
    <rPh sb="13" eb="15">
      <t>ニュウショ</t>
    </rPh>
    <rPh sb="15" eb="17">
      <t>モウシコミ</t>
    </rPh>
    <rPh sb="17" eb="18">
      <t>シャ</t>
    </rPh>
    <rPh sb="19" eb="20">
      <t>タイ</t>
    </rPh>
    <rPh sb="21" eb="22">
      <t>ミズカ</t>
    </rPh>
    <rPh sb="23" eb="25">
      <t>ヒツヨウ</t>
    </rPh>
    <rPh sb="31" eb="33">
      <t>テイキョウ</t>
    </rPh>
    <rPh sb="38" eb="40">
      <t>コンナン</t>
    </rPh>
    <rPh sb="41" eb="43">
      <t>バアイ</t>
    </rPh>
    <phoneticPr fontId="5"/>
  </si>
  <si>
    <t>通常の事業の実施地域等を勘案し、利用申込者に対し自ら適切なサービスを提供することが困難であると認めた場合、利用申込者に係る居宅介護支援事業者（介護予防支援事業者）等への連絡、適当な他の指定短期入所療養介護事業者等の紹介その他の必要な措置を速やかに講じている。</t>
    <rPh sb="50" eb="52">
      <t>バアイ</t>
    </rPh>
    <rPh sb="53" eb="55">
      <t>リヨウ</t>
    </rPh>
    <rPh sb="55" eb="57">
      <t>モウシコミ</t>
    </rPh>
    <rPh sb="57" eb="58">
      <t>シャ</t>
    </rPh>
    <rPh sb="59" eb="60">
      <t>カカ</t>
    </rPh>
    <rPh sb="61" eb="63">
      <t>キョタク</t>
    </rPh>
    <rPh sb="63" eb="65">
      <t>カイゴ</t>
    </rPh>
    <rPh sb="65" eb="67">
      <t>シエン</t>
    </rPh>
    <rPh sb="67" eb="70">
      <t>ジギョウシャ</t>
    </rPh>
    <rPh sb="71" eb="73">
      <t>カイゴ</t>
    </rPh>
    <rPh sb="73" eb="75">
      <t>ヨボウ</t>
    </rPh>
    <rPh sb="75" eb="77">
      <t>シエン</t>
    </rPh>
    <rPh sb="77" eb="80">
      <t>ジギョウシャ</t>
    </rPh>
    <rPh sb="81" eb="82">
      <t>トウ</t>
    </rPh>
    <rPh sb="84" eb="86">
      <t>レンラク</t>
    </rPh>
    <rPh sb="87" eb="89">
      <t>テキトウ</t>
    </rPh>
    <rPh sb="90" eb="91">
      <t>ホカ</t>
    </rPh>
    <rPh sb="92" eb="94">
      <t>シテイ</t>
    </rPh>
    <rPh sb="94" eb="96">
      <t>タンキ</t>
    </rPh>
    <rPh sb="96" eb="98">
      <t>ニュウショ</t>
    </rPh>
    <rPh sb="98" eb="100">
      <t>リョウヨウ</t>
    </rPh>
    <rPh sb="100" eb="102">
      <t>カイゴ</t>
    </rPh>
    <rPh sb="102" eb="106">
      <t>ジギョウシャナド</t>
    </rPh>
    <rPh sb="107" eb="109">
      <t>ショウカイ</t>
    </rPh>
    <rPh sb="111" eb="112">
      <t>タ</t>
    </rPh>
    <rPh sb="113" eb="115">
      <t>ヒツヨウ</t>
    </rPh>
    <rPh sb="116" eb="118">
      <t>ソチ</t>
    </rPh>
    <rPh sb="119" eb="120">
      <t>スミ</t>
    </rPh>
    <rPh sb="123" eb="124">
      <t>コウ</t>
    </rPh>
    <phoneticPr fontId="5"/>
  </si>
  <si>
    <t>入所者の心身の状況、病状、その置かれている環境等に照らし、その者が居宅において日常生活を営むことができるかどうかについて定期的に検討し、その内容等を記録している。</t>
    <rPh sb="2" eb="3">
      <t>モノ</t>
    </rPh>
    <rPh sb="4" eb="6">
      <t>シンシン</t>
    </rPh>
    <rPh sb="7" eb="9">
      <t>ジョウキョウ</t>
    </rPh>
    <rPh sb="10" eb="12">
      <t>ビョウジョウ</t>
    </rPh>
    <rPh sb="15" eb="16">
      <t>オ</t>
    </rPh>
    <rPh sb="21" eb="23">
      <t>カンキョウ</t>
    </rPh>
    <rPh sb="23" eb="24">
      <t>トウ</t>
    </rPh>
    <rPh sb="25" eb="26">
      <t>テ</t>
    </rPh>
    <rPh sb="31" eb="32">
      <t>モノ</t>
    </rPh>
    <rPh sb="33" eb="35">
      <t>キョタク</t>
    </rPh>
    <rPh sb="39" eb="41">
      <t>ニチジョウ</t>
    </rPh>
    <rPh sb="41" eb="43">
      <t>セイカツ</t>
    </rPh>
    <rPh sb="44" eb="45">
      <t>イトナ</t>
    </rPh>
    <rPh sb="60" eb="63">
      <t>テイキテキ</t>
    </rPh>
    <rPh sb="64" eb="66">
      <t>ケントウ</t>
    </rPh>
    <rPh sb="70" eb="72">
      <t>ナイヨウ</t>
    </rPh>
    <rPh sb="72" eb="73">
      <t>トウ</t>
    </rPh>
    <rPh sb="74" eb="76">
      <t>キロク</t>
    </rPh>
    <phoneticPr fontId="5"/>
  </si>
  <si>
    <t>問４の検討に当たっては、医師、薬剤師（配置している場合）、看護職員、介護職員、支援相談員、介護支援専門員等の従業者で協議している。</t>
    <rPh sb="0" eb="1">
      <t>トイ</t>
    </rPh>
    <rPh sb="3" eb="5">
      <t>ケントウ</t>
    </rPh>
    <rPh sb="6" eb="7">
      <t>ア</t>
    </rPh>
    <rPh sb="12" eb="14">
      <t>イシ</t>
    </rPh>
    <rPh sb="15" eb="18">
      <t>ヤクザイシ</t>
    </rPh>
    <rPh sb="19" eb="21">
      <t>ハイチ</t>
    </rPh>
    <rPh sb="25" eb="27">
      <t>バアイ</t>
    </rPh>
    <rPh sb="29" eb="31">
      <t>カンゴ</t>
    </rPh>
    <rPh sb="31" eb="33">
      <t>ショクイン</t>
    </rPh>
    <rPh sb="34" eb="36">
      <t>カイゴ</t>
    </rPh>
    <rPh sb="36" eb="38">
      <t>ショクイン</t>
    </rPh>
    <rPh sb="39" eb="41">
      <t>シエン</t>
    </rPh>
    <rPh sb="41" eb="44">
      <t>ソウダンイン</t>
    </rPh>
    <rPh sb="45" eb="47">
      <t>カイゴ</t>
    </rPh>
    <rPh sb="47" eb="49">
      <t>シエン</t>
    </rPh>
    <rPh sb="49" eb="52">
      <t>センモンイン</t>
    </rPh>
    <rPh sb="52" eb="53">
      <t>トウ</t>
    </rPh>
    <rPh sb="54" eb="57">
      <t>ジュウギョウシャ</t>
    </rPh>
    <rPh sb="58" eb="60">
      <t>キョウギ</t>
    </rPh>
    <phoneticPr fontId="5"/>
  </si>
  <si>
    <t>居宅サービス計画（介護予防サービス計画）が作成されている場合は、当該計画に沿った指定（介護予防）短期入所療養介護を提供している。</t>
    <rPh sb="9" eb="11">
      <t>カイゴ</t>
    </rPh>
    <rPh sb="11" eb="13">
      <t>ヨボウ</t>
    </rPh>
    <rPh sb="17" eb="19">
      <t>ケイカク</t>
    </rPh>
    <rPh sb="43" eb="45">
      <t>カイゴ</t>
    </rPh>
    <rPh sb="45" eb="47">
      <t>ヨボウ</t>
    </rPh>
    <rPh sb="48" eb="50">
      <t>タンキ</t>
    </rPh>
    <rPh sb="50" eb="52">
      <t>ニュウショ</t>
    </rPh>
    <rPh sb="52" eb="54">
      <t>リョウヨウ</t>
    </rPh>
    <rPh sb="54" eb="56">
      <t>カイゴ</t>
    </rPh>
    <phoneticPr fontId="5"/>
  </si>
  <si>
    <t>サービスの提供に当たっては、当該入所（利用）者又は他の入所（利用）者等の生命又は身体を保護するため緊急やむを得ない場合を除き、身体的拘束その他入所（利用）者の行動を制限する行為（＝身体的拘束等）を行っていない。</t>
    <rPh sb="19" eb="21">
      <t>リヨウ</t>
    </rPh>
    <rPh sb="30" eb="32">
      <t>リヨウ</t>
    </rPh>
    <rPh sb="90" eb="93">
      <t>シンタイテキ</t>
    </rPh>
    <rPh sb="93" eb="95">
      <t>コウソク</t>
    </rPh>
    <rPh sb="95" eb="96">
      <t>トウ</t>
    </rPh>
    <phoneticPr fontId="5"/>
  </si>
  <si>
    <t>身体的拘束等を行った場合、その態様及び時間、その際の入所（利用）者の心身の状況、緊急やむを得ない理由を記録している。</t>
    <rPh sb="26" eb="28">
      <t>ニュウショ</t>
    </rPh>
    <rPh sb="29" eb="31">
      <t>リヨウ</t>
    </rPh>
    <phoneticPr fontId="5"/>
  </si>
  <si>
    <t>身体的拘束等の適正化のための対策を検討する委員会（テレビ電話装置等を活用して行うことができるものとする）を３月に１回以上開催している。</t>
    <rPh sb="2" eb="3">
      <t>テキ</t>
    </rPh>
    <rPh sb="5" eb="6">
      <t>トウ</t>
    </rPh>
    <rPh sb="7" eb="9">
      <t>テキセイ</t>
    </rPh>
    <rPh sb="9" eb="10">
      <t>カ</t>
    </rPh>
    <rPh sb="14" eb="16">
      <t>タイサク</t>
    </rPh>
    <rPh sb="17" eb="19">
      <t>ケントウ</t>
    </rPh>
    <rPh sb="54" eb="55">
      <t>ツキ</t>
    </rPh>
    <rPh sb="57" eb="58">
      <t>カイ</t>
    </rPh>
    <rPh sb="58" eb="60">
      <t>イジョウ</t>
    </rPh>
    <rPh sb="60" eb="62">
      <t>カイサイ</t>
    </rPh>
    <phoneticPr fontId="5"/>
  </si>
  <si>
    <t>身体的拘束等の適正化のための指針を整備している。</t>
    <rPh sb="0" eb="3">
      <t>シンタイテキ</t>
    </rPh>
    <rPh sb="3" eb="5">
      <t>コウソク</t>
    </rPh>
    <rPh sb="5" eb="6">
      <t>トウ</t>
    </rPh>
    <rPh sb="7" eb="10">
      <t>テキセイカ</t>
    </rPh>
    <rPh sb="14" eb="16">
      <t>シシン</t>
    </rPh>
    <phoneticPr fontId="5"/>
  </si>
  <si>
    <t>計画担当介護支援専門員は、問３のアセスメントに当たっては、入所者及びその家族に面接して行っている（テレビ電話等の通信機器等の活用により行われるものを含む）。</t>
    <rPh sb="13" eb="14">
      <t>トイ</t>
    </rPh>
    <phoneticPr fontId="5"/>
  </si>
  <si>
    <t>問５の施設サービス計画の原案には、入所者及びその家族の生活に対する意向、総合的な援助の方針、生活全般の解決すべき課題、サービス（医療、リハビリテーション、看護、介護、食事等）の目標（長期・短期）及びその達成時期、サービスの内容（行事及び日課を含む）、サービスを提供する上での留意事項等を記載している。</t>
    <rPh sb="0" eb="1">
      <t>トイ</t>
    </rPh>
    <rPh sb="3" eb="5">
      <t>シセツ</t>
    </rPh>
    <rPh sb="9" eb="11">
      <t>ケイカク</t>
    </rPh>
    <rPh sb="12" eb="14">
      <t>ゲンアン</t>
    </rPh>
    <rPh sb="17" eb="20">
      <t>ニュウショシャ</t>
    </rPh>
    <rPh sb="20" eb="21">
      <t>オヨ</t>
    </rPh>
    <rPh sb="24" eb="26">
      <t>カゾク</t>
    </rPh>
    <rPh sb="27" eb="29">
      <t>セイカツ</t>
    </rPh>
    <rPh sb="30" eb="31">
      <t>タイ</t>
    </rPh>
    <rPh sb="33" eb="35">
      <t>イコウ</t>
    </rPh>
    <rPh sb="36" eb="39">
      <t>ソウゴウテキ</t>
    </rPh>
    <rPh sb="40" eb="42">
      <t>エンジョ</t>
    </rPh>
    <rPh sb="43" eb="45">
      <t>ホウシン</t>
    </rPh>
    <rPh sb="46" eb="48">
      <t>セイカツ</t>
    </rPh>
    <rPh sb="48" eb="50">
      <t>ゼンパン</t>
    </rPh>
    <rPh sb="51" eb="53">
      <t>カイケツ</t>
    </rPh>
    <rPh sb="56" eb="58">
      <t>カダイ</t>
    </rPh>
    <rPh sb="91" eb="93">
      <t>チョウキ</t>
    </rPh>
    <rPh sb="94" eb="96">
      <t>タンキ</t>
    </rPh>
    <rPh sb="101" eb="103">
      <t>タッセイ</t>
    </rPh>
    <rPh sb="103" eb="105">
      <t>ジキ</t>
    </rPh>
    <rPh sb="111" eb="113">
      <t>ナイヨウ</t>
    </rPh>
    <rPh sb="130" eb="132">
      <t>テイキョウ</t>
    </rPh>
    <rPh sb="134" eb="135">
      <t>ウエ</t>
    </rPh>
    <rPh sb="137" eb="139">
      <t>リュウイ</t>
    </rPh>
    <rPh sb="139" eb="141">
      <t>ジコウ</t>
    </rPh>
    <rPh sb="141" eb="142">
      <t>トウ</t>
    </rPh>
    <rPh sb="143" eb="145">
      <t>キサイ</t>
    </rPh>
    <phoneticPr fontId="5"/>
  </si>
  <si>
    <t>問10のモニタリングに当たっては、入所者及びその家族並びに担当者との連絡を継続的に行うとともに、定期的に入所者に面接を行い、モニタリングの結果を記録している。</t>
    <rPh sb="0" eb="1">
      <t>トイ</t>
    </rPh>
    <phoneticPr fontId="5"/>
  </si>
  <si>
    <t>施設サービス計画の変更を行う場合は、作成時と同様の手順（問２～問10）で行っている。</t>
    <rPh sb="0" eb="2">
      <t>シセツ</t>
    </rPh>
    <rPh sb="6" eb="8">
      <t>ケイカク</t>
    </rPh>
    <rPh sb="9" eb="11">
      <t>ヘンコウ</t>
    </rPh>
    <rPh sb="12" eb="13">
      <t>オコナ</t>
    </rPh>
    <rPh sb="14" eb="16">
      <t>バアイ</t>
    </rPh>
    <rPh sb="18" eb="20">
      <t>サクセイ</t>
    </rPh>
    <rPh sb="20" eb="21">
      <t>ドキ</t>
    </rPh>
    <rPh sb="22" eb="24">
      <t>ドウヨウ</t>
    </rPh>
    <rPh sb="25" eb="27">
      <t>テジュン</t>
    </rPh>
    <rPh sb="28" eb="29">
      <t>トイ</t>
    </rPh>
    <rPh sb="31" eb="32">
      <t>トイ</t>
    </rPh>
    <rPh sb="36" eb="37">
      <t>オコナ</t>
    </rPh>
    <phoneticPr fontId="5"/>
  </si>
  <si>
    <t>管理者は、（介護予防）短期入所療養介護計画の内容について利用者又はその家族に対して説明し、利用者の同意を得ている。</t>
    <rPh sb="0" eb="3">
      <t>カンリシャ</t>
    </rPh>
    <rPh sb="11" eb="13">
      <t>タンキ</t>
    </rPh>
    <rPh sb="13" eb="15">
      <t>ニュウショ</t>
    </rPh>
    <rPh sb="15" eb="17">
      <t>リョウヨウ</t>
    </rPh>
    <rPh sb="17" eb="19">
      <t>カイゴ</t>
    </rPh>
    <rPh sb="19" eb="21">
      <t>ケイカク</t>
    </rPh>
    <rPh sb="28" eb="30">
      <t>リヨウ</t>
    </rPh>
    <rPh sb="45" eb="47">
      <t>リヨウ</t>
    </rPh>
    <phoneticPr fontId="5"/>
  </si>
  <si>
    <t>歯科医師又は歯科医師の指示を受けた歯科衛生士が、当該施設の介護職員に対する口腔衛生の管理に係る技術的助言及び指導を年２回以上行っている。</t>
    <rPh sb="0" eb="2">
      <t>シカ</t>
    </rPh>
    <rPh sb="2" eb="4">
      <t>イシ</t>
    </rPh>
    <rPh sb="4" eb="5">
      <t>マタ</t>
    </rPh>
    <rPh sb="6" eb="8">
      <t>シカ</t>
    </rPh>
    <rPh sb="8" eb="10">
      <t>イシ</t>
    </rPh>
    <rPh sb="11" eb="13">
      <t>シジ</t>
    </rPh>
    <rPh sb="14" eb="15">
      <t>ウ</t>
    </rPh>
    <rPh sb="17" eb="19">
      <t>シカ</t>
    </rPh>
    <rPh sb="19" eb="22">
      <t>エイセイシ</t>
    </rPh>
    <rPh sb="24" eb="26">
      <t>トウガイ</t>
    </rPh>
    <rPh sb="26" eb="28">
      <t>シセツ</t>
    </rPh>
    <rPh sb="29" eb="31">
      <t>カイゴ</t>
    </rPh>
    <rPh sb="31" eb="33">
      <t>ショクイン</t>
    </rPh>
    <rPh sb="34" eb="35">
      <t>タイ</t>
    </rPh>
    <rPh sb="37" eb="39">
      <t>コウクウ</t>
    </rPh>
    <rPh sb="39" eb="41">
      <t>エイセイ</t>
    </rPh>
    <rPh sb="42" eb="44">
      <t>カンリ</t>
    </rPh>
    <rPh sb="45" eb="46">
      <t>カカ</t>
    </rPh>
    <rPh sb="47" eb="50">
      <t>ギジュツテキ</t>
    </rPh>
    <rPh sb="50" eb="52">
      <t>ジョゲン</t>
    </rPh>
    <rPh sb="52" eb="53">
      <t>オヨ</t>
    </rPh>
    <rPh sb="54" eb="56">
      <t>シドウ</t>
    </rPh>
    <rPh sb="57" eb="58">
      <t>ネン</t>
    </rPh>
    <rPh sb="59" eb="60">
      <t>カイ</t>
    </rPh>
    <rPh sb="60" eb="62">
      <t>イジョウ</t>
    </rPh>
    <rPh sb="62" eb="63">
      <t>オコナ</t>
    </rPh>
    <phoneticPr fontId="5"/>
  </si>
  <si>
    <t>問１の技術的助言及び指導に基づき、次の事項を記載した、入所者の口腔衛生の管理体制に係る計画を作成するとともに、必要に応じて、定期的に当該計画を見直している。</t>
    <rPh sb="0" eb="1">
      <t>トイ</t>
    </rPh>
    <rPh sb="3" eb="6">
      <t>ギジュツテキ</t>
    </rPh>
    <rPh sb="6" eb="8">
      <t>ジョゲン</t>
    </rPh>
    <rPh sb="8" eb="9">
      <t>オヨ</t>
    </rPh>
    <rPh sb="10" eb="12">
      <t>シドウ</t>
    </rPh>
    <rPh sb="13" eb="14">
      <t>モト</t>
    </rPh>
    <rPh sb="17" eb="18">
      <t>ツギ</t>
    </rPh>
    <rPh sb="19" eb="21">
      <t>ジコウ</t>
    </rPh>
    <rPh sb="22" eb="24">
      <t>キサイ</t>
    </rPh>
    <rPh sb="27" eb="30">
      <t>ニュウショシャ</t>
    </rPh>
    <rPh sb="31" eb="33">
      <t>コウクウ</t>
    </rPh>
    <rPh sb="33" eb="35">
      <t>エイセイ</t>
    </rPh>
    <rPh sb="36" eb="38">
      <t>カンリ</t>
    </rPh>
    <rPh sb="38" eb="40">
      <t>タイセイ</t>
    </rPh>
    <rPh sb="41" eb="42">
      <t>カカ</t>
    </rPh>
    <rPh sb="43" eb="45">
      <t>ケイカク</t>
    </rPh>
    <rPh sb="46" eb="48">
      <t>サクセイ</t>
    </rPh>
    <rPh sb="55" eb="57">
      <t>ヒツヨウ</t>
    </rPh>
    <rPh sb="58" eb="59">
      <t>オウ</t>
    </rPh>
    <rPh sb="62" eb="65">
      <t>テイキテキ</t>
    </rPh>
    <rPh sb="66" eb="68">
      <t>トウガイ</t>
    </rPh>
    <rPh sb="68" eb="70">
      <t>ケイカク</t>
    </rPh>
    <rPh sb="71" eb="73">
      <t>ミナオ</t>
    </rPh>
    <phoneticPr fontId="5"/>
  </si>
  <si>
    <t>口腔衛生の管理体制に係る計画に相当する内容を施設サービス計画の中に記載する場合はその記載をもって口腔衛生の管理体制に係る計画の作成に代えることができます。</t>
    <rPh sb="0" eb="4">
      <t>コウクウエイセイ</t>
    </rPh>
    <rPh sb="5" eb="7">
      <t>カンリ</t>
    </rPh>
    <rPh sb="7" eb="9">
      <t>タイセイ</t>
    </rPh>
    <rPh sb="10" eb="11">
      <t>カカ</t>
    </rPh>
    <rPh sb="12" eb="14">
      <t>ケイカク</t>
    </rPh>
    <rPh sb="15" eb="17">
      <t>ソウトウ</t>
    </rPh>
    <rPh sb="19" eb="21">
      <t>ナイヨウ</t>
    </rPh>
    <rPh sb="22" eb="24">
      <t>シセツ</t>
    </rPh>
    <rPh sb="28" eb="30">
      <t>ケイカク</t>
    </rPh>
    <rPh sb="31" eb="32">
      <t>ナカ</t>
    </rPh>
    <rPh sb="33" eb="35">
      <t>キサイ</t>
    </rPh>
    <rPh sb="37" eb="39">
      <t>バアイ</t>
    </rPh>
    <rPh sb="42" eb="44">
      <t>キサイ</t>
    </rPh>
    <rPh sb="48" eb="52">
      <t>コウクウエイセイ</t>
    </rPh>
    <rPh sb="53" eb="57">
      <t>カンリタイセイ</t>
    </rPh>
    <rPh sb="58" eb="59">
      <t>カカ</t>
    </rPh>
    <rPh sb="60" eb="62">
      <t>ケイカク</t>
    </rPh>
    <rPh sb="63" eb="65">
      <t>サクセイ</t>
    </rPh>
    <rPh sb="66" eb="67">
      <t>カ</t>
    </rPh>
    <phoneticPr fontId="5"/>
  </si>
  <si>
    <t>助言を行った歯科医師</t>
    <rPh sb="0" eb="2">
      <t>ジョゲン</t>
    </rPh>
    <rPh sb="3" eb="4">
      <t>オコナ</t>
    </rPh>
    <rPh sb="6" eb="8">
      <t>シカ</t>
    </rPh>
    <rPh sb="8" eb="10">
      <t>イシ</t>
    </rPh>
    <phoneticPr fontId="5"/>
  </si>
  <si>
    <t>歯科医師からの助言の要点</t>
    <rPh sb="0" eb="2">
      <t>シカ</t>
    </rPh>
    <rPh sb="2" eb="4">
      <t>イシ</t>
    </rPh>
    <rPh sb="7" eb="9">
      <t>ジョゲン</t>
    </rPh>
    <rPh sb="10" eb="12">
      <t>ヨウテン</t>
    </rPh>
    <phoneticPr fontId="5"/>
  </si>
  <si>
    <t>施設における実施目標</t>
    <rPh sb="0" eb="2">
      <t>シセツ</t>
    </rPh>
    <rPh sb="6" eb="8">
      <t>ジッシ</t>
    </rPh>
    <rPh sb="8" eb="10">
      <t>モクヒョウ</t>
    </rPh>
    <phoneticPr fontId="5"/>
  </si>
  <si>
    <t>留意事項・特記事項</t>
    <rPh sb="0" eb="2">
      <t>リュウイ</t>
    </rPh>
    <rPh sb="2" eb="4">
      <t>ジコウ</t>
    </rPh>
    <rPh sb="5" eb="7">
      <t>トッキ</t>
    </rPh>
    <rPh sb="7" eb="9">
      <t>ジコウ</t>
    </rPh>
    <phoneticPr fontId="5"/>
  </si>
  <si>
    <t>[従来型施設]
１週間に２回以上、適切な方法により入所（利用）者を入浴させ、又は清しきしている。</t>
    <rPh sb="17" eb="19">
      <t>テキセツ</t>
    </rPh>
    <rPh sb="20" eb="22">
      <t>ホウホウ</t>
    </rPh>
    <phoneticPr fontId="5"/>
  </si>
  <si>
    <t>[ユニット型施設]
入居（利用）者が身体の清潔を維持し、精神的に快適な生活を営むことができるよう、適切な方法により入居（利用）者を入浴させ、又は清しきしている。</t>
    <rPh sb="49" eb="51">
      <t>テキセツ</t>
    </rPh>
    <rPh sb="52" eb="54">
      <t>ホウホウ</t>
    </rPh>
    <phoneticPr fontId="5"/>
  </si>
  <si>
    <t>入所（利用）者の食事は、栄養並びに入所（利用）者の心身の状況、病状及び嗜好を考慮している。</t>
    <rPh sb="8" eb="10">
      <t>ショクジ</t>
    </rPh>
    <rPh sb="12" eb="14">
      <t>エイヨウ</t>
    </rPh>
    <rPh sb="14" eb="15">
      <t>ナラ</t>
    </rPh>
    <rPh sb="17" eb="19">
      <t>ニュウショ</t>
    </rPh>
    <rPh sb="20" eb="22">
      <t>リヨウ</t>
    </rPh>
    <rPh sb="23" eb="24">
      <t>モノ</t>
    </rPh>
    <rPh sb="25" eb="27">
      <t>シンシン</t>
    </rPh>
    <rPh sb="28" eb="30">
      <t>ジョウキョウ</t>
    </rPh>
    <rPh sb="31" eb="33">
      <t>ビョウジョウ</t>
    </rPh>
    <rPh sb="33" eb="34">
      <t>オヨ</t>
    </rPh>
    <rPh sb="38" eb="40">
      <t>コウリョ</t>
    </rPh>
    <phoneticPr fontId="5"/>
  </si>
  <si>
    <t>計画担当介護支援専門員は、入所申込者の入所に際し、居宅介護支援事業者に対する照会等により、当該入所者の心身の状況、生活歴、病歴、指定居宅サービス等の利用状況等を把握している。</t>
    <rPh sb="15" eb="17">
      <t>モウシコミ</t>
    </rPh>
    <rPh sb="17" eb="18">
      <t>シャ</t>
    </rPh>
    <rPh sb="22" eb="23">
      <t>サイ</t>
    </rPh>
    <rPh sb="25" eb="27">
      <t>キョタク</t>
    </rPh>
    <rPh sb="27" eb="29">
      <t>カイゴ</t>
    </rPh>
    <rPh sb="29" eb="31">
      <t>シエン</t>
    </rPh>
    <rPh sb="31" eb="34">
      <t>ジギョウシャ</t>
    </rPh>
    <rPh sb="35" eb="36">
      <t>タイ</t>
    </rPh>
    <rPh sb="38" eb="41">
      <t>ショウカイナド</t>
    </rPh>
    <rPh sb="45" eb="47">
      <t>トウガイ</t>
    </rPh>
    <rPh sb="47" eb="50">
      <t>ニュウショシャ</t>
    </rPh>
    <rPh sb="51" eb="53">
      <t>シンシン</t>
    </rPh>
    <rPh sb="54" eb="56">
      <t>ジョウキョウ</t>
    </rPh>
    <rPh sb="57" eb="59">
      <t>セイカツ</t>
    </rPh>
    <rPh sb="59" eb="60">
      <t>レキ</t>
    </rPh>
    <rPh sb="61" eb="63">
      <t>ビョウレキ</t>
    </rPh>
    <rPh sb="64" eb="66">
      <t>シテイ</t>
    </rPh>
    <rPh sb="66" eb="68">
      <t>キョタク</t>
    </rPh>
    <rPh sb="72" eb="73">
      <t>トウ</t>
    </rPh>
    <rPh sb="74" eb="76">
      <t>リヨウ</t>
    </rPh>
    <rPh sb="76" eb="78">
      <t>ジョウキョウ</t>
    </rPh>
    <rPh sb="78" eb="79">
      <t>トウ</t>
    </rPh>
    <rPh sb="80" eb="82">
      <t>ハアク</t>
    </rPh>
    <phoneticPr fontId="5"/>
  </si>
  <si>
    <t>計画担当介護支援専門員は、入所者の心身の状況、その置かれている環境等に照らし、当該入所者が居宅において日常生活を営むことができるかどうかについて定期的に検討し、その内容等を記録している。</t>
    <rPh sb="15" eb="16">
      <t>モノ</t>
    </rPh>
    <rPh sb="17" eb="19">
      <t>シンシン</t>
    </rPh>
    <rPh sb="20" eb="22">
      <t>ジョウキョウ</t>
    </rPh>
    <rPh sb="25" eb="26">
      <t>オ</t>
    </rPh>
    <rPh sb="31" eb="34">
      <t>カンキョウトウ</t>
    </rPh>
    <rPh sb="35" eb="36">
      <t>テ</t>
    </rPh>
    <rPh sb="39" eb="41">
      <t>トウガイ</t>
    </rPh>
    <rPh sb="43" eb="44">
      <t>モノ</t>
    </rPh>
    <rPh sb="45" eb="47">
      <t>キョタク</t>
    </rPh>
    <rPh sb="51" eb="53">
      <t>ニチジョウ</t>
    </rPh>
    <rPh sb="53" eb="55">
      <t>セイカツ</t>
    </rPh>
    <rPh sb="56" eb="57">
      <t>イトナ</t>
    </rPh>
    <rPh sb="72" eb="75">
      <t>テイキテキ</t>
    </rPh>
    <rPh sb="76" eb="78">
      <t>ケントウ</t>
    </rPh>
    <rPh sb="82" eb="85">
      <t>ナイヨウトウ</t>
    </rPh>
    <rPh sb="86" eb="88">
      <t>キロク</t>
    </rPh>
    <phoneticPr fontId="5"/>
  </si>
  <si>
    <t>計画担当介護支援専門員は、入所者の退所に際し、居宅サービス計画の作成等の援助に資するため、居宅介護支援事業者に対して情報を提供するほか、保健医療サービス又は福祉サービスを提供する者と密接に連携している。</t>
    <rPh sb="17" eb="19">
      <t>タイショ</t>
    </rPh>
    <rPh sb="20" eb="21">
      <t>サイ</t>
    </rPh>
    <rPh sb="23" eb="25">
      <t>キョタク</t>
    </rPh>
    <rPh sb="29" eb="31">
      <t>ケイカク</t>
    </rPh>
    <rPh sb="32" eb="35">
      <t>サクセイトウ</t>
    </rPh>
    <rPh sb="36" eb="38">
      <t>エンジョ</t>
    </rPh>
    <rPh sb="39" eb="40">
      <t>シ</t>
    </rPh>
    <rPh sb="45" eb="47">
      <t>キョタク</t>
    </rPh>
    <rPh sb="47" eb="49">
      <t>カイゴ</t>
    </rPh>
    <rPh sb="49" eb="51">
      <t>シエン</t>
    </rPh>
    <rPh sb="51" eb="54">
      <t>ジギョウシャ</t>
    </rPh>
    <rPh sb="55" eb="56">
      <t>タイ</t>
    </rPh>
    <rPh sb="58" eb="60">
      <t>ジョウホウ</t>
    </rPh>
    <rPh sb="61" eb="63">
      <t>テイキョウ</t>
    </rPh>
    <rPh sb="68" eb="70">
      <t>ホケン</t>
    </rPh>
    <rPh sb="70" eb="72">
      <t>イリョウ</t>
    </rPh>
    <rPh sb="76" eb="77">
      <t>マタ</t>
    </rPh>
    <rPh sb="78" eb="80">
      <t>フクシ</t>
    </rPh>
    <rPh sb="85" eb="87">
      <t>テイキョウ</t>
    </rPh>
    <rPh sb="89" eb="90">
      <t>モノ</t>
    </rPh>
    <rPh sb="91" eb="93">
      <t>ミッセツ</t>
    </rPh>
    <rPh sb="94" eb="96">
      <t>レンケイ</t>
    </rPh>
    <phoneticPr fontId="5"/>
  </si>
  <si>
    <t>計画担当介護支援専門員は、苦情を受け付けた場合の内容等について記録している。</t>
    <rPh sb="13" eb="15">
      <t>クジョウ</t>
    </rPh>
    <rPh sb="16" eb="17">
      <t>ウ</t>
    </rPh>
    <rPh sb="18" eb="19">
      <t>ツ</t>
    </rPh>
    <rPh sb="21" eb="23">
      <t>バアイ</t>
    </rPh>
    <rPh sb="24" eb="27">
      <t>ナイヨウトウ</t>
    </rPh>
    <phoneticPr fontId="5"/>
  </si>
  <si>
    <t>計画担当介護支援専門員は、事故が発生した場合の事故の状況及び事故に際して採った処置について記録している。</t>
    <rPh sb="13" eb="15">
      <t>ジコ</t>
    </rPh>
    <rPh sb="16" eb="18">
      <t>ハッセイ</t>
    </rPh>
    <rPh sb="20" eb="22">
      <t>バアイ</t>
    </rPh>
    <rPh sb="23" eb="25">
      <t>ジコ</t>
    </rPh>
    <rPh sb="26" eb="28">
      <t>ジョウキョウ</t>
    </rPh>
    <rPh sb="28" eb="29">
      <t>オヨ</t>
    </rPh>
    <rPh sb="30" eb="32">
      <t>ジコ</t>
    </rPh>
    <rPh sb="33" eb="34">
      <t>サイ</t>
    </rPh>
    <rPh sb="36" eb="37">
      <t>ト</t>
    </rPh>
    <rPh sb="39" eb="41">
      <t>ショチ</t>
    </rPh>
    <rPh sb="45" eb="47">
      <t>キロク</t>
    </rPh>
    <phoneticPr fontId="5"/>
  </si>
  <si>
    <t>⑪</t>
    <phoneticPr fontId="5"/>
  </si>
  <si>
    <t>感染症や非常災害の発生時において、入所（利用）者に対するサービスの提供を継続的に実施するため及び非常時の体制で早期の業務再開を図るための計画（以下「業務継続計画」という。）を策定し、当該業務継続計画に従い必要な措置を講じている。</t>
    <phoneticPr fontId="5"/>
  </si>
  <si>
    <t>定期的に業務継続計画の見直しを行い、必要に応じて業務継続計画の変更を行っている。</t>
    <phoneticPr fontId="5"/>
  </si>
  <si>
    <t>苦情を受け付けた場合には、当該苦情等の受付日、内容等を記録している。</t>
    <rPh sb="0" eb="2">
      <t>クジョウ</t>
    </rPh>
    <rPh sb="3" eb="4">
      <t>ウ</t>
    </rPh>
    <rPh sb="5" eb="6">
      <t>ツ</t>
    </rPh>
    <rPh sb="8" eb="10">
      <t>バアイ</t>
    </rPh>
    <rPh sb="13" eb="15">
      <t>トウガイ</t>
    </rPh>
    <rPh sb="15" eb="17">
      <t>クジョウ</t>
    </rPh>
    <rPh sb="17" eb="18">
      <t>トウ</t>
    </rPh>
    <rPh sb="19" eb="22">
      <t>ウケツケビ</t>
    </rPh>
    <rPh sb="23" eb="25">
      <t>ナイヨウ</t>
    </rPh>
    <rPh sb="25" eb="26">
      <t>トウ</t>
    </rPh>
    <rPh sb="27" eb="29">
      <t>キロク</t>
    </rPh>
    <phoneticPr fontId="5"/>
  </si>
  <si>
    <t>事故の状況及び事故に際して採った処置について記録している。</t>
    <phoneticPr fontId="5"/>
  </si>
  <si>
    <t>事故発生時の対応や事故報告の方法等が記載された事故発生の防止のための指針を整備している。</t>
    <phoneticPr fontId="5"/>
  </si>
  <si>
    <t>事故が発生した場合又はそれに至る危険性がある事態が発生した場合に、当該事実を報告され、その分析を通じた改善策を従業者に周知徹底する体制を整備している。</t>
    <rPh sb="0" eb="2">
      <t>ジコ</t>
    </rPh>
    <rPh sb="3" eb="5">
      <t>ハッセイ</t>
    </rPh>
    <rPh sb="7" eb="9">
      <t>バアイ</t>
    </rPh>
    <rPh sb="9" eb="10">
      <t>マタ</t>
    </rPh>
    <rPh sb="14" eb="15">
      <t>イタ</t>
    </rPh>
    <rPh sb="16" eb="19">
      <t>キケンセイ</t>
    </rPh>
    <rPh sb="22" eb="24">
      <t>ジタイ</t>
    </rPh>
    <rPh sb="25" eb="27">
      <t>ハッセイ</t>
    </rPh>
    <rPh sb="29" eb="31">
      <t>バアイ</t>
    </rPh>
    <rPh sb="33" eb="35">
      <t>トウガイ</t>
    </rPh>
    <rPh sb="35" eb="37">
      <t>ジジツ</t>
    </rPh>
    <rPh sb="38" eb="40">
      <t>ホウコク</t>
    </rPh>
    <rPh sb="45" eb="47">
      <t>ブンセキ</t>
    </rPh>
    <rPh sb="48" eb="49">
      <t>ツウ</t>
    </rPh>
    <rPh sb="51" eb="54">
      <t>カイゼンサク</t>
    </rPh>
    <rPh sb="55" eb="58">
      <t>ジュウギョウシャ</t>
    </rPh>
    <rPh sb="59" eb="61">
      <t>シュウチ</t>
    </rPh>
    <rPh sb="61" eb="63">
      <t>テッテイ</t>
    </rPh>
    <rPh sb="65" eb="67">
      <t>タイセイ</t>
    </rPh>
    <rPh sb="68" eb="70">
      <t>セイビ</t>
    </rPh>
    <phoneticPr fontId="5"/>
  </si>
  <si>
    <t>事故発生防止のための委員会（テレビ電話装置等を活用して行うことができる。）を定期的に開催している。</t>
    <rPh sb="0" eb="2">
      <t>ジコ</t>
    </rPh>
    <rPh sb="2" eb="4">
      <t>ハッセイ</t>
    </rPh>
    <rPh sb="4" eb="6">
      <t>ボウシ</t>
    </rPh>
    <rPh sb="10" eb="13">
      <t>イインカイ</t>
    </rPh>
    <rPh sb="17" eb="19">
      <t>デンワ</t>
    </rPh>
    <rPh sb="19" eb="21">
      <t>ソウチ</t>
    </rPh>
    <rPh sb="21" eb="22">
      <t>トウ</t>
    </rPh>
    <rPh sb="23" eb="25">
      <t>カツヨウ</t>
    </rPh>
    <rPh sb="27" eb="28">
      <t>オコナ</t>
    </rPh>
    <rPh sb="38" eb="41">
      <t>テイキテキ</t>
    </rPh>
    <rPh sb="42" eb="44">
      <t>カイサイ</t>
    </rPh>
    <phoneticPr fontId="5"/>
  </si>
  <si>
    <t>問４から問７までを適切に実施するための担当者を置いている。</t>
    <rPh sb="0" eb="1">
      <t>トイ</t>
    </rPh>
    <rPh sb="4" eb="5">
      <t>トイ</t>
    </rPh>
    <rPh sb="9" eb="11">
      <t>テキセツ</t>
    </rPh>
    <rPh sb="12" eb="14">
      <t>ジッシ</t>
    </rPh>
    <rPh sb="19" eb="22">
      <t>タントウシャ</t>
    </rPh>
    <rPh sb="23" eb="24">
      <t>オ</t>
    </rPh>
    <phoneticPr fontId="5"/>
  </si>
  <si>
    <t>虐待の防止のための指針を整備している。</t>
    <phoneticPr fontId="5"/>
  </si>
  <si>
    <t>（１）基本報酬及び在宅復帰・在宅療養支援機能加算</t>
    <rPh sb="3" eb="5">
      <t>キホン</t>
    </rPh>
    <rPh sb="5" eb="7">
      <t>ホウシュウ</t>
    </rPh>
    <rPh sb="7" eb="8">
      <t>オヨ</t>
    </rPh>
    <rPh sb="9" eb="11">
      <t>ザイタク</t>
    </rPh>
    <rPh sb="11" eb="13">
      <t>フッキ</t>
    </rPh>
    <rPh sb="14" eb="16">
      <t>ザイタク</t>
    </rPh>
    <rPh sb="16" eb="18">
      <t>リョウヨウ</t>
    </rPh>
    <rPh sb="18" eb="20">
      <t>シエン</t>
    </rPh>
    <rPh sb="20" eb="22">
      <t>キノウ</t>
    </rPh>
    <rPh sb="22" eb="24">
      <t>カサン</t>
    </rPh>
    <phoneticPr fontId="5"/>
  </si>
  <si>
    <t>居宅への退所者に退所日からショートステイを連日利用している者等を含めていない。</t>
    <phoneticPr fontId="5"/>
  </si>
  <si>
    <t>居宅への退所者について、退所時に居宅における生活への復帰の可否の検討を適切に行っている。</t>
    <phoneticPr fontId="5"/>
  </si>
  <si>
    <t>再入所者について、新規の入所希望者と同様に適切な入所判定を行っている。</t>
    <rPh sb="0" eb="4">
      <t>サイニュウショシャ</t>
    </rPh>
    <rPh sb="9" eb="11">
      <t>シンキ</t>
    </rPh>
    <rPh sb="12" eb="14">
      <t>ニュウショ</t>
    </rPh>
    <rPh sb="14" eb="17">
      <t>キボウシャ</t>
    </rPh>
    <rPh sb="18" eb="20">
      <t>ドウヨウ</t>
    </rPh>
    <rPh sb="21" eb="23">
      <t>テキセツ</t>
    </rPh>
    <rPh sb="24" eb="26">
      <t>ニュウショ</t>
    </rPh>
    <rPh sb="26" eb="28">
      <t>ハンテイ</t>
    </rPh>
    <rPh sb="29" eb="30">
      <t>オコナ</t>
    </rPh>
    <phoneticPr fontId="5"/>
  </si>
  <si>
    <t>退所前後訪問指導について、多職種が協力して、退所後生活する居宅を訪問し、次の項目に関する必要な情報を収集するとともに、必要な事項について入所者及びその家族等に指導を行っている。また、指導日及び指導内容の要点を診療録等に記載している。</t>
    <phoneticPr fontId="5"/>
  </si>
  <si>
    <t>食事、入浴、健康管理等居宅療養に関する内容</t>
    <phoneticPr fontId="5"/>
  </si>
  <si>
    <t>退所する者の運動機能及び日常生活動作能力の維持及び向上を目的として行う体位変換、起座又は離床訓練、起立訓練、食事訓練、排泄訓練の内容</t>
    <phoneticPr fontId="5"/>
  </si>
  <si>
    <t>家屋の改善の内容</t>
    <phoneticPr fontId="5"/>
  </si>
  <si>
    <t>退所する者の介助方法の内容</t>
    <phoneticPr fontId="5"/>
  </si>
  <si>
    <t>認知症の入所者の家族に対する介護方法に関する知識及び技術の提供のために必要な施設であって、30㎡以上の面積を有するものを設けている。</t>
    <phoneticPr fontId="5"/>
  </si>
  <si>
    <t>次に掲げる基準に適合する施設及び設備（認知症専門棟）</t>
    <rPh sb="0" eb="1">
      <t>ツギ</t>
    </rPh>
    <rPh sb="2" eb="3">
      <t>カカ</t>
    </rPh>
    <rPh sb="5" eb="7">
      <t>キジュン</t>
    </rPh>
    <rPh sb="8" eb="10">
      <t>テキゴウ</t>
    </rPh>
    <rPh sb="12" eb="14">
      <t>シセツ</t>
    </rPh>
    <rPh sb="14" eb="15">
      <t>オヨ</t>
    </rPh>
    <rPh sb="16" eb="18">
      <t>セツビ</t>
    </rPh>
    <rPh sb="19" eb="22">
      <t>ニンチショウ</t>
    </rPh>
    <rPh sb="22" eb="24">
      <t>センモン</t>
    </rPh>
    <rPh sb="24" eb="25">
      <t>トウ</t>
    </rPh>
    <phoneticPr fontId="5"/>
  </si>
  <si>
    <t>１回の外泊につき、１月に６日を限度として算定している。</t>
    <rPh sb="1" eb="2">
      <t>カイ</t>
    </rPh>
    <rPh sb="3" eb="5">
      <t>ガイハク</t>
    </rPh>
    <rPh sb="13" eb="14">
      <t>ニチ</t>
    </rPh>
    <rPh sb="15" eb="17">
      <t>ゲンド</t>
    </rPh>
    <rPh sb="20" eb="22">
      <t>サンテイ</t>
    </rPh>
    <phoneticPr fontId="5"/>
  </si>
  <si>
    <t>退所が見込まれる入所者を試行的に退所させ、当該入所者が、介護老人保健施設により提供される在宅サービスを利用した場合に、１月に６日を限度として所定単位数に代えて算定している。</t>
    <rPh sb="0" eb="2">
      <t>タイショ</t>
    </rPh>
    <rPh sb="3" eb="5">
      <t>ミコ</t>
    </rPh>
    <rPh sb="8" eb="11">
      <t>ニュウショシャ</t>
    </rPh>
    <rPh sb="12" eb="15">
      <t>シコウテキ</t>
    </rPh>
    <rPh sb="16" eb="18">
      <t>タイショ</t>
    </rPh>
    <rPh sb="21" eb="23">
      <t>トウガイ</t>
    </rPh>
    <rPh sb="23" eb="26">
      <t>ニュウショシャ</t>
    </rPh>
    <rPh sb="28" eb="30">
      <t>カイゴ</t>
    </rPh>
    <rPh sb="30" eb="32">
      <t>ロウジン</t>
    </rPh>
    <rPh sb="32" eb="34">
      <t>ホケン</t>
    </rPh>
    <rPh sb="34" eb="36">
      <t>シセツ</t>
    </rPh>
    <rPh sb="39" eb="41">
      <t>テイキョウ</t>
    </rPh>
    <rPh sb="44" eb="46">
      <t>ザイタク</t>
    </rPh>
    <rPh sb="51" eb="53">
      <t>リヨウ</t>
    </rPh>
    <rPh sb="55" eb="57">
      <t>バアイ</t>
    </rPh>
    <rPh sb="60" eb="61">
      <t>ガツ</t>
    </rPh>
    <rPh sb="63" eb="64">
      <t>ニチ</t>
    </rPh>
    <rPh sb="65" eb="67">
      <t>ゲンド</t>
    </rPh>
    <rPh sb="70" eb="72">
      <t>ショテイ</t>
    </rPh>
    <rPh sb="72" eb="75">
      <t>タンイスウ</t>
    </rPh>
    <rPh sb="76" eb="77">
      <t>カ</t>
    </rPh>
    <rPh sb="79" eb="81">
      <t>サンテイ</t>
    </rPh>
    <phoneticPr fontId="5"/>
  </si>
  <si>
    <t>ターミナルケアを受けた入所者が死亡した場合に、死亡日を含めて45日を上限として加算を算定している。</t>
    <phoneticPr fontId="5"/>
  </si>
  <si>
    <t>入所者が退所した日の翌日から死亡日までの期間が45日以上あった場合には算定していない。</t>
    <rPh sb="0" eb="3">
      <t>ニュウショシャ</t>
    </rPh>
    <phoneticPr fontId="5"/>
  </si>
  <si>
    <t>入所者が死亡日以前45日の範囲内で外泊した場合（外泊加算を算定した場合を除く）、当該外泊期間を除いた期間について算定している。</t>
    <rPh sb="0" eb="3">
      <t>ニュウショシャ</t>
    </rPh>
    <rPh sb="17" eb="19">
      <t>ガイハク</t>
    </rPh>
    <rPh sb="21" eb="23">
      <t>バアイ</t>
    </rPh>
    <rPh sb="24" eb="26">
      <t>ガイハク</t>
    </rPh>
    <rPh sb="26" eb="28">
      <t>カサン</t>
    </rPh>
    <rPh sb="29" eb="31">
      <t>サンテイ</t>
    </rPh>
    <rPh sb="33" eb="35">
      <t>バアイ</t>
    </rPh>
    <rPh sb="36" eb="37">
      <t>ノゾ</t>
    </rPh>
    <rPh sb="40" eb="42">
      <t>トウガイ</t>
    </rPh>
    <rPh sb="42" eb="44">
      <t>ガイハク</t>
    </rPh>
    <rPh sb="44" eb="46">
      <t>キカン</t>
    </rPh>
    <rPh sb="47" eb="48">
      <t>ノゾ</t>
    </rPh>
    <rPh sb="50" eb="52">
      <t>キカン</t>
    </rPh>
    <rPh sb="56" eb="58">
      <t>サンテイ</t>
    </rPh>
    <phoneticPr fontId="5"/>
  </si>
  <si>
    <t>本人又はその家族に対する随時の説明に係る同意については、口頭で同意を得た場合には、その説明日時、内容等を記録するとともに、同意を得た旨を記載している。</t>
    <rPh sb="0" eb="2">
      <t>ホンニン</t>
    </rPh>
    <rPh sb="2" eb="3">
      <t>マタ</t>
    </rPh>
    <rPh sb="6" eb="8">
      <t>カゾク</t>
    </rPh>
    <rPh sb="9" eb="10">
      <t>タイ</t>
    </rPh>
    <rPh sb="12" eb="14">
      <t>ズイジ</t>
    </rPh>
    <rPh sb="15" eb="17">
      <t>セツメイ</t>
    </rPh>
    <rPh sb="18" eb="19">
      <t>カカ</t>
    </rPh>
    <rPh sb="20" eb="22">
      <t>ドウイ</t>
    </rPh>
    <rPh sb="28" eb="30">
      <t>コウトウ</t>
    </rPh>
    <rPh sb="31" eb="33">
      <t>ドウイ</t>
    </rPh>
    <rPh sb="34" eb="35">
      <t>エ</t>
    </rPh>
    <rPh sb="36" eb="38">
      <t>バアイ</t>
    </rPh>
    <rPh sb="43" eb="45">
      <t>セツメイ</t>
    </rPh>
    <rPh sb="45" eb="47">
      <t>ニチジ</t>
    </rPh>
    <rPh sb="48" eb="50">
      <t>ナイヨウ</t>
    </rPh>
    <rPh sb="50" eb="51">
      <t>トウ</t>
    </rPh>
    <rPh sb="52" eb="54">
      <t>キロク</t>
    </rPh>
    <rPh sb="61" eb="63">
      <t>ドウイ</t>
    </rPh>
    <rPh sb="64" eb="65">
      <t>エ</t>
    </rPh>
    <rPh sb="66" eb="67">
      <t>ムネ</t>
    </rPh>
    <rPh sb="68" eb="70">
      <t>キサイ</t>
    </rPh>
    <phoneticPr fontId="5"/>
  </si>
  <si>
    <t>本人が十分に判断できる状態になく、かつ、家族に連絡しても来てもらえないような場合でも、医師、看護師、介護職、支援相談員、管理栄養士等が入所者の状態等に応じて随時、入所者に対するターミナルケアについて相談し、共同で適切なターミナルケアが行われていることが担保されるよう、職員間の相談日時、内容等を記録するとともに本人の状態や、家族と連絡を取ったにもかかわらず来てもらえなかった旨を記載している。</t>
    <phoneticPr fontId="5"/>
  </si>
  <si>
    <t>本人又は家族が個室を希望する場合、意向に沿えるよう考慮し、個室に移行した場合多床室で算定している。</t>
    <rPh sb="0" eb="2">
      <t>ホンニン</t>
    </rPh>
    <rPh sb="2" eb="3">
      <t>マタ</t>
    </rPh>
    <rPh sb="4" eb="6">
      <t>カゾク</t>
    </rPh>
    <rPh sb="7" eb="9">
      <t>コシツ</t>
    </rPh>
    <rPh sb="10" eb="12">
      <t>キボウ</t>
    </rPh>
    <rPh sb="14" eb="16">
      <t>バアイ</t>
    </rPh>
    <rPh sb="17" eb="19">
      <t>イコウ</t>
    </rPh>
    <rPh sb="20" eb="21">
      <t>ソ</t>
    </rPh>
    <rPh sb="25" eb="27">
      <t>コウリョ</t>
    </rPh>
    <rPh sb="29" eb="31">
      <t>コシツ</t>
    </rPh>
    <rPh sb="32" eb="34">
      <t>イコウ</t>
    </rPh>
    <rPh sb="36" eb="38">
      <t>バアイ</t>
    </rPh>
    <rPh sb="38" eb="41">
      <t>タショウシツ</t>
    </rPh>
    <rPh sb="42" eb="44">
      <t>サンテイ</t>
    </rPh>
    <phoneticPr fontId="5"/>
  </si>
  <si>
    <t>地域に貢献する活動を行っている。</t>
    <rPh sb="0" eb="2">
      <t>チイキ</t>
    </rPh>
    <rPh sb="3" eb="5">
      <t>コウケン</t>
    </rPh>
    <rPh sb="7" eb="9">
      <t>カツドウ</t>
    </rPh>
    <rPh sb="10" eb="11">
      <t>オコナ</t>
    </rPh>
    <phoneticPr fontId="5"/>
  </si>
  <si>
    <t>介護老人保健施設短期入所療養介護費(Ⅰ)の介護老人保健施設短期入所療養介護費(i)若しくは(iii)又はユニット型介護老人保健施設短期入所療養介護費(Ⅰ)のユニット型介護老人保健施設短期入所療養介護費(i)若しくは経過的ユニット型介護保健施設サービス費（ⅰ）を算定している。</t>
    <phoneticPr fontId="5"/>
  </si>
  <si>
    <t>問１の退所を目的とした施設サービス計画の策定及び診療の方針の決定に当たり、医師、看護職員、支援相談員、理学療法士、作業療法士又は言語聴覚士、栄養士、介護支援専門員等の職種が会議（テレビ電話装置等の活用可）を行い、次の①②を共同して定めている。</t>
    <rPh sb="0" eb="1">
      <t>トイ</t>
    </rPh>
    <rPh sb="33" eb="34">
      <t>ア</t>
    </rPh>
    <phoneticPr fontId="5"/>
  </si>
  <si>
    <t>入所期間が１月を超える入所者が退所し、その居宅において居宅サービス又は地域密着型サービスを利用する場合において、当該入所者の退所に先立って当該入所者が利用を希望する指定居宅介護支援事業者に対して、当該入所者の同意を得て、当該入所者の診療状況を示す文書を添えて当該入所者に係る居宅サービス又は地域密着型サービスに必要な情報を提供し、かつ、当該指定居宅介護支援事業者と連携して退所後の居宅サービス又は地域密着型サービスの利用に関する調整を行った場合に、１回を限度として算定している。</t>
    <phoneticPr fontId="5"/>
  </si>
  <si>
    <t>入所期間が１月を超えることが見込まれる入所者について、入所予定日前30日以内又は入所後30日以内に、退所後の生活を見据え、入所者が退所後に利用を希望する指定居宅介護支援事業者と連携し、当該入所者の同意を得て、退所後の居宅サービス又は地域密着型サービスの利用方針を定めている。</t>
    <rPh sb="0" eb="2">
      <t>ニュウショ</t>
    </rPh>
    <rPh sb="2" eb="4">
      <t>キカン</t>
    </rPh>
    <rPh sb="6" eb="7">
      <t>ツキ</t>
    </rPh>
    <rPh sb="8" eb="9">
      <t>コ</t>
    </rPh>
    <rPh sb="14" eb="16">
      <t>ミコ</t>
    </rPh>
    <rPh sb="19" eb="22">
      <t>ニュウショシャ</t>
    </rPh>
    <phoneticPr fontId="5"/>
  </si>
  <si>
    <t>管理栄養士を常勤換算方法で、入所者の数を50で除して得た数以上配置している。</t>
    <rPh sb="0" eb="2">
      <t>カンリ</t>
    </rPh>
    <rPh sb="2" eb="5">
      <t>エイヨウシ</t>
    </rPh>
    <rPh sb="6" eb="8">
      <t>ジョウキン</t>
    </rPh>
    <rPh sb="8" eb="10">
      <t>カンサン</t>
    </rPh>
    <rPh sb="10" eb="12">
      <t>ホウホウ</t>
    </rPh>
    <rPh sb="14" eb="17">
      <t>ニュウショシャ</t>
    </rPh>
    <rPh sb="18" eb="19">
      <t>カズ</t>
    </rPh>
    <rPh sb="23" eb="24">
      <t>ジョ</t>
    </rPh>
    <rPh sb="26" eb="27">
      <t>エ</t>
    </rPh>
    <rPh sb="28" eb="31">
      <t>スウイジョウ</t>
    </rPh>
    <rPh sb="31" eb="33">
      <t>ハイチ</t>
    </rPh>
    <phoneticPr fontId="5"/>
  </si>
  <si>
    <t>常勤の栄養士を１名以上配置し、当該栄養士が給食管理を行っている場合にあっては、管理栄養士を常勤換算方法で、入所者の数を70で除して得た数以上</t>
    <phoneticPr fontId="5"/>
  </si>
  <si>
    <t>低栄養状態にある入所者または低栄養状態のおそれのある入所者に対して、医師、歯科医師、管理栄養士、看護師、介護支援専門員その他の職種の者が共同して作成した栄養ケア計画に従い、入所者の栄養管理をするための食事の観察を定期的に行い、入所者ごとの栄養状態、心身の状況及び嗜好を踏まえた食事の調整等を実施している。</t>
    <rPh sb="0" eb="1">
      <t>テイ</t>
    </rPh>
    <rPh sb="1" eb="3">
      <t>エイヨウ</t>
    </rPh>
    <rPh sb="3" eb="5">
      <t>ジョウタイ</t>
    </rPh>
    <rPh sb="8" eb="11">
      <t>ニュウショシャ</t>
    </rPh>
    <rPh sb="14" eb="15">
      <t>テイ</t>
    </rPh>
    <rPh sb="15" eb="17">
      <t>エイヨウ</t>
    </rPh>
    <rPh sb="17" eb="19">
      <t>ジョウタイ</t>
    </rPh>
    <rPh sb="26" eb="29">
      <t>ニュウショシャ</t>
    </rPh>
    <rPh sb="30" eb="31">
      <t>タイ</t>
    </rPh>
    <rPh sb="34" eb="36">
      <t>イシ</t>
    </rPh>
    <rPh sb="37" eb="39">
      <t>シカ</t>
    </rPh>
    <rPh sb="39" eb="41">
      <t>イシ</t>
    </rPh>
    <rPh sb="42" eb="44">
      <t>カンリ</t>
    </rPh>
    <rPh sb="44" eb="47">
      <t>エイヨウシ</t>
    </rPh>
    <rPh sb="48" eb="51">
      <t>カンゴシ</t>
    </rPh>
    <rPh sb="52" eb="59">
      <t>カイゴシエンセンモンイン</t>
    </rPh>
    <rPh sb="61" eb="62">
      <t>タ</t>
    </rPh>
    <rPh sb="63" eb="65">
      <t>ショクシュ</t>
    </rPh>
    <rPh sb="66" eb="67">
      <t>モノ</t>
    </rPh>
    <rPh sb="68" eb="70">
      <t>キョウドウ</t>
    </rPh>
    <rPh sb="72" eb="74">
      <t>サクセイ</t>
    </rPh>
    <rPh sb="76" eb="78">
      <t>エイヨウ</t>
    </rPh>
    <rPh sb="80" eb="82">
      <t>ケイカク</t>
    </rPh>
    <rPh sb="83" eb="84">
      <t>シタガ</t>
    </rPh>
    <rPh sb="86" eb="89">
      <t>ニュウショシャ</t>
    </rPh>
    <rPh sb="90" eb="92">
      <t>エイヨウ</t>
    </rPh>
    <rPh sb="92" eb="94">
      <t>カンリ</t>
    </rPh>
    <rPh sb="100" eb="102">
      <t>ショクジ</t>
    </rPh>
    <rPh sb="103" eb="105">
      <t>カンサツ</t>
    </rPh>
    <rPh sb="106" eb="109">
      <t>テイキテキ</t>
    </rPh>
    <rPh sb="110" eb="111">
      <t>オコナ</t>
    </rPh>
    <rPh sb="113" eb="116">
      <t>ニュウショシャ</t>
    </rPh>
    <rPh sb="119" eb="121">
      <t>エイヨウ</t>
    </rPh>
    <rPh sb="121" eb="123">
      <t>ジョウタイ</t>
    </rPh>
    <rPh sb="124" eb="126">
      <t>シンシン</t>
    </rPh>
    <rPh sb="127" eb="129">
      <t>ジョウキョウ</t>
    </rPh>
    <rPh sb="129" eb="130">
      <t>オヨ</t>
    </rPh>
    <rPh sb="134" eb="135">
      <t>フ</t>
    </rPh>
    <rPh sb="138" eb="140">
      <t>ショクジ</t>
    </rPh>
    <rPh sb="141" eb="143">
      <t>チョウセイ</t>
    </rPh>
    <rPh sb="143" eb="144">
      <t>トウ</t>
    </rPh>
    <rPh sb="145" eb="147">
      <t>ジッシ</t>
    </rPh>
    <phoneticPr fontId="5"/>
  </si>
  <si>
    <t>問２に規定する入所者以外の入所者に対しても、食事の観察の際に変化を把握し、問題があると認められた場合は、早期に対応している。</t>
    <rPh sb="0" eb="1">
      <t>トイ</t>
    </rPh>
    <rPh sb="3" eb="5">
      <t>キテイ</t>
    </rPh>
    <rPh sb="7" eb="10">
      <t>ニュウショシャ</t>
    </rPh>
    <rPh sb="10" eb="12">
      <t>イガイ</t>
    </rPh>
    <rPh sb="13" eb="16">
      <t>ニュウショシャ</t>
    </rPh>
    <rPh sb="17" eb="18">
      <t>タイ</t>
    </rPh>
    <rPh sb="22" eb="24">
      <t>ショクジ</t>
    </rPh>
    <rPh sb="25" eb="27">
      <t>カンサツ</t>
    </rPh>
    <rPh sb="28" eb="29">
      <t>サイ</t>
    </rPh>
    <rPh sb="30" eb="32">
      <t>ヘンカ</t>
    </rPh>
    <rPh sb="33" eb="35">
      <t>ハアク</t>
    </rPh>
    <rPh sb="37" eb="39">
      <t>モンダイ</t>
    </rPh>
    <rPh sb="43" eb="44">
      <t>ミト</t>
    </rPh>
    <rPh sb="48" eb="50">
      <t>バアイ</t>
    </rPh>
    <rPh sb="52" eb="54">
      <t>ソウキ</t>
    </rPh>
    <rPh sb="55" eb="57">
      <t>タイオウ</t>
    </rPh>
    <phoneticPr fontId="5"/>
  </si>
  <si>
    <t>低栄養状態のリスクが、中リスク及び高リスクに該当する者に対し、管理栄養士等が以下の対応を行っている。</t>
    <phoneticPr fontId="5"/>
  </si>
  <si>
    <t>基本サービスとして、医師、歯科医師、管理栄養士、看護師、介護支援専門員その他の職種の者が共同して作成する栄養ケア計画に、低栄養状態の改善等を行うための栄養管理方法や食事の観察の際に特に確認すべき点等を示すこと。</t>
    <phoneticPr fontId="5"/>
  </si>
  <si>
    <t>当該栄養ケア計画に基づき、食事の観察を週３回以上行い、当該入所者の栄養状態、食事摂取量、摂食・嚥下の状況、食欲・食事の満足感、嗜好を踏まえた食事の調整や、姿勢、食具、食事の介助方法等の食事環境の整備等を実施すること。食事の観察については、管理栄養士が行うことを基本とし、必要に応じ、関連する職種と連携して行うこと。
やむを得ない事情により、管理栄養士が実施できない場合は、介護職員等の他の職種の者が実施することも差し支えないが、観察した結果については、管理栄養士に報告すること。なお、経口維持加算を算定している場合は、当該加算算定に係る食事の観察を兼ねても差し支えない。</t>
    <phoneticPr fontId="5"/>
  </si>
  <si>
    <t>食事の観察の際に、問題点が見られた場合は、速やかに関連する職種と情報共有を行い、必要に応じて栄養ケア計画を見直し、見直し後の計画に基づき対応すること。</t>
    <phoneticPr fontId="5"/>
  </si>
  <si>
    <t>当該入所者が退所し、居宅での生活に移行する場合は、入所者又はその家族に対し、管理栄養士が退所後の食事に関する相談支援を行うこと。また、他の介護保険施設や医療機関に入所（入院）する場合は、入所中の栄養管理に関する情報（必要栄養量、食事摂取量、嚥下調整食の必要性（嚥下食コード）、食事上の留意事項等）を入所先（入院先）に提供すること。</t>
    <phoneticPr fontId="5"/>
  </si>
  <si>
    <t>介護保健施設サービス費の減算及び栄養マネジメントを実施していない場合の減算に該当していない。</t>
    <rPh sb="0" eb="2">
      <t>カイゴ</t>
    </rPh>
    <rPh sb="2" eb="4">
      <t>ホケン</t>
    </rPh>
    <rPh sb="4" eb="6">
      <t>シセツ</t>
    </rPh>
    <rPh sb="10" eb="11">
      <t>ヒ</t>
    </rPh>
    <rPh sb="12" eb="14">
      <t>ゲンザン</t>
    </rPh>
    <rPh sb="14" eb="15">
      <t>オヨ</t>
    </rPh>
    <rPh sb="16" eb="18">
      <t>エイヨウ</t>
    </rPh>
    <rPh sb="25" eb="27">
      <t>ジッシ</t>
    </rPh>
    <rPh sb="32" eb="34">
      <t>バアイ</t>
    </rPh>
    <rPh sb="35" eb="37">
      <t>ゲンザン</t>
    </rPh>
    <rPh sb="38" eb="40">
      <t>ガイトウ</t>
    </rPh>
    <phoneticPr fontId="5"/>
  </si>
  <si>
    <t>経口維持加算Ⅰを算定している。</t>
    <rPh sb="0" eb="2">
      <t>ケイコウ</t>
    </rPh>
    <rPh sb="2" eb="4">
      <t>イジ</t>
    </rPh>
    <rPh sb="4" eb="6">
      <t>カサン</t>
    </rPh>
    <rPh sb="8" eb="10">
      <t>サンテイ</t>
    </rPh>
    <phoneticPr fontId="5"/>
  </si>
  <si>
    <t>月１回以上、医師、歯科医師、管理栄養士、看護職員、言語聴覚士、介護支援専門員その他の職種の者が共同して、入所者の栄養管理をするための食事の観察及び会議（テレビ電話装置等を活用して行うことができる。）等を行い、継続して経口による食事の摂取を進めるための特別な管理の方法等を示した経口維持計画を、入所者ごとに作成している。</t>
    <phoneticPr fontId="5"/>
  </si>
  <si>
    <t>入所者の経口による継続的な食事の摂取を支援するための食事の観察及び会議（テレビ電話装置等を活用して行うことができる。）等に、医師（配置医師を除く）、歯科医師、歯科衛生士又は言語聴覚士が加わっている。</t>
    <rPh sb="0" eb="3">
      <t>ニュウショシャ</t>
    </rPh>
    <rPh sb="4" eb="6">
      <t>ケイコウ</t>
    </rPh>
    <rPh sb="9" eb="11">
      <t>ケイゾク</t>
    </rPh>
    <rPh sb="11" eb="12">
      <t>テキ</t>
    </rPh>
    <rPh sb="13" eb="15">
      <t>ショクジ</t>
    </rPh>
    <rPh sb="16" eb="18">
      <t>セッシュ</t>
    </rPh>
    <rPh sb="19" eb="21">
      <t>シエン</t>
    </rPh>
    <rPh sb="26" eb="28">
      <t>ショクジ</t>
    </rPh>
    <rPh sb="29" eb="31">
      <t>カンサツ</t>
    </rPh>
    <rPh sb="31" eb="32">
      <t>オヨ</t>
    </rPh>
    <rPh sb="33" eb="35">
      <t>カイギ</t>
    </rPh>
    <rPh sb="59" eb="60">
      <t>トウ</t>
    </rPh>
    <rPh sb="62" eb="64">
      <t>イシ</t>
    </rPh>
    <rPh sb="65" eb="67">
      <t>ハイチ</t>
    </rPh>
    <rPh sb="67" eb="69">
      <t>イシ</t>
    </rPh>
    <rPh sb="70" eb="71">
      <t>ノゾ</t>
    </rPh>
    <rPh sb="74" eb="76">
      <t>シカ</t>
    </rPh>
    <rPh sb="76" eb="78">
      <t>イシ</t>
    </rPh>
    <rPh sb="79" eb="81">
      <t>シカ</t>
    </rPh>
    <rPh sb="81" eb="84">
      <t>エイセイシ</t>
    </rPh>
    <rPh sb="84" eb="85">
      <t>マタ</t>
    </rPh>
    <rPh sb="86" eb="88">
      <t>ゲンゴ</t>
    </rPh>
    <rPh sb="88" eb="90">
      <t>チョウカク</t>
    </rPh>
    <rPh sb="90" eb="91">
      <t>シ</t>
    </rPh>
    <rPh sb="92" eb="93">
      <t>クワ</t>
    </rPh>
    <phoneticPr fontId="5"/>
  </si>
  <si>
    <t>歯科医師の指示を受けた歯科衛生士が、入所者に対し、口腔衛生等の管理を月２回以上行っている。</t>
    <rPh sb="0" eb="2">
      <t>シカ</t>
    </rPh>
    <rPh sb="2" eb="4">
      <t>イシ</t>
    </rPh>
    <rPh sb="5" eb="7">
      <t>シジ</t>
    </rPh>
    <rPh sb="8" eb="9">
      <t>ウ</t>
    </rPh>
    <rPh sb="11" eb="13">
      <t>シカ</t>
    </rPh>
    <rPh sb="13" eb="16">
      <t>エイセイシ</t>
    </rPh>
    <rPh sb="18" eb="21">
      <t>ニュウショシャ</t>
    </rPh>
    <rPh sb="22" eb="23">
      <t>タイ</t>
    </rPh>
    <rPh sb="25" eb="27">
      <t>コウクウ</t>
    </rPh>
    <rPh sb="27" eb="29">
      <t>エイセイ</t>
    </rPh>
    <rPh sb="29" eb="30">
      <t>トウ</t>
    </rPh>
    <rPh sb="31" eb="33">
      <t>カンリ</t>
    </rPh>
    <rPh sb="34" eb="35">
      <t>ツキ</t>
    </rPh>
    <rPh sb="36" eb="39">
      <t>カイイジョウ</t>
    </rPh>
    <rPh sb="39" eb="40">
      <t>オコナ</t>
    </rPh>
    <phoneticPr fontId="5"/>
  </si>
  <si>
    <t>歯科医師又は歯科医師の指示を受けた歯科衛生士の技術的助言及び指導に基づき、入所者の口腔衛生等の管理に係る計画を作成している。</t>
    <rPh sb="0" eb="2">
      <t>シカ</t>
    </rPh>
    <rPh sb="2" eb="4">
      <t>イシ</t>
    </rPh>
    <rPh sb="4" eb="5">
      <t>マタ</t>
    </rPh>
    <rPh sb="6" eb="8">
      <t>シカ</t>
    </rPh>
    <rPh sb="8" eb="10">
      <t>イシ</t>
    </rPh>
    <rPh sb="11" eb="13">
      <t>シジ</t>
    </rPh>
    <rPh sb="14" eb="15">
      <t>ウ</t>
    </rPh>
    <rPh sb="17" eb="19">
      <t>シカ</t>
    </rPh>
    <rPh sb="19" eb="22">
      <t>エイセイシ</t>
    </rPh>
    <rPh sb="23" eb="26">
      <t>ギジュツテキ</t>
    </rPh>
    <rPh sb="26" eb="28">
      <t>ジョゲン</t>
    </rPh>
    <rPh sb="28" eb="29">
      <t>オヨ</t>
    </rPh>
    <rPh sb="30" eb="32">
      <t>シドウ</t>
    </rPh>
    <rPh sb="33" eb="34">
      <t>モト</t>
    </rPh>
    <rPh sb="37" eb="40">
      <t>ニュウショシャ</t>
    </rPh>
    <rPh sb="41" eb="43">
      <t>コウクウ</t>
    </rPh>
    <rPh sb="43" eb="45">
      <t>エイセイ</t>
    </rPh>
    <rPh sb="45" eb="46">
      <t>トウ</t>
    </rPh>
    <rPh sb="47" eb="49">
      <t>カンリ</t>
    </rPh>
    <rPh sb="50" eb="51">
      <t>カカワ</t>
    </rPh>
    <rPh sb="52" eb="54">
      <t>ケイカク</t>
    </rPh>
    <rPh sb="55" eb="57">
      <t>サクセイ</t>
    </rPh>
    <phoneticPr fontId="5"/>
  </si>
  <si>
    <t>歯科衛生士が、問１における入所者に係る口腔衛生等の管理について、介護職員に対し、具体的な技術的助言及び指導を行っている。</t>
    <rPh sb="7" eb="8">
      <t>トイ</t>
    </rPh>
    <rPh sb="13" eb="16">
      <t>ニュウショシャ</t>
    </rPh>
    <phoneticPr fontId="5"/>
  </si>
  <si>
    <t>歯科衛生士が、問１における入所者の口腔に関する介護職員からの相談等に必要に応じ対応している。</t>
    <rPh sb="0" eb="2">
      <t>シカ</t>
    </rPh>
    <rPh sb="2" eb="5">
      <t>エイセイシ</t>
    </rPh>
    <rPh sb="7" eb="8">
      <t>トイ</t>
    </rPh>
    <rPh sb="13" eb="16">
      <t>ニュウショシャ</t>
    </rPh>
    <rPh sb="17" eb="19">
      <t>コウクウ</t>
    </rPh>
    <rPh sb="20" eb="21">
      <t>カン</t>
    </rPh>
    <rPh sb="23" eb="25">
      <t>カイゴ</t>
    </rPh>
    <rPh sb="25" eb="27">
      <t>ショクイン</t>
    </rPh>
    <rPh sb="30" eb="32">
      <t>ソウダン</t>
    </rPh>
    <rPh sb="32" eb="33">
      <t>トウ</t>
    </rPh>
    <rPh sb="34" eb="36">
      <t>ヒツヨウ</t>
    </rPh>
    <rPh sb="37" eb="38">
      <t>オウ</t>
    </rPh>
    <rPh sb="39" eb="41">
      <t>タイオウ</t>
    </rPh>
    <phoneticPr fontId="5"/>
  </si>
  <si>
    <t>当該サービスを実施する同一月内において、医療保険による訪問歯科衛生指導の実施の有無を入所者又はその家族等に確認するとともに、当該サービスについて説明し、その提供に関する同意を得ている。</t>
    <rPh sb="0" eb="2">
      <t>トウガイ</t>
    </rPh>
    <rPh sb="7" eb="9">
      <t>ジッシ</t>
    </rPh>
    <rPh sb="11" eb="13">
      <t>ドウイツ</t>
    </rPh>
    <rPh sb="13" eb="15">
      <t>ゲツナイ</t>
    </rPh>
    <rPh sb="20" eb="22">
      <t>イリョウ</t>
    </rPh>
    <rPh sb="22" eb="24">
      <t>ホケン</t>
    </rPh>
    <rPh sb="27" eb="29">
      <t>ホウモン</t>
    </rPh>
    <rPh sb="29" eb="31">
      <t>シカ</t>
    </rPh>
    <rPh sb="31" eb="33">
      <t>エイセイ</t>
    </rPh>
    <rPh sb="33" eb="35">
      <t>シドウ</t>
    </rPh>
    <rPh sb="36" eb="38">
      <t>ジッシ</t>
    </rPh>
    <rPh sb="39" eb="41">
      <t>ウム</t>
    </rPh>
    <rPh sb="42" eb="45">
      <t>ニュウショシャ</t>
    </rPh>
    <rPh sb="45" eb="46">
      <t>マタ</t>
    </rPh>
    <rPh sb="49" eb="52">
      <t>カゾクナド</t>
    </rPh>
    <rPh sb="53" eb="55">
      <t>カクニン</t>
    </rPh>
    <rPh sb="62" eb="64">
      <t>トウガイ</t>
    </rPh>
    <rPh sb="72" eb="74">
      <t>セツメイ</t>
    </rPh>
    <rPh sb="78" eb="80">
      <t>テイキョウ</t>
    </rPh>
    <rPh sb="81" eb="82">
      <t>カン</t>
    </rPh>
    <rPh sb="84" eb="86">
      <t>ドウイ</t>
    </rPh>
    <rPh sb="87" eb="88">
      <t>エ</t>
    </rPh>
    <phoneticPr fontId="5"/>
  </si>
  <si>
    <t>口腔衛生の管理を行う歯科衛生士は、老企第40号通知別紙様式３を参考に、入所者ごとの口腔に関する問題点、歯科医師からの指示内容の要点、当該歯科衛生士が実施した口腔衛生の管理の内容、当該入所者に係る口腔清掃等について介護職員への具体的な技術的助言及び指導の内容その他必要と思われる事項に係る「口腔衛生管理に関する実施記録」を作成している。</t>
    <phoneticPr fontId="5"/>
  </si>
  <si>
    <t>施設は、問６の口腔衛生管理に関する実施記録を保管するとともに、必要に応じてその写しを当該入所者に対して提供している。</t>
    <rPh sb="0" eb="2">
      <t>シセツ</t>
    </rPh>
    <rPh sb="4" eb="5">
      <t>トイ</t>
    </rPh>
    <rPh sb="7" eb="9">
      <t>コウクウ</t>
    </rPh>
    <rPh sb="9" eb="11">
      <t>エイセイ</t>
    </rPh>
    <rPh sb="11" eb="13">
      <t>カンリ</t>
    </rPh>
    <rPh sb="14" eb="15">
      <t>カン</t>
    </rPh>
    <rPh sb="17" eb="19">
      <t>ジッシ</t>
    </rPh>
    <rPh sb="19" eb="21">
      <t>キロク</t>
    </rPh>
    <rPh sb="22" eb="24">
      <t>ホカン</t>
    </rPh>
    <rPh sb="31" eb="33">
      <t>ヒツヨウ</t>
    </rPh>
    <rPh sb="34" eb="35">
      <t>オウ</t>
    </rPh>
    <rPh sb="39" eb="40">
      <t>ウツ</t>
    </rPh>
    <rPh sb="42" eb="44">
      <t>トウガイ</t>
    </rPh>
    <rPh sb="44" eb="47">
      <t>ニュウショシャ</t>
    </rPh>
    <rPh sb="48" eb="49">
      <t>タイ</t>
    </rPh>
    <rPh sb="51" eb="53">
      <t>テイキョウ</t>
    </rPh>
    <phoneticPr fontId="5"/>
  </si>
  <si>
    <t>入所者ごとの口腔衛生等の管理に係る情報をLIFEを用いて厚生労働省に提出し、口腔衛生の管理の実施に当たって、当該情報その他口腔衛生の管理の適切かつ有効な実施のために必要な情報を活用している。</t>
    <rPh sb="0" eb="3">
      <t>ニュウショシャ</t>
    </rPh>
    <rPh sb="6" eb="8">
      <t>コウクウ</t>
    </rPh>
    <rPh sb="8" eb="10">
      <t>エイセイ</t>
    </rPh>
    <rPh sb="10" eb="11">
      <t>トウ</t>
    </rPh>
    <rPh sb="12" eb="14">
      <t>カンリ</t>
    </rPh>
    <rPh sb="15" eb="16">
      <t>カカワ</t>
    </rPh>
    <rPh sb="17" eb="19">
      <t>ジョウホウ</t>
    </rPh>
    <rPh sb="25" eb="26">
      <t>モチ</t>
    </rPh>
    <rPh sb="28" eb="30">
      <t>コウセイ</t>
    </rPh>
    <rPh sb="30" eb="33">
      <t>ロウドウショウ</t>
    </rPh>
    <rPh sb="34" eb="36">
      <t>テイシュツ</t>
    </rPh>
    <rPh sb="38" eb="40">
      <t>コウクウ</t>
    </rPh>
    <rPh sb="40" eb="42">
      <t>エイセイ</t>
    </rPh>
    <rPh sb="43" eb="45">
      <t>カンリ</t>
    </rPh>
    <rPh sb="46" eb="48">
      <t>ジッシ</t>
    </rPh>
    <rPh sb="49" eb="50">
      <t>ア</t>
    </rPh>
    <rPh sb="54" eb="56">
      <t>トウガイ</t>
    </rPh>
    <rPh sb="56" eb="58">
      <t>ジョウホウ</t>
    </rPh>
    <rPh sb="60" eb="61">
      <t>タ</t>
    </rPh>
    <rPh sb="61" eb="63">
      <t>コウクウ</t>
    </rPh>
    <rPh sb="63" eb="65">
      <t>エイセイ</t>
    </rPh>
    <rPh sb="66" eb="68">
      <t>カンリ</t>
    </rPh>
    <rPh sb="69" eb="71">
      <t>テキセツ</t>
    </rPh>
    <rPh sb="73" eb="75">
      <t>ユウコウ</t>
    </rPh>
    <rPh sb="76" eb="78">
      <t>ジッシ</t>
    </rPh>
    <rPh sb="82" eb="84">
      <t>ヒツヨウ</t>
    </rPh>
    <rPh sb="85" eb="87">
      <t>ジョウホウ</t>
    </rPh>
    <rPh sb="88" eb="90">
      <t>カツヨウ</t>
    </rPh>
    <phoneticPr fontId="5"/>
  </si>
  <si>
    <t>介護保健施設サービスを行う介護老人保健施設の医師又は薬剤師が高齢者の薬物療法に関する研修を受講している。</t>
    <phoneticPr fontId="5"/>
  </si>
  <si>
    <t>施設（事業所）における入所（利用）者の総数のうち、日常生活に支障をきたすおそれのある症状若しくは行動が認められることから介護を必要とする認知症の者（日常生活自立度のランクⅢ、Ⅳ又はＭに該当する入所（利用）者＝対象者）の占める割合が２分の１以上である。</t>
    <rPh sb="0" eb="2">
      <t>シセツ</t>
    </rPh>
    <rPh sb="3" eb="5">
      <t>ジギョウ</t>
    </rPh>
    <rPh sb="5" eb="6">
      <t>ショ</t>
    </rPh>
    <rPh sb="19" eb="21">
      <t>ソウスウ</t>
    </rPh>
    <rPh sb="25" eb="27">
      <t>ニチジョウ</t>
    </rPh>
    <rPh sb="27" eb="29">
      <t>セイカツ</t>
    </rPh>
    <rPh sb="30" eb="32">
      <t>シショウ</t>
    </rPh>
    <rPh sb="42" eb="44">
      <t>ショウジョウ</t>
    </rPh>
    <rPh sb="44" eb="45">
      <t>モ</t>
    </rPh>
    <rPh sb="48" eb="50">
      <t>コウドウ</t>
    </rPh>
    <rPh sb="51" eb="52">
      <t>ミト</t>
    </rPh>
    <rPh sb="60" eb="62">
      <t>カイゴ</t>
    </rPh>
    <rPh sb="63" eb="65">
      <t>ヒツヨウ</t>
    </rPh>
    <rPh sb="68" eb="71">
      <t>ニンチショウ</t>
    </rPh>
    <rPh sb="72" eb="73">
      <t>モノ</t>
    </rPh>
    <rPh sb="99" eb="101">
      <t>リヨウ</t>
    </rPh>
    <rPh sb="104" eb="107">
      <t>タイショウシャ</t>
    </rPh>
    <rPh sb="109" eb="110">
      <t>シ</t>
    </rPh>
    <rPh sb="112" eb="114">
      <t>ワリアイ</t>
    </rPh>
    <rPh sb="116" eb="117">
      <t>ブン</t>
    </rPh>
    <rPh sb="119" eb="121">
      <t>イジョウ</t>
    </rPh>
    <phoneticPr fontId="5"/>
  </si>
  <si>
    <t>【褥瘡マネジメント加算 Ⅰ・Ⅱ共通】</t>
    <rPh sb="1" eb="3">
      <t>ジョクソウ</t>
    </rPh>
    <phoneticPr fontId="5"/>
  </si>
  <si>
    <t>【褥瘡マネジメント加算Ⅱ】</t>
    <rPh sb="1" eb="3">
      <t>ジョクソウ</t>
    </rPh>
    <phoneticPr fontId="5"/>
  </si>
  <si>
    <t>【排せつ支援加算 Ⅰ・Ⅱ・Ⅲ共通】</t>
    <rPh sb="1" eb="2">
      <t>ハイ</t>
    </rPh>
    <rPh sb="4" eb="6">
      <t>シエン</t>
    </rPh>
    <rPh sb="6" eb="8">
      <t>カサン</t>
    </rPh>
    <phoneticPr fontId="5"/>
  </si>
  <si>
    <t>評価の結果、排せつに介護を要する入所者であって、適切な対応を行うことにより、要介護状態の軽減が見込まれるものについて、医師、看護師、介護支援専門員、その他職種の者が共同して、当該入所者が排せつに介護を要する原因を分析し、それに基づいた支援計画を作成し、当該支援計画に基づく支援を継続して実施している。</t>
    <phoneticPr fontId="5"/>
  </si>
  <si>
    <t>評価に基づき、少なくとも３月に１回、入所者ごとに支援計画を見直している。</t>
    <rPh sb="0" eb="2">
      <t>ヒョウカ</t>
    </rPh>
    <rPh sb="3" eb="4">
      <t>モト</t>
    </rPh>
    <rPh sb="7" eb="8">
      <t>スク</t>
    </rPh>
    <rPh sb="13" eb="14">
      <t>ガツ</t>
    </rPh>
    <rPh sb="16" eb="17">
      <t>カイ</t>
    </rPh>
    <rPh sb="18" eb="21">
      <t>ニュウショシャ</t>
    </rPh>
    <rPh sb="24" eb="26">
      <t>シエン</t>
    </rPh>
    <rPh sb="26" eb="28">
      <t>ケイカク</t>
    </rPh>
    <rPh sb="29" eb="31">
      <t>ミナオ</t>
    </rPh>
    <phoneticPr fontId="5"/>
  </si>
  <si>
    <t>【排せつ支援加算 Ⅱ】</t>
    <rPh sb="1" eb="2">
      <t>ハイ</t>
    </rPh>
    <rPh sb="4" eb="6">
      <t>シエン</t>
    </rPh>
    <rPh sb="6" eb="8">
      <t>カサン</t>
    </rPh>
    <phoneticPr fontId="5"/>
  </si>
  <si>
    <t>次の基準のいずれかを満たしている。</t>
    <rPh sb="0" eb="1">
      <t>ツギ</t>
    </rPh>
    <rPh sb="2" eb="4">
      <t>キジュン</t>
    </rPh>
    <rPh sb="10" eb="11">
      <t>ミ</t>
    </rPh>
    <phoneticPr fontId="5"/>
  </si>
  <si>
    <t>評価の結果、要介護状態の軽減が見込まれるものについて、施設入所時と比較して、排尿又は排便の状態の少なくとも一方が改善するとともにいずれにも悪化がないこと。</t>
    <phoneticPr fontId="5"/>
  </si>
  <si>
    <t>評価の結果、施設入所時におむつを使用していたものであって要介護状態の軽減が見込まれるものについて、おむつを使用しなくなったこと。</t>
    <phoneticPr fontId="5"/>
  </si>
  <si>
    <t>【排せつ支援加算 Ⅲ】</t>
    <rPh sb="1" eb="2">
      <t>ハイ</t>
    </rPh>
    <rPh sb="4" eb="6">
      <t>シエン</t>
    </rPh>
    <rPh sb="6" eb="8">
      <t>カサン</t>
    </rPh>
    <phoneticPr fontId="5"/>
  </si>
  <si>
    <t>問１の医学的評価の結果、自立支援の促進が必要であるとされた入所者ごとに、医師、看護職員、介護職員、介護支援専門員、その他の職種の者が共同して、自立支援に係る支援計画を策定し、支援計画に従ったケアを実施している。</t>
    <phoneticPr fontId="5"/>
  </si>
  <si>
    <t>問１の医学的評価に基づき、少なくとも３月に１回、入所者ごとに支援計画を見直している。</t>
    <rPh sb="0" eb="1">
      <t>トイ</t>
    </rPh>
    <rPh sb="3" eb="6">
      <t>イガクテキ</t>
    </rPh>
    <rPh sb="6" eb="8">
      <t>ヒョウカ</t>
    </rPh>
    <rPh sb="9" eb="10">
      <t>モト</t>
    </rPh>
    <rPh sb="13" eb="14">
      <t>スク</t>
    </rPh>
    <rPh sb="19" eb="20">
      <t>ガツ</t>
    </rPh>
    <rPh sb="22" eb="23">
      <t>カイ</t>
    </rPh>
    <rPh sb="24" eb="27">
      <t>ニュウショシャ</t>
    </rPh>
    <rPh sb="30" eb="32">
      <t>シエン</t>
    </rPh>
    <rPh sb="32" eb="34">
      <t>ケイカク</t>
    </rPh>
    <rPh sb="35" eb="37">
      <t>ミナオ</t>
    </rPh>
    <phoneticPr fontId="5"/>
  </si>
  <si>
    <t>医師が自立支援に係る支援計画の策定等に参加している。</t>
    <rPh sb="0" eb="2">
      <t>イシ</t>
    </rPh>
    <rPh sb="3" eb="5">
      <t>ジリツ</t>
    </rPh>
    <rPh sb="5" eb="7">
      <t>シエン</t>
    </rPh>
    <rPh sb="8" eb="9">
      <t>カカワ</t>
    </rPh>
    <rPh sb="10" eb="12">
      <t>シエン</t>
    </rPh>
    <rPh sb="12" eb="14">
      <t>ケイカク</t>
    </rPh>
    <rPh sb="15" eb="17">
      <t>サクテイ</t>
    </rPh>
    <rPh sb="17" eb="18">
      <t>トウ</t>
    </rPh>
    <rPh sb="19" eb="21">
      <t>サンカ</t>
    </rPh>
    <phoneticPr fontId="5"/>
  </si>
  <si>
    <t>【科学的介護推進体制加算Ⅰ】</t>
    <rPh sb="1" eb="4">
      <t>カガクテキ</t>
    </rPh>
    <rPh sb="4" eb="6">
      <t>カイゴ</t>
    </rPh>
    <rPh sb="6" eb="8">
      <t>スイシン</t>
    </rPh>
    <rPh sb="8" eb="10">
      <t>タイセイ</t>
    </rPh>
    <rPh sb="10" eb="12">
      <t>カサン</t>
    </rPh>
    <phoneticPr fontId="5"/>
  </si>
  <si>
    <t>入所者ごとのＡＤＬ値、栄養状態、口腔機能、認知症の状況その他の入所者の心身の状況等に係る基本的な情報を、厚生労働省に提出している。</t>
    <phoneticPr fontId="5"/>
  </si>
  <si>
    <t>必要に応じて施設サービス計画を見直すなど、サービスの提供に当たって、問１に規定する情報その他サービスを適切かつ有効に提供するために必要な情報を活用している。</t>
    <phoneticPr fontId="5"/>
  </si>
  <si>
    <t>【科学的介護推進体制加算Ⅱ】</t>
    <rPh sb="1" eb="4">
      <t>カガクテキ</t>
    </rPh>
    <rPh sb="4" eb="6">
      <t>カイゴ</t>
    </rPh>
    <rPh sb="6" eb="8">
      <t>スイシン</t>
    </rPh>
    <rPh sb="8" eb="10">
      <t>タイセイ</t>
    </rPh>
    <rPh sb="10" eb="12">
      <t>カサン</t>
    </rPh>
    <phoneticPr fontId="5"/>
  </si>
  <si>
    <t>問１に規定する情報に加えて、入所者ごとの疾病の状況等の情報を、厚生労働省に提出している。</t>
    <rPh sb="0" eb="1">
      <t>トイ</t>
    </rPh>
    <rPh sb="3" eb="5">
      <t>キテイ</t>
    </rPh>
    <rPh sb="7" eb="9">
      <t>ジョウホウ</t>
    </rPh>
    <rPh sb="10" eb="11">
      <t>クワ</t>
    </rPh>
    <rPh sb="14" eb="17">
      <t>ニュウショシャ</t>
    </rPh>
    <rPh sb="20" eb="22">
      <t>シッペイ</t>
    </rPh>
    <rPh sb="23" eb="25">
      <t>ジョウキョウ</t>
    </rPh>
    <rPh sb="25" eb="26">
      <t>トウ</t>
    </rPh>
    <rPh sb="27" eb="29">
      <t>ジョウホウ</t>
    </rPh>
    <rPh sb="31" eb="33">
      <t>コウセイ</t>
    </rPh>
    <rPh sb="33" eb="36">
      <t>ロウドウショウ</t>
    </rPh>
    <rPh sb="37" eb="39">
      <t>テイシュツ</t>
    </rPh>
    <phoneticPr fontId="5"/>
  </si>
  <si>
    <t>必要に応じて施設サービス計画を見直すなど、サービスの提供に当たって、問１に規定する情報、問１に規定するその他サービスを適切かつ有効に提供するために必要な情報を活用している。</t>
    <rPh sb="0" eb="2">
      <t>ヒツヨウ</t>
    </rPh>
    <rPh sb="3" eb="4">
      <t>オウ</t>
    </rPh>
    <rPh sb="6" eb="8">
      <t>シセツ</t>
    </rPh>
    <rPh sb="12" eb="14">
      <t>ケイカク</t>
    </rPh>
    <rPh sb="15" eb="17">
      <t>ミナオ</t>
    </rPh>
    <rPh sb="26" eb="28">
      <t>テイキョウ</t>
    </rPh>
    <rPh sb="29" eb="30">
      <t>ア</t>
    </rPh>
    <rPh sb="34" eb="35">
      <t>トイ</t>
    </rPh>
    <rPh sb="37" eb="39">
      <t>キテイ</t>
    </rPh>
    <rPh sb="41" eb="43">
      <t>ジョウホウ</t>
    </rPh>
    <rPh sb="44" eb="45">
      <t>トイ</t>
    </rPh>
    <rPh sb="47" eb="49">
      <t>キテイ</t>
    </rPh>
    <rPh sb="53" eb="54">
      <t>タ</t>
    </rPh>
    <rPh sb="59" eb="61">
      <t>テキセツ</t>
    </rPh>
    <rPh sb="63" eb="65">
      <t>ユウコウ</t>
    </rPh>
    <rPh sb="66" eb="68">
      <t>テイキョウ</t>
    </rPh>
    <rPh sb="73" eb="75">
      <t>ヒツヨウ</t>
    </rPh>
    <rPh sb="76" eb="78">
      <t>ジョウホウ</t>
    </rPh>
    <rPh sb="79" eb="81">
      <t>カツヨウ</t>
    </rPh>
    <phoneticPr fontId="5"/>
  </si>
  <si>
    <t>事故が発生した場合の対応、次に規定する報告の方法等が記載された事故発生の防止のための指針を整備している。</t>
    <phoneticPr fontId="5"/>
  </si>
  <si>
    <t>事故が発生した場合又は事故の発生に至る危険性がある事態が生じた場合に、当該事実が報告され、その分析を通じた改善策を従業者に周知徹底する体制を整備している。</t>
    <phoneticPr fontId="5"/>
  </si>
  <si>
    <t>事故発生の防止のための委員会（テレビ電話装置等を活用して行うことができるものとする。）及び従業者に対する研修を定期的に行っている。</t>
    <phoneticPr fontId="5"/>
  </si>
  <si>
    <t>上記①から③までに掲げる措置を適切に実施するための担当者を置いている。</t>
    <phoneticPr fontId="5"/>
  </si>
  <si>
    <t>問１の④に規定する担当者が安全対策に係る外部における研修を受けている。</t>
    <rPh sb="0" eb="1">
      <t>トイ</t>
    </rPh>
    <phoneticPr fontId="5"/>
  </si>
  <si>
    <t>問2</t>
    <rPh sb="0" eb="1">
      <t>ト</t>
    </rPh>
    <phoneticPr fontId="5"/>
  </si>
  <si>
    <t>問3</t>
    <rPh sb="0" eb="1">
      <t>ト</t>
    </rPh>
    <phoneticPr fontId="5"/>
  </si>
  <si>
    <t>問4</t>
    <rPh sb="0" eb="1">
      <t>ト</t>
    </rPh>
    <phoneticPr fontId="5"/>
  </si>
  <si>
    <t>経口による食事の摂取を進めるための栄養管理及び支援について、入所者又は家族からの同意を得られた日から起算して180日以内の期間に限り、算定している。
（180日を超えた期間であっても、経口による食事摂取が一部可能で、医師が経口による食事摂取のための栄養管理が必要と認めた場合を除く）</t>
    <phoneticPr fontId="5"/>
  </si>
  <si>
    <t>問４の（　）内の要件に該当する場合は、医師の指示を概ね２週間ごとに受けている。</t>
    <phoneticPr fontId="5"/>
  </si>
  <si>
    <t>問5</t>
    <rPh sb="0" eb="1">
      <t>トイ</t>
    </rPh>
    <phoneticPr fontId="5"/>
  </si>
  <si>
    <t>問6</t>
    <rPh sb="0" eb="1">
      <t>トイ</t>
    </rPh>
    <phoneticPr fontId="5"/>
  </si>
  <si>
    <t>問7</t>
    <rPh sb="0" eb="1">
      <t>ト</t>
    </rPh>
    <phoneticPr fontId="5"/>
  </si>
  <si>
    <t>（15）機能訓練</t>
    <rPh sb="4" eb="6">
      <t>キノウ</t>
    </rPh>
    <rPh sb="6" eb="8">
      <t>クンレン</t>
    </rPh>
    <phoneticPr fontId="5"/>
  </si>
  <si>
    <t>（18）看護及び医学的管理の下における介護</t>
    <rPh sb="4" eb="6">
      <t>カンゴ</t>
    </rPh>
    <rPh sb="6" eb="7">
      <t>オヨ</t>
    </rPh>
    <rPh sb="8" eb="11">
      <t>イガクテキ</t>
    </rPh>
    <rPh sb="11" eb="13">
      <t>カンリ</t>
    </rPh>
    <rPh sb="14" eb="15">
      <t>シタ</t>
    </rPh>
    <rPh sb="19" eb="21">
      <t>カイゴ</t>
    </rPh>
    <phoneticPr fontId="5"/>
  </si>
  <si>
    <t>（19）食事の提供</t>
    <rPh sb="4" eb="6">
      <t>ショクジ</t>
    </rPh>
    <rPh sb="7" eb="9">
      <t>テイキョウ</t>
    </rPh>
    <phoneticPr fontId="5"/>
  </si>
  <si>
    <t>（21）その他のサービスの提供</t>
    <rPh sb="6" eb="7">
      <t>ホカ</t>
    </rPh>
    <rPh sb="13" eb="15">
      <t>テイキョウ</t>
    </rPh>
    <phoneticPr fontId="5"/>
  </si>
  <si>
    <t>（22）入所（利用）者に関する市町村への通知</t>
    <rPh sb="12" eb="13">
      <t>カン</t>
    </rPh>
    <rPh sb="15" eb="18">
      <t>シチョウソン</t>
    </rPh>
    <rPh sb="20" eb="22">
      <t>ツウチ</t>
    </rPh>
    <phoneticPr fontId="5"/>
  </si>
  <si>
    <t>（23）管理者の責務</t>
    <rPh sb="4" eb="7">
      <t>カンリシャ</t>
    </rPh>
    <rPh sb="8" eb="10">
      <t>セキム</t>
    </rPh>
    <phoneticPr fontId="5"/>
  </si>
  <si>
    <r>
      <t>（24）計画担当介護支援専門員</t>
    </r>
    <r>
      <rPr>
        <sz val="10"/>
        <rFont val="ＭＳ ゴシック"/>
        <family val="3"/>
        <charset val="128"/>
      </rPr>
      <t>（施設サービス計画に関する業務を担当する介護支援専門員）</t>
    </r>
    <r>
      <rPr>
        <sz val="12"/>
        <rFont val="ＭＳ ゴシック"/>
        <family val="3"/>
        <charset val="128"/>
      </rPr>
      <t>の責務　</t>
    </r>
    <rPh sb="4" eb="6">
      <t>ケイカク</t>
    </rPh>
    <rPh sb="6" eb="8">
      <t>タントウ</t>
    </rPh>
    <rPh sb="8" eb="10">
      <t>カイゴ</t>
    </rPh>
    <rPh sb="10" eb="12">
      <t>シエン</t>
    </rPh>
    <rPh sb="12" eb="15">
      <t>センモンイン</t>
    </rPh>
    <rPh sb="44" eb="46">
      <t>セキム</t>
    </rPh>
    <phoneticPr fontId="5"/>
  </si>
  <si>
    <t>（25）運営規程</t>
    <rPh sb="4" eb="8">
      <t>ウンエイキテイ</t>
    </rPh>
    <phoneticPr fontId="5"/>
  </si>
  <si>
    <t>（26）勤務体制の確保等</t>
    <rPh sb="4" eb="6">
      <t>キンム</t>
    </rPh>
    <rPh sb="6" eb="8">
      <t>タイセイ</t>
    </rPh>
    <rPh sb="9" eb="11">
      <t>カクホ</t>
    </rPh>
    <rPh sb="11" eb="12">
      <t>トウ</t>
    </rPh>
    <phoneticPr fontId="5"/>
  </si>
  <si>
    <t>（28）定員の遵守</t>
    <rPh sb="4" eb="6">
      <t>テイイン</t>
    </rPh>
    <rPh sb="7" eb="9">
      <t>ジュンシュ</t>
    </rPh>
    <phoneticPr fontId="5"/>
  </si>
  <si>
    <t>（29）非常災害対策</t>
    <rPh sb="4" eb="6">
      <t>ヒジョウ</t>
    </rPh>
    <rPh sb="6" eb="8">
      <t>サイガイ</t>
    </rPh>
    <rPh sb="8" eb="10">
      <t>タイサク</t>
    </rPh>
    <phoneticPr fontId="5"/>
  </si>
  <si>
    <t>（30）衛生管理等</t>
    <rPh sb="4" eb="6">
      <t>エイセイ</t>
    </rPh>
    <rPh sb="6" eb="8">
      <t>カンリ</t>
    </rPh>
    <rPh sb="8" eb="9">
      <t>トウ</t>
    </rPh>
    <phoneticPr fontId="5"/>
  </si>
  <si>
    <t>（32）掲示</t>
    <rPh sb="4" eb="6">
      <t>ケイジ</t>
    </rPh>
    <phoneticPr fontId="5"/>
  </si>
  <si>
    <t>（33）秘密保持等</t>
    <rPh sb="4" eb="6">
      <t>ヒミツ</t>
    </rPh>
    <rPh sb="6" eb="8">
      <t>ホジ</t>
    </rPh>
    <rPh sb="8" eb="9">
      <t>トウ</t>
    </rPh>
    <phoneticPr fontId="5"/>
  </si>
  <si>
    <t>（34）居宅介護支援事業者に対する利益供与等の禁止</t>
    <rPh sb="4" eb="6">
      <t>キョタク</t>
    </rPh>
    <rPh sb="6" eb="8">
      <t>カイゴ</t>
    </rPh>
    <rPh sb="8" eb="10">
      <t>シエン</t>
    </rPh>
    <rPh sb="10" eb="13">
      <t>ジギョウシャ</t>
    </rPh>
    <rPh sb="14" eb="15">
      <t>タイ</t>
    </rPh>
    <rPh sb="17" eb="19">
      <t>リエキ</t>
    </rPh>
    <rPh sb="19" eb="22">
      <t>キョウヨトウ</t>
    </rPh>
    <rPh sb="23" eb="25">
      <t>キンシ</t>
    </rPh>
    <phoneticPr fontId="5"/>
  </si>
  <si>
    <t>（35）苦情処理</t>
    <rPh sb="4" eb="6">
      <t>クジョウ</t>
    </rPh>
    <rPh sb="6" eb="8">
      <t>ショリ</t>
    </rPh>
    <phoneticPr fontId="5"/>
  </si>
  <si>
    <t>（36）地域との連携等</t>
    <rPh sb="4" eb="6">
      <t>チイキ</t>
    </rPh>
    <rPh sb="8" eb="11">
      <t>レンケイトウ</t>
    </rPh>
    <phoneticPr fontId="5"/>
  </si>
  <si>
    <t>（37）事故発生の防止及び発生時の対応</t>
    <rPh sb="4" eb="6">
      <t>ジコ</t>
    </rPh>
    <rPh sb="6" eb="8">
      <t>ハッセイ</t>
    </rPh>
    <rPh sb="9" eb="11">
      <t>ボウシ</t>
    </rPh>
    <rPh sb="11" eb="12">
      <t>オヨ</t>
    </rPh>
    <rPh sb="13" eb="15">
      <t>ハッセイ</t>
    </rPh>
    <rPh sb="15" eb="16">
      <t>ジ</t>
    </rPh>
    <rPh sb="17" eb="19">
      <t>タイオウ</t>
    </rPh>
    <phoneticPr fontId="5"/>
  </si>
  <si>
    <t>「介護老人保健施設（基本型・在宅強化型）の基本施設サービス費及び在宅復帰・在宅療養支援機能加算に係る点検項目」の「在宅復帰・在宅療養支援等指標」の合計が40以上である。</t>
    <phoneticPr fontId="5"/>
  </si>
  <si>
    <t>「介護老人保健施設（基本型・在宅強化型）の基本施設サービス費及び在宅復帰・在宅療養支援機能加算に係る点検項目」の「在宅復帰・在宅療養支援等指標」の合計が70以上である。</t>
    <phoneticPr fontId="5"/>
  </si>
  <si>
    <t>運営指導は、運営状況点検書に記載の各項目を標準確認項目として実施します。</t>
    <rPh sb="0" eb="2">
      <t>ウンエイ</t>
    </rPh>
    <rPh sb="14" eb="16">
      <t>キサイ</t>
    </rPh>
    <phoneticPr fontId="70"/>
  </si>
  <si>
    <t>常勤専従職員を配置している。
（管理業務に支障がない場合は、当該施設の従業者としての職務、同一の事業者によって設置された他の事業所・施設等の職務との兼務可）</t>
    <rPh sb="0" eb="2">
      <t>ジョウキン</t>
    </rPh>
    <rPh sb="2" eb="4">
      <t>センジュウ</t>
    </rPh>
    <rPh sb="4" eb="6">
      <t>ショクイン</t>
    </rPh>
    <rPh sb="7" eb="9">
      <t>ハイチ</t>
    </rPh>
    <rPh sb="16" eb="18">
      <t>カンリ</t>
    </rPh>
    <rPh sb="18" eb="20">
      <t>ギョウム</t>
    </rPh>
    <rPh sb="21" eb="23">
      <t>シショウ</t>
    </rPh>
    <rPh sb="26" eb="28">
      <t>バアイ</t>
    </rPh>
    <rPh sb="30" eb="32">
      <t>トウガイ</t>
    </rPh>
    <rPh sb="32" eb="34">
      <t>シセツ</t>
    </rPh>
    <rPh sb="35" eb="38">
      <t>ジュウギョウシャ</t>
    </rPh>
    <rPh sb="42" eb="44">
      <t>ショクム</t>
    </rPh>
    <rPh sb="45" eb="47">
      <t>ドウイツ</t>
    </rPh>
    <rPh sb="48" eb="51">
      <t>ジギョウシャ</t>
    </rPh>
    <rPh sb="55" eb="57">
      <t>セッチ</t>
    </rPh>
    <rPh sb="60" eb="61">
      <t>タ</t>
    </rPh>
    <rPh sb="62" eb="65">
      <t>ジギョウショ</t>
    </rPh>
    <rPh sb="66" eb="69">
      <t>シセツナド</t>
    </rPh>
    <rPh sb="70" eb="72">
      <t>ショクム</t>
    </rPh>
    <rPh sb="74" eb="76">
      <t>ケンム</t>
    </rPh>
    <rPh sb="76" eb="77">
      <t>カ</t>
    </rPh>
    <phoneticPr fontId="5"/>
  </si>
  <si>
    <t>施設の医師は、入所者の病状からみて、施設において自ら必要な医療を提供することが困難であると認めたときは、協力医療機関その他適当な病院若しくは診療所への入院のための措置を講じ、又は往診や通院により他の医師の対診を求める等、診療について適切な措置を講じている。</t>
    <rPh sb="9" eb="10">
      <t>モノ</t>
    </rPh>
    <rPh sb="11" eb="13">
      <t>ビョウジョウ</t>
    </rPh>
    <rPh sb="18" eb="20">
      <t>シセツ</t>
    </rPh>
    <rPh sb="32" eb="34">
      <t>テイキョウ</t>
    </rPh>
    <rPh sb="45" eb="46">
      <t>ミト</t>
    </rPh>
    <rPh sb="52" eb="54">
      <t>キョウリョク</t>
    </rPh>
    <rPh sb="54" eb="56">
      <t>イリョウ</t>
    </rPh>
    <rPh sb="56" eb="58">
      <t>キカン</t>
    </rPh>
    <rPh sb="64" eb="66">
      <t>ビョウイン</t>
    </rPh>
    <rPh sb="66" eb="67">
      <t>モ</t>
    </rPh>
    <rPh sb="70" eb="73">
      <t>シンリョウジョ</t>
    </rPh>
    <rPh sb="75" eb="77">
      <t>ニュウイン</t>
    </rPh>
    <rPh sb="81" eb="83">
      <t>ソチ</t>
    </rPh>
    <rPh sb="89" eb="91">
      <t>オウシン</t>
    </rPh>
    <rPh sb="92" eb="94">
      <t>ツウイン</t>
    </rPh>
    <phoneticPr fontId="5"/>
  </si>
  <si>
    <t>（16）栄養管理</t>
    <rPh sb="4" eb="6">
      <t>エイヨウ</t>
    </rPh>
    <rPh sb="6" eb="8">
      <t>カンリ</t>
    </rPh>
    <phoneticPr fontId="5"/>
  </si>
  <si>
    <t>（17）口腔衛生の管理</t>
    <rPh sb="4" eb="6">
      <t>コウクウ</t>
    </rPh>
    <rPh sb="6" eb="8">
      <t>エイセイ</t>
    </rPh>
    <rPh sb="9" eb="11">
      <t>カンリ</t>
    </rPh>
    <phoneticPr fontId="5"/>
  </si>
  <si>
    <t>口腔衛生の管理の実務等について、厚生労働省通知「リハビリテーション・個別機能訓練、栄養、口腔の実施及び一体的取組について」の内容に沿って実施している。</t>
    <phoneticPr fontId="5"/>
  </si>
  <si>
    <t>虐待の防止のための措置に関する事項</t>
    <rPh sb="0" eb="2">
      <t>ギャクタイ</t>
    </rPh>
    <rPh sb="3" eb="5">
      <t>ボウシ</t>
    </rPh>
    <rPh sb="9" eb="11">
      <t>ソチ</t>
    </rPh>
    <rPh sb="12" eb="13">
      <t>カン</t>
    </rPh>
    <rPh sb="15" eb="17">
      <t>ジコウ</t>
    </rPh>
    <phoneticPr fontId="5"/>
  </si>
  <si>
    <t>協力医療機関、協力歯科医療機関　[協力歯科医療機関は介護老人保健施設のみ]</t>
    <rPh sb="0" eb="2">
      <t>キョウリョク</t>
    </rPh>
    <rPh sb="2" eb="4">
      <t>イリョウ</t>
    </rPh>
    <rPh sb="4" eb="6">
      <t>キカン</t>
    </rPh>
    <rPh sb="7" eb="9">
      <t>キョウリョク</t>
    </rPh>
    <rPh sb="9" eb="11">
      <t>シカ</t>
    </rPh>
    <rPh sb="11" eb="13">
      <t>イリョウ</t>
    </rPh>
    <rPh sb="13" eb="15">
      <t>キカン</t>
    </rPh>
    <rPh sb="26" eb="28">
      <t>カイゴ</t>
    </rPh>
    <rPh sb="28" eb="30">
      <t>ロウジン</t>
    </rPh>
    <rPh sb="30" eb="32">
      <t>ホケン</t>
    </rPh>
    <rPh sb="32" eb="34">
      <t>シセツ</t>
    </rPh>
    <phoneticPr fontId="5"/>
  </si>
  <si>
    <t>全ての従業者（看護師、准看護師、介護福祉士、介護支援専門員、法第８条第２項に規定する政令で定める者等の資格を有する者その他これに類する者を除く。）に対し、認知症介護に係る基礎的な研修を受講させるために必要な措置を講じている。</t>
    <phoneticPr fontId="5"/>
  </si>
  <si>
    <t>（27）業務継続計画の策定等</t>
    <rPh sb="4" eb="6">
      <t>ギョウム</t>
    </rPh>
    <rPh sb="6" eb="8">
      <t>ケイゾク</t>
    </rPh>
    <rPh sb="8" eb="10">
      <t>ケイカク</t>
    </rPh>
    <rPh sb="11" eb="13">
      <t>サクテイ</t>
    </rPh>
    <rPh sb="13" eb="14">
      <t>トウ</t>
    </rPh>
    <phoneticPr fontId="5"/>
  </si>
  <si>
    <t>市町村から指導又は助言を受けた場合においては、当該指導又は助言に従って必要な改善を行い、市町村からの求めがあった場合には、改善の内容を市町村に報告している。</t>
    <rPh sb="0" eb="3">
      <t>シチョウソン</t>
    </rPh>
    <rPh sb="5" eb="7">
      <t>シドウ</t>
    </rPh>
    <rPh sb="7" eb="8">
      <t>マタ</t>
    </rPh>
    <rPh sb="9" eb="11">
      <t>ジョゲン</t>
    </rPh>
    <rPh sb="12" eb="13">
      <t>ウ</t>
    </rPh>
    <rPh sb="15" eb="17">
      <t>バアイ</t>
    </rPh>
    <rPh sb="23" eb="25">
      <t>トウガイ</t>
    </rPh>
    <rPh sb="25" eb="27">
      <t>シドウ</t>
    </rPh>
    <rPh sb="27" eb="28">
      <t>マタ</t>
    </rPh>
    <rPh sb="29" eb="31">
      <t>ジョゲン</t>
    </rPh>
    <rPh sb="32" eb="33">
      <t>シタガ</t>
    </rPh>
    <rPh sb="35" eb="37">
      <t>ヒツヨウ</t>
    </rPh>
    <rPh sb="38" eb="40">
      <t>カイゼン</t>
    </rPh>
    <rPh sb="41" eb="42">
      <t>オコナ</t>
    </rPh>
    <rPh sb="44" eb="47">
      <t>シチョウソン</t>
    </rPh>
    <rPh sb="50" eb="51">
      <t>モト</t>
    </rPh>
    <rPh sb="56" eb="58">
      <t>バアイ</t>
    </rPh>
    <rPh sb="61" eb="63">
      <t>カイゼン</t>
    </rPh>
    <rPh sb="64" eb="66">
      <t>ナイヨウ</t>
    </rPh>
    <rPh sb="67" eb="70">
      <t>シチョウソン</t>
    </rPh>
    <rPh sb="71" eb="73">
      <t>ホウコク</t>
    </rPh>
    <phoneticPr fontId="5"/>
  </si>
  <si>
    <t>（38）虐待の防止</t>
    <rPh sb="4" eb="6">
      <t>ギャクタイ</t>
    </rPh>
    <rPh sb="7" eb="9">
      <t>ボウシ</t>
    </rPh>
    <phoneticPr fontId="5"/>
  </si>
  <si>
    <t>感染症又は食中毒の予防及びまん延防止のための指針を整備している。</t>
    <rPh sb="0" eb="3">
      <t>カンセンショウ</t>
    </rPh>
    <rPh sb="3" eb="4">
      <t>マタ</t>
    </rPh>
    <rPh sb="5" eb="8">
      <t>ショクチュウドク</t>
    </rPh>
    <rPh sb="9" eb="11">
      <t>ヨボウ</t>
    </rPh>
    <rPh sb="11" eb="12">
      <t>オヨ</t>
    </rPh>
    <rPh sb="15" eb="16">
      <t>エン</t>
    </rPh>
    <rPh sb="16" eb="18">
      <t>ボウシ</t>
    </rPh>
    <rPh sb="22" eb="24">
      <t>シシン</t>
    </rPh>
    <rPh sb="25" eb="27">
      <t>セイビ</t>
    </rPh>
    <phoneticPr fontId="5"/>
  </si>
  <si>
    <t>感染症の予防及びまん延の防止のための訓練を年２回以上（短期は年１回以上）定期的に実施している。</t>
    <rPh sb="0" eb="3">
      <t>カンセンショウ</t>
    </rPh>
    <rPh sb="4" eb="6">
      <t>ヨボウ</t>
    </rPh>
    <rPh sb="6" eb="7">
      <t>オヨ</t>
    </rPh>
    <rPh sb="10" eb="11">
      <t>エン</t>
    </rPh>
    <rPh sb="12" eb="14">
      <t>ボウシ</t>
    </rPh>
    <rPh sb="18" eb="20">
      <t>クンレン</t>
    </rPh>
    <rPh sb="21" eb="22">
      <t>ネン</t>
    </rPh>
    <rPh sb="23" eb="26">
      <t>カイイジョウ</t>
    </rPh>
    <rPh sb="27" eb="29">
      <t>タンキ</t>
    </rPh>
    <rPh sb="30" eb="31">
      <t>ネン</t>
    </rPh>
    <rPh sb="32" eb="35">
      <t>カイイジョウ</t>
    </rPh>
    <rPh sb="36" eb="39">
      <t>テイキテキ</t>
    </rPh>
    <rPh sb="40" eb="42">
      <t>ジッシ</t>
    </rPh>
    <phoneticPr fontId="5"/>
  </si>
  <si>
    <t>（31）協力医療機関等</t>
    <rPh sb="4" eb="6">
      <t>キョウリョク</t>
    </rPh>
    <rPh sb="6" eb="8">
      <t>イリョウ</t>
    </rPh>
    <rPh sb="8" eb="10">
      <t>キカン</t>
    </rPh>
    <rPh sb="10" eb="11">
      <t>トウ</t>
    </rPh>
    <phoneticPr fontId="5"/>
  </si>
  <si>
    <t>入所者の病状の急変等に備えるため、協力医療機関を定めている。</t>
    <rPh sb="0" eb="3">
      <t>ニュウショシャ</t>
    </rPh>
    <rPh sb="4" eb="6">
      <t>ビョウジョウ</t>
    </rPh>
    <rPh sb="7" eb="9">
      <t>キュウヘン</t>
    </rPh>
    <rPh sb="9" eb="10">
      <t>トウ</t>
    </rPh>
    <rPh sb="11" eb="12">
      <t>ソナ</t>
    </rPh>
    <rPh sb="17" eb="19">
      <t>キョウリョク</t>
    </rPh>
    <rPh sb="19" eb="21">
      <t>イリョウ</t>
    </rPh>
    <rPh sb="21" eb="23">
      <t>キカン</t>
    </rPh>
    <rPh sb="24" eb="25">
      <t>サダ</t>
    </rPh>
    <phoneticPr fontId="5"/>
  </si>
  <si>
    <t>協力医療機関の名称</t>
    <rPh sb="0" eb="2">
      <t>キョウリョク</t>
    </rPh>
    <rPh sb="2" eb="4">
      <t>イリョウ</t>
    </rPh>
    <rPh sb="4" eb="6">
      <t>キカン</t>
    </rPh>
    <rPh sb="7" eb="9">
      <t>メイショウ</t>
    </rPh>
    <phoneticPr fontId="5"/>
  </si>
  <si>
    <t>※施設（事業所）から近距離にあることが望ましい</t>
    <phoneticPr fontId="5"/>
  </si>
  <si>
    <t>協力医療機関が第二種協定指定医療機関である場合、当該第二種協定指定医療機関との間で、新興感染症の発生時等の対応について協議を行っている。（該当しない場合は「―」にしてください）</t>
    <rPh sb="0" eb="2">
      <t>キョウリョク</t>
    </rPh>
    <rPh sb="2" eb="4">
      <t>イリョウ</t>
    </rPh>
    <rPh sb="4" eb="6">
      <t>キカン</t>
    </rPh>
    <rPh sb="7" eb="9">
      <t>ダイニ</t>
    </rPh>
    <rPh sb="9" eb="10">
      <t>シュ</t>
    </rPh>
    <rPh sb="10" eb="12">
      <t>キョウテイ</t>
    </rPh>
    <rPh sb="12" eb="14">
      <t>シテイ</t>
    </rPh>
    <rPh sb="14" eb="16">
      <t>イリョウ</t>
    </rPh>
    <rPh sb="16" eb="18">
      <t>キカン</t>
    </rPh>
    <rPh sb="21" eb="23">
      <t>バアイ</t>
    </rPh>
    <rPh sb="24" eb="26">
      <t>トウガイ</t>
    </rPh>
    <rPh sb="26" eb="28">
      <t>ダイニ</t>
    </rPh>
    <rPh sb="28" eb="29">
      <t>シュ</t>
    </rPh>
    <rPh sb="29" eb="31">
      <t>キョウテイ</t>
    </rPh>
    <rPh sb="31" eb="33">
      <t>シテイ</t>
    </rPh>
    <rPh sb="33" eb="35">
      <t>イリョウ</t>
    </rPh>
    <rPh sb="35" eb="37">
      <t>キカン</t>
    </rPh>
    <rPh sb="39" eb="40">
      <t>アイダ</t>
    </rPh>
    <rPh sb="42" eb="44">
      <t>シンコウ</t>
    </rPh>
    <rPh sb="44" eb="47">
      <t>カンセンショウ</t>
    </rPh>
    <rPh sb="48" eb="50">
      <t>ハッセイ</t>
    </rPh>
    <rPh sb="50" eb="52">
      <t>ジナド</t>
    </rPh>
    <rPh sb="53" eb="55">
      <t>タイオウ</t>
    </rPh>
    <rPh sb="59" eb="61">
      <t>キョウギ</t>
    </rPh>
    <rPh sb="62" eb="63">
      <t>オコナ</t>
    </rPh>
    <rPh sb="69" eb="71">
      <t>ガイトウ</t>
    </rPh>
    <rPh sb="74" eb="76">
      <t>バアイ</t>
    </rPh>
    <phoneticPr fontId="5"/>
  </si>
  <si>
    <t>問１の協力医療機関により、次の①～③の各要件を満たしている。
＊①～③についてもそれぞれ点検してください（令和９年３月31日までの間は努力義務）</t>
    <rPh sb="0" eb="1">
      <t>トイ</t>
    </rPh>
    <rPh sb="3" eb="5">
      <t>キョウリョク</t>
    </rPh>
    <rPh sb="5" eb="7">
      <t>イリョウ</t>
    </rPh>
    <rPh sb="7" eb="9">
      <t>キカン</t>
    </rPh>
    <rPh sb="13" eb="14">
      <t>ツギ</t>
    </rPh>
    <rPh sb="19" eb="22">
      <t>カクヨウケン</t>
    </rPh>
    <rPh sb="23" eb="24">
      <t>ミ</t>
    </rPh>
    <rPh sb="44" eb="46">
      <t>テンケン</t>
    </rPh>
    <rPh sb="53" eb="55">
      <t>レイワ</t>
    </rPh>
    <rPh sb="56" eb="57">
      <t>ネン</t>
    </rPh>
    <rPh sb="58" eb="59">
      <t>ガツ</t>
    </rPh>
    <rPh sb="61" eb="62">
      <t>ニチ</t>
    </rPh>
    <rPh sb="65" eb="66">
      <t>アイダ</t>
    </rPh>
    <rPh sb="67" eb="69">
      <t>ドリョク</t>
    </rPh>
    <rPh sb="69" eb="71">
      <t>ギム</t>
    </rPh>
    <phoneticPr fontId="5"/>
  </si>
  <si>
    <t>入所者の病状が急変した場合等において医師又は看護職員が相談対応を行う体制を、常時確保している。</t>
    <phoneticPr fontId="5"/>
  </si>
  <si>
    <t>①</t>
    <phoneticPr fontId="5"/>
  </si>
  <si>
    <t>②</t>
    <phoneticPr fontId="5"/>
  </si>
  <si>
    <t>施設からの診療の求めがあった場合において診療を行う体制を、常時確保している。</t>
    <phoneticPr fontId="5"/>
  </si>
  <si>
    <t>③</t>
    <phoneticPr fontId="5"/>
  </si>
  <si>
    <t>入所者の病状が急変した場合等において、施設の配置医師又は協力医療機関その他の医療機関の医師が診療を行い、入院を要すると認められた入所者の入院を原則として受け入れる体制を確保している。</t>
    <phoneticPr fontId="5"/>
  </si>
  <si>
    <t>１年に１回以上、協力医療機関との間で、入所者の病状が急変した場合等の対応を確認している。</t>
    <rPh sb="1" eb="2">
      <t>ネン</t>
    </rPh>
    <rPh sb="4" eb="7">
      <t>カイイジョウ</t>
    </rPh>
    <rPh sb="8" eb="10">
      <t>キョウリョク</t>
    </rPh>
    <rPh sb="10" eb="12">
      <t>イリョウ</t>
    </rPh>
    <rPh sb="12" eb="14">
      <t>キカン</t>
    </rPh>
    <rPh sb="16" eb="17">
      <t>アイダ</t>
    </rPh>
    <rPh sb="19" eb="22">
      <t>ニュウショシャ</t>
    </rPh>
    <rPh sb="23" eb="25">
      <t>ビョウジョウ</t>
    </rPh>
    <rPh sb="26" eb="28">
      <t>キュウヘン</t>
    </rPh>
    <rPh sb="30" eb="33">
      <t>バアイナド</t>
    </rPh>
    <rPh sb="34" eb="36">
      <t>タイオウ</t>
    </rPh>
    <rPh sb="37" eb="39">
      <t>カクニン</t>
    </rPh>
    <phoneticPr fontId="5"/>
  </si>
  <si>
    <t>１年に１回以上、協力医療機関の名称等を、横須賀市に届け出ている。</t>
    <rPh sb="1" eb="2">
      <t>ネン</t>
    </rPh>
    <rPh sb="4" eb="7">
      <t>カイイジョウ</t>
    </rPh>
    <rPh sb="8" eb="10">
      <t>キョウリョク</t>
    </rPh>
    <rPh sb="10" eb="12">
      <t>イリョウ</t>
    </rPh>
    <rPh sb="12" eb="14">
      <t>キカン</t>
    </rPh>
    <rPh sb="15" eb="18">
      <t>メイショウナド</t>
    </rPh>
    <rPh sb="20" eb="24">
      <t>ヨコスカシ</t>
    </rPh>
    <rPh sb="25" eb="26">
      <t>トド</t>
    </rPh>
    <rPh sb="27" eb="28">
      <t>デ</t>
    </rPh>
    <phoneticPr fontId="5"/>
  </si>
  <si>
    <t>第二種協定指定医療機関との間で、新興感染症の発生時等の対応を取り決めるように努めている。</t>
    <rPh sb="0" eb="2">
      <t>ダイニ</t>
    </rPh>
    <rPh sb="2" eb="3">
      <t>シュ</t>
    </rPh>
    <rPh sb="3" eb="5">
      <t>キョウテイ</t>
    </rPh>
    <rPh sb="5" eb="7">
      <t>シテイ</t>
    </rPh>
    <rPh sb="7" eb="9">
      <t>イリョウ</t>
    </rPh>
    <rPh sb="9" eb="11">
      <t>キカン</t>
    </rPh>
    <rPh sb="13" eb="14">
      <t>アイダ</t>
    </rPh>
    <rPh sb="16" eb="18">
      <t>シンコウ</t>
    </rPh>
    <rPh sb="18" eb="21">
      <t>カンセンショウ</t>
    </rPh>
    <rPh sb="22" eb="24">
      <t>ハッセイ</t>
    </rPh>
    <rPh sb="24" eb="26">
      <t>ジナド</t>
    </rPh>
    <rPh sb="27" eb="29">
      <t>タイオウ</t>
    </rPh>
    <rPh sb="30" eb="31">
      <t>ト</t>
    </rPh>
    <rPh sb="32" eb="33">
      <t>キ</t>
    </rPh>
    <rPh sb="38" eb="39">
      <t>ツト</t>
    </rPh>
    <phoneticPr fontId="5"/>
  </si>
  <si>
    <t>（40）会計の区分</t>
    <rPh sb="4" eb="6">
      <t>カイケイ</t>
    </rPh>
    <rPh sb="7" eb="9">
      <t>クブン</t>
    </rPh>
    <phoneticPr fontId="5"/>
  </si>
  <si>
    <t>（41）記録の整備</t>
    <rPh sb="4" eb="6">
      <t>キロク</t>
    </rPh>
    <rPh sb="7" eb="9">
      <t>セイビ</t>
    </rPh>
    <phoneticPr fontId="5"/>
  </si>
  <si>
    <t>（42）業務管理体制の整備</t>
    <rPh sb="4" eb="6">
      <t>ギョウム</t>
    </rPh>
    <rPh sb="6" eb="8">
      <t>カンリ</t>
    </rPh>
    <rPh sb="8" eb="10">
      <t>タイセイ</t>
    </rPh>
    <rPh sb="11" eb="13">
      <t>セイビ</t>
    </rPh>
    <phoneticPr fontId="5"/>
  </si>
  <si>
    <t>夜勤を行う看護職員又は介護職員の数が次のとおりとなっている。</t>
    <rPh sb="0" eb="2">
      <t>ヤキン</t>
    </rPh>
    <rPh sb="3" eb="4">
      <t>オコナ</t>
    </rPh>
    <rPh sb="5" eb="7">
      <t>カンゴ</t>
    </rPh>
    <rPh sb="7" eb="9">
      <t>ショクイン</t>
    </rPh>
    <rPh sb="9" eb="10">
      <t>マタ</t>
    </rPh>
    <rPh sb="11" eb="13">
      <t>カイゴ</t>
    </rPh>
    <rPh sb="13" eb="15">
      <t>ショクイン</t>
    </rPh>
    <rPh sb="16" eb="17">
      <t>カズ</t>
    </rPh>
    <rPh sb="18" eb="19">
      <t>ツギ</t>
    </rPh>
    <phoneticPr fontId="5"/>
  </si>
  <si>
    <t>在宅復帰に向けた生活機能の改善を目的として、リハビリテーション実施計画に基づき、医師又は医師の指示を受けた理学療法士、作業療法士若しくは言語聴覚士が、記憶の訓練、日常生活活動の訓練等を組み合わせたプログラムを実施した場合に算定している。</t>
    <rPh sb="64" eb="65">
      <t>モ</t>
    </rPh>
    <phoneticPr fontId="5"/>
  </si>
  <si>
    <t>在宅復帰に向けた生活機能の改善を目的として、リハビリテーション計画に基づき、医師又は医師の指示を受けた理学療法士、作業療法士又は言語聴覚士が記憶の訓練、日常生活活動の訓練等を組み合わせたプログラムを実施した場合に算定している。</t>
    <phoneticPr fontId="5"/>
  </si>
  <si>
    <t>当該入所者が過去３月の間に、当該リハビリテーション加算を算定していない場合に限り算定している。</t>
    <phoneticPr fontId="5"/>
  </si>
  <si>
    <r>
      <t>（11）退所時栄養情報連携加算　</t>
    </r>
    <r>
      <rPr>
        <sz val="11.5"/>
        <rFont val="ＭＳ ゴシック"/>
        <family val="3"/>
        <charset val="128"/>
      </rPr>
      <t>[介護老人保健施設]</t>
    </r>
    <rPh sb="4" eb="6">
      <t>タイショ</t>
    </rPh>
    <rPh sb="6" eb="7">
      <t>ジ</t>
    </rPh>
    <rPh sb="7" eb="9">
      <t>エイヨウ</t>
    </rPh>
    <rPh sb="9" eb="11">
      <t>ジョウホウ</t>
    </rPh>
    <rPh sb="11" eb="13">
      <t>レンケイ</t>
    </rPh>
    <rPh sb="13" eb="15">
      <t>カサン</t>
    </rPh>
    <rPh sb="21" eb="23">
      <t>ホケン</t>
    </rPh>
    <phoneticPr fontId="5"/>
  </si>
  <si>
    <t>特別食を必要とする入所者又は低栄養状態にあると医師が判断した入所者が、介護老人保健施設から退所する際に、その居宅に退所する場合は当該入所者の主治の医師の属する病院又は診療所及び介護支援専門員に対して、病院、診療所又は他の介護保険施設（以下この注において「医療機関等」という。）に入院又は入所する場合は当該医療機関等に対して、当該入所者の同意を得て、管理栄養士が当該入所者の栄養管理に関する情報を提供したときに算定している。</t>
    <rPh sb="204" eb="206">
      <t>サンテイ</t>
    </rPh>
    <phoneticPr fontId="5"/>
  </si>
  <si>
    <t>栄養管理にかかる減算又は栄養マネジメント強化加算を算定している場合は、算定していない。</t>
    <rPh sb="0" eb="2">
      <t>エイヨウ</t>
    </rPh>
    <rPh sb="2" eb="4">
      <t>カンリ</t>
    </rPh>
    <rPh sb="8" eb="10">
      <t>ゲンサン</t>
    </rPh>
    <rPh sb="10" eb="11">
      <t>マタ</t>
    </rPh>
    <rPh sb="12" eb="14">
      <t>エイヨウ</t>
    </rPh>
    <rPh sb="20" eb="22">
      <t>キョウカ</t>
    </rPh>
    <rPh sb="22" eb="24">
      <t>カサン</t>
    </rPh>
    <rPh sb="25" eb="27">
      <t>サンテイ</t>
    </rPh>
    <rPh sb="31" eb="33">
      <t>バアイ</t>
    </rPh>
    <rPh sb="35" eb="37">
      <t>サンテイ</t>
    </rPh>
    <phoneticPr fontId="5"/>
  </si>
  <si>
    <r>
      <t>（12）再入所時栄養連携加算　</t>
    </r>
    <r>
      <rPr>
        <sz val="11.5"/>
        <rFont val="ＭＳ ゴシック"/>
        <family val="3"/>
        <charset val="128"/>
      </rPr>
      <t>[介護老人保健施設]</t>
    </r>
    <rPh sb="4" eb="7">
      <t>サイニュウショ</t>
    </rPh>
    <rPh sb="7" eb="8">
      <t>ジ</t>
    </rPh>
    <rPh sb="8" eb="10">
      <t>エイヨウ</t>
    </rPh>
    <rPh sb="10" eb="12">
      <t>レンケイ</t>
    </rPh>
    <rPh sb="12" eb="14">
      <t>カサン</t>
    </rPh>
    <rPh sb="20" eb="22">
      <t>ホケン</t>
    </rPh>
    <phoneticPr fontId="5"/>
  </si>
  <si>
    <r>
      <t>（13）入所前後訪問指導加算　</t>
    </r>
    <r>
      <rPr>
        <sz val="11.5"/>
        <rFont val="ＭＳ ゴシック"/>
        <family val="3"/>
        <charset val="128"/>
      </rPr>
      <t>[介護老人保健施設]</t>
    </r>
    <rPh sb="4" eb="6">
      <t>ニュウショ</t>
    </rPh>
    <rPh sb="6" eb="8">
      <t>ゼンゴ</t>
    </rPh>
    <rPh sb="8" eb="10">
      <t>ホウモン</t>
    </rPh>
    <rPh sb="10" eb="12">
      <t>シドウ</t>
    </rPh>
    <rPh sb="12" eb="14">
      <t>カサン</t>
    </rPh>
    <rPh sb="20" eb="22">
      <t>ホケン</t>
    </rPh>
    <phoneticPr fontId="5"/>
  </si>
  <si>
    <r>
      <t>（14）試行的退所時指導加算　</t>
    </r>
    <r>
      <rPr>
        <sz val="11.5"/>
        <rFont val="ＭＳ ゴシック"/>
        <family val="3"/>
        <charset val="128"/>
      </rPr>
      <t>[介護老人保健施設]</t>
    </r>
    <rPh sb="4" eb="7">
      <t>シコウテキ</t>
    </rPh>
    <rPh sb="9" eb="10">
      <t>ジ</t>
    </rPh>
    <rPh sb="10" eb="12">
      <t>シドウ</t>
    </rPh>
    <rPh sb="20" eb="22">
      <t>ホケン</t>
    </rPh>
    <phoneticPr fontId="5"/>
  </si>
  <si>
    <r>
      <t>（15）退所時情報提供加算　</t>
    </r>
    <r>
      <rPr>
        <sz val="11.5"/>
        <rFont val="ＭＳ ゴシック"/>
        <family val="3"/>
        <charset val="128"/>
      </rPr>
      <t>[介護老人保健施設]</t>
    </r>
    <rPh sb="6" eb="7">
      <t>ジ</t>
    </rPh>
    <rPh sb="7" eb="9">
      <t>ジョウホウ</t>
    </rPh>
    <rPh sb="9" eb="11">
      <t>テイキョウ</t>
    </rPh>
    <rPh sb="11" eb="13">
      <t>カサン</t>
    </rPh>
    <rPh sb="19" eb="21">
      <t>ホケン</t>
    </rPh>
    <phoneticPr fontId="5"/>
  </si>
  <si>
    <t>入所者が退所し、その居宅において療養を継続する場合において、当該入所者の退所後の主治の医師に対して、当該入所者の同意を得て、当該入所者の診療状況、心身の状況、生活歴等の情報を提供した上で、当該入所者の紹介を行った場合、または、入所者が退所後にその居宅でなく、他の社会福祉施設等に入所する場合であって、当該入所者の同意を得て、当該社会福祉施設等に対して当該入所者の診療状況、心身の状況、生活歴等の当該入所者の処遇に必要な情報を提供したときに入所者1人につき、１回に限り算定している。</t>
    <rPh sb="106" eb="108">
      <t>バアイ</t>
    </rPh>
    <rPh sb="219" eb="222">
      <t>ニュウショシャ</t>
    </rPh>
    <rPh sb="223" eb="224">
      <t>ニン</t>
    </rPh>
    <rPh sb="229" eb="230">
      <t>カイ</t>
    </rPh>
    <rPh sb="231" eb="232">
      <t>カギ</t>
    </rPh>
    <rPh sb="233" eb="235">
      <t>サンテイ</t>
    </rPh>
    <phoneticPr fontId="5"/>
  </si>
  <si>
    <t>入所者が退所し、医療機関に入院する場合において、当該医療機関に対して、当該入所者の同意を得て、当該入所者の心身の状況、生活歴等の情報を提供した上で、当該入所者の紹介を行った場合に、入所者１人につき１回に限り算定している。</t>
    <phoneticPr fontId="5"/>
  </si>
  <si>
    <t>入所者が退所して医療機関に入院する場合、当該医療機関に対して、入所者を紹介するに当たっては、老企40別紙様式13の文書に必要な事項を記載の上、当該医療機関に交付するとともに、交付した文書の写しを診療録に添付している。</t>
    <phoneticPr fontId="5"/>
  </si>
  <si>
    <r>
      <t>（16）入退所前連携加算　</t>
    </r>
    <r>
      <rPr>
        <sz val="11.5"/>
        <rFont val="ＭＳ ゴシック"/>
        <family val="3"/>
        <charset val="128"/>
      </rPr>
      <t>[介護老人保健施設]</t>
    </r>
    <rPh sb="4" eb="6">
      <t>ニュウタイ</t>
    </rPh>
    <rPh sb="6" eb="7">
      <t>ジョ</t>
    </rPh>
    <rPh sb="7" eb="8">
      <t>マエ</t>
    </rPh>
    <rPh sb="8" eb="10">
      <t>レンケイ</t>
    </rPh>
    <rPh sb="10" eb="12">
      <t>カサン</t>
    </rPh>
    <rPh sb="18" eb="20">
      <t>ホケン</t>
    </rPh>
    <phoneticPr fontId="5"/>
  </si>
  <si>
    <r>
      <t>（17）訪問看護指示加算　</t>
    </r>
    <r>
      <rPr>
        <sz val="11.5"/>
        <rFont val="ＭＳ ゴシック"/>
        <family val="3"/>
        <charset val="128"/>
      </rPr>
      <t>[介護老人保健施設]</t>
    </r>
    <rPh sb="4" eb="6">
      <t>ホウモン</t>
    </rPh>
    <rPh sb="6" eb="8">
      <t>カンゴ</t>
    </rPh>
    <rPh sb="8" eb="10">
      <t>シジ</t>
    </rPh>
    <rPh sb="10" eb="12">
      <t>カサン</t>
    </rPh>
    <rPh sb="18" eb="20">
      <t>ホケン</t>
    </rPh>
    <phoneticPr fontId="5"/>
  </si>
  <si>
    <t>【協力医療機関連携加算(1)・(2)共通】</t>
    <rPh sb="1" eb="3">
      <t>キョウリョク</t>
    </rPh>
    <rPh sb="3" eb="5">
      <t>イリョウ</t>
    </rPh>
    <rPh sb="5" eb="7">
      <t>キカン</t>
    </rPh>
    <rPh sb="7" eb="9">
      <t>レンケイ</t>
    </rPh>
    <rPh sb="9" eb="11">
      <t>カサン</t>
    </rPh>
    <rPh sb="18" eb="20">
      <t>キョウツウ</t>
    </rPh>
    <phoneticPr fontId="5"/>
  </si>
  <si>
    <t>問１</t>
    <rPh sb="0" eb="1">
      <t>トイ</t>
    </rPh>
    <phoneticPr fontId="5"/>
  </si>
  <si>
    <t>問１の情報の提供の共有に当たっては、当該入所者の同意を得ている。</t>
    <rPh sb="0" eb="1">
      <t>トイ</t>
    </rPh>
    <rPh sb="3" eb="5">
      <t>ジョウホウ</t>
    </rPh>
    <rPh sb="6" eb="8">
      <t>テイキョウ</t>
    </rPh>
    <rPh sb="9" eb="11">
      <t>キョウユウ</t>
    </rPh>
    <rPh sb="12" eb="13">
      <t>ア</t>
    </rPh>
    <rPh sb="18" eb="20">
      <t>トウガイ</t>
    </rPh>
    <rPh sb="20" eb="23">
      <t>ニュウショシャ</t>
    </rPh>
    <rPh sb="24" eb="26">
      <t>ドウイ</t>
    </rPh>
    <rPh sb="27" eb="28">
      <t>エ</t>
    </rPh>
    <phoneticPr fontId="5"/>
  </si>
  <si>
    <t>問１の会議の開催状況について、その概要を記録している。</t>
    <rPh sb="0" eb="1">
      <t>トイ</t>
    </rPh>
    <phoneticPr fontId="5"/>
  </si>
  <si>
    <t>【協力医療機関連携加算(1)】</t>
    <phoneticPr fontId="5"/>
  </si>
  <si>
    <t>入所者の病状が急変した場合等において医師又は看護職員が相談対応を行う体制を常時確保している。</t>
    <phoneticPr fontId="5"/>
  </si>
  <si>
    <t>施設からの診療の求めがあった場合において診療を行う体制を常時確保している。</t>
    <rPh sb="0" eb="2">
      <t>シセツ</t>
    </rPh>
    <rPh sb="5" eb="7">
      <t>シンリョウ</t>
    </rPh>
    <rPh sb="8" eb="9">
      <t>モト</t>
    </rPh>
    <rPh sb="14" eb="16">
      <t>バアイ</t>
    </rPh>
    <rPh sb="20" eb="22">
      <t>シンリョウ</t>
    </rPh>
    <rPh sb="23" eb="24">
      <t>オコナ</t>
    </rPh>
    <rPh sb="25" eb="27">
      <t>タイセイ</t>
    </rPh>
    <rPh sb="28" eb="30">
      <t>ジョウジ</t>
    </rPh>
    <rPh sb="30" eb="32">
      <t>カクホ</t>
    </rPh>
    <phoneticPr fontId="5"/>
  </si>
  <si>
    <r>
      <t>（19）栄養マネジメント強化加算　</t>
    </r>
    <r>
      <rPr>
        <sz val="11.5"/>
        <rFont val="ＭＳ ゴシック"/>
        <family val="3"/>
        <charset val="128"/>
      </rPr>
      <t>[介護老人保健施設]</t>
    </r>
    <rPh sb="4" eb="6">
      <t>エイヨウ</t>
    </rPh>
    <rPh sb="12" eb="14">
      <t>キョウカ</t>
    </rPh>
    <rPh sb="14" eb="16">
      <t>カサン</t>
    </rPh>
    <rPh sb="22" eb="24">
      <t>ホケン</t>
    </rPh>
    <phoneticPr fontId="5"/>
  </si>
  <si>
    <r>
      <t>（20）経口移行加算　</t>
    </r>
    <r>
      <rPr>
        <sz val="11.5"/>
        <rFont val="ＭＳ ゴシック"/>
        <family val="3"/>
        <charset val="128"/>
      </rPr>
      <t>[介護老人保健施設]</t>
    </r>
    <rPh sb="4" eb="6">
      <t>ケイコウ</t>
    </rPh>
    <rPh sb="6" eb="8">
      <t>イコウ</t>
    </rPh>
    <rPh sb="8" eb="10">
      <t>カサン</t>
    </rPh>
    <rPh sb="16" eb="18">
      <t>ホケン</t>
    </rPh>
    <phoneticPr fontId="5"/>
  </si>
  <si>
    <r>
      <t>（21）経口維持加算　</t>
    </r>
    <r>
      <rPr>
        <sz val="11.5"/>
        <rFont val="ＭＳ ゴシック"/>
        <family val="3"/>
        <charset val="128"/>
      </rPr>
      <t>[介護老人保健施設]</t>
    </r>
    <rPh sb="4" eb="6">
      <t>ケイコウ</t>
    </rPh>
    <rPh sb="6" eb="8">
      <t>イジ</t>
    </rPh>
    <rPh sb="8" eb="10">
      <t>カサン</t>
    </rPh>
    <phoneticPr fontId="5"/>
  </si>
  <si>
    <r>
      <t>（22）口腔衛生管理加算　</t>
    </r>
    <r>
      <rPr>
        <sz val="11.5"/>
        <rFont val="ＭＳ ゴシック"/>
        <family val="3"/>
        <charset val="128"/>
      </rPr>
      <t>[介護老人保健施設]</t>
    </r>
    <rPh sb="4" eb="6">
      <t>コウコウ</t>
    </rPh>
    <rPh sb="6" eb="8">
      <t>エイセイ</t>
    </rPh>
    <rPh sb="8" eb="10">
      <t>カンリ</t>
    </rPh>
    <rPh sb="10" eb="12">
      <t>カサン</t>
    </rPh>
    <phoneticPr fontId="5"/>
  </si>
  <si>
    <t>（23）療養食加算</t>
    <rPh sb="4" eb="6">
      <t>リョウヨウ</t>
    </rPh>
    <rPh sb="6" eb="7">
      <t>ショク</t>
    </rPh>
    <rPh sb="7" eb="9">
      <t>カサン</t>
    </rPh>
    <phoneticPr fontId="5"/>
  </si>
  <si>
    <r>
      <t>（24）かかりつけ医連携薬剤調整加算</t>
    </r>
    <r>
      <rPr>
        <sz val="11.5"/>
        <rFont val="ＭＳ ゴシック"/>
        <family val="3"/>
        <charset val="128"/>
      </rPr>
      <t>　[介護老人保健施設]</t>
    </r>
    <rPh sb="9" eb="10">
      <t>イ</t>
    </rPh>
    <rPh sb="10" eb="12">
      <t>レンケイ</t>
    </rPh>
    <rPh sb="12" eb="14">
      <t>ヤクザイ</t>
    </rPh>
    <rPh sb="14" eb="16">
      <t>チョウセイ</t>
    </rPh>
    <rPh sb="16" eb="18">
      <t>カサン</t>
    </rPh>
    <phoneticPr fontId="5"/>
  </si>
  <si>
    <t>入所後１月以内に、状況に応じて当該入所者の処方の内容を変更する可能性があることについて当該入所者の主治の医師に説明し、当該主治の医師が合意している。</t>
    <rPh sb="0" eb="2">
      <t>ニュウショ</t>
    </rPh>
    <rPh sb="2" eb="3">
      <t>ゴ</t>
    </rPh>
    <rPh sb="4" eb="5">
      <t>ツキ</t>
    </rPh>
    <rPh sb="5" eb="7">
      <t>イナイ</t>
    </rPh>
    <rPh sb="9" eb="11">
      <t>ジョウキョウ</t>
    </rPh>
    <rPh sb="12" eb="13">
      <t>オウ</t>
    </rPh>
    <rPh sb="15" eb="17">
      <t>トウガイ</t>
    </rPh>
    <rPh sb="17" eb="20">
      <t>ニュウショシャ</t>
    </rPh>
    <rPh sb="21" eb="23">
      <t>ショホウ</t>
    </rPh>
    <rPh sb="24" eb="26">
      <t>ナイヨウ</t>
    </rPh>
    <rPh sb="27" eb="29">
      <t>ヘンコウ</t>
    </rPh>
    <rPh sb="31" eb="34">
      <t>カノウセイ</t>
    </rPh>
    <rPh sb="43" eb="45">
      <t>トウガイ</t>
    </rPh>
    <rPh sb="45" eb="48">
      <t>ニュウショシャ</t>
    </rPh>
    <rPh sb="49" eb="50">
      <t>ヌシ</t>
    </rPh>
    <rPh sb="50" eb="51">
      <t>オサム</t>
    </rPh>
    <rPh sb="52" eb="54">
      <t>イシ</t>
    </rPh>
    <rPh sb="55" eb="57">
      <t>セツメイ</t>
    </rPh>
    <rPh sb="59" eb="61">
      <t>トウガイ</t>
    </rPh>
    <rPh sb="61" eb="62">
      <t>ヌシ</t>
    </rPh>
    <rPh sb="62" eb="63">
      <t>オサム</t>
    </rPh>
    <rPh sb="64" eb="66">
      <t>イシ</t>
    </rPh>
    <rPh sb="67" eb="69">
      <t>ゴウイ</t>
    </rPh>
    <phoneticPr fontId="5"/>
  </si>
  <si>
    <t>入所前に当該入所者に６種類以上の内服薬が処方されており、介護老人保健施設の医師と当該入所者の主治の医師が共同し、入所中に当該処方の内容を総合的に評価及び調整し、かつ、療養上必要な指導を行っている。</t>
    <phoneticPr fontId="5"/>
  </si>
  <si>
    <t>入所中に当該入所者の処方の内容に変更があった場合は医師、薬剤師、看護師等の関係職種間で情報共有を行い、変更後の入所者の状態等について、関係職種で確認をしている。</t>
    <phoneticPr fontId="5"/>
  </si>
  <si>
    <t>入所時と退所時の処方の内容に変更がある場合は変更の経緯、変更後の入所者の状態等について、退所時又は退所後１月以内に当該入所者の主治の医師に情報提供を行い、その内容を診療録に記載している。</t>
    <phoneticPr fontId="5"/>
  </si>
  <si>
    <t>入所前に６種類以上の内服薬が処方されていた入所者について、介護老人保健施設において、入所中に服用薬剤の総合的な評価及び調整を行い、かつ、療養上必要な指導を行っている。</t>
    <rPh sb="77" eb="78">
      <t>オコナ</t>
    </rPh>
    <phoneticPr fontId="5"/>
  </si>
  <si>
    <t>当該入所者の服薬情報等の情報を厚生労働省に提出し、処方に当たって、当該情報その他薬物療法の適切かつ有効な実施のために必要な情報を活用している。</t>
    <phoneticPr fontId="5"/>
  </si>
  <si>
    <t>帯状疱疹の者</t>
    <rPh sb="5" eb="6">
      <t>モノ</t>
    </rPh>
    <phoneticPr fontId="5"/>
  </si>
  <si>
    <t>蜂窩織炎の者</t>
    <rPh sb="0" eb="4">
      <t>ホウカシキエン</t>
    </rPh>
    <rPh sb="5" eb="6">
      <t>モノ</t>
    </rPh>
    <phoneticPr fontId="5"/>
  </si>
  <si>
    <t>慢性心不全が増悪した者</t>
    <rPh sb="0" eb="2">
      <t>マンセイ</t>
    </rPh>
    <rPh sb="2" eb="5">
      <t>シンフゼン</t>
    </rPh>
    <rPh sb="6" eb="8">
      <t>ゾウアク</t>
    </rPh>
    <rPh sb="10" eb="11">
      <t>モノ</t>
    </rPh>
    <phoneticPr fontId="5"/>
  </si>
  <si>
    <t>肺炎及び尿路感染症については、検査を実施した場合のみ算定している。</t>
    <rPh sb="0" eb="2">
      <t>ハイエン</t>
    </rPh>
    <phoneticPr fontId="5"/>
  </si>
  <si>
    <t>慢性心不全の増悪については、原則として注射又は酸素投与等の処置を実施した場合のみ算定できるものとし、常用する内服薬を調整するのみの場合では算定していない。</t>
    <rPh sb="0" eb="2">
      <t>マンセイ</t>
    </rPh>
    <rPh sb="2" eb="5">
      <t>シンフゼン</t>
    </rPh>
    <rPh sb="6" eb="8">
      <t>ゾウアク</t>
    </rPh>
    <rPh sb="14" eb="16">
      <t>ゲンソク</t>
    </rPh>
    <rPh sb="19" eb="21">
      <t>チュウシャ</t>
    </rPh>
    <rPh sb="21" eb="22">
      <t>マタ</t>
    </rPh>
    <rPh sb="23" eb="25">
      <t>サンソ</t>
    </rPh>
    <rPh sb="25" eb="27">
      <t>トウヨ</t>
    </rPh>
    <rPh sb="27" eb="28">
      <t>トウ</t>
    </rPh>
    <rPh sb="29" eb="31">
      <t>ショチ</t>
    </rPh>
    <rPh sb="32" eb="34">
      <t>ジッシ</t>
    </rPh>
    <rPh sb="36" eb="38">
      <t>バアイ</t>
    </rPh>
    <rPh sb="40" eb="42">
      <t>サンテイ</t>
    </rPh>
    <rPh sb="50" eb="52">
      <t>ジョウヨウ</t>
    </rPh>
    <rPh sb="54" eb="57">
      <t>ナイフクヤク</t>
    </rPh>
    <rPh sb="58" eb="60">
      <t>チョウセイ</t>
    </rPh>
    <rPh sb="65" eb="67">
      <t>バアイ</t>
    </rPh>
    <rPh sb="69" eb="71">
      <t>サンテイ</t>
    </rPh>
    <phoneticPr fontId="5"/>
  </si>
  <si>
    <t>問８</t>
    <rPh sb="0" eb="1">
      <t>トイ</t>
    </rPh>
    <phoneticPr fontId="5"/>
  </si>
  <si>
    <t>同一の入所者について１月に１回、連続する10日を限度に算定している。</t>
    <rPh sb="0" eb="2">
      <t>ドウイツ</t>
    </rPh>
    <rPh sb="3" eb="6">
      <t>ニュウショシャ</t>
    </rPh>
    <rPh sb="11" eb="12">
      <t>ガツ</t>
    </rPh>
    <rPh sb="14" eb="15">
      <t>カイ</t>
    </rPh>
    <rPh sb="16" eb="18">
      <t>レンゾク</t>
    </rPh>
    <rPh sb="22" eb="23">
      <t>カ</t>
    </rPh>
    <rPh sb="24" eb="26">
      <t>ゲンド</t>
    </rPh>
    <rPh sb="27" eb="29">
      <t>サンテイ</t>
    </rPh>
    <phoneticPr fontId="5"/>
  </si>
  <si>
    <t>当該施設（事業所）における介護職員、看護職員ごとの認知症ケアに関する研修計画を作成し、当該計画に従い研修（外部における研修を含む。）を実施又は実施を予定している。</t>
    <rPh sb="0" eb="2">
      <t>トウガイ</t>
    </rPh>
    <rPh sb="2" eb="4">
      <t>シセツ</t>
    </rPh>
    <rPh sb="5" eb="7">
      <t>ジギョウ</t>
    </rPh>
    <rPh sb="7" eb="8">
      <t>ショ</t>
    </rPh>
    <rPh sb="53" eb="55">
      <t>ガイブ</t>
    </rPh>
    <rPh sb="59" eb="61">
      <t>ケンシュウ</t>
    </rPh>
    <rPh sb="62" eb="63">
      <t>フク</t>
    </rPh>
    <phoneticPr fontId="5"/>
  </si>
  <si>
    <r>
      <t>（18）協力医療機関連携加算　</t>
    </r>
    <r>
      <rPr>
        <sz val="11.5"/>
        <rFont val="ＭＳ ゴシック"/>
        <family val="3"/>
        <charset val="128"/>
      </rPr>
      <t>[介護老人保健施設]</t>
    </r>
    <rPh sb="4" eb="6">
      <t>キョウリョク</t>
    </rPh>
    <rPh sb="6" eb="8">
      <t>イリョウ</t>
    </rPh>
    <rPh sb="8" eb="10">
      <t>キカン</t>
    </rPh>
    <rPh sb="10" eb="12">
      <t>レンケイ</t>
    </rPh>
    <rPh sb="12" eb="14">
      <t>カサン</t>
    </rPh>
    <rPh sb="16" eb="18">
      <t>カイゴ</t>
    </rPh>
    <rPh sb="20" eb="22">
      <t>ホケン</t>
    </rPh>
    <phoneticPr fontId="5"/>
  </si>
  <si>
    <t>【認知症チームケア加算 Ⅰ・Ⅱ共通】</t>
    <rPh sb="1" eb="4">
      <t>ニンチショウ</t>
    </rPh>
    <rPh sb="9" eb="11">
      <t>カサン</t>
    </rPh>
    <phoneticPr fontId="5"/>
  </si>
  <si>
    <t>施設における入所者の総数のうち、周囲の者による日常生活に対する注意を必要とする認知症の者（日常生活自立度のランクⅢ、Ⅳ又はＭに該当する入所者＝対象者）の占める割合が２分の１以上である。</t>
    <rPh sb="0" eb="2">
      <t>シセツ</t>
    </rPh>
    <rPh sb="6" eb="9">
      <t>ニュウショシャ</t>
    </rPh>
    <rPh sb="10" eb="12">
      <t>ソウスウ</t>
    </rPh>
    <rPh sb="16" eb="18">
      <t>シュウイ</t>
    </rPh>
    <rPh sb="19" eb="20">
      <t>モノ</t>
    </rPh>
    <rPh sb="23" eb="25">
      <t>ニチジョウ</t>
    </rPh>
    <rPh sb="25" eb="27">
      <t>セイカツ</t>
    </rPh>
    <rPh sb="28" eb="29">
      <t>タイ</t>
    </rPh>
    <rPh sb="31" eb="33">
      <t>チュウイ</t>
    </rPh>
    <rPh sb="34" eb="36">
      <t>ヒツヨウ</t>
    </rPh>
    <rPh sb="39" eb="42">
      <t>ニンチショウ</t>
    </rPh>
    <rPh sb="43" eb="44">
      <t>モノ</t>
    </rPh>
    <rPh sb="45" eb="47">
      <t>ニチジョウ</t>
    </rPh>
    <rPh sb="47" eb="49">
      <t>セイカツ</t>
    </rPh>
    <rPh sb="49" eb="52">
      <t>ジリツド</t>
    </rPh>
    <rPh sb="59" eb="60">
      <t>マタ</t>
    </rPh>
    <rPh sb="63" eb="65">
      <t>ガイトウ</t>
    </rPh>
    <rPh sb="67" eb="70">
      <t>ニュウショシャ</t>
    </rPh>
    <rPh sb="71" eb="73">
      <t>タイショウ</t>
    </rPh>
    <rPh sb="73" eb="74">
      <t>シャ</t>
    </rPh>
    <rPh sb="76" eb="77">
      <t>シ</t>
    </rPh>
    <rPh sb="79" eb="81">
      <t>ワリアイ</t>
    </rPh>
    <rPh sb="83" eb="84">
      <t>ブン</t>
    </rPh>
    <rPh sb="86" eb="88">
      <t>イジョウ</t>
    </rPh>
    <phoneticPr fontId="5"/>
  </si>
  <si>
    <t>複数人の介護職員から構成する認知症の行動・心理症状に対応するチームを組んでいる。</t>
    <rPh sb="0" eb="2">
      <t>フクスウ</t>
    </rPh>
    <rPh sb="2" eb="3">
      <t>ニン</t>
    </rPh>
    <rPh sb="4" eb="6">
      <t>カイゴ</t>
    </rPh>
    <rPh sb="6" eb="8">
      <t>ショクイン</t>
    </rPh>
    <rPh sb="10" eb="12">
      <t>コウセイ</t>
    </rPh>
    <rPh sb="14" eb="17">
      <t>ニンチショウ</t>
    </rPh>
    <rPh sb="18" eb="20">
      <t>コウドウ</t>
    </rPh>
    <rPh sb="21" eb="23">
      <t>シンリ</t>
    </rPh>
    <rPh sb="23" eb="25">
      <t>ショウジョウ</t>
    </rPh>
    <rPh sb="26" eb="28">
      <t>タイオウ</t>
    </rPh>
    <rPh sb="34" eb="35">
      <t>ク</t>
    </rPh>
    <phoneticPr fontId="5"/>
  </si>
  <si>
    <t>対象者に対し計画的にBPSD の評価指標を用いて評価を実施し、その評価の結果に基づき、チームケアの計画を作成・実施している。</t>
    <rPh sb="0" eb="3">
      <t>タイショウシャ</t>
    </rPh>
    <rPh sb="4" eb="5">
      <t>タイ</t>
    </rPh>
    <rPh sb="6" eb="9">
      <t>ケイカクテキ</t>
    </rPh>
    <rPh sb="16" eb="18">
      <t>ヒョウカ</t>
    </rPh>
    <rPh sb="18" eb="20">
      <t>シヒョウ</t>
    </rPh>
    <rPh sb="21" eb="22">
      <t>モチ</t>
    </rPh>
    <rPh sb="24" eb="26">
      <t>ヒョウカ</t>
    </rPh>
    <rPh sb="27" eb="29">
      <t>ジッシ</t>
    </rPh>
    <rPh sb="33" eb="35">
      <t>ヒョウカ</t>
    </rPh>
    <rPh sb="36" eb="38">
      <t>ケッカ</t>
    </rPh>
    <rPh sb="39" eb="40">
      <t>モト</t>
    </rPh>
    <rPh sb="49" eb="51">
      <t>ケイカク</t>
    </rPh>
    <rPh sb="52" eb="54">
      <t>サクセイ</t>
    </rPh>
    <rPh sb="55" eb="57">
      <t>ジッシ</t>
    </rPh>
    <phoneticPr fontId="5"/>
  </si>
  <si>
    <t>問３の計画の作成にあたっては、評価の結果と整合性が取れた計画を、個々の入所者等の状態に応じて個別に作成することとし、画一的な計画とならないよう留意している。</t>
    <rPh sb="0" eb="1">
      <t>トイ</t>
    </rPh>
    <rPh sb="3" eb="5">
      <t>ケイカク</t>
    </rPh>
    <rPh sb="6" eb="8">
      <t>サクセイ</t>
    </rPh>
    <phoneticPr fontId="5"/>
  </si>
  <si>
    <t>ケアにおいて対象者等の尊厳が十分保持されるよう留意している。</t>
    <rPh sb="6" eb="9">
      <t>タイショウシャ</t>
    </rPh>
    <rPh sb="9" eb="10">
      <t>トウ</t>
    </rPh>
    <rPh sb="11" eb="13">
      <t>ソンゲン</t>
    </rPh>
    <rPh sb="14" eb="16">
      <t>ジュウブン</t>
    </rPh>
    <rPh sb="16" eb="18">
      <t>ホジ</t>
    </rPh>
    <rPh sb="23" eb="25">
      <t>リュウイ</t>
    </rPh>
    <phoneticPr fontId="5"/>
  </si>
  <si>
    <t>対象者１人につき月１回以上の定期的なカンファレンスを開催し、BPSD を含めて個々の対象者の状態を評価し、ケア計画策定、ケアの振り返り、状態の再評価、計画の見直し等をおこなっている。</t>
    <rPh sb="0" eb="3">
      <t>タイショウシャ</t>
    </rPh>
    <rPh sb="4" eb="5">
      <t>ヒト</t>
    </rPh>
    <rPh sb="8" eb="9">
      <t>ツキ</t>
    </rPh>
    <rPh sb="10" eb="11">
      <t>カイ</t>
    </rPh>
    <rPh sb="11" eb="13">
      <t>イジョウ</t>
    </rPh>
    <rPh sb="14" eb="17">
      <t>テイキテキ</t>
    </rPh>
    <rPh sb="26" eb="28">
      <t>カイサイ</t>
    </rPh>
    <rPh sb="36" eb="37">
      <t>フク</t>
    </rPh>
    <rPh sb="39" eb="41">
      <t>ココ</t>
    </rPh>
    <rPh sb="42" eb="45">
      <t>タイショウシャ</t>
    </rPh>
    <rPh sb="46" eb="48">
      <t>ジョウタイ</t>
    </rPh>
    <rPh sb="49" eb="51">
      <t>ヒョウカ</t>
    </rPh>
    <rPh sb="55" eb="57">
      <t>ケイカク</t>
    </rPh>
    <rPh sb="57" eb="59">
      <t>サクテイ</t>
    </rPh>
    <rPh sb="63" eb="64">
      <t>フ</t>
    </rPh>
    <rPh sb="65" eb="66">
      <t>カエ</t>
    </rPh>
    <rPh sb="68" eb="70">
      <t>ジョウタイ</t>
    </rPh>
    <rPh sb="71" eb="74">
      <t>サイヒョウカ</t>
    </rPh>
    <rPh sb="75" eb="77">
      <t>ケイカク</t>
    </rPh>
    <rPh sb="78" eb="80">
      <t>ミナオ</t>
    </rPh>
    <rPh sb="81" eb="82">
      <t>トウ</t>
    </rPh>
    <phoneticPr fontId="5"/>
  </si>
  <si>
    <t>対象者の状態の評価、ケア方針、実施したケアの振り返り等を「認知症チームケア推進加算・ワークシート」及び介護記録等に詳細に記録している。</t>
    <rPh sb="0" eb="3">
      <t>タイショウシャ</t>
    </rPh>
    <rPh sb="4" eb="6">
      <t>ジョウタイ</t>
    </rPh>
    <rPh sb="7" eb="9">
      <t>ヒョウカ</t>
    </rPh>
    <rPh sb="12" eb="14">
      <t>ホウシン</t>
    </rPh>
    <rPh sb="15" eb="17">
      <t>ジッシ</t>
    </rPh>
    <rPh sb="22" eb="23">
      <t>フ</t>
    </rPh>
    <rPh sb="24" eb="25">
      <t>カエ</t>
    </rPh>
    <rPh sb="26" eb="27">
      <t>トウ</t>
    </rPh>
    <rPh sb="29" eb="32">
      <t>ニンチショウ</t>
    </rPh>
    <rPh sb="37" eb="39">
      <t>スイシン</t>
    </rPh>
    <rPh sb="39" eb="41">
      <t>カサン</t>
    </rPh>
    <rPh sb="49" eb="50">
      <t>オヨ</t>
    </rPh>
    <rPh sb="51" eb="53">
      <t>カイゴ</t>
    </rPh>
    <rPh sb="53" eb="55">
      <t>キロク</t>
    </rPh>
    <rPh sb="55" eb="56">
      <t>トウ</t>
    </rPh>
    <rPh sb="57" eb="59">
      <t>ショウサイ</t>
    </rPh>
    <rPh sb="60" eb="62">
      <t>キロク</t>
    </rPh>
    <phoneticPr fontId="5"/>
  </si>
  <si>
    <t>日々のケアの場面で心身の状態や環境等の変化が生じたとき等は、その都度カンファレンスを開催し、再評価、ケア方針の見直し等を行っている。</t>
    <rPh sb="60" eb="61">
      <t>オコナ</t>
    </rPh>
    <phoneticPr fontId="5"/>
  </si>
  <si>
    <t>認知症専門ケア加算を算定していない。</t>
    <rPh sb="0" eb="3">
      <t>ニンチショウ</t>
    </rPh>
    <rPh sb="3" eb="5">
      <t>センモン</t>
    </rPh>
    <rPh sb="7" eb="9">
      <t>カサン</t>
    </rPh>
    <rPh sb="10" eb="12">
      <t>サンテイ</t>
    </rPh>
    <phoneticPr fontId="5"/>
  </si>
  <si>
    <t>【認知症チームケア推進加算Ⅰ】</t>
    <rPh sb="1" eb="4">
      <t>ニンチショウ</t>
    </rPh>
    <rPh sb="9" eb="11">
      <t>スイシン</t>
    </rPh>
    <rPh sb="11" eb="13">
      <t>カサン</t>
    </rPh>
    <phoneticPr fontId="5"/>
  </si>
  <si>
    <t>「認知症介護指導者養成研修」を修了し、かつ、認知症チームケア推進研修を修了した者を１名以上配置している。</t>
    <rPh sb="1" eb="4">
      <t>ニンチショウ</t>
    </rPh>
    <rPh sb="4" eb="6">
      <t>カイゴ</t>
    </rPh>
    <rPh sb="6" eb="9">
      <t>シドウシャ</t>
    </rPh>
    <rPh sb="9" eb="11">
      <t>ヨウセイ</t>
    </rPh>
    <rPh sb="11" eb="13">
      <t>ケンシュウ</t>
    </rPh>
    <rPh sb="15" eb="17">
      <t>シュウリョウ</t>
    </rPh>
    <rPh sb="22" eb="25">
      <t>ニンチショウ</t>
    </rPh>
    <rPh sb="30" eb="32">
      <t>スイシン</t>
    </rPh>
    <rPh sb="32" eb="34">
      <t>ケンシュウ</t>
    </rPh>
    <rPh sb="35" eb="37">
      <t>シュウリョウ</t>
    </rPh>
    <rPh sb="39" eb="40">
      <t>モノ</t>
    </rPh>
    <rPh sb="42" eb="45">
      <t>メイイジョウ</t>
    </rPh>
    <rPh sb="45" eb="47">
      <t>ハイチ</t>
    </rPh>
    <phoneticPr fontId="5"/>
  </si>
  <si>
    <t>【認知症チームケア推進加算Ⅱ】</t>
    <rPh sb="1" eb="4">
      <t>ニンチショウ</t>
    </rPh>
    <rPh sb="9" eb="11">
      <t>スイシン</t>
    </rPh>
    <rPh sb="11" eb="13">
      <t>カサン</t>
    </rPh>
    <phoneticPr fontId="5"/>
  </si>
  <si>
    <t>「認知症介護実践リーダー研修」を修了し、かつ、認知症チームケア推進研修を修了した者を１名以上配置している。</t>
    <rPh sb="1" eb="4">
      <t>ニンチショウ</t>
    </rPh>
    <rPh sb="4" eb="6">
      <t>カイゴ</t>
    </rPh>
    <rPh sb="6" eb="8">
      <t>ジッセン</t>
    </rPh>
    <rPh sb="12" eb="14">
      <t>ケンシュウ</t>
    </rPh>
    <rPh sb="16" eb="18">
      <t>シュウリョウ</t>
    </rPh>
    <rPh sb="23" eb="26">
      <t>ニンチショウ</t>
    </rPh>
    <rPh sb="31" eb="33">
      <t>スイシン</t>
    </rPh>
    <rPh sb="33" eb="35">
      <t>ケンシュウ</t>
    </rPh>
    <rPh sb="36" eb="38">
      <t>シュウリョウ</t>
    </rPh>
    <rPh sb="40" eb="41">
      <t>モノ</t>
    </rPh>
    <rPh sb="43" eb="46">
      <t>メイイジョウ</t>
    </rPh>
    <rPh sb="46" eb="48">
      <t>ハイチ</t>
    </rPh>
    <phoneticPr fontId="5"/>
  </si>
  <si>
    <t>入所者ごとに、施設入所時又は利用開始時に褥瘡の有無を確認するとともに、褥瘡の発生と関連のあるリスクについて、施設入所時に評価し、その後少なくとも３月に１回評価している。</t>
    <phoneticPr fontId="5"/>
  </si>
  <si>
    <t>問１の確認の結果、褥瘡が認められ、又は問１の評価の結果、褥瘡が発生するリスクがあるとされた入所者ごとに、医師、看護師、介護職員、管理栄養士、介護支援専門員その他の職種の者が共同して、褥瘡管理に関する褥瘡ケア計画を作成している。</t>
    <phoneticPr fontId="5"/>
  </si>
  <si>
    <t>問１の確認及び評価の結果等の情報を厚生労働省に提出し、褥瘡管理の実施に当たって、当該情報その他褥瘡管理の適切かつ有効な実施のために必要な情報を活用している。</t>
    <rPh sb="0" eb="1">
      <t>トイ</t>
    </rPh>
    <rPh sb="3" eb="5">
      <t>カクニン</t>
    </rPh>
    <rPh sb="5" eb="6">
      <t>オヨ</t>
    </rPh>
    <rPh sb="7" eb="9">
      <t>ヒョウカ</t>
    </rPh>
    <rPh sb="10" eb="13">
      <t>ケッカナド</t>
    </rPh>
    <rPh sb="14" eb="16">
      <t>ジョウホウ</t>
    </rPh>
    <rPh sb="17" eb="19">
      <t>コウセイ</t>
    </rPh>
    <rPh sb="19" eb="22">
      <t>ロウドウショウ</t>
    </rPh>
    <rPh sb="23" eb="25">
      <t>テイシュツ</t>
    </rPh>
    <rPh sb="27" eb="29">
      <t>ジョクソウ</t>
    </rPh>
    <rPh sb="29" eb="31">
      <t>カンリ</t>
    </rPh>
    <rPh sb="32" eb="34">
      <t>ジッシ</t>
    </rPh>
    <rPh sb="35" eb="36">
      <t>ア</t>
    </rPh>
    <rPh sb="40" eb="42">
      <t>トウガイ</t>
    </rPh>
    <rPh sb="42" eb="44">
      <t>ジョウホウ</t>
    </rPh>
    <rPh sb="46" eb="47">
      <t>タ</t>
    </rPh>
    <rPh sb="47" eb="49">
      <t>ジョクソウ</t>
    </rPh>
    <rPh sb="49" eb="51">
      <t>カンリ</t>
    </rPh>
    <rPh sb="52" eb="54">
      <t>テキセツ</t>
    </rPh>
    <rPh sb="56" eb="58">
      <t>ユウコウ</t>
    </rPh>
    <rPh sb="59" eb="61">
      <t>ジッシ</t>
    </rPh>
    <rPh sb="65" eb="67">
      <t>ヒツヨウ</t>
    </rPh>
    <rPh sb="68" eb="70">
      <t>ジョウホウ</t>
    </rPh>
    <rPh sb="71" eb="73">
      <t>カツヨウ</t>
    </rPh>
    <phoneticPr fontId="5"/>
  </si>
  <si>
    <t>問１の評価に基づき、少なくとも３月に１回、入所者ごとに褥瘡ケア計画を見直している。</t>
    <rPh sb="0" eb="1">
      <t>トイ</t>
    </rPh>
    <phoneticPr fontId="5"/>
  </si>
  <si>
    <t>評価の結果、施設入所時に尿道カテーテルが留置されていた者であって要介護状態の軽減が見込まれるものについて、尿道カテーテルが抜去されたこと。</t>
    <phoneticPr fontId="5"/>
  </si>
  <si>
    <t>問１～問３並びに問４の①及び②を全て満たしている。</t>
    <rPh sb="0" eb="1">
      <t>トイ</t>
    </rPh>
    <rPh sb="3" eb="4">
      <t>トイ</t>
    </rPh>
    <rPh sb="5" eb="6">
      <t>ナラ</t>
    </rPh>
    <rPh sb="8" eb="9">
      <t>トイ</t>
    </rPh>
    <rPh sb="12" eb="13">
      <t>オヨ</t>
    </rPh>
    <rPh sb="16" eb="17">
      <t>スベ</t>
    </rPh>
    <rPh sb="18" eb="19">
      <t>ミ</t>
    </rPh>
    <phoneticPr fontId="5"/>
  </si>
  <si>
    <t>医師が入所者ごとに、施設入所時に自立支援に係る医学的評価を行い、その後少なくとも３月に１回医学的評価の見直しを行うとともに、その医学的評価の結果等の情報を厚生労働省に提出し、自立支援の促進に当たって、当該情報その他自立支援の適切かつ有効な促進のために必要な情報を活用している。</t>
    <phoneticPr fontId="5"/>
  </si>
  <si>
    <t>【高齢者施設等感染対策向上加算Ⅰ】</t>
    <rPh sb="1" eb="4">
      <t>コウレイシャ</t>
    </rPh>
    <rPh sb="4" eb="7">
      <t>シセツナド</t>
    </rPh>
    <rPh sb="7" eb="9">
      <t>カンセン</t>
    </rPh>
    <rPh sb="9" eb="11">
      <t>タイサク</t>
    </rPh>
    <rPh sb="11" eb="13">
      <t>コウジョウ</t>
    </rPh>
    <rPh sb="13" eb="15">
      <t>カサン</t>
    </rPh>
    <phoneticPr fontId="5"/>
  </si>
  <si>
    <t>第二種協定指定医療機関との間で、新興感染症の発生時等の対応を行う体制を確保している。</t>
    <phoneticPr fontId="5"/>
  </si>
  <si>
    <t>協力医療機関等との間で、感染症（新興感染症を除く。）の発生時等の対応を取り決めるとともに、感染症の発生時等に、協力医療機関等と連携し適切に対応している。</t>
    <phoneticPr fontId="5"/>
  </si>
  <si>
    <t>感染対策向上加算又は外来感染対策向上加算に係る届出を行った医療機関等が行う院内感染対策に関する研修又は訓練に１年に１回以上参加している。</t>
    <phoneticPr fontId="5"/>
  </si>
  <si>
    <t>【高齢者施設等感染対策向上加算Ⅱ】</t>
    <rPh sb="1" eb="4">
      <t>コウレイシャ</t>
    </rPh>
    <rPh sb="4" eb="7">
      <t>シセツナド</t>
    </rPh>
    <rPh sb="7" eb="9">
      <t>カンセン</t>
    </rPh>
    <rPh sb="9" eb="11">
      <t>タイサク</t>
    </rPh>
    <rPh sb="11" eb="13">
      <t>コウジョウ</t>
    </rPh>
    <rPh sb="13" eb="15">
      <t>カサン</t>
    </rPh>
    <phoneticPr fontId="5"/>
  </si>
  <si>
    <t>感染対策向上加算に係る届出を行った医療機関から、３年に１回以上、事業所内で感染者が発生した場合の対応に係る実地指導を受けている。</t>
    <rPh sb="0" eb="2">
      <t>カンセン</t>
    </rPh>
    <rPh sb="2" eb="4">
      <t>タイサク</t>
    </rPh>
    <rPh sb="4" eb="6">
      <t>コウジョウ</t>
    </rPh>
    <rPh sb="6" eb="8">
      <t>カサン</t>
    </rPh>
    <rPh sb="9" eb="10">
      <t>カカワ</t>
    </rPh>
    <rPh sb="11" eb="13">
      <t>トドケデ</t>
    </rPh>
    <rPh sb="14" eb="15">
      <t>オコナ</t>
    </rPh>
    <rPh sb="17" eb="19">
      <t>イリョウ</t>
    </rPh>
    <rPh sb="19" eb="21">
      <t>キカン</t>
    </rPh>
    <rPh sb="25" eb="26">
      <t>ネン</t>
    </rPh>
    <rPh sb="28" eb="31">
      <t>カイイジョウ</t>
    </rPh>
    <rPh sb="32" eb="35">
      <t>ジギョウショ</t>
    </rPh>
    <rPh sb="35" eb="36">
      <t>ナイ</t>
    </rPh>
    <rPh sb="37" eb="40">
      <t>カンセンシャ</t>
    </rPh>
    <rPh sb="41" eb="43">
      <t>ハッセイ</t>
    </rPh>
    <rPh sb="45" eb="47">
      <t>バアイ</t>
    </rPh>
    <rPh sb="48" eb="50">
      <t>タイオウ</t>
    </rPh>
    <rPh sb="51" eb="52">
      <t>カカ</t>
    </rPh>
    <rPh sb="53" eb="55">
      <t>ジッチ</t>
    </rPh>
    <rPh sb="55" eb="57">
      <t>シドウ</t>
    </rPh>
    <rPh sb="58" eb="59">
      <t>ウ</t>
    </rPh>
    <phoneticPr fontId="5"/>
  </si>
  <si>
    <t>【生産性向上推進体制加算Ⅰ・Ⅱ共通】</t>
    <rPh sb="1" eb="4">
      <t>セイサンセイ</t>
    </rPh>
    <rPh sb="4" eb="6">
      <t>コウジョウ</t>
    </rPh>
    <rPh sb="6" eb="8">
      <t>スイシン</t>
    </rPh>
    <rPh sb="8" eb="10">
      <t>タイセイ</t>
    </rPh>
    <rPh sb="10" eb="12">
      <t>カサン</t>
    </rPh>
    <rPh sb="15" eb="17">
      <t>キョウツウ</t>
    </rPh>
    <phoneticPr fontId="5"/>
  </si>
  <si>
    <t>入所者（利用者）の安全並びに介護サービスの質の確保及び職員の負担軽減に資する方策を検討するための委員会において、次に掲げる事項について必要な検討を行い、及び当該事項の実施を定期的に確認している。</t>
    <rPh sb="0" eb="3">
      <t>ニュウショシャ</t>
    </rPh>
    <rPh sb="4" eb="7">
      <t>リヨウシャ</t>
    </rPh>
    <rPh sb="9" eb="11">
      <t>アンゼン</t>
    </rPh>
    <rPh sb="11" eb="12">
      <t>ナラ</t>
    </rPh>
    <rPh sb="14" eb="16">
      <t>カイゴ</t>
    </rPh>
    <rPh sb="21" eb="22">
      <t>シツ</t>
    </rPh>
    <rPh sb="23" eb="25">
      <t>カクホ</t>
    </rPh>
    <rPh sb="25" eb="26">
      <t>オヨ</t>
    </rPh>
    <rPh sb="27" eb="29">
      <t>ショクイン</t>
    </rPh>
    <rPh sb="30" eb="32">
      <t>フタン</t>
    </rPh>
    <rPh sb="32" eb="34">
      <t>ケイゲン</t>
    </rPh>
    <rPh sb="35" eb="36">
      <t>シ</t>
    </rPh>
    <rPh sb="38" eb="40">
      <t>ホウサク</t>
    </rPh>
    <rPh sb="41" eb="43">
      <t>ケントウ</t>
    </rPh>
    <rPh sb="48" eb="51">
      <t>イインカイ</t>
    </rPh>
    <rPh sb="56" eb="57">
      <t>ツギ</t>
    </rPh>
    <rPh sb="58" eb="59">
      <t>カカ</t>
    </rPh>
    <rPh sb="61" eb="63">
      <t>ジコウ</t>
    </rPh>
    <rPh sb="67" eb="69">
      <t>ヒツヨウ</t>
    </rPh>
    <rPh sb="70" eb="72">
      <t>ケントウ</t>
    </rPh>
    <rPh sb="73" eb="74">
      <t>オコナ</t>
    </rPh>
    <rPh sb="76" eb="77">
      <t>オヨ</t>
    </rPh>
    <rPh sb="78" eb="80">
      <t>トウガイ</t>
    </rPh>
    <rPh sb="80" eb="82">
      <t>ジコウ</t>
    </rPh>
    <rPh sb="83" eb="85">
      <t>ジッシ</t>
    </rPh>
    <rPh sb="86" eb="89">
      <t>テイキテキ</t>
    </rPh>
    <rPh sb="90" eb="92">
      <t>カクニン</t>
    </rPh>
    <phoneticPr fontId="5"/>
  </si>
  <si>
    <t>業務の効率化及び質の向上又は職員の負担の軽減に資する機器（以下「介護機器」という。）を活用する場合における利用者の安全及びケアの質の確保</t>
    <phoneticPr fontId="5"/>
  </si>
  <si>
    <t>職員の負担の軽減及び勤務状況への配慮</t>
    <phoneticPr fontId="5"/>
  </si>
  <si>
    <t>介護機器の定期的な点検</t>
    <phoneticPr fontId="5"/>
  </si>
  <si>
    <t>業務の効率化及び質の向上並びに職員の負担軽減を図るための職員研修</t>
    <phoneticPr fontId="5"/>
  </si>
  <si>
    <t>厚生労働省通知「生産性向上推進体制加算に関する基本的考え方並びに事務処理手順及び様式例等の提示について」の内容に沿って実施している。</t>
    <rPh sb="0" eb="2">
      <t>コウセイ</t>
    </rPh>
    <rPh sb="2" eb="5">
      <t>ロウドウショウ</t>
    </rPh>
    <rPh sb="5" eb="7">
      <t>ツウチ</t>
    </rPh>
    <rPh sb="53" eb="55">
      <t>ナイヨウ</t>
    </rPh>
    <rPh sb="56" eb="57">
      <t>ソ</t>
    </rPh>
    <rPh sb="59" eb="61">
      <t>ジッシ</t>
    </rPh>
    <phoneticPr fontId="5"/>
  </si>
  <si>
    <t>【生産性向上推進体制加算Ⅰ】</t>
    <rPh sb="1" eb="4">
      <t>セイサンセイ</t>
    </rPh>
    <rPh sb="4" eb="6">
      <t>コウジョウ</t>
    </rPh>
    <rPh sb="6" eb="8">
      <t>スイシン</t>
    </rPh>
    <rPh sb="8" eb="10">
      <t>タイセイ</t>
    </rPh>
    <rPh sb="10" eb="12">
      <t>カサン</t>
    </rPh>
    <phoneticPr fontId="5"/>
  </si>
  <si>
    <t>問１の取組及び介護機器の活用による業務の効率化及びケアの質の確保並びに職員の負担軽減に関する実績がある。</t>
    <phoneticPr fontId="5"/>
  </si>
  <si>
    <t>介護機器を複数種類活用している。</t>
    <phoneticPr fontId="5"/>
  </si>
  <si>
    <t>問１の委員会において、職員の業務分担の明確化等による業務の効率化及びケアの質の確保並びに負担軽減について必要な検討を行い、当該検討を踏まえ、必要な取組を実施し、及び当該取組の実施を定期的に確認している。</t>
    <rPh sb="0" eb="1">
      <t>トイ</t>
    </rPh>
    <phoneticPr fontId="5"/>
  </si>
  <si>
    <t>事業年度ごとに問１、問３及び問４の取組に関する実績を厚生労働省に報告している。</t>
    <phoneticPr fontId="5"/>
  </si>
  <si>
    <t>【生産性向上推進体制加算Ⅱ】</t>
    <rPh sb="1" eb="4">
      <t>セイサンセイ</t>
    </rPh>
    <rPh sb="4" eb="6">
      <t>コウジョウ</t>
    </rPh>
    <rPh sb="6" eb="8">
      <t>スイシン</t>
    </rPh>
    <rPh sb="8" eb="10">
      <t>タイセイ</t>
    </rPh>
    <rPh sb="10" eb="12">
      <t>カサン</t>
    </rPh>
    <phoneticPr fontId="5"/>
  </si>
  <si>
    <t>介護機器を活用している。</t>
    <phoneticPr fontId="5"/>
  </si>
  <si>
    <t>事業年度ごとに問１及び問６の取組に関する実績を厚生労働省に報告している。</t>
    <rPh sb="0" eb="2">
      <t>ジギョウ</t>
    </rPh>
    <rPh sb="2" eb="4">
      <t>ネンド</t>
    </rPh>
    <rPh sb="7" eb="8">
      <t>トイ</t>
    </rPh>
    <rPh sb="9" eb="10">
      <t>オヨ</t>
    </rPh>
    <rPh sb="11" eb="12">
      <t>トイ</t>
    </rPh>
    <rPh sb="14" eb="16">
      <t>トリクミ</t>
    </rPh>
    <rPh sb="17" eb="18">
      <t>カン</t>
    </rPh>
    <rPh sb="20" eb="22">
      <t>ジッセキ</t>
    </rPh>
    <rPh sb="23" eb="25">
      <t>コウセイ</t>
    </rPh>
    <rPh sb="25" eb="28">
      <t>ロウドウショウ</t>
    </rPh>
    <rPh sb="29" eb="31">
      <t>ホウコク</t>
    </rPh>
    <phoneticPr fontId="5"/>
  </si>
  <si>
    <t>事業所の従業者が、口腔の健康状態の評価を実施している。</t>
    <rPh sb="0" eb="3">
      <t>ジギョウショ</t>
    </rPh>
    <rPh sb="4" eb="7">
      <t>ジュウギョウシャ</t>
    </rPh>
    <rPh sb="9" eb="11">
      <t>コウクウ</t>
    </rPh>
    <rPh sb="12" eb="14">
      <t>ケンコウ</t>
    </rPh>
    <rPh sb="14" eb="16">
      <t>ジョウタイ</t>
    </rPh>
    <rPh sb="17" eb="19">
      <t>ヒョウカ</t>
    </rPh>
    <rPh sb="20" eb="22">
      <t>ジッシ</t>
    </rPh>
    <phoneticPr fontId="5"/>
  </si>
  <si>
    <t>問１の評価を行うに当たって、診療報酬の歯科点数表区分番号C000に掲げる歯科訪問診療料の算定の実績がある歯科医療機関の歯科医師又は歯科医師の指示を受けた歯科衛生士が、当該従業者からの相談等に対応する体制を確保し、その旨を文書等で取り決めている。</t>
    <rPh sb="0" eb="1">
      <t>トイ</t>
    </rPh>
    <rPh sb="3" eb="5">
      <t>ヒョウカ</t>
    </rPh>
    <rPh sb="6" eb="7">
      <t>オコナ</t>
    </rPh>
    <rPh sb="9" eb="10">
      <t>ア</t>
    </rPh>
    <phoneticPr fontId="5"/>
  </si>
  <si>
    <t>利用者の同意を得て、歯科医療機関及び介護支援専門員に対し、問１の評価の結果を情報提供している。</t>
    <rPh sb="0" eb="3">
      <t>リヨウシャ</t>
    </rPh>
    <rPh sb="4" eb="6">
      <t>ドウイ</t>
    </rPh>
    <rPh sb="7" eb="8">
      <t>エ</t>
    </rPh>
    <rPh sb="10" eb="12">
      <t>シカ</t>
    </rPh>
    <rPh sb="12" eb="14">
      <t>イリョウ</t>
    </rPh>
    <rPh sb="14" eb="16">
      <t>キカン</t>
    </rPh>
    <rPh sb="16" eb="17">
      <t>オヨ</t>
    </rPh>
    <rPh sb="18" eb="20">
      <t>カイゴ</t>
    </rPh>
    <rPh sb="20" eb="22">
      <t>シエン</t>
    </rPh>
    <rPh sb="22" eb="25">
      <t>センモンイン</t>
    </rPh>
    <rPh sb="26" eb="27">
      <t>タイ</t>
    </rPh>
    <rPh sb="29" eb="30">
      <t>トイ</t>
    </rPh>
    <rPh sb="32" eb="34">
      <t>ヒョウカ</t>
    </rPh>
    <rPh sb="35" eb="37">
      <t>ケッカ</t>
    </rPh>
    <rPh sb="38" eb="40">
      <t>ジョウホウ</t>
    </rPh>
    <rPh sb="40" eb="42">
      <t>テイキョウ</t>
    </rPh>
    <phoneticPr fontId="5"/>
  </si>
  <si>
    <t>次のいずれにも該当しないこと。</t>
    <rPh sb="0" eb="1">
      <t>ツギ</t>
    </rPh>
    <rPh sb="7" eb="9">
      <t>ガイトウ</t>
    </rPh>
    <phoneticPr fontId="5"/>
  </si>
  <si>
    <t>他の介護サービスの事業所において、当該利用者について、栄養状態のスクリーニングを行い、口腔・栄養スクリーニング加算（Ⅱ）を算定している場合を除き、口腔・栄養スクリーニング加算を算定していること。</t>
    <phoneticPr fontId="5"/>
  </si>
  <si>
    <t>当該利用者について、口腔の健康状態の評価の結果、居宅療養管理指導が必要であると歯科医師が判断し、初回の居宅療養管理指導を行った日の属する月を除き、指定居宅療養管理指導事業所が歯科医師又は歯科衛生士が行う居宅療養管理指導費を算定していること。</t>
    <phoneticPr fontId="5"/>
  </si>
  <si>
    <t>当該事業所以外の介護サービス事業所において、当該利用者について、口腔連携強化加算を算定していること。</t>
    <phoneticPr fontId="5"/>
  </si>
  <si>
    <t>口腔の健康状態の評価を行うに当たっては、厚生労働省通知「リハビリテーション・個別機能訓練、栄養、口腔の実施及び一体的取組について」の内容に沿って実施している。</t>
    <rPh sb="0" eb="2">
      <t>コウクウ</t>
    </rPh>
    <rPh sb="3" eb="5">
      <t>ケンコウ</t>
    </rPh>
    <rPh sb="5" eb="7">
      <t>ジョウタイ</t>
    </rPh>
    <rPh sb="8" eb="10">
      <t>ヒョウカ</t>
    </rPh>
    <rPh sb="11" eb="12">
      <t>オコナ</t>
    </rPh>
    <rPh sb="14" eb="15">
      <t>ア</t>
    </rPh>
    <rPh sb="20" eb="22">
      <t>コウセイ</t>
    </rPh>
    <phoneticPr fontId="5"/>
  </si>
  <si>
    <t>次に掲げる基準のいずれにも該当し、かつ、賃金改善に要する費用の見込額が介護職員等処遇改善加算の算定見込額を上回る賃金改善に関する計画を策定し、当該計画に基づき適切な措置を講じている。</t>
    <phoneticPr fontId="5"/>
  </si>
  <si>
    <t>当該施設（事業所）が仮に介護職員等処遇改善加算（Ⅳ）を算定した場合に算定することが見込まれる額の1/2以上を基本給又は決まって毎月支払われる手当に充てている。</t>
    <rPh sb="2" eb="4">
      <t>シセツ</t>
    </rPh>
    <rPh sb="5" eb="8">
      <t>ジギョウショ</t>
    </rPh>
    <phoneticPr fontId="5"/>
  </si>
  <si>
    <t>当該施設（事業所）において、介護福祉士であって、経験及び技能を有する介護職員と認められる者（以下「経験・技能のある介護職員」という。）のうち一人は、賃金改善後の賃金の見込額が年額440万円以上である。ただし、介護職員等処遇改善加算の算定見込額が少額であることその他の理由により、当該賃金改善が困難である場合はこの限りでない。</t>
    <rPh sb="2" eb="4">
      <t>シセツ</t>
    </rPh>
    <rPh sb="5" eb="8">
      <t>ジギョウショ</t>
    </rPh>
    <phoneticPr fontId="5"/>
  </si>
  <si>
    <t>事業年度ごとに介護職員の処遇改善に関する実績を横須賀市に報告している。</t>
    <phoneticPr fontId="5"/>
  </si>
  <si>
    <t>次に掲げる基準のいずれにも適合している。</t>
    <phoneticPr fontId="5"/>
  </si>
  <si>
    <t>介護職員の任用の際における職責又は職務内容等の要件（介護職員の賃金に関するものを含む。）を定めている。</t>
    <phoneticPr fontId="5"/>
  </si>
  <si>
    <t>①の要件について書面をもって作成し、全ての介護職員に周知している。</t>
    <phoneticPr fontId="5"/>
  </si>
  <si>
    <t>介護職員の資質の向上の支援に関する計画を策定し、当該計画に係る研修の実施又は研修の機会を確保している。</t>
    <phoneticPr fontId="5"/>
  </si>
  <si>
    <t>③について、全ての介護職員に周知している。</t>
    <phoneticPr fontId="5"/>
  </si>
  <si>
    <t>介護職員の経験若しくは資格等に応じて昇給する仕組み又は一定の基準に基づき定期に昇給を判定する仕組みを設けている。</t>
    <phoneticPr fontId="5"/>
  </si>
  <si>
    <t>⑤について書面をもって作成し、全ての介護職員に周知している。</t>
    <phoneticPr fontId="5"/>
  </si>
  <si>
    <t>問２の届出の日に係る計画の期間中に実施する職員の処遇改善の内容（賃金改善に関するものを除く。）及び当該職員の処遇改善に要する費用の見込額を全ての職員に周知している。</t>
    <rPh sb="0" eb="1">
      <t>トイ</t>
    </rPh>
    <phoneticPr fontId="5"/>
  </si>
  <si>
    <t>問１から問９の全ての要件を満たしている。</t>
    <phoneticPr fontId="5"/>
  </si>
  <si>
    <t>【介護職員等処遇改善加算 Ⅲ】</t>
    <rPh sb="5" eb="6">
      <t>トウ</t>
    </rPh>
    <phoneticPr fontId="5"/>
  </si>
  <si>
    <t>問１①、問２から問８の全ての要件を満たしている。</t>
    <phoneticPr fontId="5"/>
  </si>
  <si>
    <t>【介護職員等処遇改善加算 Ⅳ】</t>
    <rPh sb="5" eb="6">
      <t>トウ</t>
    </rPh>
    <phoneticPr fontId="5"/>
  </si>
  <si>
    <t>問１①、問２から問６、問７①から④、問８の要件を満たしている。</t>
    <rPh sb="0" eb="1">
      <t>トイ</t>
    </rPh>
    <rPh sb="4" eb="5">
      <t>トイ</t>
    </rPh>
    <rPh sb="8" eb="9">
      <t>トイ</t>
    </rPh>
    <rPh sb="11" eb="12">
      <t>トイ</t>
    </rPh>
    <rPh sb="18" eb="19">
      <t>トイ</t>
    </rPh>
    <rPh sb="21" eb="23">
      <t>ヨウケン</t>
    </rPh>
    <rPh sb="24" eb="25">
      <t>ミ</t>
    </rPh>
    <phoneticPr fontId="5"/>
  </si>
  <si>
    <t>入所者ごとの褥瘡ケア計画に従い褥瘡管理を実施するとともに、その管理の内容や入所者の状態について定期的に記録している。</t>
    <rPh sb="0" eb="3">
      <t>ニュウショシャ</t>
    </rPh>
    <rPh sb="6" eb="7">
      <t>シトネ</t>
    </rPh>
    <rPh sb="7" eb="8">
      <t>カサ</t>
    </rPh>
    <rPh sb="10" eb="12">
      <t>ケイカク</t>
    </rPh>
    <rPh sb="13" eb="14">
      <t>シタガ</t>
    </rPh>
    <rPh sb="15" eb="16">
      <t>シトネ</t>
    </rPh>
    <rPh sb="16" eb="17">
      <t>カサ</t>
    </rPh>
    <rPh sb="17" eb="19">
      <t>カンリ</t>
    </rPh>
    <rPh sb="20" eb="22">
      <t>ジッシ</t>
    </rPh>
    <rPh sb="31" eb="33">
      <t>カンリ</t>
    </rPh>
    <rPh sb="34" eb="36">
      <t>ナイヨウ</t>
    </rPh>
    <rPh sb="37" eb="40">
      <t>ニュウショシャ</t>
    </rPh>
    <rPh sb="41" eb="43">
      <t>ジョウタイ</t>
    </rPh>
    <rPh sb="47" eb="50">
      <t>テイキテキ</t>
    </rPh>
    <rPh sb="51" eb="53">
      <t>キロク</t>
    </rPh>
    <phoneticPr fontId="5"/>
  </si>
  <si>
    <t>入所者が協力医療機関その他の医療機関に入院した後に、当該入所者の病状が軽快し、退院が可能となった場合においては、再び当該施設に速やかに入所させることができるように努めている。</t>
    <rPh sb="0" eb="3">
      <t>ニュウショシャ</t>
    </rPh>
    <rPh sb="4" eb="6">
      <t>キョウリョク</t>
    </rPh>
    <rPh sb="6" eb="8">
      <t>イリョウ</t>
    </rPh>
    <rPh sb="8" eb="10">
      <t>キカン</t>
    </rPh>
    <rPh sb="12" eb="13">
      <t>タ</t>
    </rPh>
    <rPh sb="14" eb="16">
      <t>イリョウ</t>
    </rPh>
    <rPh sb="16" eb="18">
      <t>キカン</t>
    </rPh>
    <rPh sb="19" eb="21">
      <t>ニュウイン</t>
    </rPh>
    <rPh sb="23" eb="24">
      <t>アト</t>
    </rPh>
    <rPh sb="26" eb="28">
      <t>トウガイ</t>
    </rPh>
    <rPh sb="28" eb="31">
      <t>ニュウショシャ</t>
    </rPh>
    <rPh sb="32" eb="34">
      <t>ビョウジョウ</t>
    </rPh>
    <rPh sb="35" eb="37">
      <t>ケイカイ</t>
    </rPh>
    <rPh sb="39" eb="41">
      <t>タイイン</t>
    </rPh>
    <rPh sb="42" eb="44">
      <t>カノウ</t>
    </rPh>
    <rPh sb="48" eb="50">
      <t>バアイ</t>
    </rPh>
    <rPh sb="56" eb="57">
      <t>フタタ</t>
    </rPh>
    <rPh sb="58" eb="60">
      <t>トウガイ</t>
    </rPh>
    <rPh sb="60" eb="62">
      <t>シセツ</t>
    </rPh>
    <rPh sb="63" eb="64">
      <t>スミ</t>
    </rPh>
    <rPh sb="67" eb="69">
      <t>ニュウショ</t>
    </rPh>
    <rPh sb="81" eb="82">
      <t>ツト</t>
    </rPh>
    <phoneticPr fontId="5"/>
  </si>
  <si>
    <t>令和</t>
    <rPh sb="0" eb="2">
      <t>レイワ</t>
    </rPh>
    <phoneticPr fontId="84"/>
  </si>
  <si>
    <t>年</t>
    <rPh sb="0" eb="1">
      <t>ネン</t>
    </rPh>
    <phoneticPr fontId="84"/>
  </si>
  <si>
    <t>月</t>
    <rPh sb="0" eb="1">
      <t>ゲツ</t>
    </rPh>
    <phoneticPr fontId="84"/>
  </si>
  <si>
    <t>日</t>
    <rPh sb="0" eb="1">
      <t>ニチ</t>
    </rPh>
    <phoneticPr fontId="84"/>
  </si>
  <si>
    <t>介護老人保健施設（基本型・在宅強化型）の基本施設サービス費及び在宅復帰・在宅療養支援機能加算に係る届出書</t>
    <rPh sb="0" eb="2">
      <t>カイゴ</t>
    </rPh>
    <rPh sb="2" eb="4">
      <t>ロウジン</t>
    </rPh>
    <rPh sb="4" eb="6">
      <t>ホケン</t>
    </rPh>
    <rPh sb="6" eb="8">
      <t>シセツ</t>
    </rPh>
    <rPh sb="9" eb="12">
      <t>キホンガタ</t>
    </rPh>
    <rPh sb="13" eb="15">
      <t>ザイタク</t>
    </rPh>
    <rPh sb="15" eb="17">
      <t>キョウカ</t>
    </rPh>
    <rPh sb="17" eb="18">
      <t>ガタ</t>
    </rPh>
    <rPh sb="20" eb="22">
      <t>キホン</t>
    </rPh>
    <rPh sb="22" eb="24">
      <t>シセツ</t>
    </rPh>
    <rPh sb="28" eb="29">
      <t>ヒ</t>
    </rPh>
    <rPh sb="29" eb="30">
      <t>オヨ</t>
    </rPh>
    <rPh sb="31" eb="33">
      <t>ザイタク</t>
    </rPh>
    <rPh sb="33" eb="35">
      <t>フッキ</t>
    </rPh>
    <rPh sb="36" eb="38">
      <t>ザイタク</t>
    </rPh>
    <rPh sb="38" eb="40">
      <t>リョウヨウ</t>
    </rPh>
    <rPh sb="40" eb="42">
      <t>シエン</t>
    </rPh>
    <rPh sb="42" eb="44">
      <t>キノウ</t>
    </rPh>
    <rPh sb="44" eb="46">
      <t>カサン</t>
    </rPh>
    <rPh sb="47" eb="48">
      <t>カカ</t>
    </rPh>
    <rPh sb="49" eb="51">
      <t>トドケデ</t>
    </rPh>
    <rPh sb="51" eb="52">
      <t>ショ</t>
    </rPh>
    <phoneticPr fontId="84"/>
  </si>
  <si>
    <t>１　事  業  所  名</t>
    <phoneticPr fontId="84"/>
  </si>
  <si>
    <t>２　異  動  区  分</t>
    <rPh sb="2" eb="3">
      <t>イ</t>
    </rPh>
    <rPh sb="5" eb="6">
      <t>ドウ</t>
    </rPh>
    <rPh sb="8" eb="9">
      <t>ク</t>
    </rPh>
    <rPh sb="11" eb="12">
      <t>ブン</t>
    </rPh>
    <phoneticPr fontId="84"/>
  </si>
  <si>
    <t>□</t>
  </si>
  <si>
    <t>1　新規</t>
    <phoneticPr fontId="84"/>
  </si>
  <si>
    <t>2　変更</t>
    <phoneticPr fontId="84"/>
  </si>
  <si>
    <t>3　終了</t>
    <phoneticPr fontId="84"/>
  </si>
  <si>
    <t>３　人員配置区分</t>
    <rPh sb="2" eb="4">
      <t>ジンイン</t>
    </rPh>
    <rPh sb="4" eb="6">
      <t>ハイチ</t>
    </rPh>
    <rPh sb="6" eb="8">
      <t>クブン</t>
    </rPh>
    <phoneticPr fontId="84"/>
  </si>
  <si>
    <t>1　介護老人保健施設（在宅強化型）</t>
    <rPh sb="2" eb="4">
      <t>カイゴ</t>
    </rPh>
    <rPh sb="4" eb="6">
      <t>ロウジン</t>
    </rPh>
    <rPh sb="6" eb="8">
      <t>ホケン</t>
    </rPh>
    <rPh sb="8" eb="10">
      <t>シセツ</t>
    </rPh>
    <rPh sb="11" eb="13">
      <t>ザイタク</t>
    </rPh>
    <rPh sb="13" eb="15">
      <t>キョウカ</t>
    </rPh>
    <rPh sb="15" eb="16">
      <t>ガタ</t>
    </rPh>
    <phoneticPr fontId="84"/>
  </si>
  <si>
    <t>2　介護老人保健施設（基本型）</t>
    <rPh sb="2" eb="4">
      <t>カイゴ</t>
    </rPh>
    <rPh sb="4" eb="6">
      <t>ロウジン</t>
    </rPh>
    <rPh sb="6" eb="8">
      <t>ホケン</t>
    </rPh>
    <rPh sb="8" eb="10">
      <t>シセツ</t>
    </rPh>
    <rPh sb="11" eb="13">
      <t>キホン</t>
    </rPh>
    <rPh sb="13" eb="14">
      <t>ガタ</t>
    </rPh>
    <phoneticPr fontId="84"/>
  </si>
  <si>
    <t>４　届  出  項  目</t>
    <rPh sb="2" eb="3">
      <t>トドケ</t>
    </rPh>
    <rPh sb="5" eb="6">
      <t>デ</t>
    </rPh>
    <rPh sb="8" eb="9">
      <t>コウ</t>
    </rPh>
    <rPh sb="11" eb="12">
      <t>モク</t>
    </rPh>
    <phoneticPr fontId="84"/>
  </si>
  <si>
    <t>1　在宅復帰・在宅療養支援機能加算（Ⅰ）（介護老人保健施設（基本型）のみ）</t>
    <rPh sb="2" eb="4">
      <t>ザイタク</t>
    </rPh>
    <rPh sb="4" eb="6">
      <t>フッキ</t>
    </rPh>
    <rPh sb="7" eb="9">
      <t>ザイタク</t>
    </rPh>
    <rPh sb="9" eb="11">
      <t>リョウヨウ</t>
    </rPh>
    <rPh sb="11" eb="13">
      <t>シエン</t>
    </rPh>
    <rPh sb="13" eb="15">
      <t>キノウ</t>
    </rPh>
    <rPh sb="15" eb="17">
      <t>カサン</t>
    </rPh>
    <rPh sb="21" eb="23">
      <t>カイゴ</t>
    </rPh>
    <rPh sb="23" eb="25">
      <t>ロウジン</t>
    </rPh>
    <rPh sb="25" eb="27">
      <t>ホケン</t>
    </rPh>
    <rPh sb="27" eb="29">
      <t>シセツ</t>
    </rPh>
    <rPh sb="30" eb="32">
      <t>キホン</t>
    </rPh>
    <rPh sb="32" eb="33">
      <t>ガタ</t>
    </rPh>
    <phoneticPr fontId="84"/>
  </si>
  <si>
    <t>2　在宅復帰・在宅療養支援機能加算（Ⅱ）（介護老人保健施設（強化型）のみ）</t>
    <rPh sb="2" eb="4">
      <t>ザイタク</t>
    </rPh>
    <rPh sb="4" eb="6">
      <t>フッキ</t>
    </rPh>
    <rPh sb="7" eb="9">
      <t>ザイタク</t>
    </rPh>
    <rPh sb="9" eb="11">
      <t>リョウヨウ</t>
    </rPh>
    <rPh sb="11" eb="13">
      <t>シエン</t>
    </rPh>
    <rPh sb="13" eb="15">
      <t>キノウ</t>
    </rPh>
    <rPh sb="15" eb="17">
      <t>カサン</t>
    </rPh>
    <rPh sb="21" eb="23">
      <t>カイゴ</t>
    </rPh>
    <rPh sb="23" eb="25">
      <t>ロウジン</t>
    </rPh>
    <rPh sb="25" eb="27">
      <t>ホケン</t>
    </rPh>
    <rPh sb="27" eb="29">
      <t>シセツ</t>
    </rPh>
    <rPh sb="30" eb="32">
      <t>キョウカ</t>
    </rPh>
    <rPh sb="32" eb="33">
      <t>ガタ</t>
    </rPh>
    <phoneticPr fontId="84"/>
  </si>
  <si>
    <t>５　在宅復帰・在宅療養支援に関する状況</t>
    <phoneticPr fontId="84"/>
  </si>
  <si>
    <t>在宅復帰・在宅療養支援等指標</t>
    <phoneticPr fontId="84"/>
  </si>
  <si>
    <t xml:space="preserve"> A　在宅復帰率</t>
    <rPh sb="3" eb="5">
      <t>ザイタク</t>
    </rPh>
    <rPh sb="5" eb="7">
      <t>フッキ</t>
    </rPh>
    <rPh sb="7" eb="8">
      <t>リツ</t>
    </rPh>
    <phoneticPr fontId="84"/>
  </si>
  <si>
    <t>①</t>
    <phoneticPr fontId="84"/>
  </si>
  <si>
    <t>前６月間における居宅への退所者の延数（注１,２,３,４）</t>
    <rPh sb="0" eb="1">
      <t>ゼン</t>
    </rPh>
    <rPh sb="2" eb="3">
      <t>ガツ</t>
    </rPh>
    <rPh sb="3" eb="4">
      <t>カン</t>
    </rPh>
    <rPh sb="8" eb="10">
      <t>キョタク</t>
    </rPh>
    <rPh sb="12" eb="14">
      <t>タイショ</t>
    </rPh>
    <rPh sb="14" eb="15">
      <t>シャ</t>
    </rPh>
    <rPh sb="16" eb="17">
      <t>ノベ</t>
    </rPh>
    <rPh sb="17" eb="18">
      <t>スウ</t>
    </rPh>
    <rPh sb="19" eb="20">
      <t>チュウ</t>
    </rPh>
    <phoneticPr fontId="84"/>
  </si>
  <si>
    <t>人</t>
    <rPh sb="0" eb="1">
      <t>ニン</t>
    </rPh>
    <phoneticPr fontId="84"/>
  </si>
  <si>
    <t>→</t>
    <phoneticPr fontId="84"/>
  </si>
  <si>
    <t>④</t>
    <phoneticPr fontId="84"/>
  </si>
  <si>
    <t>　①÷（②ー③）×１００
（注５）</t>
    <phoneticPr fontId="84"/>
  </si>
  <si>
    <t>％</t>
    <phoneticPr fontId="84"/>
  </si>
  <si>
    <t>５０％超</t>
    <rPh sb="3" eb="4">
      <t>チョウ</t>
    </rPh>
    <phoneticPr fontId="84"/>
  </si>
  <si>
    <t>②</t>
    <phoneticPr fontId="84"/>
  </si>
  <si>
    <t>前６月間における退所者の延数
（注３,４）</t>
    <rPh sb="0" eb="1">
      <t>ゼン</t>
    </rPh>
    <rPh sb="2" eb="3">
      <t>ガツ</t>
    </rPh>
    <rPh sb="3" eb="4">
      <t>カン</t>
    </rPh>
    <rPh sb="8" eb="10">
      <t>タイショ</t>
    </rPh>
    <rPh sb="10" eb="11">
      <t>シャ</t>
    </rPh>
    <rPh sb="12" eb="13">
      <t>ノベ</t>
    </rPh>
    <rPh sb="13" eb="14">
      <t>スウ</t>
    </rPh>
    <phoneticPr fontId="84"/>
  </si>
  <si>
    <t>３０％超５０％以下</t>
    <rPh sb="3" eb="4">
      <t>チョウ</t>
    </rPh>
    <rPh sb="7" eb="9">
      <t>イカ</t>
    </rPh>
    <phoneticPr fontId="84"/>
  </si>
  <si>
    <t>③</t>
    <phoneticPr fontId="84"/>
  </si>
  <si>
    <t>前６月間における死亡した者の総数
（注３）</t>
    <rPh sb="0" eb="1">
      <t>ゼン</t>
    </rPh>
    <rPh sb="2" eb="3">
      <t>ガツ</t>
    </rPh>
    <rPh sb="3" eb="4">
      <t>カン</t>
    </rPh>
    <rPh sb="8" eb="10">
      <t>シボウ</t>
    </rPh>
    <rPh sb="12" eb="13">
      <t>モノ</t>
    </rPh>
    <phoneticPr fontId="84"/>
  </si>
  <si>
    <t>３０％以下</t>
    <rPh sb="3" eb="5">
      <t>イカ</t>
    </rPh>
    <phoneticPr fontId="84"/>
  </si>
  <si>
    <t xml:space="preserve"> B　ベッド回転率</t>
    <rPh sb="6" eb="9">
      <t>カイテンリツ</t>
    </rPh>
    <phoneticPr fontId="84"/>
  </si>
  <si>
    <t>直近３月間の延入所者数（注６）</t>
    <phoneticPr fontId="84"/>
  </si>
  <si>
    <t>　30.4÷①×(②＋③)÷２×100</t>
    <phoneticPr fontId="84"/>
  </si>
  <si>
    <t>１０％以上</t>
    <rPh sb="3" eb="5">
      <t>イジョウ</t>
    </rPh>
    <phoneticPr fontId="84"/>
  </si>
  <si>
    <t>直近３月間の新規入所者の延数
（注６,７）</t>
    <rPh sb="0" eb="2">
      <t>チョッキン</t>
    </rPh>
    <rPh sb="3" eb="4">
      <t>ガツ</t>
    </rPh>
    <rPh sb="4" eb="5">
      <t>カン</t>
    </rPh>
    <rPh sb="6" eb="8">
      <t>シンキ</t>
    </rPh>
    <rPh sb="8" eb="11">
      <t>ニュウショシャ</t>
    </rPh>
    <rPh sb="12" eb="13">
      <t>ノベ</t>
    </rPh>
    <rPh sb="13" eb="14">
      <t>スウ</t>
    </rPh>
    <rPh sb="16" eb="17">
      <t>チュウ</t>
    </rPh>
    <phoneticPr fontId="84"/>
  </si>
  <si>
    <t>５％以上１０％未満</t>
    <rPh sb="2" eb="4">
      <t>イジョウ</t>
    </rPh>
    <rPh sb="7" eb="9">
      <t>ミマン</t>
    </rPh>
    <phoneticPr fontId="84"/>
  </si>
  <si>
    <t>直近３月間の新規退所者数（注８）</t>
    <rPh sb="0" eb="2">
      <t>チョッキン</t>
    </rPh>
    <rPh sb="3" eb="4">
      <t>ガツ</t>
    </rPh>
    <rPh sb="4" eb="5">
      <t>カン</t>
    </rPh>
    <rPh sb="6" eb="8">
      <t>シンキ</t>
    </rPh>
    <rPh sb="8" eb="10">
      <t>タイショ</t>
    </rPh>
    <rPh sb="10" eb="11">
      <t>シャ</t>
    </rPh>
    <rPh sb="11" eb="12">
      <t>スウ</t>
    </rPh>
    <rPh sb="13" eb="14">
      <t>チュウ</t>
    </rPh>
    <phoneticPr fontId="84"/>
  </si>
  <si>
    <t>５％未満</t>
    <rPh sb="2" eb="4">
      <t>ミマン</t>
    </rPh>
    <phoneticPr fontId="84"/>
  </si>
  <si>
    <t xml:space="preserve"> C　入所前後訪問指導割合</t>
    <rPh sb="11" eb="13">
      <t>ワリアイ</t>
    </rPh>
    <phoneticPr fontId="84"/>
  </si>
  <si>
    <t>前３月間における新規入所者のうち、入所前後訪問指導を行った者の延数
（注９,１０,１１）</t>
    <rPh sb="8" eb="10">
      <t>シンキ</t>
    </rPh>
    <rPh sb="10" eb="12">
      <t>ニュウショ</t>
    </rPh>
    <rPh sb="17" eb="19">
      <t>ニュウショ</t>
    </rPh>
    <rPh sb="35" eb="36">
      <t>チュウ</t>
    </rPh>
    <phoneticPr fontId="84"/>
  </si>
  <si>
    <t>　①÷②×１００（注１２）</t>
    <phoneticPr fontId="84"/>
  </si>
  <si>
    <t>前３月間における新規入所者の延数
（注１１）</t>
    <rPh sb="8" eb="10">
      <t>シンキ</t>
    </rPh>
    <rPh sb="14" eb="15">
      <t>ノ</t>
    </rPh>
    <phoneticPr fontId="84"/>
  </si>
  <si>
    <t xml:space="preserve"> D　 退所前後訪問指導割合</t>
    <rPh sb="4" eb="6">
      <t>タイショ</t>
    </rPh>
    <rPh sb="12" eb="14">
      <t>ワリアイ</t>
    </rPh>
    <phoneticPr fontId="84"/>
  </si>
  <si>
    <t>前３月間における新規退所者のうち、退所前後訪問指導を行った者の延数
（注１３,１４,１５）</t>
    <rPh sb="8" eb="10">
      <t>シンキ</t>
    </rPh>
    <phoneticPr fontId="84"/>
  </si>
  <si>
    <t>　①÷②×１００（注１６）</t>
    <phoneticPr fontId="84"/>
  </si>
  <si>
    <t>前３月間における居宅への新規退所者の延数（注１５）</t>
    <rPh sb="12" eb="14">
      <t>シンキ</t>
    </rPh>
    <rPh sb="18" eb="19">
      <t>ノ</t>
    </rPh>
    <phoneticPr fontId="84"/>
  </si>
  <si>
    <t xml:space="preserve"> E　居宅サービスの実施状況</t>
    <rPh sb="3" eb="5">
      <t>キョタク</t>
    </rPh>
    <rPh sb="10" eb="12">
      <t>ジッシ</t>
    </rPh>
    <rPh sb="12" eb="14">
      <t>ジョウキョウ</t>
    </rPh>
    <phoneticPr fontId="84"/>
  </si>
  <si>
    <t>前３月間に提供実績のある訪問リハビリテーション、通所リハビリテーション及び短期入所療養介護の種類数（注１７）</t>
    <rPh sb="0" eb="1">
      <t>ゼン</t>
    </rPh>
    <rPh sb="2" eb="3">
      <t>ガツ</t>
    </rPh>
    <rPh sb="3" eb="4">
      <t>カン</t>
    </rPh>
    <rPh sb="5" eb="7">
      <t>テイキョウ</t>
    </rPh>
    <rPh sb="7" eb="9">
      <t>ジッセキ</t>
    </rPh>
    <rPh sb="12" eb="14">
      <t>ホウモン</t>
    </rPh>
    <rPh sb="24" eb="26">
      <t>ツウショ</t>
    </rPh>
    <rPh sb="35" eb="36">
      <t>オヨ</t>
    </rPh>
    <rPh sb="37" eb="39">
      <t>タンキ</t>
    </rPh>
    <rPh sb="39" eb="41">
      <t>ニュウショ</t>
    </rPh>
    <rPh sb="41" eb="43">
      <t>リョウヨウ</t>
    </rPh>
    <rPh sb="43" eb="45">
      <t>カイゴ</t>
    </rPh>
    <rPh sb="46" eb="49">
      <t>シュルイスウ</t>
    </rPh>
    <rPh sb="50" eb="51">
      <t>チュウ</t>
    </rPh>
    <phoneticPr fontId="84"/>
  </si>
  <si>
    <t>３サービス</t>
    <phoneticPr fontId="84"/>
  </si>
  <si>
    <t>２サービス（訪問リハビリテーションを含む）</t>
    <rPh sb="6" eb="8">
      <t>ホウモン</t>
    </rPh>
    <rPh sb="18" eb="19">
      <t>フク</t>
    </rPh>
    <phoneticPr fontId="84"/>
  </si>
  <si>
    <t>２サービス（訪問リハビリテーションを含まない）</t>
    <rPh sb="6" eb="8">
      <t>ホウモン</t>
    </rPh>
    <rPh sb="18" eb="19">
      <t>フク</t>
    </rPh>
    <phoneticPr fontId="84"/>
  </si>
  <si>
    <t>１サービス以下</t>
    <rPh sb="5" eb="7">
      <t>イカ</t>
    </rPh>
    <phoneticPr fontId="84"/>
  </si>
  <si>
    <t xml:space="preserve"> F　リハ専門職員の配置割合</t>
    <rPh sb="12" eb="14">
      <t>ワリアイ</t>
    </rPh>
    <phoneticPr fontId="84"/>
  </si>
  <si>
    <t>前３月間における理学療法士等の当該介護保健施設サービスの提供に従事する勤務延時間数（注１８）</t>
    <phoneticPr fontId="84"/>
  </si>
  <si>
    <t>時間</t>
    <rPh sb="0" eb="2">
      <t>ジカン</t>
    </rPh>
    <phoneticPr fontId="84"/>
  </si>
  <si>
    <t>⑤</t>
    <phoneticPr fontId="84"/>
  </si>
  <si>
    <t>　①÷②÷③×④×１００</t>
    <phoneticPr fontId="84"/>
  </si>
  <si>
    <t>５以上かつ理学療法士、作業療法士、言語聴覚士を配置（注１９）</t>
    <rPh sb="1" eb="3">
      <t>イジョウ</t>
    </rPh>
    <rPh sb="5" eb="7">
      <t>リガク</t>
    </rPh>
    <rPh sb="7" eb="10">
      <t>リョウホウシ</t>
    </rPh>
    <rPh sb="11" eb="13">
      <t>サギョウ</t>
    </rPh>
    <rPh sb="13" eb="16">
      <t>リョウホウシ</t>
    </rPh>
    <rPh sb="17" eb="19">
      <t>ゲンゴ</t>
    </rPh>
    <rPh sb="19" eb="22">
      <t>チョウカクシ</t>
    </rPh>
    <rPh sb="23" eb="25">
      <t>ハイチ</t>
    </rPh>
    <rPh sb="26" eb="27">
      <t>チュウ</t>
    </rPh>
    <phoneticPr fontId="84"/>
  </si>
  <si>
    <t>３以上５未満</t>
    <rPh sb="1" eb="3">
      <t>イジョウ</t>
    </rPh>
    <rPh sb="4" eb="6">
      <t>ミマン</t>
    </rPh>
    <phoneticPr fontId="84"/>
  </si>
  <si>
    <t>算定日が属する月の前３月間における延入所者数（注２１）</t>
    <phoneticPr fontId="84"/>
  </si>
  <si>
    <t>３未満</t>
    <rPh sb="1" eb="3">
      <t>ミマン</t>
    </rPh>
    <phoneticPr fontId="84"/>
  </si>
  <si>
    <t>算定日が属する月の前３月間の日数</t>
    <phoneticPr fontId="84"/>
  </si>
  <si>
    <t xml:space="preserve"> G　支援相談員の配置割合</t>
    <rPh sb="3" eb="5">
      <t>シエン</t>
    </rPh>
    <rPh sb="5" eb="8">
      <t>ソウダンイン</t>
    </rPh>
    <rPh sb="11" eb="13">
      <t>ワリアイ</t>
    </rPh>
    <phoneticPr fontId="84"/>
  </si>
  <si>
    <t>前３月間において支援相談員が当該介護保健施設サービスの提供に従事する勤務延時間数（注２２）</t>
    <rPh sb="0" eb="1">
      <t>ゼン</t>
    </rPh>
    <rPh sb="2" eb="3">
      <t>ガツ</t>
    </rPh>
    <rPh sb="3" eb="4">
      <t>カン</t>
    </rPh>
    <rPh sb="8" eb="10">
      <t>シエン</t>
    </rPh>
    <rPh sb="10" eb="13">
      <t>ソウダンイン</t>
    </rPh>
    <rPh sb="14" eb="16">
      <t>トウガイ</t>
    </rPh>
    <rPh sb="16" eb="18">
      <t>カイゴ</t>
    </rPh>
    <rPh sb="18" eb="20">
      <t>ホケン</t>
    </rPh>
    <rPh sb="20" eb="22">
      <t>シセツ</t>
    </rPh>
    <rPh sb="27" eb="29">
      <t>テイキョウ</t>
    </rPh>
    <rPh sb="30" eb="32">
      <t>ジュウジ</t>
    </rPh>
    <rPh sb="34" eb="36">
      <t>キンム</t>
    </rPh>
    <rPh sb="36" eb="37">
      <t>ノベ</t>
    </rPh>
    <rPh sb="37" eb="40">
      <t>ジカンスウ</t>
    </rPh>
    <phoneticPr fontId="84"/>
  </si>
  <si>
    <t>３以上</t>
    <rPh sb="1" eb="3">
      <t>イジョウ</t>
    </rPh>
    <phoneticPr fontId="84"/>
  </si>
  <si>
    <t>支援相談員が前３月間に勤務すべき時間
（注２０）</t>
    <phoneticPr fontId="84"/>
  </si>
  <si>
    <t>２以上３未満</t>
    <rPh sb="1" eb="3">
      <t>イジョウ</t>
    </rPh>
    <rPh sb="4" eb="6">
      <t>ミマン</t>
    </rPh>
    <phoneticPr fontId="84"/>
  </si>
  <si>
    <t>前３月間における延入所者数
（注２１）</t>
    <phoneticPr fontId="84"/>
  </si>
  <si>
    <t>２未満</t>
    <rPh sb="1" eb="3">
      <t>ミマン</t>
    </rPh>
    <phoneticPr fontId="84"/>
  </si>
  <si>
    <t>前３月間の延日数</t>
    <phoneticPr fontId="84"/>
  </si>
  <si>
    <t xml:space="preserve"> H　要介護４又は５の割合</t>
    <phoneticPr fontId="84"/>
  </si>
  <si>
    <t>前３月間における要介護４若しくは要介護５に該当する入所者の延日数</t>
    <rPh sb="0" eb="1">
      <t>ゼン</t>
    </rPh>
    <rPh sb="2" eb="3">
      <t>ガツ</t>
    </rPh>
    <rPh sb="3" eb="4">
      <t>カン</t>
    </rPh>
    <rPh sb="8" eb="11">
      <t>ヨウカイゴ</t>
    </rPh>
    <rPh sb="12" eb="13">
      <t>モ</t>
    </rPh>
    <rPh sb="16" eb="19">
      <t>ヨウカイゴ</t>
    </rPh>
    <rPh sb="21" eb="23">
      <t>ガイトウ</t>
    </rPh>
    <rPh sb="25" eb="28">
      <t>ニュウショシャ</t>
    </rPh>
    <rPh sb="29" eb="30">
      <t>ノベ</t>
    </rPh>
    <rPh sb="30" eb="31">
      <t>ニチ</t>
    </rPh>
    <rPh sb="31" eb="32">
      <t>スウ</t>
    </rPh>
    <phoneticPr fontId="84"/>
  </si>
  <si>
    <t>　①÷②×１００</t>
    <phoneticPr fontId="84"/>
  </si>
  <si>
    <t>５０％以上</t>
    <rPh sb="3" eb="5">
      <t>イジョウ</t>
    </rPh>
    <phoneticPr fontId="84"/>
  </si>
  <si>
    <t>当該施設における直近３月間の入所者延日数</t>
    <rPh sb="0" eb="2">
      <t>トウガイ</t>
    </rPh>
    <rPh sb="2" eb="4">
      <t>シセツ</t>
    </rPh>
    <rPh sb="8" eb="10">
      <t>チョッキン</t>
    </rPh>
    <rPh sb="11" eb="12">
      <t>ガツ</t>
    </rPh>
    <rPh sb="12" eb="13">
      <t>カン</t>
    </rPh>
    <rPh sb="14" eb="17">
      <t>ニュウショシャ</t>
    </rPh>
    <rPh sb="17" eb="18">
      <t>ノベ</t>
    </rPh>
    <rPh sb="18" eb="20">
      <t>ニッスウ</t>
    </rPh>
    <phoneticPr fontId="84"/>
  </si>
  <si>
    <t>３５％以上５０％未満</t>
    <rPh sb="3" eb="5">
      <t>イジョウ</t>
    </rPh>
    <rPh sb="8" eb="10">
      <t>ミマン</t>
    </rPh>
    <phoneticPr fontId="84"/>
  </si>
  <si>
    <t>３５％未満</t>
    <rPh sb="3" eb="5">
      <t>ミマン</t>
    </rPh>
    <phoneticPr fontId="84"/>
  </si>
  <si>
    <t xml:space="preserve"> I　喀痰吸引の実施割合</t>
    <rPh sb="3" eb="5">
      <t>カクタン</t>
    </rPh>
    <rPh sb="5" eb="7">
      <t>キュウイン</t>
    </rPh>
    <rPh sb="8" eb="10">
      <t>ジッシ</t>
    </rPh>
    <rPh sb="10" eb="12">
      <t>ワリアイ</t>
    </rPh>
    <phoneticPr fontId="84"/>
  </si>
  <si>
    <t>当該施設における直近３月間の延入所者数</t>
    <rPh sb="0" eb="2">
      <t>トウガイ</t>
    </rPh>
    <rPh sb="2" eb="4">
      <t>シセツ</t>
    </rPh>
    <rPh sb="8" eb="10">
      <t>チョッキン</t>
    </rPh>
    <rPh sb="11" eb="12">
      <t>ガツ</t>
    </rPh>
    <rPh sb="12" eb="13">
      <t>カン</t>
    </rPh>
    <rPh sb="14" eb="15">
      <t>エン</t>
    </rPh>
    <rPh sb="15" eb="18">
      <t>ニュウショシャ</t>
    </rPh>
    <rPh sb="18" eb="19">
      <t>スウ</t>
    </rPh>
    <phoneticPr fontId="84"/>
  </si>
  <si>
    <t xml:space="preserve"> J　経管栄養の実施割合</t>
    <rPh sb="3" eb="7">
      <t>ケイカンエイヨウ</t>
    </rPh>
    <rPh sb="8" eb="10">
      <t>ジッシ</t>
    </rPh>
    <rPh sb="10" eb="12">
      <t>ワリアイ</t>
    </rPh>
    <phoneticPr fontId="84"/>
  </si>
  <si>
    <t>↓</t>
    <phoneticPr fontId="84"/>
  </si>
  <si>
    <t>上記評価項目（A～J）について、項目に応じた「在宅復帰・在宅療養支援等指標」の合計値を記入</t>
    <phoneticPr fontId="84"/>
  </si>
  <si>
    <t>合計</t>
    <rPh sb="0" eb="2">
      <t>ゴウケイ</t>
    </rPh>
    <phoneticPr fontId="84"/>
  </si>
  <si>
    <t>６　介護老人保健施設の基本サービス費に係る届出内容</t>
    <rPh sb="11" eb="13">
      <t>キホン</t>
    </rPh>
    <rPh sb="17" eb="18">
      <t>ヒ</t>
    </rPh>
    <phoneticPr fontId="84"/>
  </si>
  <si>
    <t>有</t>
    <rPh sb="0" eb="1">
      <t>ア</t>
    </rPh>
    <phoneticPr fontId="84"/>
  </si>
  <si>
    <t>・</t>
    <phoneticPr fontId="84"/>
  </si>
  <si>
    <t>無</t>
    <rPh sb="0" eb="1">
      <t>ナ</t>
    </rPh>
    <phoneticPr fontId="84"/>
  </si>
  <si>
    <t>①　基本型</t>
    <rPh sb="2" eb="5">
      <t>キホンガタ</t>
    </rPh>
    <phoneticPr fontId="84"/>
  </si>
  <si>
    <t>　在宅復帰・在宅療養支援等指標の合計値が２０以上</t>
    <rPh sb="1" eb="3">
      <t>ザイタク</t>
    </rPh>
    <rPh sb="3" eb="5">
      <t>フッキ</t>
    </rPh>
    <rPh sb="6" eb="8">
      <t>ザイタク</t>
    </rPh>
    <rPh sb="8" eb="10">
      <t>リョウヨウ</t>
    </rPh>
    <rPh sb="10" eb="12">
      <t>シエン</t>
    </rPh>
    <rPh sb="12" eb="13">
      <t>トウ</t>
    </rPh>
    <rPh sb="13" eb="15">
      <t>シヒョウ</t>
    </rPh>
    <rPh sb="16" eb="19">
      <t>ゴウケイチ</t>
    </rPh>
    <rPh sb="22" eb="24">
      <t>イジョウ</t>
    </rPh>
    <phoneticPr fontId="84"/>
  </si>
  <si>
    <t>　退所時指導等の実施（注２６）</t>
    <phoneticPr fontId="84"/>
  </si>
  <si>
    <t>　リハビリテーションマネジメントの実施（注２７）</t>
    <phoneticPr fontId="84"/>
  </si>
  <si>
    <t>②　在宅強化型</t>
    <rPh sb="2" eb="4">
      <t>ザイタク</t>
    </rPh>
    <rPh sb="4" eb="6">
      <t>キョウカ</t>
    </rPh>
    <rPh sb="6" eb="7">
      <t>ガタ</t>
    </rPh>
    <phoneticPr fontId="84"/>
  </si>
  <si>
    <t>　在宅復帰・在宅療養支援等指標の合計値が６０以上</t>
    <rPh sb="1" eb="3">
      <t>ザイタク</t>
    </rPh>
    <rPh sb="3" eb="5">
      <t>フッキ</t>
    </rPh>
    <rPh sb="6" eb="8">
      <t>ザイタク</t>
    </rPh>
    <rPh sb="8" eb="10">
      <t>リョウヨウ</t>
    </rPh>
    <rPh sb="10" eb="12">
      <t>シエン</t>
    </rPh>
    <rPh sb="12" eb="13">
      <t>トウ</t>
    </rPh>
    <rPh sb="13" eb="15">
      <t>シヒョウ</t>
    </rPh>
    <phoneticPr fontId="84"/>
  </si>
  <si>
    <t>　地域に貢献する活動の実施</t>
    <phoneticPr fontId="84"/>
  </si>
  <si>
    <t>⑥</t>
    <phoneticPr fontId="84"/>
  </si>
  <si>
    <t>　充実したリハビリテーションの実施（注２９）</t>
    <phoneticPr fontId="84"/>
  </si>
  <si>
    <t>７　在宅復帰・在宅療養支援機能加算に係る届出内容</t>
    <rPh sb="18" eb="19">
      <t>カカ</t>
    </rPh>
    <rPh sb="20" eb="22">
      <t>トドケデ</t>
    </rPh>
    <rPh sb="22" eb="24">
      <t>ナイヨウ</t>
    </rPh>
    <phoneticPr fontId="84"/>
  </si>
  <si>
    <t>①　在宅復帰・在宅療養支援機能加算（Ⅰ）</t>
    <rPh sb="15" eb="17">
      <t>カサン</t>
    </rPh>
    <phoneticPr fontId="84"/>
  </si>
  <si>
    <t>　「６介護老人保健施設の基本サービス費に係る届出内容」における「①基本型」の項目が全て「有」</t>
    <rPh sb="3" eb="5">
      <t>カイゴ</t>
    </rPh>
    <rPh sb="5" eb="7">
      <t>ロウジン</t>
    </rPh>
    <rPh sb="7" eb="9">
      <t>ホケン</t>
    </rPh>
    <rPh sb="9" eb="11">
      <t>シセツ</t>
    </rPh>
    <rPh sb="12" eb="14">
      <t>キホン</t>
    </rPh>
    <rPh sb="18" eb="19">
      <t>ヒ</t>
    </rPh>
    <rPh sb="20" eb="21">
      <t>カカワ</t>
    </rPh>
    <rPh sb="22" eb="24">
      <t>トドケデ</t>
    </rPh>
    <rPh sb="24" eb="26">
      <t>ナイヨウ</t>
    </rPh>
    <rPh sb="33" eb="36">
      <t>キホンガタ</t>
    </rPh>
    <rPh sb="38" eb="40">
      <t>コウモク</t>
    </rPh>
    <rPh sb="41" eb="42">
      <t>スベ</t>
    </rPh>
    <rPh sb="44" eb="45">
      <t>ユウ</t>
    </rPh>
    <phoneticPr fontId="84"/>
  </si>
  <si>
    <t>　在宅復帰・在宅療養支援等指標の合計値が４０以上</t>
    <rPh sb="1" eb="3">
      <t>ザイタク</t>
    </rPh>
    <rPh sb="3" eb="5">
      <t>フッキ</t>
    </rPh>
    <rPh sb="6" eb="8">
      <t>ザイタク</t>
    </rPh>
    <rPh sb="8" eb="10">
      <t>リョウヨウ</t>
    </rPh>
    <rPh sb="10" eb="12">
      <t>シエン</t>
    </rPh>
    <rPh sb="12" eb="13">
      <t>トウ</t>
    </rPh>
    <rPh sb="13" eb="15">
      <t>シヒョウ</t>
    </rPh>
    <phoneticPr fontId="84"/>
  </si>
  <si>
    <t>②　在宅復帰・在宅療養支援機能加算（Ⅱ）</t>
    <rPh sb="15" eb="17">
      <t>カサン</t>
    </rPh>
    <phoneticPr fontId="84"/>
  </si>
  <si>
    <t>　「６介護老人保健施設の基本サービス費に係る届出内容」における「②在宅強化型」の項目が全て「有」</t>
    <rPh sb="3" eb="5">
      <t>カイゴ</t>
    </rPh>
    <rPh sb="5" eb="7">
      <t>ロウジン</t>
    </rPh>
    <rPh sb="7" eb="9">
      <t>ホケン</t>
    </rPh>
    <rPh sb="9" eb="11">
      <t>シセツ</t>
    </rPh>
    <rPh sb="12" eb="14">
      <t>キホン</t>
    </rPh>
    <rPh sb="18" eb="19">
      <t>ヒ</t>
    </rPh>
    <rPh sb="20" eb="21">
      <t>カカワ</t>
    </rPh>
    <rPh sb="22" eb="24">
      <t>トドケデ</t>
    </rPh>
    <rPh sb="24" eb="26">
      <t>ナイヨウ</t>
    </rPh>
    <rPh sb="33" eb="35">
      <t>ザイタク</t>
    </rPh>
    <rPh sb="35" eb="38">
      <t>キョウカガタ</t>
    </rPh>
    <rPh sb="40" eb="42">
      <t>コウモク</t>
    </rPh>
    <rPh sb="43" eb="44">
      <t>スベ</t>
    </rPh>
    <rPh sb="46" eb="47">
      <t>ユウ</t>
    </rPh>
    <phoneticPr fontId="84"/>
  </si>
  <si>
    <t>　在宅復帰・在宅療養支援等指標の合計値が７０以上</t>
    <rPh sb="1" eb="3">
      <t>ザイタク</t>
    </rPh>
    <rPh sb="3" eb="5">
      <t>フッキ</t>
    </rPh>
    <rPh sb="6" eb="8">
      <t>ザイタク</t>
    </rPh>
    <rPh sb="8" eb="10">
      <t>リョウヨウ</t>
    </rPh>
    <rPh sb="10" eb="12">
      <t>シエン</t>
    </rPh>
    <rPh sb="12" eb="13">
      <t>トウ</t>
    </rPh>
    <rPh sb="13" eb="15">
      <t>シヒョウ</t>
    </rPh>
    <rPh sb="16" eb="19">
      <t>ゴウケイチ</t>
    </rPh>
    <rPh sb="22" eb="24">
      <t>イジョウ</t>
    </rPh>
    <phoneticPr fontId="84"/>
  </si>
  <si>
    <r>
      <t>（27）所定疾患施設療養費　</t>
    </r>
    <r>
      <rPr>
        <sz val="11.5"/>
        <rFont val="ＭＳ ゴシック"/>
        <family val="3"/>
        <charset val="128"/>
      </rPr>
      <t>[介護老人保健施設]</t>
    </r>
    <rPh sb="4" eb="6">
      <t>ショテイ</t>
    </rPh>
    <rPh sb="6" eb="8">
      <t>シッカン</t>
    </rPh>
    <rPh sb="8" eb="10">
      <t>シセツ</t>
    </rPh>
    <rPh sb="10" eb="13">
      <t>リョウヨウヒ</t>
    </rPh>
    <phoneticPr fontId="5"/>
  </si>
  <si>
    <r>
      <t>（28）認知症専門ケア加算　</t>
    </r>
    <r>
      <rPr>
        <u/>
        <sz val="11"/>
        <rFont val="ＭＳ ゴシック"/>
        <family val="3"/>
        <charset val="128"/>
      </rPr>
      <t>※介護老人保健施設と短期入所療養介護を併せて確認</t>
    </r>
    <rPh sb="4" eb="6">
      <t>ニンチ</t>
    </rPh>
    <rPh sb="6" eb="7">
      <t>ショウ</t>
    </rPh>
    <rPh sb="7" eb="9">
      <t>センモン</t>
    </rPh>
    <rPh sb="11" eb="13">
      <t>カサン</t>
    </rPh>
    <rPh sb="19" eb="21">
      <t>ホケン</t>
    </rPh>
    <rPh sb="21" eb="23">
      <t>シセツ</t>
    </rPh>
    <rPh sb="28" eb="30">
      <t>リョウヨウ</t>
    </rPh>
    <phoneticPr fontId="5"/>
  </si>
  <si>
    <r>
      <t>（29）認知症チームケア推進加算　</t>
    </r>
    <r>
      <rPr>
        <sz val="11.5"/>
        <rFont val="ＭＳ ゴシック"/>
        <family val="3"/>
        <charset val="128"/>
      </rPr>
      <t>[介護老人保健施設]</t>
    </r>
    <rPh sb="4" eb="7">
      <t>ニンチショウ</t>
    </rPh>
    <rPh sb="12" eb="14">
      <t>スイシン</t>
    </rPh>
    <rPh sb="14" eb="16">
      <t>カサン</t>
    </rPh>
    <rPh sb="22" eb="24">
      <t>ホケン</t>
    </rPh>
    <phoneticPr fontId="5"/>
  </si>
  <si>
    <t>（30）認知症行動・心理症状緊急対応加算</t>
    <rPh sb="4" eb="6">
      <t>ニンチ</t>
    </rPh>
    <rPh sb="6" eb="7">
      <t>ショウ</t>
    </rPh>
    <rPh sb="7" eb="9">
      <t>コウドウ</t>
    </rPh>
    <rPh sb="10" eb="12">
      <t>シンリ</t>
    </rPh>
    <rPh sb="12" eb="14">
      <t>ショウジョウ</t>
    </rPh>
    <rPh sb="14" eb="16">
      <t>キンキュウ</t>
    </rPh>
    <rPh sb="16" eb="18">
      <t>タイオウ</t>
    </rPh>
    <rPh sb="18" eb="20">
      <t>カサン</t>
    </rPh>
    <phoneticPr fontId="5"/>
  </si>
  <si>
    <r>
      <t>（31）リハビリテーションマネジメント計画書情報加算　</t>
    </r>
    <r>
      <rPr>
        <sz val="11.5"/>
        <rFont val="ＭＳ ゴシック"/>
        <family val="3"/>
        <charset val="128"/>
      </rPr>
      <t>[介護老人保健施設]</t>
    </r>
    <rPh sb="19" eb="21">
      <t>ケイカク</t>
    </rPh>
    <rPh sb="21" eb="22">
      <t>ショ</t>
    </rPh>
    <rPh sb="22" eb="24">
      <t>ジョウホウ</t>
    </rPh>
    <rPh sb="24" eb="26">
      <t>カサン</t>
    </rPh>
    <phoneticPr fontId="5"/>
  </si>
  <si>
    <r>
      <t>（32）褥瘡マネジメント加算　</t>
    </r>
    <r>
      <rPr>
        <sz val="11.5"/>
        <rFont val="ＭＳ ゴシック"/>
        <family val="3"/>
        <charset val="128"/>
      </rPr>
      <t>[介護老人保健施設]</t>
    </r>
    <rPh sb="4" eb="6">
      <t>ジョクソウ</t>
    </rPh>
    <rPh sb="12" eb="14">
      <t>カサン</t>
    </rPh>
    <phoneticPr fontId="5"/>
  </si>
  <si>
    <r>
      <t>（33）排せつ支援加算　</t>
    </r>
    <r>
      <rPr>
        <sz val="11.5"/>
        <rFont val="ＭＳ ゴシック"/>
        <family val="3"/>
        <charset val="128"/>
      </rPr>
      <t>[介護老人保健施設]</t>
    </r>
    <rPh sb="4" eb="5">
      <t>ハイ</t>
    </rPh>
    <rPh sb="7" eb="9">
      <t>シエン</t>
    </rPh>
    <rPh sb="9" eb="11">
      <t>カサン</t>
    </rPh>
    <phoneticPr fontId="5"/>
  </si>
  <si>
    <r>
      <t>（34）自立支援促進加算　</t>
    </r>
    <r>
      <rPr>
        <sz val="11.5"/>
        <rFont val="ＭＳ ゴシック"/>
        <family val="3"/>
        <charset val="128"/>
      </rPr>
      <t>[介護老人保健施設]</t>
    </r>
    <rPh sb="4" eb="6">
      <t>ジリツ</t>
    </rPh>
    <rPh sb="6" eb="8">
      <t>シエン</t>
    </rPh>
    <rPh sb="8" eb="10">
      <t>ソクシン</t>
    </rPh>
    <rPh sb="10" eb="12">
      <t>カサン</t>
    </rPh>
    <phoneticPr fontId="5"/>
  </si>
  <si>
    <r>
      <t>（35）科学的介護推進体制加算　</t>
    </r>
    <r>
      <rPr>
        <sz val="11.5"/>
        <rFont val="ＭＳ ゴシック"/>
        <family val="3"/>
        <charset val="128"/>
      </rPr>
      <t>[介護老人保健施設]</t>
    </r>
    <rPh sb="4" eb="7">
      <t>カガクテキ</t>
    </rPh>
    <rPh sb="7" eb="9">
      <t>カイゴ</t>
    </rPh>
    <rPh sb="9" eb="11">
      <t>スイシン</t>
    </rPh>
    <rPh sb="11" eb="13">
      <t>タイセイ</t>
    </rPh>
    <rPh sb="13" eb="15">
      <t>カサン</t>
    </rPh>
    <phoneticPr fontId="5"/>
  </si>
  <si>
    <r>
      <t>（36）安全対策体制加算　</t>
    </r>
    <r>
      <rPr>
        <sz val="11.5"/>
        <rFont val="ＭＳ ゴシック"/>
        <family val="3"/>
        <charset val="128"/>
      </rPr>
      <t>[介護老人保健施設]</t>
    </r>
    <rPh sb="4" eb="6">
      <t>アンゼン</t>
    </rPh>
    <rPh sb="6" eb="8">
      <t>タイサク</t>
    </rPh>
    <rPh sb="8" eb="10">
      <t>タイセイ</t>
    </rPh>
    <rPh sb="10" eb="12">
      <t>カサン</t>
    </rPh>
    <phoneticPr fontId="5"/>
  </si>
  <si>
    <r>
      <t>（37）高齢者施設等感染対策向上加算　</t>
    </r>
    <r>
      <rPr>
        <sz val="11.5"/>
        <rFont val="ＭＳ ゴシック"/>
        <family val="3"/>
        <charset val="128"/>
      </rPr>
      <t>[介護老人保健施設]</t>
    </r>
    <rPh sb="4" eb="7">
      <t>コウレイシャ</t>
    </rPh>
    <rPh sb="7" eb="9">
      <t>シセツ</t>
    </rPh>
    <rPh sb="9" eb="10">
      <t>ナド</t>
    </rPh>
    <rPh sb="10" eb="12">
      <t>カンセン</t>
    </rPh>
    <rPh sb="12" eb="14">
      <t>タイサク</t>
    </rPh>
    <rPh sb="14" eb="16">
      <t>コウジョウ</t>
    </rPh>
    <rPh sb="16" eb="18">
      <t>カサン</t>
    </rPh>
    <rPh sb="24" eb="26">
      <t>ホケン</t>
    </rPh>
    <phoneticPr fontId="5"/>
  </si>
  <si>
    <t>（38）生産性向上推進体制加算</t>
    <rPh sb="4" eb="7">
      <t>セイサンセイ</t>
    </rPh>
    <rPh sb="7" eb="9">
      <t>コウジョウ</t>
    </rPh>
    <rPh sb="9" eb="11">
      <t>スイシン</t>
    </rPh>
    <rPh sb="11" eb="13">
      <t>タイセイ</t>
    </rPh>
    <rPh sb="13" eb="15">
      <t>カサン</t>
    </rPh>
    <phoneticPr fontId="5"/>
  </si>
  <si>
    <t>（39）サービス提供体制強化加算</t>
    <rPh sb="8" eb="10">
      <t>テイキョウ</t>
    </rPh>
    <rPh sb="10" eb="12">
      <t>タイセイ</t>
    </rPh>
    <rPh sb="12" eb="14">
      <t>キョウカ</t>
    </rPh>
    <rPh sb="14" eb="16">
      <t>カサン</t>
    </rPh>
    <phoneticPr fontId="5"/>
  </si>
  <si>
    <r>
      <t>（40）個別リハビリテーション実施加算　</t>
    </r>
    <r>
      <rPr>
        <sz val="11.5"/>
        <rFont val="ＭＳ ゴシック"/>
        <family val="3"/>
        <charset val="128"/>
      </rPr>
      <t>[短期入所療養介護]</t>
    </r>
    <rPh sb="4" eb="6">
      <t>コベツ</t>
    </rPh>
    <rPh sb="15" eb="17">
      <t>ジッシ</t>
    </rPh>
    <rPh sb="17" eb="19">
      <t>カサン</t>
    </rPh>
    <rPh sb="21" eb="23">
      <t>タンキ</t>
    </rPh>
    <rPh sb="23" eb="25">
      <t>ニュウショ</t>
    </rPh>
    <rPh sb="25" eb="27">
      <t>リョウヨウ</t>
    </rPh>
    <rPh sb="27" eb="29">
      <t>カイゴ</t>
    </rPh>
    <phoneticPr fontId="5"/>
  </si>
  <si>
    <r>
      <t>（41）緊急短期入所受入加算　</t>
    </r>
    <r>
      <rPr>
        <sz val="11.5"/>
        <rFont val="ＭＳ ゴシック"/>
        <family val="3"/>
        <charset val="128"/>
      </rPr>
      <t>[短期入所療養介護]</t>
    </r>
    <rPh sb="4" eb="6">
      <t>キンキュウ</t>
    </rPh>
    <rPh sb="6" eb="8">
      <t>タンキ</t>
    </rPh>
    <rPh sb="8" eb="10">
      <t>ニュウショ</t>
    </rPh>
    <rPh sb="10" eb="12">
      <t>ウケイレ</t>
    </rPh>
    <rPh sb="12" eb="14">
      <t>カサン</t>
    </rPh>
    <rPh sb="16" eb="18">
      <t>タンキ</t>
    </rPh>
    <rPh sb="18" eb="20">
      <t>ニュウショ</t>
    </rPh>
    <rPh sb="20" eb="22">
      <t>リョウヨウ</t>
    </rPh>
    <rPh sb="22" eb="24">
      <t>カイゴ</t>
    </rPh>
    <phoneticPr fontId="5"/>
  </si>
  <si>
    <r>
      <t>（42）重度療養管理加算　</t>
    </r>
    <r>
      <rPr>
        <sz val="11.5"/>
        <rFont val="ＭＳ ゴシック"/>
        <family val="3"/>
        <charset val="128"/>
      </rPr>
      <t>[短期入所療養介護]</t>
    </r>
    <rPh sb="14" eb="16">
      <t>タンキ</t>
    </rPh>
    <rPh sb="16" eb="18">
      <t>ニュウショ</t>
    </rPh>
    <rPh sb="18" eb="20">
      <t>リョウヨウ</t>
    </rPh>
    <rPh sb="20" eb="22">
      <t>カイゴ</t>
    </rPh>
    <phoneticPr fontId="5"/>
  </si>
  <si>
    <r>
      <t>（43）送迎加算　</t>
    </r>
    <r>
      <rPr>
        <sz val="11.5"/>
        <rFont val="ＭＳ ゴシック"/>
        <family val="3"/>
        <charset val="128"/>
      </rPr>
      <t>[短期入所療養介護]</t>
    </r>
    <rPh sb="4" eb="6">
      <t>ソウゲイ</t>
    </rPh>
    <rPh sb="6" eb="8">
      <t>カサン</t>
    </rPh>
    <rPh sb="10" eb="12">
      <t>タンキ</t>
    </rPh>
    <rPh sb="12" eb="14">
      <t>ニュウショ</t>
    </rPh>
    <rPh sb="14" eb="16">
      <t>リョウヨウ</t>
    </rPh>
    <rPh sb="16" eb="18">
      <t>カイゴ</t>
    </rPh>
    <phoneticPr fontId="5"/>
  </si>
  <si>
    <t>問23</t>
    <rPh sb="0" eb="1">
      <t>ト</t>
    </rPh>
    <phoneticPr fontId="5"/>
  </si>
  <si>
    <t>（20）相談及び援助［介護老人保健施設］</t>
    <rPh sb="4" eb="6">
      <t>ソウダン</t>
    </rPh>
    <rPh sb="6" eb="7">
      <t>オヨ</t>
    </rPh>
    <rPh sb="8" eb="10">
      <t>エンジョ</t>
    </rPh>
    <rPh sb="11" eb="13">
      <t>カイゴ</t>
    </rPh>
    <rPh sb="13" eb="15">
      <t>ロウジン</t>
    </rPh>
    <rPh sb="15" eb="17">
      <t>ホケン</t>
    </rPh>
    <rPh sb="17" eb="19">
      <t>シセツ</t>
    </rPh>
    <phoneticPr fontId="5"/>
  </si>
  <si>
    <t>従業者に対する事故発生の防止のための研修を定期的（年２回以上）に開催している。</t>
    <rPh sb="0" eb="3">
      <t>ジュウギョウシャ</t>
    </rPh>
    <rPh sb="4" eb="5">
      <t>タイ</t>
    </rPh>
    <rPh sb="7" eb="9">
      <t>ジコ</t>
    </rPh>
    <rPh sb="9" eb="11">
      <t>ハッセイ</t>
    </rPh>
    <rPh sb="12" eb="14">
      <t>ボウシ</t>
    </rPh>
    <rPh sb="18" eb="20">
      <t>ケンシュウ</t>
    </rPh>
    <rPh sb="21" eb="24">
      <t>テイキテキ</t>
    </rPh>
    <rPh sb="25" eb="26">
      <t>ネン</t>
    </rPh>
    <rPh sb="27" eb="28">
      <t>カイ</t>
    </rPh>
    <rPh sb="28" eb="30">
      <t>イジョウ</t>
    </rPh>
    <rPh sb="32" eb="34">
      <t>カイサイ</t>
    </rPh>
    <phoneticPr fontId="5"/>
  </si>
  <si>
    <t>介護老人保健施設に入所していた者が、医療機関に入院し、当該者について、医師が別に厚生労働大臣が定める特別食又は嚥下調整食を提供する必要性を認めた場合であって、当該者が退院した後、直ちに再度当該介護老人保健施設に入所（以下「二次入所」という。）した場合を対象としている。</t>
    <rPh sb="4" eb="6">
      <t>ホケン</t>
    </rPh>
    <rPh sb="100" eb="102">
      <t>ホケン</t>
    </rPh>
    <rPh sb="111" eb="112">
      <t>２</t>
    </rPh>
    <phoneticPr fontId="5"/>
  </si>
  <si>
    <t>介護老人保健施設の管理栄養士が入院する医療機関を訪問の上、当該医療機関での栄養に関する指導又はカンファレンスに同席（テレビ電話装置等の活用可）し、医療機関の管理栄養士と連携して二次入所後の栄養ケア計画を作成している。</t>
    <rPh sb="88" eb="89">
      <t>２</t>
    </rPh>
    <phoneticPr fontId="5"/>
  </si>
  <si>
    <t>栄養ケア計画について、二次入所後に入所者又はその家族の同意が得られた場合に算定している。</t>
    <rPh sb="0" eb="2">
      <t>エイヨウ</t>
    </rPh>
    <rPh sb="4" eb="6">
      <t>ケイカク</t>
    </rPh>
    <rPh sb="11" eb="12">
      <t>２</t>
    </rPh>
    <rPh sb="12" eb="13">
      <t>ジ</t>
    </rPh>
    <rPh sb="13" eb="15">
      <t>ニュウショ</t>
    </rPh>
    <rPh sb="15" eb="16">
      <t>ゴ</t>
    </rPh>
    <rPh sb="17" eb="20">
      <t>ニュウショシャ</t>
    </rPh>
    <rPh sb="20" eb="21">
      <t>マタ</t>
    </rPh>
    <rPh sb="24" eb="26">
      <t>カゾク</t>
    </rPh>
    <rPh sb="27" eb="29">
      <t>ドウイ</t>
    </rPh>
    <rPh sb="30" eb="31">
      <t>エ</t>
    </rPh>
    <rPh sb="34" eb="36">
      <t>バアイ</t>
    </rPh>
    <rPh sb="37" eb="39">
      <t>サンテイ</t>
    </rPh>
    <phoneticPr fontId="5"/>
  </si>
  <si>
    <t>当該協力医療機関が、次の①～③の各要件を満たしている。
＊①～③についてもそれぞれ点検してください　</t>
    <rPh sb="0" eb="2">
      <t>トウガイ</t>
    </rPh>
    <rPh sb="2" eb="4">
      <t>キョウリョク</t>
    </rPh>
    <rPh sb="4" eb="6">
      <t>イリョウ</t>
    </rPh>
    <rPh sb="6" eb="8">
      <t>キカン</t>
    </rPh>
    <rPh sb="10" eb="11">
      <t>ツギ</t>
    </rPh>
    <rPh sb="16" eb="17">
      <t>カク</t>
    </rPh>
    <rPh sb="17" eb="19">
      <t>ヨウケン</t>
    </rPh>
    <rPh sb="20" eb="21">
      <t>ミ</t>
    </rPh>
    <phoneticPr fontId="5"/>
  </si>
  <si>
    <t>入所者ごとに、要介護状態の軽減の見込みについて、医師又は医師と連携した看護師が施設入所時に評価し、その後少なくとも３月に１回評価するとともに、その評価結果等の情報を厚生労働省に提出し、当該情報その他排せつ支援の適切かつ有効な実施のために必要な情報を活用している。</t>
    <phoneticPr fontId="5"/>
  </si>
  <si>
    <t>問１</t>
    <rPh sb="0" eb="1">
      <t>トイ</t>
    </rPh>
    <phoneticPr fontId="5"/>
  </si>
  <si>
    <t>次のいずれかに適合すること。</t>
    <phoneticPr fontId="5"/>
  </si>
  <si>
    <t>① 介護職員の総数のうち、介護福祉士の占める割合が100分の80以上である。</t>
    <phoneticPr fontId="5"/>
  </si>
  <si>
    <t>② 介護職員の総数のうち、勤続年数10年以上の介護福祉士の占める割合が100分の35以上である。</t>
    <phoneticPr fontId="5"/>
  </si>
  <si>
    <t>問２</t>
    <rPh sb="0" eb="1">
      <t>トイ</t>
    </rPh>
    <phoneticPr fontId="5"/>
  </si>
  <si>
    <t>〔介護老人保健施設のみ〕
提供するサービスの質の向上に資する取組を実施している。</t>
    <rPh sb="5" eb="7">
      <t>ホケン</t>
    </rPh>
    <phoneticPr fontId="5"/>
  </si>
  <si>
    <t>介護職員の総数のうち、介護福祉士の占める割合が100分の60以上である。</t>
    <phoneticPr fontId="5"/>
  </si>
  <si>
    <t xml:space="preserve">③ </t>
    <phoneticPr fontId="5"/>
  </si>
  <si>
    <t xml:space="preserve">② </t>
    <phoneticPr fontId="5"/>
  </si>
  <si>
    <t xml:space="preserve">① </t>
    <phoneticPr fontId="5"/>
  </si>
  <si>
    <t>介護職員の総数のうち、介護福祉士の占める割合が100分の50以上である。</t>
    <phoneticPr fontId="5"/>
  </si>
  <si>
    <t>看護・介護職員の総数のうち、常勤職員の占める割合が100分の75以上である。</t>
    <phoneticPr fontId="5"/>
  </si>
  <si>
    <t>サービスを利用者に直接提供する職員の総数のうち、勤続年数７年以上の者の占める割合が100分の30以上である。</t>
    <phoneticPr fontId="5"/>
  </si>
  <si>
    <t>市に届け出た運営規程に定めている入所（利用）定員を遵守するとともに、人員基準に定められた職種、員数の職員を配置している。</t>
    <phoneticPr fontId="5"/>
  </si>
  <si>
    <t>問４</t>
    <rPh sb="0" eb="1">
      <t>トイ</t>
    </rPh>
    <phoneticPr fontId="5"/>
  </si>
  <si>
    <t>利用を開始した日から起算して７日(利用者の日常生活上の世話を行う家族の疾病等やむを得ない事情がある場合は、14日）を限度として算定している。</t>
    <rPh sb="0" eb="2">
      <t>リヨウ</t>
    </rPh>
    <rPh sb="3" eb="5">
      <t>カイシ</t>
    </rPh>
    <rPh sb="7" eb="8">
      <t>ヒ</t>
    </rPh>
    <rPh sb="10" eb="12">
      <t>キサン</t>
    </rPh>
    <rPh sb="15" eb="16">
      <t>ニチ</t>
    </rPh>
    <rPh sb="58" eb="60">
      <t>ゲンド</t>
    </rPh>
    <rPh sb="63" eb="65">
      <t>サンテイ</t>
    </rPh>
    <phoneticPr fontId="5"/>
  </si>
  <si>
    <t>（７）居宅サービス計画（介護予防サービス計画）に沿ったサービスの提供 [短期入所療養介護]</t>
    <rPh sb="3" eb="5">
      <t>キョタク</t>
    </rPh>
    <rPh sb="9" eb="11">
      <t>ケイカク</t>
    </rPh>
    <rPh sb="12" eb="14">
      <t>カイゴ</t>
    </rPh>
    <rPh sb="14" eb="16">
      <t>ヨボウ</t>
    </rPh>
    <rPh sb="20" eb="22">
      <t>ケイカク</t>
    </rPh>
    <rPh sb="24" eb="25">
      <t>ソ</t>
    </rPh>
    <rPh sb="32" eb="34">
      <t>テイキョウ</t>
    </rPh>
    <rPh sb="40" eb="42">
      <t>リョウヨウ</t>
    </rPh>
    <phoneticPr fontId="5"/>
  </si>
  <si>
    <t>業務管理体制の整備に関し、届け出た事項に変更があったときは、遅滞なく、監督権者（横須賀市長）に変更を届け出ている。</t>
    <rPh sb="0" eb="2">
      <t>ギョウム</t>
    </rPh>
    <rPh sb="2" eb="4">
      <t>カンリ</t>
    </rPh>
    <rPh sb="4" eb="6">
      <t>タイセイ</t>
    </rPh>
    <rPh sb="7" eb="9">
      <t>セイビ</t>
    </rPh>
    <rPh sb="10" eb="11">
      <t>カン</t>
    </rPh>
    <rPh sb="13" eb="14">
      <t>トド</t>
    </rPh>
    <rPh sb="15" eb="16">
      <t>デ</t>
    </rPh>
    <rPh sb="17" eb="19">
      <t>ジコウ</t>
    </rPh>
    <rPh sb="20" eb="22">
      <t>ヘンコウ</t>
    </rPh>
    <rPh sb="30" eb="32">
      <t>チタイ</t>
    </rPh>
    <rPh sb="35" eb="37">
      <t>カントク</t>
    </rPh>
    <rPh sb="37" eb="38">
      <t>ケン</t>
    </rPh>
    <rPh sb="38" eb="39">
      <t>シャ</t>
    </rPh>
    <rPh sb="40" eb="45">
      <t>ヨコスカシチョウ</t>
    </rPh>
    <rPh sb="47" eb="49">
      <t>ヘンコウ</t>
    </rPh>
    <rPh sb="50" eb="51">
      <t>トド</t>
    </rPh>
    <rPh sb="52" eb="53">
      <t>デ</t>
    </rPh>
    <phoneticPr fontId="5"/>
  </si>
  <si>
    <t>事業者として、横須賀市外にも指定介護事業所等がある。
　「ある」場合　→　問２以下の回答は不要です。「－」にしてください。
　「ない」場合　→　問２以下も記入してください。</t>
    <rPh sb="0" eb="3">
      <t>ジギョウシャ</t>
    </rPh>
    <rPh sb="7" eb="11">
      <t>ヨコスカシ</t>
    </rPh>
    <rPh sb="11" eb="12">
      <t>ソト</t>
    </rPh>
    <rPh sb="14" eb="16">
      <t>シテイ</t>
    </rPh>
    <rPh sb="16" eb="18">
      <t>カイゴ</t>
    </rPh>
    <rPh sb="18" eb="21">
      <t>ジギョウショ</t>
    </rPh>
    <rPh sb="21" eb="22">
      <t>トウ</t>
    </rPh>
    <rPh sb="32" eb="34">
      <t>バアイ</t>
    </rPh>
    <rPh sb="37" eb="38">
      <t>トイ</t>
    </rPh>
    <rPh sb="39" eb="41">
      <t>イカ</t>
    </rPh>
    <rPh sb="42" eb="44">
      <t>カイトウ</t>
    </rPh>
    <rPh sb="45" eb="47">
      <t>フヨウ</t>
    </rPh>
    <rPh sb="67" eb="69">
      <t>バアイ</t>
    </rPh>
    <rPh sb="72" eb="73">
      <t>トイ</t>
    </rPh>
    <rPh sb="74" eb="76">
      <t>イカ</t>
    </rPh>
    <rPh sb="77" eb="79">
      <t>キニュウ</t>
    </rPh>
    <phoneticPr fontId="5"/>
  </si>
  <si>
    <t>業務管理体制を整備し、監督権者（横須賀市長）に届け出ている。</t>
    <rPh sb="0" eb="2">
      <t>ギョウム</t>
    </rPh>
    <rPh sb="2" eb="4">
      <t>カンリ</t>
    </rPh>
    <rPh sb="4" eb="6">
      <t>タイセイ</t>
    </rPh>
    <rPh sb="7" eb="9">
      <t>セイビ</t>
    </rPh>
    <rPh sb="11" eb="13">
      <t>カントク</t>
    </rPh>
    <rPh sb="13" eb="14">
      <t>ケン</t>
    </rPh>
    <rPh sb="14" eb="15">
      <t>シャ</t>
    </rPh>
    <rPh sb="16" eb="21">
      <t>ヨコスカシチョウ</t>
    </rPh>
    <rPh sb="23" eb="24">
      <t>トド</t>
    </rPh>
    <rPh sb="25" eb="26">
      <t>デ</t>
    </rPh>
    <phoneticPr fontId="5"/>
  </si>
  <si>
    <t>法令遵守責任者を定めている。</t>
    <rPh sb="0" eb="2">
      <t>ホウレイ</t>
    </rPh>
    <rPh sb="2" eb="4">
      <t>ジュンシュ</t>
    </rPh>
    <rPh sb="4" eb="7">
      <t>セキニンシャ</t>
    </rPh>
    <rPh sb="8" eb="9">
      <t>サダ</t>
    </rPh>
    <phoneticPr fontId="5"/>
  </si>
  <si>
    <t>[ユニット型施設]
入居（利用）者が他の入居（利用）者の生活に過度に干渉し、自律的な生活を損なうことのないように配慮している。</t>
    <rPh sb="10" eb="12">
      <t>ニュウキョ</t>
    </rPh>
    <rPh sb="18" eb="19">
      <t>タ</t>
    </rPh>
    <rPh sb="20" eb="22">
      <t>ニュウキョ</t>
    </rPh>
    <rPh sb="28" eb="30">
      <t>セイカツ</t>
    </rPh>
    <rPh sb="31" eb="33">
      <t>カド</t>
    </rPh>
    <rPh sb="34" eb="36">
      <t>カンショウ</t>
    </rPh>
    <rPh sb="38" eb="41">
      <t>ジリツテキ</t>
    </rPh>
    <rPh sb="42" eb="44">
      <t>セイカツ</t>
    </rPh>
    <rPh sb="45" eb="46">
      <t>ソコ</t>
    </rPh>
    <rPh sb="56" eb="58">
      <t>ハイリョ</t>
    </rPh>
    <phoneticPr fontId="5"/>
  </si>
  <si>
    <t>計画担当介護支援専門員は、施設サービス計画の原案の内容について入所者又はその家族に対して説明し、文書により入所者の同意を得ている。</t>
    <phoneticPr fontId="5"/>
  </si>
  <si>
    <t>常に入所者の心身の状況、病状、その置かれている環境等の的確な把握に努め、入所者又はその家族に対し、その相談に適切に応じるとともに、必要な助言その他の援助を行っている。</t>
    <rPh sb="0" eb="1">
      <t>ツネ</t>
    </rPh>
    <rPh sb="4" eb="5">
      <t>モノ</t>
    </rPh>
    <rPh sb="6" eb="8">
      <t>シンシン</t>
    </rPh>
    <rPh sb="9" eb="11">
      <t>ジョウキョウ</t>
    </rPh>
    <rPh sb="12" eb="14">
      <t>ビョウジョウ</t>
    </rPh>
    <rPh sb="17" eb="18">
      <t>オ</t>
    </rPh>
    <rPh sb="23" eb="26">
      <t>カンキョウトウ</t>
    </rPh>
    <rPh sb="27" eb="29">
      <t>テキカク</t>
    </rPh>
    <rPh sb="30" eb="32">
      <t>ハアク</t>
    </rPh>
    <rPh sb="33" eb="34">
      <t>ツト</t>
    </rPh>
    <rPh sb="38" eb="39">
      <t>シャ</t>
    </rPh>
    <rPh sb="39" eb="40">
      <t>マタ</t>
    </rPh>
    <rPh sb="43" eb="45">
      <t>カゾク</t>
    </rPh>
    <rPh sb="46" eb="47">
      <t>タイ</t>
    </rPh>
    <rPh sb="51" eb="53">
      <t>ソウダン</t>
    </rPh>
    <rPh sb="54" eb="56">
      <t>テキセツ</t>
    </rPh>
    <rPh sb="57" eb="58">
      <t>オウ</t>
    </rPh>
    <rPh sb="65" eb="67">
      <t>ヒツヨウ</t>
    </rPh>
    <rPh sb="68" eb="70">
      <t>ジョゲン</t>
    </rPh>
    <rPh sb="72" eb="73">
      <t>タ</t>
    </rPh>
    <rPh sb="74" eb="76">
      <t>エンジョ</t>
    </rPh>
    <rPh sb="77" eb="78">
      <t>オコナ</t>
    </rPh>
    <phoneticPr fontId="5"/>
  </si>
  <si>
    <t>問5</t>
    <rPh sb="0" eb="1">
      <t>ト</t>
    </rPh>
    <phoneticPr fontId="5"/>
  </si>
  <si>
    <t>問6</t>
    <rPh sb="0" eb="1">
      <t>ト</t>
    </rPh>
    <phoneticPr fontId="5"/>
  </si>
  <si>
    <t>問8</t>
    <rPh sb="0" eb="1">
      <t>ト</t>
    </rPh>
    <phoneticPr fontId="5"/>
  </si>
  <si>
    <t>問9</t>
    <rPh sb="0" eb="1">
      <t>ト</t>
    </rPh>
    <phoneticPr fontId="5"/>
  </si>
  <si>
    <t>（認知症専門棟）における勤務体制</t>
    <rPh sb="1" eb="4">
      <t>ニンチショウ</t>
    </rPh>
    <rPh sb="4" eb="6">
      <t>センモン</t>
    </rPh>
    <rPh sb="6" eb="7">
      <t>トウ</t>
    </rPh>
    <phoneticPr fontId="5"/>
  </si>
  <si>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70"/>
  </si>
  <si>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70"/>
  </si>
  <si>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70"/>
  </si>
  <si>
    <t>　　　　　手入力すること。</t>
    <phoneticPr fontId="70"/>
  </si>
  <si>
    <r>
      <t>　　　　　したがって、勤務形態「</t>
    </r>
    <r>
      <rPr>
        <sz val="11"/>
        <color rgb="FF000000"/>
        <rFont val="Calibri"/>
        <family val="2"/>
      </rPr>
      <t>A</t>
    </r>
    <r>
      <rPr>
        <sz val="11"/>
        <color rgb="FF000000"/>
        <rFont val="ＭＳ Ｐゴシック"/>
        <family val="3"/>
        <charset val="128"/>
        <scheme val="minor"/>
      </rPr>
      <t>：常勤で専従」及び「</t>
    </r>
    <r>
      <rPr>
        <sz val="11"/>
        <color rgb="FF000000"/>
        <rFont val="Calibri"/>
        <family val="2"/>
      </rPr>
      <t>B</t>
    </r>
    <r>
      <rPr>
        <sz val="11"/>
        <color rgb="FF000000"/>
        <rFont val="ＭＳ Ｐゴシック"/>
        <family val="3"/>
        <charset val="128"/>
        <scheme val="minor"/>
      </rPr>
      <t>：常勤で兼務」については、実態に応じて「常勤換算の対象時間数」及び「常勤換算方法対象外の常勤の従業者の人数」を確認し、</t>
    </r>
    <phoneticPr fontId="70"/>
  </si>
  <si>
    <t>　　　　　常勤の従業者の員数に換算する方法」であるため、常勤の従業者については常勤換算方法によらず、実人数で計算する。</t>
    <phoneticPr fontId="70"/>
  </si>
  <si>
    <t>　　　　○ 常勤換算方法とは、非常勤の従業者について「事業所の従業者の勤務延時間数を当該事業所において常勤の従業者が勤務すべき時間数で除することにより、</t>
    <phoneticPr fontId="70"/>
  </si>
  <si>
    <t>　(13)【任意入力】 常勤換算による配置が求められる職種について、各欄に該当する数字を確認・入力し、常勤換算後の人数を算出してください。</t>
    <rPh sb="6" eb="8">
      <t>ニンイ</t>
    </rPh>
    <rPh sb="8" eb="10">
      <t>ニュウリョク</t>
    </rPh>
    <rPh sb="12" eb="14">
      <t>ジョウキン</t>
    </rPh>
    <rPh sb="14" eb="16">
      <t>カンザン</t>
    </rPh>
    <rPh sb="19" eb="21">
      <t>ハイチ</t>
    </rPh>
    <rPh sb="22" eb="23">
      <t>モト</t>
    </rPh>
    <rPh sb="27" eb="29">
      <t>ショクシュ</t>
    </rPh>
    <rPh sb="34" eb="35">
      <t>カク</t>
    </rPh>
    <rPh sb="35" eb="36">
      <t>ラン</t>
    </rPh>
    <rPh sb="37" eb="39">
      <t>ガイトウ</t>
    </rPh>
    <rPh sb="41" eb="43">
      <t>スウジ</t>
    </rPh>
    <rPh sb="44" eb="46">
      <t>カクニン</t>
    </rPh>
    <rPh sb="47" eb="49">
      <t>ニュウリョク</t>
    </rPh>
    <rPh sb="51" eb="53">
      <t>ジョウキン</t>
    </rPh>
    <rPh sb="53" eb="55">
      <t>カンサン</t>
    </rPh>
    <rPh sb="55" eb="56">
      <t>ゴ</t>
    </rPh>
    <rPh sb="57" eb="59">
      <t>ニンズウ</t>
    </rPh>
    <rPh sb="60" eb="62">
      <t>サンシュツ</t>
    </rPh>
    <phoneticPr fontId="70"/>
  </si>
  <si>
    <t>　　　 その他、特記事項欄としてもご活用ください。</t>
    <rPh sb="6" eb="7">
      <t>タ</t>
    </rPh>
    <rPh sb="8" eb="10">
      <t>トッキ</t>
    </rPh>
    <rPh sb="10" eb="12">
      <t>ジコウ</t>
    </rPh>
    <rPh sb="12" eb="13">
      <t>ラン</t>
    </rPh>
    <rPh sb="18" eb="20">
      <t>カツヨウ</t>
    </rPh>
    <phoneticPr fontId="70"/>
  </si>
  <si>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70"/>
  </si>
  <si>
    <t>　(12)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70"/>
  </si>
  <si>
    <t>　(11)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70"/>
  </si>
  <si>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70"/>
  </si>
  <si>
    <t>　(10)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70"/>
  </si>
  <si>
    <t>　　  ※ 指定基準の確認に際しては、４週分の入力で差し支えありません。</t>
  </si>
  <si>
    <t>　(9) 申請する事業に係る従業者（管理者を含む。）の1ヶ月分の勤務時間を入力してください。（別シートの「シフト記号表」を作成し、シフト記号を選択または入力してください。）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rPh sb="47" eb="48">
      <t>ベツ</t>
    </rPh>
    <rPh sb="56" eb="58">
      <t>キゴウ</t>
    </rPh>
    <rPh sb="58" eb="59">
      <t>ヒョウ</t>
    </rPh>
    <rPh sb="61" eb="63">
      <t>サクセイ</t>
    </rPh>
    <rPh sb="68" eb="70">
      <t>キゴウ</t>
    </rPh>
    <rPh sb="71" eb="73">
      <t>センタク</t>
    </rPh>
    <rPh sb="76" eb="78">
      <t>ニュウリョク</t>
    </rPh>
    <phoneticPr fontId="70"/>
  </si>
  <si>
    <t>　(8) 従業者の氏名を記入してください。</t>
    <rPh sb="5" eb="8">
      <t>ジュウギョウシャ</t>
    </rPh>
    <rPh sb="9" eb="11">
      <t>シメイ</t>
    </rPh>
    <rPh sb="12" eb="14">
      <t>キニュウ</t>
    </rPh>
    <phoneticPr fontId="70"/>
  </si>
  <si>
    <t>　　 ※選択した資格及び研修に関して、必要に応じて、資格証又は研修修了証等の写しを添付資料として提出してください。</t>
    <rPh sb="4" eb="6">
      <t>センタク</t>
    </rPh>
    <rPh sb="8" eb="10">
      <t>シカク</t>
    </rPh>
    <rPh sb="10" eb="11">
      <t>オヨ</t>
    </rPh>
    <rPh sb="12" eb="14">
      <t>ケンシュウ</t>
    </rPh>
    <rPh sb="15" eb="16">
      <t>カン</t>
    </rPh>
    <rPh sb="19" eb="21">
      <t>ヒツヨウ</t>
    </rPh>
    <rPh sb="22" eb="23">
      <t>オウ</t>
    </rPh>
    <rPh sb="26" eb="29">
      <t>シカクショウ</t>
    </rPh>
    <rPh sb="29" eb="30">
      <t>マタ</t>
    </rPh>
    <rPh sb="31" eb="33">
      <t>ケンシュウ</t>
    </rPh>
    <rPh sb="33" eb="35">
      <t>シュウリョウ</t>
    </rPh>
    <rPh sb="35" eb="37">
      <t>ショウトウ</t>
    </rPh>
    <rPh sb="38" eb="39">
      <t>ウツ</t>
    </rPh>
    <rPh sb="41" eb="43">
      <t>テンプ</t>
    </rPh>
    <rPh sb="43" eb="45">
      <t>シリョウ</t>
    </rPh>
    <rPh sb="48" eb="50">
      <t>テイシュツ</t>
    </rPh>
    <phoneticPr fontId="70"/>
  </si>
  <si>
    <t xml:space="preserve"> 　　 複数の資格を保有する従業者については、当該事業所にて従事する業務に最も関連する資格１つを選択してください。人員基準上、求められている資格等は必ずご記入ください。</t>
    <rPh sb="4" eb="6">
      <t>フクスウ</t>
    </rPh>
    <rPh sb="7" eb="9">
      <t>シカク</t>
    </rPh>
    <rPh sb="10" eb="12">
      <t>ホユウ</t>
    </rPh>
    <rPh sb="14" eb="17">
      <t>ジュウギョウシャ</t>
    </rPh>
    <rPh sb="23" eb="25">
      <t>トウガイ</t>
    </rPh>
    <rPh sb="25" eb="28">
      <t>ジギョウショ</t>
    </rPh>
    <rPh sb="30" eb="32">
      <t>ジュウジ</t>
    </rPh>
    <rPh sb="34" eb="36">
      <t>ギョウム</t>
    </rPh>
    <rPh sb="37" eb="38">
      <t>モット</t>
    </rPh>
    <rPh sb="39" eb="41">
      <t>カンレン</t>
    </rPh>
    <rPh sb="43" eb="45">
      <t>シカク</t>
    </rPh>
    <rPh sb="48" eb="50">
      <t>センタク</t>
    </rPh>
    <rPh sb="57" eb="59">
      <t>ジンイン</t>
    </rPh>
    <rPh sb="59" eb="61">
      <t>キジュン</t>
    </rPh>
    <rPh sb="61" eb="62">
      <t>ジョウ</t>
    </rPh>
    <rPh sb="63" eb="64">
      <t>モト</t>
    </rPh>
    <rPh sb="70" eb="72">
      <t>シカク</t>
    </rPh>
    <rPh sb="72" eb="73">
      <t>トウ</t>
    </rPh>
    <rPh sb="74" eb="75">
      <t>カナラ</t>
    </rPh>
    <rPh sb="77" eb="79">
      <t>キニュウ</t>
    </rPh>
    <phoneticPr fontId="70"/>
  </si>
  <si>
    <t>　(7)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70"/>
  </si>
  <si>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70"/>
  </si>
  <si>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70"/>
  </si>
  <si>
    <t>（注）常勤・非常勤の区分について</t>
    <rPh sb="1" eb="2">
      <t>チュウ</t>
    </rPh>
    <rPh sb="3" eb="5">
      <t>ジョウキン</t>
    </rPh>
    <rPh sb="6" eb="9">
      <t>ヒジョウキン</t>
    </rPh>
    <rPh sb="10" eb="12">
      <t>クブン</t>
    </rPh>
    <phoneticPr fontId="70"/>
  </si>
  <si>
    <t>非常勤で兼務</t>
    <rPh sb="0" eb="1">
      <t>ヒ</t>
    </rPh>
    <rPh sb="1" eb="3">
      <t>ジョウキン</t>
    </rPh>
    <rPh sb="4" eb="6">
      <t>ケンム</t>
    </rPh>
    <phoneticPr fontId="70"/>
  </si>
  <si>
    <t>D</t>
    <phoneticPr fontId="70"/>
  </si>
  <si>
    <t>非常勤で専従</t>
    <rPh sb="0" eb="3">
      <t>ヒジョウキン</t>
    </rPh>
    <rPh sb="4" eb="6">
      <t>センジュウ</t>
    </rPh>
    <phoneticPr fontId="70"/>
  </si>
  <si>
    <t>C</t>
    <phoneticPr fontId="70"/>
  </si>
  <si>
    <t>常勤で兼務</t>
    <rPh sb="0" eb="2">
      <t>ジョウキン</t>
    </rPh>
    <rPh sb="3" eb="5">
      <t>ケンム</t>
    </rPh>
    <phoneticPr fontId="70"/>
  </si>
  <si>
    <t>B</t>
    <phoneticPr fontId="70"/>
  </si>
  <si>
    <t>常勤で専従</t>
    <rPh sb="0" eb="2">
      <t>ジョウキン</t>
    </rPh>
    <rPh sb="3" eb="5">
      <t>センジュウ</t>
    </rPh>
    <phoneticPr fontId="70"/>
  </si>
  <si>
    <t>A</t>
    <phoneticPr fontId="70"/>
  </si>
  <si>
    <t>区分</t>
    <rPh sb="0" eb="2">
      <t>クブン</t>
    </rPh>
    <phoneticPr fontId="70"/>
  </si>
  <si>
    <t>記号</t>
    <rPh sb="0" eb="2">
      <t>キゴウ</t>
    </rPh>
    <phoneticPr fontId="70"/>
  </si>
  <si>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70"/>
  </si>
  <si>
    <t>　(6)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27"/>
  </si>
  <si>
    <t>その他の従業者</t>
    <rPh sb="2" eb="3">
      <t>タ</t>
    </rPh>
    <rPh sb="4" eb="7">
      <t>ジュウギョウシャ</t>
    </rPh>
    <phoneticPr fontId="70"/>
  </si>
  <si>
    <t>事務員</t>
    <rPh sb="0" eb="3">
      <t>ジムイン</t>
    </rPh>
    <phoneticPr fontId="70"/>
  </si>
  <si>
    <t>調理員</t>
    <rPh sb="0" eb="3">
      <t>チョウリイン</t>
    </rPh>
    <phoneticPr fontId="70"/>
  </si>
  <si>
    <t>介護支援専門員</t>
    <rPh sb="0" eb="2">
      <t>カイゴ</t>
    </rPh>
    <rPh sb="2" eb="4">
      <t>シエン</t>
    </rPh>
    <rPh sb="4" eb="7">
      <t>センモンイン</t>
    </rPh>
    <phoneticPr fontId="70"/>
  </si>
  <si>
    <t>栄養士</t>
    <rPh sb="0" eb="3">
      <t>エイヨウシ</t>
    </rPh>
    <phoneticPr fontId="70"/>
  </si>
  <si>
    <t>言語聴覚士</t>
    <rPh sb="0" eb="2">
      <t>ゲンゴ</t>
    </rPh>
    <rPh sb="2" eb="5">
      <t>チョウカクシ</t>
    </rPh>
    <phoneticPr fontId="70"/>
  </si>
  <si>
    <t>作業療法士</t>
    <rPh sb="0" eb="2">
      <t>サギョウ</t>
    </rPh>
    <rPh sb="2" eb="5">
      <t>リョウホウシ</t>
    </rPh>
    <phoneticPr fontId="70"/>
  </si>
  <si>
    <t>理学療法士</t>
    <rPh sb="0" eb="2">
      <t>リガク</t>
    </rPh>
    <rPh sb="2" eb="5">
      <t>リョウホウシ</t>
    </rPh>
    <phoneticPr fontId="70"/>
  </si>
  <si>
    <t>支援相談員</t>
    <rPh sb="0" eb="2">
      <t>シエン</t>
    </rPh>
    <rPh sb="2" eb="5">
      <t>ソウダンイン</t>
    </rPh>
    <phoneticPr fontId="70"/>
  </si>
  <si>
    <t>介護職員</t>
    <rPh sb="0" eb="2">
      <t>カイゴ</t>
    </rPh>
    <rPh sb="2" eb="4">
      <t>ショクイン</t>
    </rPh>
    <phoneticPr fontId="70"/>
  </si>
  <si>
    <t>看護職員</t>
    <rPh sb="0" eb="2">
      <t>カンゴ</t>
    </rPh>
    <rPh sb="2" eb="4">
      <t>ショクイン</t>
    </rPh>
    <phoneticPr fontId="70"/>
  </si>
  <si>
    <t>薬剤師</t>
    <rPh sb="0" eb="3">
      <t>ヤクザイシ</t>
    </rPh>
    <phoneticPr fontId="70"/>
  </si>
  <si>
    <t>医師</t>
    <rPh sb="0" eb="2">
      <t>イシ</t>
    </rPh>
    <phoneticPr fontId="70"/>
  </si>
  <si>
    <t>管理者</t>
    <rPh sb="0" eb="3">
      <t>カンリシャ</t>
    </rPh>
    <phoneticPr fontId="70"/>
  </si>
  <si>
    <t>職種名</t>
    <rPh sb="0" eb="2">
      <t>ショクシュ</t>
    </rPh>
    <rPh sb="2" eb="3">
      <t>メイ</t>
    </rPh>
    <phoneticPr fontId="70"/>
  </si>
  <si>
    <t>No</t>
    <phoneticPr fontId="70"/>
  </si>
  <si>
    <t xml:space="preserve"> 　　 記入の順序は、職種ごとにまとめてください。</t>
    <rPh sb="4" eb="6">
      <t>キニュウ</t>
    </rPh>
    <rPh sb="7" eb="9">
      <t>ジュンジョ</t>
    </rPh>
    <rPh sb="11" eb="13">
      <t>ショクシュ</t>
    </rPh>
    <phoneticPr fontId="70"/>
  </si>
  <si>
    <t>　(5)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70"/>
  </si>
  <si>
    <t>　　  小数点第2位以下を切り上げ）とします。新規又は再開の場合は、推定数を入力してください。</t>
    <phoneticPr fontId="70"/>
  </si>
  <si>
    <t>　(4) 入所者数（利用者数／入院患者）を入力してください。入所者数は、前年度の平均値（前年度の入所者延数を当該前年度の日数で除して得た数。</t>
    <rPh sb="5" eb="8">
      <t>ニュウショシャ</t>
    </rPh>
    <rPh sb="8" eb="9">
      <t>スウ</t>
    </rPh>
    <rPh sb="10" eb="13">
      <t>リヨウシャ</t>
    </rPh>
    <rPh sb="13" eb="14">
      <t>スウ</t>
    </rPh>
    <rPh sb="15" eb="17">
      <t>ニュウイン</t>
    </rPh>
    <rPh sb="17" eb="19">
      <t>カンジャ</t>
    </rPh>
    <rPh sb="21" eb="23">
      <t>ニュウリョク</t>
    </rPh>
    <rPh sb="30" eb="33">
      <t>ニュウショシャ</t>
    </rPh>
    <rPh sb="33" eb="34">
      <t>スウ</t>
    </rPh>
    <rPh sb="36" eb="39">
      <t>ゼンネンド</t>
    </rPh>
    <rPh sb="40" eb="43">
      <t>ヘイキンチ</t>
    </rPh>
    <rPh sb="44" eb="47">
      <t>ゼンネンド</t>
    </rPh>
    <rPh sb="48" eb="51">
      <t>ニュウショシャ</t>
    </rPh>
    <rPh sb="51" eb="52">
      <t>ノ</t>
    </rPh>
    <rPh sb="52" eb="53">
      <t>スウ</t>
    </rPh>
    <rPh sb="54" eb="56">
      <t>トウガイ</t>
    </rPh>
    <rPh sb="56" eb="59">
      <t>ゼンネンド</t>
    </rPh>
    <rPh sb="60" eb="62">
      <t>ニッスウ</t>
    </rPh>
    <rPh sb="63" eb="64">
      <t>ジョ</t>
    </rPh>
    <rPh sb="66" eb="67">
      <t>エ</t>
    </rPh>
    <rPh sb="68" eb="69">
      <t>カズ</t>
    </rPh>
    <phoneticPr fontId="70"/>
  </si>
  <si>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70"/>
  </si>
  <si>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70"/>
  </si>
  <si>
    <t>　(1) 「４週」・「暦月」のいずれかを選択してください。</t>
    <rPh sb="7" eb="8">
      <t>シュウ</t>
    </rPh>
    <rPh sb="11" eb="12">
      <t>レキ</t>
    </rPh>
    <rPh sb="12" eb="13">
      <t>ツキ</t>
    </rPh>
    <rPh sb="20" eb="22">
      <t>センタク</t>
    </rPh>
    <phoneticPr fontId="70"/>
  </si>
  <si>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70"/>
  </si>
  <si>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70"/>
  </si>
  <si>
    <t>・・・プルダウンから選択して入力する必要がある箇所です。</t>
    <rPh sb="10" eb="12">
      <t>センタク</t>
    </rPh>
    <rPh sb="14" eb="16">
      <t>ニュウリョク</t>
    </rPh>
    <rPh sb="18" eb="20">
      <t>ヒツヨウ</t>
    </rPh>
    <rPh sb="23" eb="25">
      <t>カショ</t>
    </rPh>
    <phoneticPr fontId="70"/>
  </si>
  <si>
    <t>下記の記入方法に従って、入力してください。</t>
    <phoneticPr fontId="70"/>
  </si>
  <si>
    <t>・・・直接入力する必要がある箇所です。</t>
    <rPh sb="3" eb="5">
      <t>チョクセツ</t>
    </rPh>
    <rPh sb="5" eb="7">
      <t>ニュウリョク</t>
    </rPh>
    <rPh sb="9" eb="11">
      <t>ヒツヨウ</t>
    </rPh>
    <rPh sb="14" eb="16">
      <t>カショ</t>
    </rPh>
    <phoneticPr fontId="70"/>
  </si>
  <si>
    <t>従業者の勤務の体制及び勤務形態一覧表　記入方法　（【従来型】指定介護老人保健施設・短期入所療養介護）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6" eb="28">
      <t>ジュウライ</t>
    </rPh>
    <rPh sb="28" eb="29">
      <t>ガタ</t>
    </rPh>
    <rPh sb="30" eb="32">
      <t>シテイ</t>
    </rPh>
    <rPh sb="32" eb="34">
      <t>カイゴ</t>
    </rPh>
    <rPh sb="34" eb="36">
      <t>ロウジン</t>
    </rPh>
    <rPh sb="36" eb="38">
      <t>ホケン</t>
    </rPh>
    <rPh sb="38" eb="40">
      <t>シセツ</t>
    </rPh>
    <rPh sb="41" eb="43">
      <t>タンキ</t>
    </rPh>
    <rPh sb="43" eb="45">
      <t>ニュウショ</t>
    </rPh>
    <rPh sb="45" eb="47">
      <t>リョウヨウ</t>
    </rPh>
    <rPh sb="47" eb="49">
      <t>カイゴ</t>
    </rPh>
    <phoneticPr fontId="27"/>
  </si>
  <si>
    <t>≪提出不要≫</t>
    <rPh sb="1" eb="3">
      <t>テイシュツ</t>
    </rPh>
    <rPh sb="3" eb="5">
      <t>フヨウ</t>
    </rPh>
    <phoneticPr fontId="70"/>
  </si>
  <si>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70"/>
  </si>
  <si>
    <t>・シフト記号が足りない場合は、適宜、行を追加してください。</t>
    <rPh sb="4" eb="6">
      <t>キゴウ</t>
    </rPh>
    <rPh sb="7" eb="8">
      <t>タ</t>
    </rPh>
    <rPh sb="11" eb="13">
      <t>バアイ</t>
    </rPh>
    <rPh sb="15" eb="17">
      <t>テキギ</t>
    </rPh>
    <rPh sb="18" eb="19">
      <t>ギョウ</t>
    </rPh>
    <rPh sb="20" eb="22">
      <t>ツイカ</t>
    </rPh>
    <phoneticPr fontId="70"/>
  </si>
  <si>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70"/>
  </si>
  <si>
    <t>・職種ごとの勤務時間を「○：○○～○：○○」と表記することが困難な場合は、No18～33を活用し、勤務時間数のみを入力してください。</t>
    <rPh sb="45" eb="47">
      <t>カツヨウ</t>
    </rPh>
    <phoneticPr fontId="70"/>
  </si>
  <si>
    <t>1日に2回勤務する場合</t>
    <phoneticPr fontId="70"/>
  </si>
  <si>
    <t>）</t>
    <phoneticPr fontId="70"/>
  </si>
  <si>
    <t>-</t>
    <phoneticPr fontId="70"/>
  </si>
  <si>
    <t>（</t>
    <phoneticPr fontId="70"/>
  </si>
  <si>
    <t>～</t>
    <phoneticPr fontId="70"/>
  </si>
  <si>
    <t>：</t>
    <phoneticPr fontId="70"/>
  </si>
  <si>
    <t>ai</t>
    <phoneticPr fontId="70"/>
  </si>
  <si>
    <t>ah</t>
    <phoneticPr fontId="70"/>
  </si>
  <si>
    <t>1日に2回勤務する場合</t>
    <rPh sb="1" eb="2">
      <t>ニチ</t>
    </rPh>
    <rPh sb="4" eb="5">
      <t>カイ</t>
    </rPh>
    <rPh sb="5" eb="7">
      <t>キンム</t>
    </rPh>
    <rPh sb="9" eb="11">
      <t>バアイ</t>
    </rPh>
    <phoneticPr fontId="70"/>
  </si>
  <si>
    <t>ag</t>
    <phoneticPr fontId="70"/>
  </si>
  <si>
    <t>af</t>
    <phoneticPr fontId="70"/>
  </si>
  <si>
    <t>ae</t>
    <phoneticPr fontId="70"/>
  </si>
  <si>
    <t>ad</t>
    <phoneticPr fontId="70"/>
  </si>
  <si>
    <t>ac</t>
    <phoneticPr fontId="70"/>
  </si>
  <si>
    <t>ab</t>
    <phoneticPr fontId="70"/>
  </si>
  <si>
    <t>aa</t>
    <phoneticPr fontId="70"/>
  </si>
  <si>
    <t>x</t>
    <phoneticPr fontId="70"/>
  </si>
  <si>
    <t>z</t>
    <phoneticPr fontId="70"/>
  </si>
  <si>
    <t>y</t>
    <phoneticPr fontId="70"/>
  </si>
  <si>
    <t>w</t>
    <phoneticPr fontId="70"/>
  </si>
  <si>
    <t>v</t>
    <phoneticPr fontId="70"/>
  </si>
  <si>
    <t>u</t>
    <phoneticPr fontId="70"/>
  </si>
  <si>
    <t>t</t>
    <phoneticPr fontId="70"/>
  </si>
  <si>
    <t>s</t>
    <phoneticPr fontId="70"/>
  </si>
  <si>
    <t>r</t>
    <phoneticPr fontId="70"/>
  </si>
  <si>
    <t>q</t>
    <phoneticPr fontId="70"/>
  </si>
  <si>
    <t>p</t>
    <phoneticPr fontId="70"/>
  </si>
  <si>
    <t>o</t>
    <phoneticPr fontId="70"/>
  </si>
  <si>
    <t>n</t>
    <phoneticPr fontId="70"/>
  </si>
  <si>
    <t>m</t>
    <phoneticPr fontId="70"/>
  </si>
  <si>
    <t>l</t>
    <phoneticPr fontId="70"/>
  </si>
  <si>
    <t>k</t>
    <phoneticPr fontId="70"/>
  </si>
  <si>
    <t>j</t>
    <phoneticPr fontId="70"/>
  </si>
  <si>
    <t>（夜勤）16:00～翌9:00勤務</t>
    <phoneticPr fontId="70"/>
  </si>
  <si>
    <t>i</t>
    <phoneticPr fontId="70"/>
  </si>
  <si>
    <t>（夜勤）16:00～翌9:00勤務</t>
    <rPh sb="1" eb="3">
      <t>ヤキン</t>
    </rPh>
    <rPh sb="10" eb="11">
      <t>ヨク</t>
    </rPh>
    <rPh sb="15" eb="17">
      <t>キンム</t>
    </rPh>
    <phoneticPr fontId="70"/>
  </si>
  <si>
    <t>h</t>
    <phoneticPr fontId="70"/>
  </si>
  <si>
    <t>g</t>
    <phoneticPr fontId="70"/>
  </si>
  <si>
    <t>f</t>
    <phoneticPr fontId="70"/>
  </si>
  <si>
    <t>e</t>
    <phoneticPr fontId="70"/>
  </si>
  <si>
    <t>d</t>
    <phoneticPr fontId="70"/>
  </si>
  <si>
    <t>c</t>
    <phoneticPr fontId="70"/>
  </si>
  <si>
    <t>b</t>
    <phoneticPr fontId="70"/>
  </si>
  <si>
    <t>a</t>
    <phoneticPr fontId="70"/>
  </si>
  <si>
    <t>勤務時間</t>
    <rPh sb="0" eb="2">
      <t>キンム</t>
    </rPh>
    <rPh sb="2" eb="4">
      <t>ジカン</t>
    </rPh>
    <phoneticPr fontId="70"/>
  </si>
  <si>
    <t>うち、休憩時間</t>
    <rPh sb="3" eb="5">
      <t>キュウケイ</t>
    </rPh>
    <rPh sb="5" eb="7">
      <t>ジカン</t>
    </rPh>
    <phoneticPr fontId="70"/>
  </si>
  <si>
    <t>終業時刻</t>
    <rPh sb="0" eb="2">
      <t>シュウギョウ</t>
    </rPh>
    <rPh sb="2" eb="4">
      <t>ジコク</t>
    </rPh>
    <phoneticPr fontId="70"/>
  </si>
  <si>
    <t>始業時刻</t>
    <rPh sb="0" eb="2">
      <t>シギョウ</t>
    </rPh>
    <rPh sb="2" eb="4">
      <t>ジコク</t>
    </rPh>
    <phoneticPr fontId="70"/>
  </si>
  <si>
    <t>自由記載欄</t>
    <rPh sb="0" eb="2">
      <t>ジユウ</t>
    </rPh>
    <rPh sb="2" eb="4">
      <t>キサイ</t>
    </rPh>
    <rPh sb="4" eb="5">
      <t>ラン</t>
    </rPh>
    <phoneticPr fontId="70"/>
  </si>
  <si>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70"/>
  </si>
  <si>
    <t>※24時間表記</t>
    <rPh sb="3" eb="5">
      <t>ジカン</t>
    </rPh>
    <rPh sb="5" eb="7">
      <t>ヒョウキ</t>
    </rPh>
    <phoneticPr fontId="70"/>
  </si>
  <si>
    <t>■シフト記号表（勤務時間帯）</t>
    <rPh sb="4" eb="6">
      <t>キゴウ</t>
    </rPh>
    <rPh sb="6" eb="7">
      <t>ヒョウ</t>
    </rPh>
    <rPh sb="8" eb="10">
      <t>キンム</t>
    </rPh>
    <rPh sb="10" eb="13">
      <t>ジカンタイ</t>
    </rPh>
    <phoneticPr fontId="70"/>
  </si>
  <si>
    <t>≪要 提出≫</t>
    <rPh sb="1" eb="2">
      <t>ヨウ</t>
    </rPh>
    <rPh sb="3" eb="5">
      <t>テイシュツ</t>
    </rPh>
    <phoneticPr fontId="70"/>
  </si>
  <si>
    <t>＝</t>
    <phoneticPr fontId="70"/>
  </si>
  <si>
    <t>＋</t>
    <phoneticPr fontId="70"/>
  </si>
  <si>
    <t>合計</t>
    <rPh sb="0" eb="2">
      <t>ゴウケイ</t>
    </rPh>
    <phoneticPr fontId="70"/>
  </si>
  <si>
    <t>常勤換算方法による人数</t>
    <rPh sb="0" eb="2">
      <t>ジョウキン</t>
    </rPh>
    <rPh sb="2" eb="4">
      <t>カンサン</t>
    </rPh>
    <rPh sb="4" eb="6">
      <t>ホウホウ</t>
    </rPh>
    <rPh sb="9" eb="11">
      <t>ニンズウ</t>
    </rPh>
    <phoneticPr fontId="70"/>
  </si>
  <si>
    <t>常勤の従業者の人数</t>
  </si>
  <si>
    <t>常勤換算方法対象外の</t>
    <rPh sb="0" eb="2">
      <t>ジョウキン</t>
    </rPh>
    <rPh sb="2" eb="4">
      <t>カンサン</t>
    </rPh>
    <rPh sb="4" eb="6">
      <t>ホウホウ</t>
    </rPh>
    <rPh sb="6" eb="9">
      <t>タイショウガイ</t>
    </rPh>
    <phoneticPr fontId="70"/>
  </si>
  <si>
    <t>■ 介護職員の常勤換算方法による人数</t>
    <rPh sb="2" eb="4">
      <t>カイゴ</t>
    </rPh>
    <rPh sb="4" eb="6">
      <t>ショクイン</t>
    </rPh>
    <rPh sb="7" eb="9">
      <t>ジョウキン</t>
    </rPh>
    <rPh sb="9" eb="11">
      <t>カンサン</t>
    </rPh>
    <rPh sb="11" eb="13">
      <t>ホウホウ</t>
    </rPh>
    <rPh sb="16" eb="18">
      <t>ニンズウ</t>
    </rPh>
    <phoneticPr fontId="70"/>
  </si>
  <si>
    <t>■ 看護職員の常勤換算方法による人数</t>
    <rPh sb="2" eb="4">
      <t>カンゴ</t>
    </rPh>
    <rPh sb="4" eb="6">
      <t>ショクイン</t>
    </rPh>
    <rPh sb="7" eb="9">
      <t>ジョウキン</t>
    </rPh>
    <rPh sb="9" eb="11">
      <t>カンサン</t>
    </rPh>
    <rPh sb="11" eb="13">
      <t>ホウホウ</t>
    </rPh>
    <rPh sb="16" eb="18">
      <t>ニンズウ</t>
    </rPh>
    <phoneticPr fontId="70"/>
  </si>
  <si>
    <t>（小数点第2位以下切り捨て）</t>
    <rPh sb="1" eb="4">
      <t>ショウスウテン</t>
    </rPh>
    <rPh sb="4" eb="5">
      <t>ダイ</t>
    </rPh>
    <rPh sb="6" eb="7">
      <t>イ</t>
    </rPh>
    <rPh sb="7" eb="9">
      <t>イカ</t>
    </rPh>
    <rPh sb="9" eb="10">
      <t>キ</t>
    </rPh>
    <rPh sb="11" eb="12">
      <t>ス</t>
    </rPh>
    <phoneticPr fontId="70"/>
  </si>
  <si>
    <t>÷</t>
    <phoneticPr fontId="70"/>
  </si>
  <si>
    <t>非常勤で兼務</t>
    <rPh sb="0" eb="3">
      <t>ヒジョウキン</t>
    </rPh>
    <rPh sb="4" eb="6">
      <t>ケンム</t>
    </rPh>
    <phoneticPr fontId="70"/>
  </si>
  <si>
    <t>常勤換算後の人数</t>
    <rPh sb="0" eb="2">
      <t>ジョウキン</t>
    </rPh>
    <rPh sb="2" eb="4">
      <t>カンサン</t>
    </rPh>
    <rPh sb="4" eb="5">
      <t>ゴ</t>
    </rPh>
    <rPh sb="6" eb="8">
      <t>ニンズウ</t>
    </rPh>
    <phoneticPr fontId="70"/>
  </si>
  <si>
    <t>常勤の従業者が</t>
    <rPh sb="0" eb="2">
      <t>ジョウキン</t>
    </rPh>
    <rPh sb="3" eb="6">
      <t>ジュウギョウシャ</t>
    </rPh>
    <phoneticPr fontId="70"/>
  </si>
  <si>
    <t>常勤換算の</t>
    <rPh sb="0" eb="2">
      <t>ジョウキン</t>
    </rPh>
    <rPh sb="2" eb="4">
      <t>カンサン</t>
    </rPh>
    <phoneticPr fontId="70"/>
  </si>
  <si>
    <t>基準：</t>
    <rPh sb="0" eb="2">
      <t>キジュン</t>
    </rPh>
    <phoneticPr fontId="70"/>
  </si>
  <si>
    <t>■ 常勤換算方法による人数</t>
    <rPh sb="2" eb="4">
      <t>ジョウキン</t>
    </rPh>
    <rPh sb="4" eb="6">
      <t>カンサン</t>
    </rPh>
    <rPh sb="6" eb="8">
      <t>ホウホウ</t>
    </rPh>
    <rPh sb="11" eb="13">
      <t>ニンズウ</t>
    </rPh>
    <phoneticPr fontId="70"/>
  </si>
  <si>
    <t>週</t>
  </si>
  <si>
    <t>（勤務形態の記号）</t>
    <rPh sb="1" eb="3">
      <t>キンム</t>
    </rPh>
    <rPh sb="3" eb="5">
      <t>ケイタイ</t>
    </rPh>
    <rPh sb="6" eb="8">
      <t>キゴウ</t>
    </rPh>
    <phoneticPr fontId="70"/>
  </si>
  <si>
    <t>常勤の従業者の人数</t>
    <rPh sb="0" eb="2">
      <t>ジョウキン</t>
    </rPh>
    <rPh sb="3" eb="6">
      <t>ジュウギョウシャ</t>
    </rPh>
    <rPh sb="7" eb="9">
      <t>ニンズウ</t>
    </rPh>
    <phoneticPr fontId="70"/>
  </si>
  <si>
    <t>週平均</t>
    <rPh sb="0" eb="3">
      <t>シュウヘイキン</t>
    </rPh>
    <phoneticPr fontId="70"/>
  </si>
  <si>
    <t>当月合計</t>
    <rPh sb="0" eb="2">
      <t>トウゲツ</t>
    </rPh>
    <rPh sb="2" eb="4">
      <t>ゴウケイ</t>
    </rPh>
    <phoneticPr fontId="70"/>
  </si>
  <si>
    <t>常勤換算の対象時間数</t>
    <rPh sb="0" eb="2">
      <t>ジョウキン</t>
    </rPh>
    <rPh sb="2" eb="4">
      <t>カンサン</t>
    </rPh>
    <rPh sb="5" eb="7">
      <t>タイショウ</t>
    </rPh>
    <rPh sb="7" eb="9">
      <t>ジカン</t>
    </rPh>
    <rPh sb="9" eb="10">
      <t>スウ</t>
    </rPh>
    <phoneticPr fontId="70"/>
  </si>
  <si>
    <t>勤務時間数合計</t>
    <rPh sb="0" eb="2">
      <t>キンム</t>
    </rPh>
    <rPh sb="2" eb="5">
      <t>ジカンスウ</t>
    </rPh>
    <rPh sb="5" eb="7">
      <t>ゴウケイ</t>
    </rPh>
    <phoneticPr fontId="70"/>
  </si>
  <si>
    <t>勤務形態</t>
    <rPh sb="0" eb="2">
      <t>キンム</t>
    </rPh>
    <rPh sb="2" eb="4">
      <t>ケイタイ</t>
    </rPh>
    <phoneticPr fontId="70"/>
  </si>
  <si>
    <t>③看護職員と介護職員の合計</t>
    <rPh sb="1" eb="3">
      <t>カンゴ</t>
    </rPh>
    <rPh sb="3" eb="5">
      <t>ショクイン</t>
    </rPh>
    <rPh sb="6" eb="8">
      <t>カイゴ</t>
    </rPh>
    <rPh sb="8" eb="10">
      <t>ショクイン</t>
    </rPh>
    <rPh sb="11" eb="13">
      <t>ゴウケイ</t>
    </rPh>
    <phoneticPr fontId="70"/>
  </si>
  <si>
    <t>②介護職員</t>
    <rPh sb="1" eb="3">
      <t>カイゴ</t>
    </rPh>
    <rPh sb="3" eb="5">
      <t>ショクイン</t>
    </rPh>
    <phoneticPr fontId="70"/>
  </si>
  <si>
    <t>①看護職員</t>
    <rPh sb="1" eb="3">
      <t>カンゴ</t>
    </rPh>
    <rPh sb="3" eb="5">
      <t>ショクイン</t>
    </rPh>
    <phoneticPr fontId="70"/>
  </si>
  <si>
    <t>(13)【任意入力】人員基準の確認（看護職員・介護職員）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70"/>
  </si>
  <si>
    <t>勤務時間数</t>
    <rPh sb="0" eb="2">
      <t>キンム</t>
    </rPh>
    <rPh sb="2" eb="5">
      <t>ジカンスウ</t>
    </rPh>
    <phoneticPr fontId="70"/>
  </si>
  <si>
    <t>シフト記号</t>
    <rPh sb="3" eb="5">
      <t>キゴウ</t>
    </rPh>
    <phoneticPr fontId="109"/>
  </si>
  <si>
    <t>5週目</t>
    <rPh sb="1" eb="2">
      <t>シュウ</t>
    </rPh>
    <rPh sb="2" eb="3">
      <t>メ</t>
    </rPh>
    <phoneticPr fontId="70"/>
  </si>
  <si>
    <t>4週目</t>
    <rPh sb="1" eb="2">
      <t>シュウ</t>
    </rPh>
    <rPh sb="2" eb="3">
      <t>メ</t>
    </rPh>
    <phoneticPr fontId="70"/>
  </si>
  <si>
    <t>3週目</t>
    <rPh sb="1" eb="2">
      <t>シュウ</t>
    </rPh>
    <rPh sb="2" eb="3">
      <t>メ</t>
    </rPh>
    <phoneticPr fontId="70"/>
  </si>
  <si>
    <t>2週目</t>
    <rPh sb="1" eb="2">
      <t>シュウ</t>
    </rPh>
    <rPh sb="2" eb="3">
      <t>メ</t>
    </rPh>
    <phoneticPr fontId="70"/>
  </si>
  <si>
    <t>1週目</t>
    <rPh sb="1" eb="2">
      <t>シュウ</t>
    </rPh>
    <rPh sb="2" eb="3">
      <t>メ</t>
    </rPh>
    <phoneticPr fontId="70"/>
  </si>
  <si>
    <t>(12)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27"/>
  </si>
  <si>
    <r>
      <t xml:space="preserve">(11)
</t>
    </r>
    <r>
      <rPr>
        <sz val="11"/>
        <rFont val="HGSｺﾞｼｯｸM"/>
        <family val="3"/>
        <charset val="128"/>
      </rPr>
      <t>週平均
勤務時間数</t>
    </r>
    <rPh sb="6" eb="8">
      <t>ヘイキン</t>
    </rPh>
    <rPh sb="9" eb="11">
      <t>キンム</t>
    </rPh>
    <rPh sb="11" eb="13">
      <t>ジカン</t>
    </rPh>
    <rPh sb="13" eb="14">
      <t>スウ</t>
    </rPh>
    <phoneticPr fontId="27"/>
  </si>
  <si>
    <t>(9)</t>
    <phoneticPr fontId="70"/>
  </si>
  <si>
    <t>(8) 氏　名</t>
    <phoneticPr fontId="27"/>
  </si>
  <si>
    <t>(7) 資格</t>
    <rPh sb="4" eb="6">
      <t>シカク</t>
    </rPh>
    <phoneticPr fontId="70"/>
  </si>
  <si>
    <t>(6)
勤務
形態</t>
    <phoneticPr fontId="27"/>
  </si>
  <si>
    <t>(5) 
職種</t>
    <phoneticPr fontId="27"/>
  </si>
  <si>
    <t>人</t>
    <rPh sb="0" eb="1">
      <t>ニン</t>
    </rPh>
    <phoneticPr fontId="70"/>
  </si>
  <si>
    <t>（前年度の平均値または推定数）</t>
    <rPh sb="1" eb="4">
      <t>ゼンネンド</t>
    </rPh>
    <rPh sb="5" eb="8">
      <t>ヘイキンチ</t>
    </rPh>
    <rPh sb="11" eb="14">
      <t>スイテイスウ</t>
    </rPh>
    <phoneticPr fontId="70"/>
  </si>
  <si>
    <t>(4) 入所者数（利用者数）</t>
    <rPh sb="4" eb="7">
      <t>ニュウショシャ</t>
    </rPh>
    <rPh sb="7" eb="8">
      <t>スウ</t>
    </rPh>
    <rPh sb="9" eb="12">
      <t>リヨウシャ</t>
    </rPh>
    <rPh sb="12" eb="13">
      <t>スウ</t>
    </rPh>
    <phoneticPr fontId="70"/>
  </si>
  <si>
    <t>日</t>
    <rPh sb="0" eb="1">
      <t>ニチ</t>
    </rPh>
    <phoneticPr fontId="70"/>
  </si>
  <si>
    <t>当月の日数</t>
    <rPh sb="0" eb="2">
      <t>トウゲツ</t>
    </rPh>
    <rPh sb="3" eb="5">
      <t>ニッスウ</t>
    </rPh>
    <phoneticPr fontId="70"/>
  </si>
  <si>
    <t>時間/月</t>
    <rPh sb="0" eb="2">
      <t>ジカン</t>
    </rPh>
    <rPh sb="3" eb="4">
      <t>ツキ</t>
    </rPh>
    <phoneticPr fontId="70"/>
  </si>
  <si>
    <t>時間/週</t>
    <rPh sb="0" eb="2">
      <t>ジカン</t>
    </rPh>
    <rPh sb="3" eb="4">
      <t>シュウ</t>
    </rPh>
    <phoneticPr fontId="70"/>
  </si>
  <si>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70"/>
  </si>
  <si>
    <t>予定</t>
  </si>
  <si>
    <t>(2)</t>
    <phoneticPr fontId="70"/>
  </si>
  <si>
    <t>４週</t>
  </si>
  <si>
    <t>(1)</t>
    <phoneticPr fontId="70"/>
  </si>
  <si>
    <t>○○○○</t>
    <phoneticPr fontId="70"/>
  </si>
  <si>
    <t>事業所名（</t>
    <rPh sb="0" eb="3">
      <t>ジギョウショ</t>
    </rPh>
    <rPh sb="3" eb="4">
      <t>メイ</t>
    </rPh>
    <phoneticPr fontId="70"/>
  </si>
  <si>
    <t>月</t>
    <rPh sb="0" eb="1">
      <t>ゲツ</t>
    </rPh>
    <phoneticPr fontId="70"/>
  </si>
  <si>
    <t>年</t>
    <rPh sb="0" eb="1">
      <t>ネン</t>
    </rPh>
    <phoneticPr fontId="70"/>
  </si>
  <si>
    <t>)</t>
    <phoneticPr fontId="70"/>
  </si>
  <si>
    <t>(</t>
    <phoneticPr fontId="70"/>
  </si>
  <si>
    <t>令和</t>
    <rPh sb="0" eb="2">
      <t>レイワ</t>
    </rPh>
    <phoneticPr fontId="70"/>
  </si>
  <si>
    <t>指定介護老人保健施設（従来型）</t>
    <rPh sb="0" eb="2">
      <t>シテイ</t>
    </rPh>
    <rPh sb="2" eb="4">
      <t>カイゴ</t>
    </rPh>
    <rPh sb="4" eb="6">
      <t>ロウジン</t>
    </rPh>
    <rPh sb="6" eb="8">
      <t>ホケン</t>
    </rPh>
    <rPh sb="8" eb="10">
      <t>シセツ</t>
    </rPh>
    <rPh sb="11" eb="13">
      <t>ジュウライ</t>
    </rPh>
    <rPh sb="13" eb="14">
      <t>ガタ</t>
    </rPh>
    <phoneticPr fontId="70"/>
  </si>
  <si>
    <t>サービス種別（</t>
    <rPh sb="4" eb="6">
      <t>シュベツ</t>
    </rPh>
    <phoneticPr fontId="70"/>
  </si>
  <si>
    <t>従業者の勤務の体制及び勤務形態一覧表　</t>
  </si>
  <si>
    <t>（標準様式1）</t>
    <rPh sb="1" eb="3">
      <t>ヒョウジュン</t>
    </rPh>
    <rPh sb="3" eb="5">
      <t>ヨウシキ</t>
    </rPh>
    <phoneticPr fontId="27"/>
  </si>
  <si>
    <t>(15)【任意入力】人員基準の確認（看護職員・介護職員）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70"/>
  </si>
  <si>
    <t/>
  </si>
  <si>
    <t>○○　EE次郎</t>
    <rPh sb="5" eb="7">
      <t>ジロウ</t>
    </rPh>
    <phoneticPr fontId="70"/>
  </si>
  <si>
    <t>ー</t>
  </si>
  <si>
    <t>C</t>
  </si>
  <si>
    <t>ユニット４</t>
    <phoneticPr fontId="70"/>
  </si>
  <si>
    <t>i</t>
  </si>
  <si>
    <t>○○　DD子</t>
    <rPh sb="5" eb="6">
      <t>コ</t>
    </rPh>
    <phoneticPr fontId="70"/>
  </si>
  <si>
    <t>A</t>
  </si>
  <si>
    <t>○○　CC次郎</t>
    <phoneticPr fontId="70"/>
  </si>
  <si>
    <t>○○　BB子</t>
    <rPh sb="5" eb="6">
      <t>コ</t>
    </rPh>
    <phoneticPr fontId="70"/>
  </si>
  <si>
    <t>介護福祉士</t>
    <rPh sb="0" eb="2">
      <t>カイゴ</t>
    </rPh>
    <rPh sb="2" eb="5">
      <t>フクシシ</t>
    </rPh>
    <phoneticPr fontId="70"/>
  </si>
  <si>
    <t>○○　AA三郎</t>
    <rPh sb="5" eb="7">
      <t>サブロウ</t>
    </rPh>
    <phoneticPr fontId="70"/>
  </si>
  <si>
    <t>看護師</t>
    <rPh sb="0" eb="3">
      <t>カンゴシ</t>
    </rPh>
    <phoneticPr fontId="105"/>
  </si>
  <si>
    <t>○</t>
  </si>
  <si>
    <t>○○　Z男</t>
    <rPh sb="4" eb="5">
      <t>オトコ</t>
    </rPh>
    <phoneticPr fontId="70"/>
  </si>
  <si>
    <t>ユニット３</t>
    <phoneticPr fontId="70"/>
  </si>
  <si>
    <t>d</t>
  </si>
  <si>
    <t>○○　Y子</t>
    <phoneticPr fontId="70"/>
  </si>
  <si>
    <t>○○　X太郎</t>
    <rPh sb="4" eb="6">
      <t>タロウ</t>
    </rPh>
    <phoneticPr fontId="70"/>
  </si>
  <si>
    <t>○○　W子</t>
    <phoneticPr fontId="70"/>
  </si>
  <si>
    <t>○○　V男</t>
    <phoneticPr fontId="70"/>
  </si>
  <si>
    <t>◎</t>
  </si>
  <si>
    <t>○○　U子</t>
    <phoneticPr fontId="70"/>
  </si>
  <si>
    <t>ユニット２</t>
    <phoneticPr fontId="70"/>
  </si>
  <si>
    <t>○○　T太</t>
    <rPh sb="4" eb="5">
      <t>ブト</t>
    </rPh>
    <phoneticPr fontId="70"/>
  </si>
  <si>
    <t>○○　S子</t>
    <phoneticPr fontId="70"/>
  </si>
  <si>
    <t>○○　R次郎</t>
    <rPh sb="4" eb="6">
      <t>ジロウ</t>
    </rPh>
    <phoneticPr fontId="70"/>
  </si>
  <si>
    <t>○○　P子</t>
    <phoneticPr fontId="70"/>
  </si>
  <si>
    <t>○○　N男</t>
    <phoneticPr fontId="70"/>
  </si>
  <si>
    <t>ユニット１</t>
    <phoneticPr fontId="70"/>
  </si>
  <si>
    <t>○○　M子</t>
    <phoneticPr fontId="70"/>
  </si>
  <si>
    <t>○○　L太</t>
    <rPh sb="4" eb="5">
      <t>ブト</t>
    </rPh>
    <phoneticPr fontId="70"/>
  </si>
  <si>
    <t>○○　K子</t>
    <phoneticPr fontId="70"/>
  </si>
  <si>
    <t>○○　J太郎</t>
    <rPh sb="4" eb="6">
      <t>タロウ</t>
    </rPh>
    <phoneticPr fontId="70"/>
  </si>
  <si>
    <t>○○　H美</t>
    <phoneticPr fontId="70"/>
  </si>
  <si>
    <t>○○　G太</t>
    <rPh sb="4" eb="5">
      <t>タ</t>
    </rPh>
    <phoneticPr fontId="70"/>
  </si>
  <si>
    <t>○○　F子</t>
    <phoneticPr fontId="70"/>
  </si>
  <si>
    <t>○○　E夫</t>
    <phoneticPr fontId="70"/>
  </si>
  <si>
    <t>○○　D美</t>
    <rPh sb="4" eb="5">
      <t>ウツク</t>
    </rPh>
    <phoneticPr fontId="70"/>
  </si>
  <si>
    <t>○○　C太</t>
    <rPh sb="4" eb="5">
      <t>タ</t>
    </rPh>
    <phoneticPr fontId="70"/>
  </si>
  <si>
    <t>○○　B子</t>
    <rPh sb="4" eb="5">
      <t>コ</t>
    </rPh>
    <phoneticPr fontId="70"/>
  </si>
  <si>
    <t>○○　A男</t>
    <rPh sb="4" eb="5">
      <t>オトコ</t>
    </rPh>
    <phoneticPr fontId="70"/>
  </si>
  <si>
    <t>b</t>
  </si>
  <si>
    <t>厚労　太郎</t>
    <rPh sb="0" eb="2">
      <t>コウロウ</t>
    </rPh>
    <rPh sb="3" eb="5">
      <t>タロウ</t>
    </rPh>
    <phoneticPr fontId="70"/>
  </si>
  <si>
    <t>(14)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27"/>
  </si>
  <si>
    <r>
      <t xml:space="preserve">(13)
</t>
    </r>
    <r>
      <rPr>
        <sz val="11"/>
        <rFont val="HGSｺﾞｼｯｸM"/>
        <family val="3"/>
        <charset val="128"/>
      </rPr>
      <t>週平均
勤務時間数</t>
    </r>
    <rPh sb="6" eb="8">
      <t>ヘイキン</t>
    </rPh>
    <rPh sb="9" eb="11">
      <t>キンム</t>
    </rPh>
    <rPh sb="11" eb="13">
      <t>ジカン</t>
    </rPh>
    <rPh sb="13" eb="14">
      <t>スウ</t>
    </rPh>
    <phoneticPr fontId="27"/>
  </si>
  <si>
    <t>(11)</t>
    <phoneticPr fontId="70"/>
  </si>
  <si>
    <t>(10) 氏　名</t>
    <phoneticPr fontId="27"/>
  </si>
  <si>
    <t>(9) 資格</t>
    <rPh sb="4" eb="6">
      <t>シカク</t>
    </rPh>
    <phoneticPr fontId="70"/>
  </si>
  <si>
    <t>(8)
勤務
形態</t>
    <phoneticPr fontId="27"/>
  </si>
  <si>
    <t>(7) 
職種</t>
    <phoneticPr fontId="27"/>
  </si>
  <si>
    <t>(6)
ユニット名</t>
    <rPh sb="8" eb="9">
      <t>メイ</t>
    </rPh>
    <phoneticPr fontId="70"/>
  </si>
  <si>
    <t>(5)
ユニットリーダー</t>
    <phoneticPr fontId="70"/>
  </si>
  <si>
    <t>指定介護老人保健施設（ユニット型）</t>
    <rPh sb="0" eb="2">
      <t>シテイ</t>
    </rPh>
    <rPh sb="2" eb="4">
      <t>カイゴ</t>
    </rPh>
    <rPh sb="4" eb="6">
      <t>ロウジン</t>
    </rPh>
    <rPh sb="6" eb="8">
      <t>ホケン</t>
    </rPh>
    <rPh sb="8" eb="10">
      <t>シセツ</t>
    </rPh>
    <rPh sb="15" eb="16">
      <t>ガタ</t>
    </rPh>
    <phoneticPr fontId="70"/>
  </si>
  <si>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70"/>
  </si>
  <si>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70"/>
  </si>
  <si>
    <t>　・「名前」に職種名を入力</t>
    <rPh sb="3" eb="5">
      <t>ナマエ</t>
    </rPh>
    <rPh sb="7" eb="9">
      <t>ショクシュ</t>
    </rPh>
    <rPh sb="9" eb="10">
      <t>メイ</t>
    </rPh>
    <rPh sb="11" eb="13">
      <t>ニュウリョク</t>
    </rPh>
    <phoneticPr fontId="70"/>
  </si>
  <si>
    <t>　・「数式」タブ　⇒　「名前の定義」を選択</t>
    <rPh sb="3" eb="5">
      <t>スウシキ</t>
    </rPh>
    <rPh sb="12" eb="14">
      <t>ナマエ</t>
    </rPh>
    <rPh sb="15" eb="17">
      <t>テイギ</t>
    </rPh>
    <rPh sb="19" eb="21">
      <t>センタク</t>
    </rPh>
    <phoneticPr fontId="70"/>
  </si>
  <si>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70"/>
  </si>
  <si>
    <t>※職種を追加したい場合は、21行目に職種名を追加し、それぞれの列に必要資格を入力してください。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70"/>
  </si>
  <si>
    <t>　行が足りない場合は、適宜追加してください。</t>
    <rPh sb="1" eb="2">
      <t>ギョウ</t>
    </rPh>
    <rPh sb="3" eb="4">
      <t>タ</t>
    </rPh>
    <rPh sb="7" eb="9">
      <t>バアイ</t>
    </rPh>
    <rPh sb="11" eb="13">
      <t>テキギ</t>
    </rPh>
    <rPh sb="13" eb="15">
      <t>ツイカ</t>
    </rPh>
    <phoneticPr fontId="70"/>
  </si>
  <si>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70"/>
  </si>
  <si>
    <t>　P列・・・「その他の従業者」</t>
    <rPh sb="2" eb="3">
      <t>レツ</t>
    </rPh>
    <rPh sb="9" eb="10">
      <t>タ</t>
    </rPh>
    <rPh sb="11" eb="14">
      <t>ジュウギョウシャ</t>
    </rPh>
    <phoneticPr fontId="70"/>
  </si>
  <si>
    <t>　O列・・・「事務員」</t>
    <rPh sb="2" eb="3">
      <t>レツ</t>
    </rPh>
    <rPh sb="7" eb="10">
      <t>ジムイン</t>
    </rPh>
    <phoneticPr fontId="70"/>
  </si>
  <si>
    <t>　N列・・・「調理員」</t>
    <rPh sb="2" eb="3">
      <t>レツ</t>
    </rPh>
    <rPh sb="7" eb="10">
      <t>チョウリイン</t>
    </rPh>
    <phoneticPr fontId="70"/>
  </si>
  <si>
    <t>　M列・・・「介護支援専門員」</t>
    <rPh sb="2" eb="3">
      <t>レツ</t>
    </rPh>
    <rPh sb="7" eb="9">
      <t>カイゴ</t>
    </rPh>
    <rPh sb="9" eb="11">
      <t>シエン</t>
    </rPh>
    <rPh sb="11" eb="14">
      <t>センモンイン</t>
    </rPh>
    <phoneticPr fontId="70"/>
  </si>
  <si>
    <t>　L列・・・「栄養士」</t>
    <rPh sb="2" eb="3">
      <t>レツ</t>
    </rPh>
    <rPh sb="7" eb="10">
      <t>エイヨウシ</t>
    </rPh>
    <phoneticPr fontId="70"/>
  </si>
  <si>
    <t>　K列・・・「言語聴覚士」</t>
    <rPh sb="2" eb="3">
      <t>レツ</t>
    </rPh>
    <rPh sb="7" eb="9">
      <t>ゲンゴ</t>
    </rPh>
    <rPh sb="9" eb="12">
      <t>チョウカクシ</t>
    </rPh>
    <phoneticPr fontId="70"/>
  </si>
  <si>
    <t>　J列・・・「作業療法士」</t>
    <rPh sb="2" eb="3">
      <t>レツ</t>
    </rPh>
    <rPh sb="7" eb="9">
      <t>サギョウ</t>
    </rPh>
    <rPh sb="9" eb="12">
      <t>リョウホウシ</t>
    </rPh>
    <phoneticPr fontId="70"/>
  </si>
  <si>
    <t>　I列・・・「理学療法士」</t>
    <rPh sb="2" eb="3">
      <t>レツ</t>
    </rPh>
    <rPh sb="7" eb="9">
      <t>リガク</t>
    </rPh>
    <rPh sb="9" eb="12">
      <t>リョウホウシ</t>
    </rPh>
    <phoneticPr fontId="70"/>
  </si>
  <si>
    <t>　H列・・・「支援相談員」</t>
    <rPh sb="2" eb="3">
      <t>レツ</t>
    </rPh>
    <rPh sb="7" eb="9">
      <t>シエン</t>
    </rPh>
    <rPh sb="9" eb="12">
      <t>ソウダンイン</t>
    </rPh>
    <phoneticPr fontId="70"/>
  </si>
  <si>
    <t>　G列・・・「介護職員」</t>
    <rPh sb="2" eb="3">
      <t>レツ</t>
    </rPh>
    <rPh sb="7" eb="9">
      <t>カイゴ</t>
    </rPh>
    <rPh sb="9" eb="11">
      <t>ショクイン</t>
    </rPh>
    <phoneticPr fontId="70"/>
  </si>
  <si>
    <t>　F列・・・「看護職員」</t>
    <rPh sb="2" eb="3">
      <t>レツ</t>
    </rPh>
    <rPh sb="7" eb="9">
      <t>カンゴ</t>
    </rPh>
    <rPh sb="9" eb="11">
      <t>ショクイン</t>
    </rPh>
    <phoneticPr fontId="70"/>
  </si>
  <si>
    <t>　E列・・・「薬剤師」</t>
    <rPh sb="2" eb="3">
      <t>レツ</t>
    </rPh>
    <rPh sb="7" eb="10">
      <t>ヤクザイシ</t>
    </rPh>
    <phoneticPr fontId="70"/>
  </si>
  <si>
    <t>　D列・・・「医師」</t>
    <rPh sb="2" eb="3">
      <t>レツ</t>
    </rPh>
    <rPh sb="7" eb="9">
      <t>イシ</t>
    </rPh>
    <phoneticPr fontId="70"/>
  </si>
  <si>
    <t>　C列・・・「管理者」</t>
    <rPh sb="2" eb="3">
      <t>レツ</t>
    </rPh>
    <rPh sb="7" eb="10">
      <t>カンリシャ</t>
    </rPh>
    <phoneticPr fontId="70"/>
  </si>
  <si>
    <t>　21行目・・・「職種」</t>
    <rPh sb="3" eb="5">
      <t>ギョウメ</t>
    </rPh>
    <rPh sb="9" eb="11">
      <t>ショクシュ</t>
    </rPh>
    <phoneticPr fontId="70"/>
  </si>
  <si>
    <t>※ INDIRECT関数使用のため、以下のとおりセルに「名前の定義」をしています。</t>
    <rPh sb="10" eb="12">
      <t>カンスウ</t>
    </rPh>
    <rPh sb="12" eb="14">
      <t>シヨウ</t>
    </rPh>
    <rPh sb="18" eb="20">
      <t>イカ</t>
    </rPh>
    <rPh sb="28" eb="30">
      <t>ナマエ</t>
    </rPh>
    <rPh sb="31" eb="33">
      <t>テイギ</t>
    </rPh>
    <phoneticPr fontId="70"/>
  </si>
  <si>
    <t>【自治体の皆様へ】</t>
    <rPh sb="1" eb="4">
      <t>ジチタイ</t>
    </rPh>
    <rPh sb="5" eb="7">
      <t>ミナサマ</t>
    </rPh>
    <phoneticPr fontId="70"/>
  </si>
  <si>
    <t>ー</t>
    <phoneticPr fontId="70"/>
  </si>
  <si>
    <t>准看護師</t>
    <rPh sb="0" eb="4">
      <t>ジュンカンゴシ</t>
    </rPh>
    <phoneticPr fontId="70"/>
  </si>
  <si>
    <t>資格</t>
    <rPh sb="0" eb="2">
      <t>シカク</t>
    </rPh>
    <phoneticPr fontId="70"/>
  </si>
  <si>
    <t>２．職種名・資格名称</t>
    <rPh sb="2" eb="4">
      <t>ショクシュ</t>
    </rPh>
    <rPh sb="4" eb="5">
      <t>メイ</t>
    </rPh>
    <rPh sb="6" eb="8">
      <t>シカク</t>
    </rPh>
    <rPh sb="8" eb="10">
      <t>メイショウ</t>
    </rPh>
    <phoneticPr fontId="70"/>
  </si>
  <si>
    <t>指定介護老人保健施設（従来型）・短期入所生活介護</t>
    <rPh sb="0" eb="2">
      <t>シテイ</t>
    </rPh>
    <rPh sb="2" eb="4">
      <t>カイゴ</t>
    </rPh>
    <rPh sb="4" eb="6">
      <t>ロウジン</t>
    </rPh>
    <rPh sb="6" eb="8">
      <t>ホケン</t>
    </rPh>
    <rPh sb="8" eb="10">
      <t>シセツ</t>
    </rPh>
    <rPh sb="11" eb="13">
      <t>ジュウライ</t>
    </rPh>
    <rPh sb="13" eb="14">
      <t>ガタ</t>
    </rPh>
    <rPh sb="16" eb="18">
      <t>タンキ</t>
    </rPh>
    <rPh sb="18" eb="20">
      <t>ニュウショ</t>
    </rPh>
    <rPh sb="20" eb="22">
      <t>セイカツ</t>
    </rPh>
    <rPh sb="22" eb="24">
      <t>カイゴ</t>
    </rPh>
    <phoneticPr fontId="70"/>
  </si>
  <si>
    <t>指定介護老人保健施設（従来型）・短期入所療養介護</t>
    <rPh sb="0" eb="2">
      <t>シテイ</t>
    </rPh>
    <rPh sb="2" eb="4">
      <t>カイゴ</t>
    </rPh>
    <rPh sb="4" eb="6">
      <t>ロウジン</t>
    </rPh>
    <rPh sb="6" eb="8">
      <t>ホケン</t>
    </rPh>
    <rPh sb="8" eb="10">
      <t>シセツ</t>
    </rPh>
    <rPh sb="11" eb="13">
      <t>ジュウライ</t>
    </rPh>
    <rPh sb="13" eb="14">
      <t>ガタ</t>
    </rPh>
    <rPh sb="16" eb="18">
      <t>タンキ</t>
    </rPh>
    <rPh sb="18" eb="20">
      <t>ニュウショ</t>
    </rPh>
    <rPh sb="20" eb="22">
      <t>リョウヨウ</t>
    </rPh>
    <rPh sb="22" eb="24">
      <t>カイゴ</t>
    </rPh>
    <phoneticPr fontId="70"/>
  </si>
  <si>
    <t>指定介護老人保健施設（分館型）</t>
    <rPh sb="0" eb="2">
      <t>シテイ</t>
    </rPh>
    <rPh sb="2" eb="4">
      <t>カイゴ</t>
    </rPh>
    <rPh sb="4" eb="6">
      <t>ロウジン</t>
    </rPh>
    <rPh sb="6" eb="8">
      <t>ホケン</t>
    </rPh>
    <rPh sb="8" eb="10">
      <t>シセツ</t>
    </rPh>
    <rPh sb="11" eb="13">
      <t>ブンカン</t>
    </rPh>
    <rPh sb="13" eb="14">
      <t>ガタ</t>
    </rPh>
    <phoneticPr fontId="70"/>
  </si>
  <si>
    <t>指定介護老人保健施設（医療機関併設型）</t>
    <rPh sb="0" eb="2">
      <t>シテイ</t>
    </rPh>
    <rPh sb="2" eb="4">
      <t>カイゴ</t>
    </rPh>
    <rPh sb="4" eb="6">
      <t>ロウジン</t>
    </rPh>
    <rPh sb="6" eb="8">
      <t>ホケン</t>
    </rPh>
    <rPh sb="8" eb="10">
      <t>シセツ</t>
    </rPh>
    <rPh sb="11" eb="13">
      <t>イリョウ</t>
    </rPh>
    <rPh sb="13" eb="15">
      <t>キカン</t>
    </rPh>
    <rPh sb="15" eb="17">
      <t>ヘイセツ</t>
    </rPh>
    <rPh sb="17" eb="18">
      <t>ガタ</t>
    </rPh>
    <phoneticPr fontId="70"/>
  </si>
  <si>
    <t>指定介護老人保健施設（サテライト型）</t>
    <rPh sb="0" eb="2">
      <t>シテイ</t>
    </rPh>
    <rPh sb="2" eb="4">
      <t>カイゴ</t>
    </rPh>
    <rPh sb="4" eb="6">
      <t>ロウジン</t>
    </rPh>
    <rPh sb="6" eb="8">
      <t>ホケン</t>
    </rPh>
    <rPh sb="8" eb="10">
      <t>シセツ</t>
    </rPh>
    <rPh sb="16" eb="17">
      <t>ガタ</t>
    </rPh>
    <phoneticPr fontId="70"/>
  </si>
  <si>
    <t>サービス種別</t>
    <rPh sb="4" eb="6">
      <t>シュベツ</t>
    </rPh>
    <phoneticPr fontId="70"/>
  </si>
  <si>
    <t>１．サービス種別</t>
    <rPh sb="6" eb="8">
      <t>シュベツ</t>
    </rPh>
    <phoneticPr fontId="70"/>
  </si>
  <si>
    <t>※　各要件を満たす場合については、それぞれ根拠となる（要件を満たすことがわかる）書類も提出してください。</t>
    <rPh sb="2" eb="3">
      <t>カク</t>
    </rPh>
    <rPh sb="3" eb="5">
      <t>ヨウケン</t>
    </rPh>
    <rPh sb="6" eb="7">
      <t>ミ</t>
    </rPh>
    <rPh sb="9" eb="11">
      <t>バアイ</t>
    </rPh>
    <rPh sb="21" eb="23">
      <t>コンキョ</t>
    </rPh>
    <rPh sb="27" eb="29">
      <t>ヨウケン</t>
    </rPh>
    <rPh sb="30" eb="31">
      <t>ミ</t>
    </rPh>
    <rPh sb="40" eb="41">
      <t>ショ</t>
    </rPh>
    <rPh sb="41" eb="42">
      <t>ルイ</t>
    </rPh>
    <rPh sb="43" eb="45">
      <t>テイシュツ</t>
    </rPh>
    <phoneticPr fontId="84"/>
  </si>
  <si>
    <t xml:space="preserve">注２３： 喀痰吸引及び経管栄養のいずれにも該当する者については、各々該当する欄の人数に含めること。
注２４：過去１年間に喀痰吸引が実施されていた者（入所期間が1年以上である入所者にあっては、当該入所期間中（入所時を含む。）に喀痰吸引が実施されていた者）であって、
　　　　口腔衛生管理加算を算定されている者又は平成27年度から令和２年度の口腔衛生管理体制加算の算定要件を満たしている者(平成26年度以前においては、口腔機能維持管理加算又は
　　　　口腔機能維持管理体制加算を算定されていた者及び平成27年度から令和２年度においては口腔衛生管理加算又は口腔衛生管理体制加算を算定されていた者)を含む。
注２５：過去１年間に経管栄養が実施されていた者（入所期間が1年以上である入所者にあっては、当該入所期間中（入所時を含む。）に経管栄養が実施されていた者）であって、
　　　　経口維持加算を算定しているもの又は管理栄養士が栄養ケア・マネジメントを実施するもの（令和2年度以前においては、経口維持加算又は栄養マネジメント加算を算定されていた
　　　　者）を含む。
注２６：退所者（当該施設内で死亡した者及び当該施設を退所後、直ちに病院又は診療所に入院し、一週間以内に退院した後、直ちに再度当該施設に入所した者を除く。）の退所後
　　　　30日以内（当該退所者の退所時の要介護状態区分が要介護四又は要介護五の場合にあっては、14日以内）に、当該施設の従業者が当該退所者の居宅を訪問し、又は指定居宅
　　　　介護支援事業者から情報提供を受けることにより、当該退所者の居宅における生活が継続する見込みであることを確認し、記録していること。
注２７：入所者の心身の諸機能の維持回復を図り、日常生活の自立を助けるため、理学療法、作業療法その他必要なリハビリテーションを計画的に行い、適宜その評価を行っていること。
注２８：医師は、リハビリテーションの実施にあたり、理学療法士等に対し、リハビリテーションの目的に加えて、当該リハビリテーション開始前又は実施中の留意事項、やむを得ず
　　　　当該リハビリテーションを中止する際の基準、当該リハビリテーションにおける負荷量等のうちいずれか一つ以上の指示を行うこと。
注２９：入所者に対し、少なくとも週三回程度のリハビリテーションを実施していること。
</t>
    <rPh sb="799" eb="800">
      <t>チュウ</t>
    </rPh>
    <rPh sb="829" eb="830">
      <t>トウ</t>
    </rPh>
    <rPh sb="844" eb="846">
      <t>モクテキ</t>
    </rPh>
    <rPh sb="847" eb="848">
      <t>クワ</t>
    </rPh>
    <rPh sb="851" eb="853">
      <t>トウガイ</t>
    </rPh>
    <rPh sb="862" eb="865">
      <t>カイシマエ</t>
    </rPh>
    <rPh sb="865" eb="866">
      <t>マタ</t>
    </rPh>
    <rPh sb="867" eb="869">
      <t>ジッシ</t>
    </rPh>
    <rPh sb="869" eb="870">
      <t>ナカ</t>
    </rPh>
    <rPh sb="871" eb="873">
      <t>リュウイ</t>
    </rPh>
    <rPh sb="873" eb="875">
      <t>ジコウ</t>
    </rPh>
    <rPh sb="879" eb="880">
      <t>エ</t>
    </rPh>
    <rPh sb="886" eb="888">
      <t>トウガイ</t>
    </rPh>
    <rPh sb="898" eb="900">
      <t>チュウシ</t>
    </rPh>
    <rPh sb="902" eb="903">
      <t>サイ</t>
    </rPh>
    <rPh sb="904" eb="906">
      <t>キジュン</t>
    </rPh>
    <rPh sb="907" eb="909">
      <t>トウガイ</t>
    </rPh>
    <phoneticPr fontId="84"/>
  </si>
  <si>
    <r>
      <rPr>
        <sz val="10"/>
        <rFont val="ＭＳ 明朝"/>
        <family val="1"/>
        <charset val="128"/>
      </rPr>
      <t>注１：当該施設における入所期間が一月間を超えていた者の延数。
注２：居宅とは、病院、診療所及び介護保険施設を除くものである。
注３：当該施設を退所後、直ちに病院又は診療所に入院し、一週間以内に退院した後、直ちに再度当該施設に入所した者については、当該入院期間は入所期間とみなすこととする。
注４：退所後直ちに短期入所生活介護又は短期入所療養介護若しくは小規模多機能型居宅介護の宿泊サービス等を利用する者は居宅への退所者に含まない。
注５：分母（②ー③の値）が０の場合、④は０％とする。
注６：入所者とは、毎日</t>
    </r>
    <r>
      <rPr>
        <sz val="10"/>
        <rFont val="Courier New"/>
        <family val="3"/>
      </rPr>
      <t>24</t>
    </r>
    <r>
      <rPr>
        <sz val="10"/>
        <rFont val="ＭＳ 明朝"/>
        <family val="1"/>
        <charset val="128"/>
      </rPr>
      <t>時現在当該施設に入所中の者をいい、この他に、当該施設に入所してその日のうちに退所又は死亡した者を含むものである。
注７：新規入所者数とは、当該３月間に新たに当該施設に入所した者の数をいう。当該３月以前から当該施設に入所していた者は、新規入所者数には算入しない。
　　　また、当該施設を退所後、当該施設に再入所した者は、新規入所者として取り扱うが、当該施設を退所後、直ちに病院又は診療所に入院し、一週間以内に退院した後、
　　　直ちに再度当該施設に入所した者については、新規入所者数には算入しない。
注８：当該３月間に当該施設から退所した者の数をいう。当該施設において死亡した者及び医療機関へ退所した者は、新規退所者に含むものである。ただし、当該施設を退所後、
　　　直ちに病院又は診療所に入院し、一週間以内に退院した後、直ちに再度当該施設に入所した者については、新規退所者数には算入しない。
注９：居宅を訪問し、当該者及びその家族等に対して退所を目的とした施設サービス計画の策定及び診療方針の決定を行った者の数。
　　　また、居宅とは、病院、診療所及び介護保険施設を除くものである。
注１０：退所後に当該者の自宅ではなく、他の社会福祉施設等に入所する場合であって、当該者の同意を得て、当該社会福祉施設等を訪問し、退所を目的とした施設サービス計画の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注１１：当該施設を退所後、直ちに病院又は診療所に入院し、一週間以内に退院した後、直ちに再度当該施設に入所した者については、入所者数には算入しない。
注１２：分母（②の値）が０の場合、④は０％とする。
注１３：退所後生活することが見込まれる居宅を訪問し、当該者及びその家族等に対して退所後の療養上の指導を行った者。
　　　　また、居宅とは、病院、診療所及び介護保険施設を除くものである。
注１４：退所後に当該者の自宅ではなく、他の社会福祉施設等に入所する場合であって、当該者の同意を得て、当該社会福祉施設等を訪問し、退所を目的とした施設サービス計画の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注１５：当該施設を退所後、直ちに病院又は診療所に入院し、一週間以内に退院した後、直ちに再度当該施設に入所した者については、当該入院期間は入所期間とみなすこととする。
注１６：分母（②の値）が０の場合、④は０％とする。
注１７：当該施設と同一敷地内又は隣接若しくは近接する敷地の病院、診療所、介護老人保健施設又は介護医療院であって、相互に職員の兼務や施設の共用等が行われているもの
　　　　において、算定日が属する月の前３月間に提供実績のある訪問リハビリテーション、通所リハビリテーション及び短期入所療養介護の種類数を含む。
注１８：理学療法士等とは、当該介護老人保健施設の入所者に対して主としてリハビリテーションを提供する業務に従事している理学療法士等をいう。
注１９：常勤換算方法で入所者に対して主としてリハビリテーションを提供する業務に従事している理学療法士、作業療法士及び言語聴覚士のいずれの職種も入所者の数で除した数に
　　　　</t>
    </r>
    <r>
      <rPr>
        <sz val="10"/>
        <rFont val="Courier New"/>
        <family val="3"/>
      </rPr>
      <t>100</t>
    </r>
    <r>
      <rPr>
        <sz val="10"/>
        <rFont val="ＭＳ 明朝"/>
        <family val="1"/>
        <charset val="128"/>
      </rPr>
      <t>で乗じた数が</t>
    </r>
    <r>
      <rPr>
        <sz val="10"/>
        <rFont val="Courier New"/>
        <family val="3"/>
      </rPr>
      <t>0.</t>
    </r>
    <r>
      <rPr>
        <sz val="10"/>
        <rFont val="ＭＳ 明朝"/>
        <family val="1"/>
        <charset val="128"/>
      </rPr>
      <t>２以上であること。
注２０：１週間に勤務すべき時間数が</t>
    </r>
    <r>
      <rPr>
        <sz val="10"/>
        <rFont val="Courier New"/>
        <family val="3"/>
      </rPr>
      <t>32</t>
    </r>
    <r>
      <rPr>
        <sz val="10"/>
        <rFont val="ＭＳ 明朝"/>
        <family val="1"/>
        <charset val="128"/>
      </rPr>
      <t>時間を下回る場合は</t>
    </r>
    <r>
      <rPr>
        <sz val="10"/>
        <rFont val="Courier New"/>
        <family val="3"/>
      </rPr>
      <t>32</t>
    </r>
    <r>
      <rPr>
        <sz val="10"/>
        <rFont val="ＭＳ 明朝"/>
        <family val="1"/>
        <charset val="128"/>
      </rPr>
      <t>時間を基本とする。
注２１：毎日</t>
    </r>
    <r>
      <rPr>
        <sz val="10"/>
        <rFont val="Courier New"/>
        <family val="3"/>
      </rPr>
      <t>24</t>
    </r>
    <r>
      <rPr>
        <sz val="10"/>
        <rFont val="ＭＳ 明朝"/>
        <family val="1"/>
        <charset val="128"/>
      </rPr>
      <t>時現在当該施設に入所中の者をいい、当該施設に入所してその日のうちに退所又は死亡した者を含むものである。
注２２：支援相談員とは、保健医療及び社会福祉に関する相当な学識経験を有し、主として次に掲げるような入所者に対する各種支援及び相談の業務を行う職員をいう。
　　　　①</t>
    </r>
    <r>
      <rPr>
        <sz val="10"/>
        <rFont val="Courier New"/>
        <family val="3"/>
      </rPr>
      <t xml:space="preserve"> </t>
    </r>
    <r>
      <rPr>
        <sz val="10"/>
        <rFont val="ＭＳ 明朝"/>
        <family val="1"/>
        <charset val="128"/>
      </rPr>
      <t>入所者及び家族の処遇上の相談、②</t>
    </r>
    <r>
      <rPr>
        <sz val="10"/>
        <rFont val="Courier New"/>
        <family val="3"/>
      </rPr>
      <t xml:space="preserve"> </t>
    </r>
    <r>
      <rPr>
        <sz val="10"/>
        <rFont val="ＭＳ 明朝"/>
        <family val="1"/>
        <charset val="128"/>
      </rPr>
      <t>レクリエーション等の計画、指導、③</t>
    </r>
    <r>
      <rPr>
        <sz val="10"/>
        <rFont val="Courier New"/>
        <family val="3"/>
      </rPr>
      <t xml:space="preserve"> </t>
    </r>
    <r>
      <rPr>
        <sz val="10"/>
        <rFont val="ＭＳ 明朝"/>
        <family val="1"/>
        <charset val="128"/>
      </rPr>
      <t>市町村との連携、④</t>
    </r>
    <r>
      <rPr>
        <sz val="10"/>
        <rFont val="Courier New"/>
        <family val="3"/>
      </rPr>
      <t xml:space="preserve"> </t>
    </r>
    <r>
      <rPr>
        <sz val="10"/>
        <rFont val="ＭＳ 明朝"/>
        <family val="1"/>
        <charset val="128"/>
      </rPr>
      <t>ボランティアの指導</t>
    </r>
    <rPh sb="31" eb="32">
      <t>チュウ</t>
    </rPh>
    <rPh sb="34" eb="36">
      <t>キョタク</t>
    </rPh>
    <rPh sb="172" eb="173">
      <t>ワカ</t>
    </rPh>
    <rPh sb="194" eb="195">
      <t>ナド</t>
    </rPh>
    <rPh sb="1486" eb="1487">
      <t>チュウ</t>
    </rPh>
    <phoneticPr fontId="84"/>
  </si>
  <si>
    <t>　医師の詳細な指示の実施（注２８）</t>
    <rPh sb="1" eb="3">
      <t>イシ</t>
    </rPh>
    <rPh sb="4" eb="6">
      <t>ショウサイ</t>
    </rPh>
    <rPh sb="7" eb="9">
      <t>シジ</t>
    </rPh>
    <phoneticPr fontId="84"/>
  </si>
  <si>
    <t>直近３月間の入所者ごとの経管栄養を実施した延入所者数
（注２３,２５）</t>
    <rPh sb="0" eb="2">
      <t>チョッキン</t>
    </rPh>
    <rPh sb="3" eb="4">
      <t>ガツ</t>
    </rPh>
    <rPh sb="4" eb="5">
      <t>カン</t>
    </rPh>
    <rPh sb="6" eb="9">
      <t>ニュウショシャ</t>
    </rPh>
    <rPh sb="12" eb="16">
      <t>ケイカンエイヨウ</t>
    </rPh>
    <rPh sb="17" eb="19">
      <t>ジッシ</t>
    </rPh>
    <rPh sb="21" eb="22">
      <t>エン</t>
    </rPh>
    <rPh sb="22" eb="25">
      <t>ニュウショシャ</t>
    </rPh>
    <rPh sb="25" eb="26">
      <t>スウ</t>
    </rPh>
    <phoneticPr fontId="84"/>
  </si>
  <si>
    <t>直近３月間の入所者ごとの喀痰吸引を実施した延入所者数
（注２３,２４）</t>
    <rPh sb="0" eb="2">
      <t>チョッキン</t>
    </rPh>
    <rPh sb="3" eb="4">
      <t>ガツ</t>
    </rPh>
    <rPh sb="4" eb="5">
      <t>カン</t>
    </rPh>
    <rPh sb="6" eb="9">
      <t>ニュウショシャ</t>
    </rPh>
    <rPh sb="12" eb="14">
      <t>カクタン</t>
    </rPh>
    <rPh sb="14" eb="16">
      <t>キュウイン</t>
    </rPh>
    <rPh sb="17" eb="19">
      <t>ジッシ</t>
    </rPh>
    <rPh sb="21" eb="22">
      <t>エン</t>
    </rPh>
    <rPh sb="22" eb="25">
      <t>ニュウショシャ</t>
    </rPh>
    <rPh sb="25" eb="26">
      <t>スウ</t>
    </rPh>
    <phoneticPr fontId="84"/>
  </si>
  <si>
    <t>３以上かつ社会福祉士１以上</t>
    <rPh sb="1" eb="3">
      <t>イジョウ</t>
    </rPh>
    <rPh sb="5" eb="7">
      <t>シャカイ</t>
    </rPh>
    <rPh sb="7" eb="10">
      <t>フクシシ</t>
    </rPh>
    <rPh sb="11" eb="13">
      <t>イジョウ</t>
    </rPh>
    <phoneticPr fontId="84"/>
  </si>
  <si>
    <t>５以上</t>
    <rPh sb="1" eb="3">
      <t>イジョウ</t>
    </rPh>
    <phoneticPr fontId="84"/>
  </si>
  <si>
    <t>理学療法士等が前３月間に勤務すべき時間（注１８,２０）</t>
    <rPh sb="7" eb="8">
      <t>マエ</t>
    </rPh>
    <rPh sb="9" eb="10">
      <t>ツキ</t>
    </rPh>
    <rPh sb="10" eb="11">
      <t>カン</t>
    </rPh>
    <phoneticPr fontId="84"/>
  </si>
  <si>
    <t>１５％未満</t>
    <phoneticPr fontId="84"/>
  </si>
  <si>
    <t>１５％以上３５％未満</t>
    <rPh sb="3" eb="5">
      <t>イジョウ</t>
    </rPh>
    <phoneticPr fontId="84"/>
  </si>
  <si>
    <t>３５％以上</t>
    <rPh sb="3" eb="5">
      <t>イジョウ</t>
    </rPh>
    <phoneticPr fontId="84"/>
  </si>
  <si>
    <t>（別紙29－2）</t>
    <phoneticPr fontId="84"/>
  </si>
  <si>
    <t>サービスの提供の開始に際しては、あらかじめ、入所（利用）申込者又はその家族に対し、運営規程の概要、従業者の勤務の体制その他の入所（利用）申込者のサービスの選択に資すると認められる重要事項を記した文書を交付して懇切丁寧に説明を行い、当該サービス提供の開始について入所（利用）申込者の同意を得ている。
この場合において、当該入所（利用）申込者の承諾を得て、書面に代えて、電磁的方法（電子的方法、磁気的方法その他人の知覚によって認識することができない方法をいう。）により同意を得ることができる。</t>
    <rPh sb="25" eb="27">
      <t>リヨウ</t>
    </rPh>
    <rPh sb="65" eb="67">
      <t>リヨウ</t>
    </rPh>
    <rPh sb="104" eb="108">
      <t>コンセツテイネイ</t>
    </rPh>
    <rPh sb="130" eb="132">
      <t>ニュウショ</t>
    </rPh>
    <rPh sb="163" eb="165">
      <t>リヨウ</t>
    </rPh>
    <phoneticPr fontId="5"/>
  </si>
  <si>
    <t>[従来型施設]
施設サービス計画（（介護予防）短期入所療養介護計画））に基づき、入所（利用）者の要介護（要支援）状態の軽減又は悪化の防止に資するよう、その者の心身の状況等を踏まえて、その者の療養を妥当適切に行っている。</t>
    <rPh sb="18" eb="20">
      <t>カイゴ</t>
    </rPh>
    <rPh sb="20" eb="22">
      <t>ヨボウ</t>
    </rPh>
    <rPh sb="27" eb="29">
      <t>リョウヨウ</t>
    </rPh>
    <rPh sb="46" eb="47">
      <t>モノ</t>
    </rPh>
    <rPh sb="48" eb="49">
      <t>ヨウ</t>
    </rPh>
    <rPh sb="49" eb="51">
      <t>カイゴ</t>
    </rPh>
    <rPh sb="52" eb="55">
      <t>ヨウシエン</t>
    </rPh>
    <rPh sb="56" eb="58">
      <t>ジョウタイ</t>
    </rPh>
    <rPh sb="59" eb="61">
      <t>ケイゲン</t>
    </rPh>
    <rPh sb="61" eb="62">
      <t>マタ</t>
    </rPh>
    <rPh sb="63" eb="65">
      <t>アッカ</t>
    </rPh>
    <rPh sb="66" eb="68">
      <t>ボウシ</t>
    </rPh>
    <rPh sb="69" eb="70">
      <t>シ</t>
    </rPh>
    <rPh sb="77" eb="78">
      <t>モノ</t>
    </rPh>
    <rPh sb="79" eb="81">
      <t>シンシン</t>
    </rPh>
    <rPh sb="82" eb="85">
      <t>ジョウキョウトウ</t>
    </rPh>
    <rPh sb="86" eb="87">
      <t>フ</t>
    </rPh>
    <rPh sb="93" eb="94">
      <t>モノ</t>
    </rPh>
    <rPh sb="95" eb="97">
      <t>リョウヨウ</t>
    </rPh>
    <rPh sb="98" eb="100">
      <t>ダトウ</t>
    </rPh>
    <rPh sb="100" eb="102">
      <t>テキセツ</t>
    </rPh>
    <rPh sb="103" eb="104">
      <t>オコナ</t>
    </rPh>
    <phoneticPr fontId="5"/>
  </si>
  <si>
    <t>[介護予防短期入所療養介護]
利用者ができる限り要介護状態にならないで自立した日常生活を営むことができるよう支援することを目的とするものであることに留意して、サービスの提供に当たっている。</t>
    <rPh sb="9" eb="11">
      <t>リョウヨウ</t>
    </rPh>
    <rPh sb="15" eb="18">
      <t>リヨウシャ</t>
    </rPh>
    <rPh sb="22" eb="23">
      <t>カギ</t>
    </rPh>
    <rPh sb="24" eb="27">
      <t>ヨウカイゴ</t>
    </rPh>
    <rPh sb="27" eb="29">
      <t>ジョウタイ</t>
    </rPh>
    <rPh sb="35" eb="37">
      <t>ジリツ</t>
    </rPh>
    <rPh sb="39" eb="41">
      <t>ニチジョウ</t>
    </rPh>
    <rPh sb="41" eb="43">
      <t>セイカツ</t>
    </rPh>
    <rPh sb="44" eb="45">
      <t>イトナ</t>
    </rPh>
    <rPh sb="54" eb="56">
      <t>シエン</t>
    </rPh>
    <rPh sb="61" eb="63">
      <t>モクテキ</t>
    </rPh>
    <rPh sb="74" eb="76">
      <t>リュウイ</t>
    </rPh>
    <rPh sb="84" eb="86">
      <t>テイキョウ</t>
    </rPh>
    <rPh sb="87" eb="88">
      <t>ア</t>
    </rPh>
    <phoneticPr fontId="5"/>
  </si>
  <si>
    <t>管理者は、介護支援専門員（以下「計画担当介護支援専門員」という。）に施設サービス計画の作成に関する業務を担当させている。</t>
    <rPh sb="0" eb="3">
      <t>カンリシャ</t>
    </rPh>
    <rPh sb="5" eb="6">
      <t>カイ</t>
    </rPh>
    <rPh sb="13" eb="15">
      <t>イカ</t>
    </rPh>
    <rPh sb="16" eb="18">
      <t>ケイカク</t>
    </rPh>
    <rPh sb="18" eb="20">
      <t>タントウ</t>
    </rPh>
    <rPh sb="20" eb="22">
      <t>カイゴ</t>
    </rPh>
    <rPh sb="22" eb="24">
      <t>シエン</t>
    </rPh>
    <rPh sb="24" eb="27">
      <t>センモンイン</t>
    </rPh>
    <phoneticPr fontId="5"/>
  </si>
  <si>
    <t>計画担当介護支援専門員は、サービス担当者会議の開催、担当者（医師、理学療法士、作業療法士、看護職員、介護職員、管理栄養士等）に対する照会等により、施設サービス計画の原案の内容について、担当者の専門的な見地からの意見を求めている。</t>
    <rPh sb="0" eb="2">
      <t>ケイカク</t>
    </rPh>
    <rPh sb="2" eb="4">
      <t>タントウ</t>
    </rPh>
    <rPh sb="4" eb="6">
      <t>カイゴ</t>
    </rPh>
    <rPh sb="6" eb="8">
      <t>シエン</t>
    </rPh>
    <rPh sb="8" eb="11">
      <t>センモンイン</t>
    </rPh>
    <rPh sb="17" eb="20">
      <t>タントウシャ</t>
    </rPh>
    <rPh sb="20" eb="22">
      <t>カイギ</t>
    </rPh>
    <rPh sb="23" eb="25">
      <t>カイサイ</t>
    </rPh>
    <rPh sb="26" eb="29">
      <t>タントウシャ</t>
    </rPh>
    <rPh sb="55" eb="57">
      <t>カンリ</t>
    </rPh>
    <rPh sb="63" eb="64">
      <t>タイ</t>
    </rPh>
    <rPh sb="66" eb="68">
      <t>ショウカイ</t>
    </rPh>
    <rPh sb="68" eb="69">
      <t>トウ</t>
    </rPh>
    <rPh sb="73" eb="75">
      <t>シセツ</t>
    </rPh>
    <rPh sb="79" eb="81">
      <t>ケイカク</t>
    </rPh>
    <rPh sb="82" eb="84">
      <t>ゲンアン</t>
    </rPh>
    <rPh sb="85" eb="87">
      <t>ナイヨウ</t>
    </rPh>
    <rPh sb="92" eb="95">
      <t>タントウシャ</t>
    </rPh>
    <rPh sb="96" eb="99">
      <t>センモンテキ</t>
    </rPh>
    <rPh sb="100" eb="102">
      <t>ケンチ</t>
    </rPh>
    <rPh sb="105" eb="107">
      <t>イケン</t>
    </rPh>
    <rPh sb="108" eb="109">
      <t>モト</t>
    </rPh>
    <phoneticPr fontId="5"/>
  </si>
  <si>
    <t>計画担当介護支援専門員は、施設サービス計画を作成した際には、遅滞なく当該施設サービス計画を入所者に交付している。</t>
    <rPh sb="22" eb="24">
      <t>サクセイ</t>
    </rPh>
    <rPh sb="26" eb="27">
      <t>サイ</t>
    </rPh>
    <rPh sb="30" eb="32">
      <t>チタイ</t>
    </rPh>
    <rPh sb="34" eb="36">
      <t>トウガイ</t>
    </rPh>
    <phoneticPr fontId="5"/>
  </si>
  <si>
    <t>専任の褥瘡予防対策担当者の決定　※看護師が望ましい</t>
    <rPh sb="0" eb="2">
      <t>センニン</t>
    </rPh>
    <rPh sb="3" eb="5">
      <t>ジョクソウ</t>
    </rPh>
    <rPh sb="5" eb="7">
      <t>ヨボウ</t>
    </rPh>
    <rPh sb="7" eb="9">
      <t>タイサク</t>
    </rPh>
    <rPh sb="9" eb="12">
      <t>タントウシャ</t>
    </rPh>
    <rPh sb="13" eb="15">
      <t>ケッテイ</t>
    </rPh>
    <rPh sb="17" eb="20">
      <t>カンゴシ</t>
    </rPh>
    <rPh sb="21" eb="22">
      <t>ノゾ</t>
    </rPh>
    <phoneticPr fontId="5"/>
  </si>
  <si>
    <t>医師、看護職員、介護職員、管理栄養士等からなる褥瘡対策チームの設置</t>
    <rPh sb="13" eb="15">
      <t>カンリ</t>
    </rPh>
    <phoneticPr fontId="5"/>
  </si>
  <si>
    <t>上記の⑪その他施設の運営に関する重要事項として、次の内容を定めている。
　＊①～⑥についてもそれぞれ点検してください</t>
    <rPh sb="0" eb="2">
      <t>ジョウキ</t>
    </rPh>
    <rPh sb="6" eb="7">
      <t>ホカ</t>
    </rPh>
    <rPh sb="7" eb="9">
      <t>シセツ</t>
    </rPh>
    <rPh sb="10" eb="12">
      <t>ウンエイ</t>
    </rPh>
    <rPh sb="13" eb="14">
      <t>カン</t>
    </rPh>
    <rPh sb="16" eb="18">
      <t>ジュウヨウ</t>
    </rPh>
    <rPh sb="18" eb="20">
      <t>ジコウ</t>
    </rPh>
    <rPh sb="24" eb="25">
      <t>ツギ</t>
    </rPh>
    <rPh sb="26" eb="28">
      <t>ナイヨウ</t>
    </rPh>
    <rPh sb="29" eb="30">
      <t>サダ</t>
    </rPh>
    <phoneticPr fontId="5"/>
  </si>
  <si>
    <t>災害、虐待その他のやむを得ない事情がある場合を除き、入所（入居）定員及び療養室の定員を超えて入所（入居）させていない。
（ある入所者の入所時刻から別の入所者の退所時刻までが重複することに伴う、一時的な定員超過も含む）</t>
    <rPh sb="0" eb="2">
      <t>サイガイ</t>
    </rPh>
    <rPh sb="3" eb="5">
      <t>ギャクタイ</t>
    </rPh>
    <rPh sb="7" eb="8">
      <t>ホカ</t>
    </rPh>
    <rPh sb="12" eb="13">
      <t>エ</t>
    </rPh>
    <rPh sb="15" eb="17">
      <t>ジジョウ</t>
    </rPh>
    <rPh sb="20" eb="22">
      <t>バアイ</t>
    </rPh>
    <rPh sb="23" eb="24">
      <t>ノゾ</t>
    </rPh>
    <rPh sb="29" eb="31">
      <t>ニュウキョ</t>
    </rPh>
    <rPh sb="36" eb="39">
      <t>リョウヨウシツ</t>
    </rPh>
    <rPh sb="49" eb="51">
      <t>ニュウキョ</t>
    </rPh>
    <rPh sb="63" eb="65">
      <t>ニュウショ</t>
    </rPh>
    <rPh sb="75" eb="77">
      <t>ニュウショ</t>
    </rPh>
    <phoneticPr fontId="5"/>
  </si>
  <si>
    <t>入所（利用）者の使用する施設、食器その他の設備又は飲用に供する水について、衛生的な管理に努め、又は衛生上必要な措置を講じている。</t>
    <rPh sb="0" eb="2">
      <t>ニュウショ</t>
    </rPh>
    <phoneticPr fontId="5"/>
  </si>
  <si>
    <t>感染症及び食中毒の予防及びまん延の防止のための対策を検討する委員会（テレビ電話装置等を活用して行うことができる。）を、３月に１回以上（短期は６月に１回以上）定期的に開催している。</t>
    <phoneticPr fontId="5"/>
  </si>
  <si>
    <t>問３の委員会の結果について、従業者に周知徹底している。</t>
    <rPh sb="0" eb="1">
      <t>トイ</t>
    </rPh>
    <rPh sb="3" eb="6">
      <t>イインカイ</t>
    </rPh>
    <rPh sb="7" eb="9">
      <t>ケッカ</t>
    </rPh>
    <phoneticPr fontId="5"/>
  </si>
  <si>
    <t>施設（事業所）の見やすい場所に、運営規程の概要、従業者の勤務の体制、協力医療機関、利用料その他のサービスの選択に資すると認められる重要事項を掲示している。（重要事項を記載した書面を施設に備え付け、いつでも関係者に自由に閲覧させることにより掲示に代えることもできます。）</t>
    <rPh sb="3" eb="5">
      <t>ジギョウ</t>
    </rPh>
    <rPh sb="5" eb="6">
      <t>ショ</t>
    </rPh>
    <rPh sb="36" eb="40">
      <t>イリョウキカン</t>
    </rPh>
    <phoneticPr fontId="5"/>
  </si>
  <si>
    <t>重要事項をウェブサイト（※）に掲載している。
※法人等のホームページ、または介護サービス情報公表システムに掲載</t>
    <phoneticPr fontId="5"/>
  </si>
  <si>
    <t>提供したサービスに関する入所（利用）者及びその家族からの苦情に迅速かつ適切に対応するために苦情を受け付けるための窓口を設置する等の必要な措置を講じている。</t>
    <rPh sb="45" eb="47">
      <t>クジョウ</t>
    </rPh>
    <rPh sb="48" eb="49">
      <t>ウ</t>
    </rPh>
    <rPh sb="50" eb="51">
      <t>ツ</t>
    </rPh>
    <rPh sb="56" eb="58">
      <t>マドグチ</t>
    </rPh>
    <rPh sb="59" eb="61">
      <t>セッチ</t>
    </rPh>
    <rPh sb="63" eb="64">
      <t>トウ</t>
    </rPh>
    <phoneticPr fontId="5"/>
  </si>
  <si>
    <t>虐待の防止のための対策を検討する委員会（テレビ電話装置等を活用して行うことができる）を定期的に開催している。</t>
    <phoneticPr fontId="5"/>
  </si>
  <si>
    <t>問１の委員会の結果について、介護職員その他の従業者に周知徹底を図っている。</t>
    <rPh sb="0" eb="1">
      <t>トイ</t>
    </rPh>
    <rPh sb="3" eb="6">
      <t>イインカイ</t>
    </rPh>
    <rPh sb="7" eb="9">
      <t>ケッカ</t>
    </rPh>
    <phoneticPr fontId="5"/>
  </si>
  <si>
    <t>協力医療機関への診療の求めを行う可能性の高い入所者がいる場合は、より高い頻度で情報共有等を行う会議を実施することが望ましい。</t>
    <rPh sb="0" eb="2">
      <t>キョウリョク</t>
    </rPh>
    <rPh sb="2" eb="4">
      <t>イリョウ</t>
    </rPh>
    <rPh sb="4" eb="6">
      <t>キカン</t>
    </rPh>
    <rPh sb="8" eb="10">
      <t>シンリョウ</t>
    </rPh>
    <rPh sb="11" eb="12">
      <t>モト</t>
    </rPh>
    <rPh sb="14" eb="15">
      <t>オコナ</t>
    </rPh>
    <rPh sb="16" eb="19">
      <t>カノウセイ</t>
    </rPh>
    <rPh sb="20" eb="21">
      <t>タカ</t>
    </rPh>
    <rPh sb="22" eb="25">
      <t>ニュウショシャ</t>
    </rPh>
    <rPh sb="28" eb="30">
      <t>バアイ</t>
    </rPh>
    <rPh sb="34" eb="35">
      <t>タカ</t>
    </rPh>
    <rPh sb="36" eb="38">
      <t>ヒンド</t>
    </rPh>
    <rPh sb="39" eb="41">
      <t>ジョウホウ</t>
    </rPh>
    <rPh sb="41" eb="44">
      <t>キョウユウナド</t>
    </rPh>
    <rPh sb="45" eb="46">
      <t>オコナ</t>
    </rPh>
    <rPh sb="47" eb="49">
      <t>カイギ</t>
    </rPh>
    <rPh sb="50" eb="52">
      <t>ジッシ</t>
    </rPh>
    <rPh sb="57" eb="58">
      <t>ノゾ</t>
    </rPh>
    <phoneticPr fontId="5"/>
  </si>
  <si>
    <t>会議は、テレビ電話装置等で行うことができる。</t>
    <rPh sb="0" eb="2">
      <t>カイギ</t>
    </rPh>
    <rPh sb="7" eb="9">
      <t>デンワ</t>
    </rPh>
    <rPh sb="9" eb="11">
      <t>ソウチ</t>
    </rPh>
    <rPh sb="11" eb="12">
      <t>ナド</t>
    </rPh>
    <rPh sb="13" eb="14">
      <t>オコナ</t>
    </rPh>
    <phoneticPr fontId="5"/>
  </si>
  <si>
    <t>医療保険において歯科訪問診療料が算定された日に、介護職員に対する口腔清掃等に係る技術的助言及び指導又は問３の計画に関する技術的助言及び指導を行うにあたっては、歯科訪問診療又は訪問歯科衛生指導の実施時間以外の時間帯に行っている。</t>
    <phoneticPr fontId="5"/>
  </si>
  <si>
    <t>令和８年度　運営状況点検書</t>
    <phoneticPr fontId="5"/>
  </si>
  <si>
    <t>職種ごとの「勤務形態一覧表」（令和８年６月分）、「入所者数・利用者数一覧表」を添付してください。</t>
    <rPh sb="0" eb="1">
      <t>ショク</t>
    </rPh>
    <rPh sb="1" eb="2">
      <t>シュ</t>
    </rPh>
    <phoneticPr fontId="5"/>
  </si>
  <si>
    <t>令和７年</t>
    <rPh sb="0" eb="2">
      <t>レイワ</t>
    </rPh>
    <rPh sb="3" eb="4">
      <t>ネン</t>
    </rPh>
    <phoneticPr fontId="21"/>
  </si>
  <si>
    <t>令和８年</t>
    <phoneticPr fontId="21"/>
  </si>
  <si>
    <r>
      <rPr>
        <b/>
        <sz val="10"/>
        <rFont val="HG丸ｺﾞｼｯｸM-PRO"/>
        <family val="3"/>
        <charset val="128"/>
      </rPr>
      <t xml:space="preserve">令和７年４月１日より以前に指定を受けた施設
（前年度を通して実績がある）
</t>
    </r>
    <r>
      <rPr>
        <sz val="10"/>
        <rFont val="ＭＳ Ｐ明朝"/>
        <family val="3"/>
        <charset val="128"/>
      </rPr>
      <t>前年度の実績（４月～３月）を記載し、計算を行ってください。</t>
    </r>
    <rPh sb="0" eb="2">
      <t>レイワ</t>
    </rPh>
    <rPh sb="3" eb="4">
      <t>ネン</t>
    </rPh>
    <rPh sb="5" eb="6">
      <t>ガツ</t>
    </rPh>
    <rPh sb="7" eb="8">
      <t>ニチ</t>
    </rPh>
    <rPh sb="10" eb="11">
      <t>イ</t>
    </rPh>
    <rPh sb="11" eb="12">
      <t>マエ</t>
    </rPh>
    <rPh sb="13" eb="15">
      <t>シテイ</t>
    </rPh>
    <rPh sb="16" eb="17">
      <t>ウ</t>
    </rPh>
    <rPh sb="19" eb="21">
      <t>シセツ</t>
    </rPh>
    <rPh sb="23" eb="26">
      <t>ゼンネンド</t>
    </rPh>
    <rPh sb="27" eb="28">
      <t>トオ</t>
    </rPh>
    <rPh sb="30" eb="32">
      <t>ジッセキ</t>
    </rPh>
    <rPh sb="37" eb="40">
      <t>ゼンネンド</t>
    </rPh>
    <rPh sb="41" eb="43">
      <t>ジッセキ</t>
    </rPh>
    <rPh sb="45" eb="46">
      <t>ガツ</t>
    </rPh>
    <rPh sb="48" eb="49">
      <t>ガツ</t>
    </rPh>
    <rPh sb="51" eb="53">
      <t>キサイ</t>
    </rPh>
    <rPh sb="55" eb="57">
      <t>ケイサン</t>
    </rPh>
    <rPh sb="58" eb="59">
      <t>オコナ</t>
    </rPh>
    <phoneticPr fontId="21"/>
  </si>
  <si>
    <r>
      <rPr>
        <b/>
        <sz val="10"/>
        <rFont val="HG丸ｺﾞｼｯｸM-PRO"/>
        <family val="3"/>
        <charset val="128"/>
      </rPr>
      <t xml:space="preserve">令和７年５月１日～６月１日に指定を受けた施設
（開設から１年以上の実績がある）
</t>
    </r>
    <r>
      <rPr>
        <sz val="10"/>
        <rFont val="ＭＳ Ｐ明朝"/>
        <family val="3"/>
        <charset val="128"/>
      </rPr>
      <t>直近１年間（６月～５月）の実績を記載し、計算を行ってください。</t>
    </r>
    <rPh sb="0" eb="2">
      <t>レイワ</t>
    </rPh>
    <rPh sb="3" eb="4">
      <t>ネン</t>
    </rPh>
    <rPh sb="5" eb="6">
      <t>ガツ</t>
    </rPh>
    <rPh sb="7" eb="8">
      <t>ニチ</t>
    </rPh>
    <rPh sb="10" eb="11">
      <t>ガツ</t>
    </rPh>
    <rPh sb="12" eb="13">
      <t>ニチ</t>
    </rPh>
    <rPh sb="14" eb="16">
      <t>シテイ</t>
    </rPh>
    <rPh sb="17" eb="18">
      <t>ウ</t>
    </rPh>
    <rPh sb="20" eb="22">
      <t>シセツ</t>
    </rPh>
    <rPh sb="24" eb="26">
      <t>カイセツ</t>
    </rPh>
    <rPh sb="29" eb="32">
      <t>ネンイジョウ</t>
    </rPh>
    <rPh sb="33" eb="35">
      <t>ジッセキ</t>
    </rPh>
    <rPh sb="40" eb="42">
      <t>チョッキン</t>
    </rPh>
    <rPh sb="43" eb="45">
      <t>ネンカン</t>
    </rPh>
    <rPh sb="47" eb="48">
      <t>ガツ</t>
    </rPh>
    <rPh sb="50" eb="51">
      <t>ガツ</t>
    </rPh>
    <rPh sb="53" eb="55">
      <t>ジッセキ</t>
    </rPh>
    <rPh sb="56" eb="58">
      <t>キサイ</t>
    </rPh>
    <rPh sb="60" eb="62">
      <t>ケイサン</t>
    </rPh>
    <rPh sb="63" eb="64">
      <t>オコナ</t>
    </rPh>
    <phoneticPr fontId="21"/>
  </si>
  <si>
    <r>
      <rPr>
        <b/>
        <sz val="10"/>
        <rFont val="HG丸ｺﾞｼｯｸM-PRO"/>
        <family val="3"/>
        <charset val="128"/>
      </rPr>
      <t xml:space="preserve">令和７年７月１日～12月１日に指定を受けた施設
（開設からの実績が６月以上12月未満の場合）
</t>
    </r>
    <r>
      <rPr>
        <sz val="10"/>
        <rFont val="ＭＳ Ｐ明朝"/>
        <family val="3"/>
        <charset val="128"/>
      </rPr>
      <t>直近６月（12月～５月）の実績を記載し、計算を行ってください。</t>
    </r>
    <rPh sb="5" eb="6">
      <t>ガツ</t>
    </rPh>
    <rPh sb="7" eb="8">
      <t>ニチ</t>
    </rPh>
    <rPh sb="11" eb="12">
      <t>ガツ</t>
    </rPh>
    <rPh sb="13" eb="14">
      <t>ニチ</t>
    </rPh>
    <rPh sb="15" eb="17">
      <t>シテイ</t>
    </rPh>
    <rPh sb="18" eb="19">
      <t>ウ</t>
    </rPh>
    <rPh sb="21" eb="23">
      <t>シセツ</t>
    </rPh>
    <rPh sb="25" eb="27">
      <t>カイセツ</t>
    </rPh>
    <rPh sb="30" eb="32">
      <t>ジッセキ</t>
    </rPh>
    <rPh sb="35" eb="37">
      <t>イジョウ</t>
    </rPh>
    <rPh sb="40" eb="42">
      <t>ミマン</t>
    </rPh>
    <rPh sb="43" eb="45">
      <t>バアイ</t>
    </rPh>
    <rPh sb="47" eb="49">
      <t>チョッキン</t>
    </rPh>
    <rPh sb="54" eb="55">
      <t>ガツ</t>
    </rPh>
    <rPh sb="57" eb="58">
      <t>ガツ</t>
    </rPh>
    <rPh sb="60" eb="62">
      <t>ジッセキ</t>
    </rPh>
    <rPh sb="63" eb="65">
      <t>キサイ</t>
    </rPh>
    <rPh sb="67" eb="69">
      <t>ケイサン</t>
    </rPh>
    <rPh sb="70" eb="71">
      <t>オコナ</t>
    </rPh>
    <phoneticPr fontId="21"/>
  </si>
  <si>
    <r>
      <rPr>
        <b/>
        <sz val="10"/>
        <rFont val="HG丸ｺﾞｼｯｸM-PRO"/>
        <family val="3"/>
        <charset val="128"/>
      </rPr>
      <t xml:space="preserve">令和８年１月１日以降に指定を受けた施設
（開設からの実績が６月未満の場合）
</t>
    </r>
    <r>
      <rPr>
        <sz val="10"/>
        <rFont val="ＭＳ Ｐ明朝"/>
        <family val="3"/>
        <charset val="128"/>
      </rPr>
      <t>定員の90％で計算を行ってください。</t>
    </r>
    <rPh sb="5" eb="6">
      <t>ガツ</t>
    </rPh>
    <rPh sb="7" eb="8">
      <t>ニチ</t>
    </rPh>
    <rPh sb="8" eb="10">
      <t>イコウ</t>
    </rPh>
    <rPh sb="11" eb="13">
      <t>シテイ</t>
    </rPh>
    <rPh sb="14" eb="15">
      <t>ウ</t>
    </rPh>
    <rPh sb="17" eb="19">
      <t>シセツ</t>
    </rPh>
    <rPh sb="21" eb="23">
      <t>カイセツ</t>
    </rPh>
    <rPh sb="26" eb="28">
      <t>ジッセキ</t>
    </rPh>
    <rPh sb="31" eb="33">
      <t>ミマン</t>
    </rPh>
    <rPh sb="34" eb="36">
      <t>バアイ</t>
    </rPh>
    <rPh sb="38" eb="40">
      <t>テイイン</t>
    </rPh>
    <rPh sb="45" eb="47">
      <t>ケイサン</t>
    </rPh>
    <rPh sb="48" eb="49">
      <t>オコナ</t>
    </rPh>
    <phoneticPr fontId="21"/>
  </si>
  <si>
    <r>
      <rPr>
        <b/>
        <sz val="10"/>
        <rFont val="HG丸ｺﾞｼｯｸM-PRO"/>
        <family val="3"/>
        <charset val="128"/>
      </rPr>
      <t xml:space="preserve">令和７年４月１日より以前に指定を受けた事業所
（前年度を通して実績がある）
</t>
    </r>
    <r>
      <rPr>
        <sz val="10"/>
        <rFont val="ＭＳ Ｐ明朝"/>
        <family val="3"/>
        <charset val="128"/>
      </rPr>
      <t>前年度の実績（４月～３月）を記載し、計算を行ってください。</t>
    </r>
    <rPh sb="0" eb="2">
      <t>レイワ</t>
    </rPh>
    <rPh sb="3" eb="4">
      <t>ネン</t>
    </rPh>
    <rPh sb="5" eb="6">
      <t>ガツ</t>
    </rPh>
    <rPh sb="7" eb="8">
      <t>ニチ</t>
    </rPh>
    <rPh sb="10" eb="11">
      <t>イ</t>
    </rPh>
    <rPh sb="11" eb="12">
      <t>マエ</t>
    </rPh>
    <rPh sb="13" eb="15">
      <t>シテイ</t>
    </rPh>
    <rPh sb="16" eb="17">
      <t>ウ</t>
    </rPh>
    <rPh sb="19" eb="22">
      <t>ジギョウショ</t>
    </rPh>
    <rPh sb="24" eb="27">
      <t>ゼンネンド</t>
    </rPh>
    <rPh sb="28" eb="29">
      <t>トオ</t>
    </rPh>
    <rPh sb="31" eb="33">
      <t>ジッセキ</t>
    </rPh>
    <rPh sb="38" eb="41">
      <t>ゼンネンド</t>
    </rPh>
    <rPh sb="42" eb="44">
      <t>ジッセキ</t>
    </rPh>
    <rPh sb="46" eb="47">
      <t>ガツ</t>
    </rPh>
    <rPh sb="49" eb="50">
      <t>ガツ</t>
    </rPh>
    <rPh sb="52" eb="54">
      <t>キサイ</t>
    </rPh>
    <rPh sb="56" eb="58">
      <t>ケイサン</t>
    </rPh>
    <rPh sb="59" eb="60">
      <t>オコナ</t>
    </rPh>
    <phoneticPr fontId="21"/>
  </si>
  <si>
    <r>
      <rPr>
        <b/>
        <sz val="10"/>
        <rFont val="HG丸ｺﾞｼｯｸM-PRO"/>
        <family val="3"/>
        <charset val="128"/>
      </rPr>
      <t xml:space="preserve">令和７年５月１日～６月１日に指定を受けた事業所
（開設から１年以上の実績がある）
</t>
    </r>
    <r>
      <rPr>
        <sz val="10"/>
        <rFont val="ＭＳ Ｐ明朝"/>
        <family val="3"/>
        <charset val="128"/>
      </rPr>
      <t>直近１年間（６月～５月）の実績を記載し、計算を行ってください。</t>
    </r>
    <rPh sb="14" eb="16">
      <t>シテイ</t>
    </rPh>
    <rPh sb="17" eb="18">
      <t>ウ</t>
    </rPh>
    <rPh sb="20" eb="23">
      <t>ジギョウショ</t>
    </rPh>
    <rPh sb="25" eb="27">
      <t>カイセツ</t>
    </rPh>
    <rPh sb="30" eb="33">
      <t>ネンイジョウ</t>
    </rPh>
    <rPh sb="34" eb="36">
      <t>ジッセキ</t>
    </rPh>
    <rPh sb="41" eb="43">
      <t>チョッキン</t>
    </rPh>
    <rPh sb="44" eb="46">
      <t>ネンカン</t>
    </rPh>
    <rPh sb="48" eb="49">
      <t>ガツ</t>
    </rPh>
    <rPh sb="51" eb="52">
      <t>ガツ</t>
    </rPh>
    <rPh sb="54" eb="56">
      <t>ジッセキ</t>
    </rPh>
    <rPh sb="57" eb="59">
      <t>キサイ</t>
    </rPh>
    <rPh sb="61" eb="63">
      <t>ケイサン</t>
    </rPh>
    <rPh sb="64" eb="65">
      <t>オコナ</t>
    </rPh>
    <phoneticPr fontId="21"/>
  </si>
  <si>
    <r>
      <rPr>
        <b/>
        <sz val="10"/>
        <rFont val="HG丸ｺﾞｼｯｸM-PRO"/>
        <family val="3"/>
        <charset val="128"/>
      </rPr>
      <t xml:space="preserve">令和７年７月１日～12月１日に指定を受けた事業所
（開設からの実績が６月以上12月未満の場合）
</t>
    </r>
    <r>
      <rPr>
        <sz val="10"/>
        <rFont val="ＭＳ Ｐ明朝"/>
        <family val="3"/>
        <charset val="128"/>
      </rPr>
      <t>直近６月（12月～５月）の実績を記載し、計算を行ってください。</t>
    </r>
    <rPh sb="5" eb="6">
      <t>ガツ</t>
    </rPh>
    <rPh sb="7" eb="8">
      <t>ニチ</t>
    </rPh>
    <rPh sb="11" eb="12">
      <t>ガツ</t>
    </rPh>
    <rPh sb="13" eb="14">
      <t>ニチ</t>
    </rPh>
    <rPh sb="15" eb="17">
      <t>シテイ</t>
    </rPh>
    <rPh sb="18" eb="19">
      <t>ウ</t>
    </rPh>
    <rPh sb="21" eb="24">
      <t>ジギョウショ</t>
    </rPh>
    <rPh sb="26" eb="28">
      <t>カイセツ</t>
    </rPh>
    <rPh sb="31" eb="33">
      <t>ジッセキ</t>
    </rPh>
    <rPh sb="36" eb="38">
      <t>イジョウ</t>
    </rPh>
    <rPh sb="41" eb="43">
      <t>ミマン</t>
    </rPh>
    <rPh sb="44" eb="46">
      <t>バアイ</t>
    </rPh>
    <rPh sb="48" eb="50">
      <t>チョッキン</t>
    </rPh>
    <rPh sb="55" eb="56">
      <t>ガツ</t>
    </rPh>
    <rPh sb="58" eb="59">
      <t>ガツ</t>
    </rPh>
    <rPh sb="61" eb="63">
      <t>ジッセキ</t>
    </rPh>
    <rPh sb="64" eb="66">
      <t>キサイ</t>
    </rPh>
    <rPh sb="68" eb="70">
      <t>ケイサン</t>
    </rPh>
    <rPh sb="71" eb="72">
      <t>オコナ</t>
    </rPh>
    <phoneticPr fontId="21"/>
  </si>
  <si>
    <r>
      <rPr>
        <b/>
        <sz val="10"/>
        <rFont val="HG丸ｺﾞｼｯｸM-PRO"/>
        <family val="3"/>
        <charset val="128"/>
      </rPr>
      <t xml:space="preserve">令和８年１月１日以降に指定を受けた事業所
（開設からの実績が６月未満の場合）
</t>
    </r>
    <r>
      <rPr>
        <sz val="10"/>
        <rFont val="ＭＳ Ｐ明朝"/>
        <family val="3"/>
        <charset val="128"/>
      </rPr>
      <t>定員の90％で計算を行ってください。</t>
    </r>
    <rPh sb="5" eb="6">
      <t>ガツ</t>
    </rPh>
    <rPh sb="7" eb="8">
      <t>ニチ</t>
    </rPh>
    <rPh sb="8" eb="10">
      <t>イコウ</t>
    </rPh>
    <rPh sb="11" eb="13">
      <t>シテイ</t>
    </rPh>
    <rPh sb="14" eb="15">
      <t>ウ</t>
    </rPh>
    <rPh sb="17" eb="20">
      <t>ジギョウショ</t>
    </rPh>
    <rPh sb="22" eb="24">
      <t>カイセツ</t>
    </rPh>
    <rPh sb="27" eb="29">
      <t>ジッセキ</t>
    </rPh>
    <rPh sb="32" eb="34">
      <t>ミマン</t>
    </rPh>
    <rPh sb="35" eb="37">
      <t>バアイ</t>
    </rPh>
    <rPh sb="39" eb="41">
      <t>テイイン</t>
    </rPh>
    <rPh sb="46" eb="48">
      <t>ケイサン</t>
    </rPh>
    <rPh sb="49" eb="50">
      <t>オコナ</t>
    </rPh>
    <phoneticPr fontId="21"/>
  </si>
  <si>
    <t>問５において明確化した方針を、従業者に周知・啓発している。</t>
    <phoneticPr fontId="5"/>
  </si>
  <si>
    <t>セクシュアルハラスメントやパワーハラスメントに関する相談（苦情を含む。）に応じ、適切に対応するために必要な体制を整備している。</t>
    <phoneticPr fontId="5"/>
  </si>
  <si>
    <t>災害時情報共有システムを使用したことがある。</t>
    <phoneticPr fontId="5"/>
  </si>
  <si>
    <t>災害時情報共有システムに登録しているメールアドレスを把握している。また、必要に応じて変更をしている。</t>
    <phoneticPr fontId="5"/>
  </si>
  <si>
    <t>（43）その他</t>
    <rPh sb="6" eb="7">
      <t>タ</t>
    </rPh>
    <phoneticPr fontId="5"/>
  </si>
  <si>
    <t>変更届の提出が必要な事項を把握している。</t>
    <rPh sb="0" eb="3">
      <t>ヘンコウトドケ</t>
    </rPh>
    <rPh sb="4" eb="6">
      <t>テイシュツ</t>
    </rPh>
    <rPh sb="7" eb="9">
      <t>ヒツヨウ</t>
    </rPh>
    <rPh sb="10" eb="12">
      <t>ジコウ</t>
    </rPh>
    <rPh sb="13" eb="15">
      <t>ハアク</t>
    </rPh>
    <phoneticPr fontId="5"/>
  </si>
  <si>
    <t>変更届の提出が必要な事項に変更が生じた際には、遅滞なく変更届を提出している。</t>
    <rPh sb="0" eb="3">
      <t>ヘンコウトドケ</t>
    </rPh>
    <rPh sb="4" eb="6">
      <t>テイシュツ</t>
    </rPh>
    <rPh sb="7" eb="9">
      <t>ヒツヨウ</t>
    </rPh>
    <rPh sb="10" eb="12">
      <t>ジコウ</t>
    </rPh>
    <rPh sb="13" eb="15">
      <t>ヘンコウ</t>
    </rPh>
    <rPh sb="16" eb="17">
      <t>ショウ</t>
    </rPh>
    <rPh sb="19" eb="20">
      <t>サイ</t>
    </rPh>
    <rPh sb="23" eb="25">
      <t>チタイ</t>
    </rPh>
    <rPh sb="27" eb="29">
      <t>ヘンコウ</t>
    </rPh>
    <rPh sb="29" eb="30">
      <t>トドケ</t>
    </rPh>
    <rPh sb="31" eb="33">
      <t>テイシュツ</t>
    </rPh>
    <phoneticPr fontId="5"/>
  </si>
  <si>
    <t>加算届の提出が必要な加算等を把握している。</t>
    <rPh sb="0" eb="2">
      <t>カサン</t>
    </rPh>
    <rPh sb="2" eb="3">
      <t>トドケ</t>
    </rPh>
    <rPh sb="4" eb="6">
      <t>テイシュツ</t>
    </rPh>
    <rPh sb="7" eb="9">
      <t>ヒツヨウ</t>
    </rPh>
    <rPh sb="10" eb="12">
      <t>カサン</t>
    </rPh>
    <rPh sb="12" eb="13">
      <t>トウ</t>
    </rPh>
    <rPh sb="14" eb="16">
      <t>ハアク</t>
    </rPh>
    <phoneticPr fontId="5"/>
  </si>
  <si>
    <t>加算算定の要件を満たさなくなった場合には、速やかに加算の取下げを届出ている。
（加算届の提出を要しない加算等を除く。）</t>
    <rPh sb="0" eb="2">
      <t>カサン</t>
    </rPh>
    <rPh sb="2" eb="4">
      <t>サンテイ</t>
    </rPh>
    <rPh sb="5" eb="7">
      <t>ヨウケン</t>
    </rPh>
    <rPh sb="8" eb="9">
      <t>ミ</t>
    </rPh>
    <rPh sb="16" eb="18">
      <t>バアイ</t>
    </rPh>
    <rPh sb="21" eb="22">
      <t>スミ</t>
    </rPh>
    <rPh sb="25" eb="27">
      <t>カサン</t>
    </rPh>
    <rPh sb="28" eb="30">
      <t>トリサ</t>
    </rPh>
    <rPh sb="32" eb="33">
      <t>トドケ</t>
    </rPh>
    <rPh sb="33" eb="34">
      <t>デ</t>
    </rPh>
    <rPh sb="40" eb="42">
      <t>カサン</t>
    </rPh>
    <rPh sb="42" eb="43">
      <t>トドケ</t>
    </rPh>
    <rPh sb="44" eb="46">
      <t>テイシュツ</t>
    </rPh>
    <rPh sb="47" eb="48">
      <t>ヨウ</t>
    </rPh>
    <rPh sb="51" eb="53">
      <t>カサン</t>
    </rPh>
    <rPh sb="53" eb="54">
      <t>トウ</t>
    </rPh>
    <rPh sb="55" eb="56">
      <t>ノゾ</t>
    </rPh>
    <phoneticPr fontId="5"/>
  </si>
  <si>
    <t>介護情報サービスかながわにメールアドレスを登録している。また、登録しているメールアドレスを把握している。</t>
    <rPh sb="0" eb="2">
      <t>カイゴ</t>
    </rPh>
    <rPh sb="2" eb="4">
      <t>ジョウホウ</t>
    </rPh>
    <rPh sb="21" eb="23">
      <t>トウロク</t>
    </rPh>
    <rPh sb="31" eb="33">
      <t>トウロク</t>
    </rPh>
    <rPh sb="45" eb="47">
      <t>ハアク</t>
    </rPh>
    <phoneticPr fontId="5"/>
  </si>
  <si>
    <t>集団指導講習会の資料及び動画を確認し、視聴報告をしている。</t>
    <rPh sb="0" eb="2">
      <t>シュウダン</t>
    </rPh>
    <rPh sb="2" eb="4">
      <t>シドウ</t>
    </rPh>
    <rPh sb="4" eb="7">
      <t>コウシュウカイ</t>
    </rPh>
    <rPh sb="8" eb="10">
      <t>シリョウ</t>
    </rPh>
    <rPh sb="10" eb="11">
      <t>オヨ</t>
    </rPh>
    <rPh sb="12" eb="14">
      <t>ドウガ</t>
    </rPh>
    <rPh sb="15" eb="17">
      <t>カクニン</t>
    </rPh>
    <rPh sb="19" eb="21">
      <t>シチョウ</t>
    </rPh>
    <rPh sb="21" eb="23">
      <t>ホウコク</t>
    </rPh>
    <phoneticPr fontId="5"/>
  </si>
  <si>
    <t>変更届や加算届の提出等において、電子申請・届出システムを利用している。
※　原則として、電子申請・届出システムの利用となります。利用していない事業所に
　おいては、速やかに電子申請・届出システムの利用を開始してください。
※　横須賀市ホームページ「介護保険事業者の指定申請等における電子申請について」
　https://www.city.yokosuka.kanagawa.jp/2615/kaigo-osirase/denshi.html
　を参照してください。</t>
    <phoneticPr fontId="5"/>
  </si>
  <si>
    <t>施設（事業所）における利用者の安全並びに介護サービスの質の確保及び職員の負担軽減に資する方策を検討するための委員会を定期的に開催している。
※開催する頻度は、本委員会の開催が形骸化することがないよう留意した上で、各施設（事業所）の状況を踏まえ、適切な開催頻度を決めることが望ましいです。</t>
    <rPh sb="0" eb="2">
      <t>シセツ</t>
    </rPh>
    <rPh sb="3" eb="6">
      <t>ジギョウショ</t>
    </rPh>
    <rPh sb="11" eb="14">
      <t>リヨウシャ</t>
    </rPh>
    <rPh sb="15" eb="17">
      <t>アンゼン</t>
    </rPh>
    <rPh sb="17" eb="18">
      <t>ナラ</t>
    </rPh>
    <rPh sb="20" eb="22">
      <t>カイゴ</t>
    </rPh>
    <rPh sb="27" eb="28">
      <t>シツ</t>
    </rPh>
    <rPh sb="29" eb="31">
      <t>カクホ</t>
    </rPh>
    <rPh sb="31" eb="32">
      <t>オヨ</t>
    </rPh>
    <rPh sb="33" eb="35">
      <t>ショクイン</t>
    </rPh>
    <rPh sb="36" eb="38">
      <t>フタン</t>
    </rPh>
    <rPh sb="38" eb="40">
      <t>ケイゲン</t>
    </rPh>
    <rPh sb="41" eb="42">
      <t>シ</t>
    </rPh>
    <rPh sb="44" eb="46">
      <t>ホウサク</t>
    </rPh>
    <rPh sb="48" eb="50">
      <t>ケントウ</t>
    </rPh>
    <rPh sb="55" eb="58">
      <t>イインカイ</t>
    </rPh>
    <rPh sb="59" eb="62">
      <t>テイキテキ</t>
    </rPh>
    <rPh sb="63" eb="65">
      <t>カイサイ</t>
    </rPh>
    <phoneticPr fontId="5"/>
  </si>
  <si>
    <r>
      <t>（39）入所者（利用者）の安全並びに介護サービスの質の確保及び職員の負担軽減に資する方策
　　　を検討するための委員会の設置　</t>
    </r>
    <r>
      <rPr>
        <sz val="10"/>
        <rFont val="ＭＳ ゴシック"/>
        <family val="3"/>
        <charset val="128"/>
      </rPr>
      <t>（令和９年３月31日までの間は努力義務）</t>
    </r>
    <rPh sb="4" eb="7">
      <t>ニュウショシャ</t>
    </rPh>
    <rPh sb="8" eb="11">
      <t>リヨウシャ</t>
    </rPh>
    <rPh sb="13" eb="15">
      <t>アンゼン</t>
    </rPh>
    <rPh sb="15" eb="16">
      <t>ナラ</t>
    </rPh>
    <rPh sb="18" eb="20">
      <t>カイゴ</t>
    </rPh>
    <rPh sb="25" eb="26">
      <t>シツ</t>
    </rPh>
    <rPh sb="27" eb="29">
      <t>カクホ</t>
    </rPh>
    <rPh sb="29" eb="30">
      <t>オヨ</t>
    </rPh>
    <rPh sb="31" eb="33">
      <t>ショクイン</t>
    </rPh>
    <rPh sb="34" eb="36">
      <t>フタン</t>
    </rPh>
    <rPh sb="36" eb="38">
      <t>ケイゲン</t>
    </rPh>
    <rPh sb="39" eb="40">
      <t>シ</t>
    </rPh>
    <rPh sb="42" eb="44">
      <t>ホウサク</t>
    </rPh>
    <rPh sb="48" eb="50">
      <t>ケントウ</t>
    </rPh>
    <rPh sb="55" eb="58">
      <t>イインカイ</t>
    </rPh>
    <rPh sb="59" eb="61">
      <t>セッチ</t>
    </rPh>
    <phoneticPr fontId="5"/>
  </si>
  <si>
    <t>入所者が過去３月間の間に、介護老人保健施設に入所したことがあり、４週間未満の入院後に介護老人保健施設に再入所した場合で、以下の状態である入所者</t>
    <rPh sb="0" eb="3">
      <t>ニュウショシャ</t>
    </rPh>
    <rPh sb="4" eb="6">
      <t>カコ</t>
    </rPh>
    <rPh sb="7" eb="9">
      <t>ツキカン</t>
    </rPh>
    <rPh sb="10" eb="11">
      <t>アイダ</t>
    </rPh>
    <rPh sb="13" eb="15">
      <t>カイゴ</t>
    </rPh>
    <rPh sb="15" eb="17">
      <t>ロウジン</t>
    </rPh>
    <rPh sb="17" eb="19">
      <t>ホケン</t>
    </rPh>
    <rPh sb="19" eb="21">
      <t>シセツ</t>
    </rPh>
    <rPh sb="22" eb="24">
      <t>ニュウショ</t>
    </rPh>
    <phoneticPr fontId="5"/>
  </si>
  <si>
    <t>介護老人保健施設短期入所療養介護費(Ⅰ)の介護老人保健施設短期入所療養介護費(ii)若しくは(iv)又はユニット型介護老人保健施設短期入所療養介護費(Ⅰ)のユニット型介護老人保健施設短期入所療養介護費(ii)若しくは経過的ユニット型介護保健施設サービス費（ⅱ）を算定している。</t>
    <phoneticPr fontId="5"/>
  </si>
  <si>
    <t>退所時において処方されている内服薬の種類が、入所時に処方されていた内服薬の種類に比べて１種類以上減少している。</t>
    <phoneticPr fontId="5"/>
  </si>
  <si>
    <t>【介護職員等処遇改善加算Ⅰイ】</t>
    <rPh sb="5" eb="6">
      <t>トウ</t>
    </rPh>
    <phoneticPr fontId="5"/>
  </si>
  <si>
    <t>問１の計画、当該計画に係る実施期間及び実施方法その他の当該事業所の職員の処遇改善の計画等を記載した介護職員等処遇改善計画書を作成し、全ての職員に周知し、横須賀市長に届け出ている。</t>
    <rPh sb="0" eb="1">
      <t>トイ</t>
    </rPh>
    <rPh sb="3" eb="5">
      <t>ケイカク</t>
    </rPh>
    <rPh sb="6" eb="8">
      <t>トウガイ</t>
    </rPh>
    <rPh sb="8" eb="10">
      <t>ケイカク</t>
    </rPh>
    <rPh sb="11" eb="12">
      <t>カカ</t>
    </rPh>
    <rPh sb="13" eb="15">
      <t>ジッシ</t>
    </rPh>
    <rPh sb="15" eb="17">
      <t>キカン</t>
    </rPh>
    <rPh sb="17" eb="18">
      <t>オヨ</t>
    </rPh>
    <rPh sb="19" eb="21">
      <t>ジッシ</t>
    </rPh>
    <rPh sb="21" eb="23">
      <t>ホウホウ</t>
    </rPh>
    <rPh sb="25" eb="26">
      <t>タ</t>
    </rPh>
    <rPh sb="27" eb="29">
      <t>トウガイ</t>
    </rPh>
    <rPh sb="29" eb="32">
      <t>ジギョウショ</t>
    </rPh>
    <rPh sb="33" eb="35">
      <t>ショクイン</t>
    </rPh>
    <rPh sb="36" eb="38">
      <t>ショグウ</t>
    </rPh>
    <rPh sb="38" eb="40">
      <t>カイゼン</t>
    </rPh>
    <rPh sb="41" eb="43">
      <t>ケイカク</t>
    </rPh>
    <rPh sb="43" eb="44">
      <t>トウ</t>
    </rPh>
    <rPh sb="45" eb="47">
      <t>キサイ</t>
    </rPh>
    <rPh sb="49" eb="51">
      <t>カイゴ</t>
    </rPh>
    <rPh sb="51" eb="53">
      <t>ショクイン</t>
    </rPh>
    <rPh sb="53" eb="54">
      <t>トウ</t>
    </rPh>
    <rPh sb="54" eb="56">
      <t>ショグウ</t>
    </rPh>
    <rPh sb="56" eb="58">
      <t>カイゼン</t>
    </rPh>
    <rPh sb="58" eb="61">
      <t>ケイカクショ</t>
    </rPh>
    <rPh sb="62" eb="64">
      <t>サクセイ</t>
    </rPh>
    <rPh sb="66" eb="67">
      <t>スベ</t>
    </rPh>
    <rPh sb="69" eb="71">
      <t>ショクイン</t>
    </rPh>
    <rPh sb="72" eb="74">
      <t>シュウチ</t>
    </rPh>
    <rPh sb="76" eb="81">
      <t>ヨコスカシチョウ</t>
    </rPh>
    <rPh sb="82" eb="83">
      <t>トド</t>
    </rPh>
    <rPh sb="84" eb="85">
      <t>デ</t>
    </rPh>
    <phoneticPr fontId="5"/>
  </si>
  <si>
    <t>問８の処遇改善の内容等について、インターネットの利用その他の適切な方法により公表している。</t>
    <rPh sb="0" eb="1">
      <t>トイ</t>
    </rPh>
    <phoneticPr fontId="5"/>
  </si>
  <si>
    <t>【介護職員等処遇改善加算 Ⅰロ】</t>
    <rPh sb="5" eb="6">
      <t>トウ</t>
    </rPh>
    <phoneticPr fontId="5"/>
  </si>
  <si>
    <t>問１から問10の全ての要件を満たしている。</t>
    <phoneticPr fontId="5"/>
  </si>
  <si>
    <t>次に掲げる基準のいずれかに適合している。</t>
    <phoneticPr fontId="5"/>
  </si>
  <si>
    <t>社会福祉連携推進法人に所属している。</t>
    <phoneticPr fontId="5"/>
  </si>
  <si>
    <t>【介護職員等処遇改善加算 Ⅱイ】</t>
    <rPh sb="5" eb="6">
      <t>トウ</t>
    </rPh>
    <phoneticPr fontId="5"/>
  </si>
  <si>
    <t>【介護職員等処遇改善加算 Ⅱロ】</t>
    <rPh sb="5" eb="6">
      <t>トウ</t>
    </rPh>
    <phoneticPr fontId="5"/>
  </si>
  <si>
    <t>問１から問９及び問12の全ての要件を満たしている。</t>
    <phoneticPr fontId="5"/>
  </si>
  <si>
    <t>業務継続計画に従い、従業者に対し、必要な研修を年２回以上（短期では年１回以上）を実施している。</t>
    <phoneticPr fontId="5"/>
  </si>
  <si>
    <t>業務継続計画に従い、従業者に対し、必要な訓練を年２回以上（短期では年１回以上）を実施している。</t>
    <phoneticPr fontId="5"/>
  </si>
  <si>
    <t>従業者に対し、業務継続計画について周知している。</t>
    <rPh sb="0" eb="3">
      <t>ジュウギョウシャ</t>
    </rPh>
    <rPh sb="4" eb="5">
      <t>タイ</t>
    </rPh>
    <rPh sb="7" eb="9">
      <t>ギョウム</t>
    </rPh>
    <rPh sb="9" eb="11">
      <t>ケイゾク</t>
    </rPh>
    <rPh sb="11" eb="13">
      <t>ケイカク</t>
    </rPh>
    <rPh sb="17" eb="19">
      <t>シュウチ</t>
    </rPh>
    <phoneticPr fontId="5"/>
  </si>
  <si>
    <t>非常災害に関する具体的計画（消防計画等）を立て、非常災害時の関係機関への通報及び連携体制を整備している。</t>
    <rPh sb="0" eb="2">
      <t>ヒジョウ</t>
    </rPh>
    <rPh sb="2" eb="4">
      <t>サイガイ</t>
    </rPh>
    <rPh sb="5" eb="6">
      <t>カン</t>
    </rPh>
    <rPh sb="8" eb="11">
      <t>グタイテキ</t>
    </rPh>
    <rPh sb="11" eb="13">
      <t>ケイカク</t>
    </rPh>
    <rPh sb="14" eb="16">
      <t>ショウボウ</t>
    </rPh>
    <rPh sb="16" eb="18">
      <t>ケイカク</t>
    </rPh>
    <rPh sb="18" eb="19">
      <t>トウ</t>
    </rPh>
    <rPh sb="21" eb="22">
      <t>タ</t>
    </rPh>
    <rPh sb="24" eb="26">
      <t>ヒジョウ</t>
    </rPh>
    <rPh sb="26" eb="28">
      <t>サイガイ</t>
    </rPh>
    <rPh sb="28" eb="29">
      <t>ジ</t>
    </rPh>
    <rPh sb="30" eb="32">
      <t>カンケイ</t>
    </rPh>
    <rPh sb="32" eb="34">
      <t>キカン</t>
    </rPh>
    <rPh sb="36" eb="38">
      <t>ツウホウ</t>
    </rPh>
    <rPh sb="38" eb="39">
      <t>オヨ</t>
    </rPh>
    <rPh sb="40" eb="42">
      <t>レンケイ</t>
    </rPh>
    <rPh sb="42" eb="44">
      <t>タイセイ</t>
    </rPh>
    <rPh sb="45" eb="47">
      <t>セイビ</t>
    </rPh>
    <phoneticPr fontId="5"/>
  </si>
  <si>
    <t>問１の具体的計画や連携体制について、定期的に従業者に周知している。</t>
    <phoneticPr fontId="5"/>
  </si>
  <si>
    <t>問１の具体的計画に基づき、定期的に避難、救出その他必要な訓練を行っている。</t>
    <phoneticPr fontId="5"/>
  </si>
  <si>
    <t>問３の訓練の実施に当たって、地域住民の参加が得られるよう連携に努めている。</t>
    <phoneticPr fontId="5"/>
  </si>
  <si>
    <t>入所者の栄養状態の維持及び改善を図り、自立した日常生活を営むことができるよう、各入所者の状態に応じた栄養管理を計画的に行っている。
　＊①～④についてもそれぞれ点検してください</t>
    <rPh sb="0" eb="3">
      <t>ニュウショシャ</t>
    </rPh>
    <rPh sb="4" eb="6">
      <t>エイヨウ</t>
    </rPh>
    <rPh sb="6" eb="8">
      <t>ジョウタイ</t>
    </rPh>
    <rPh sb="9" eb="11">
      <t>イジ</t>
    </rPh>
    <rPh sb="11" eb="12">
      <t>オヨ</t>
    </rPh>
    <rPh sb="13" eb="15">
      <t>カイゼン</t>
    </rPh>
    <rPh sb="16" eb="17">
      <t>ハカ</t>
    </rPh>
    <rPh sb="19" eb="21">
      <t>ジリツ</t>
    </rPh>
    <rPh sb="23" eb="25">
      <t>ニチジョウ</t>
    </rPh>
    <rPh sb="25" eb="27">
      <t>セイカツ</t>
    </rPh>
    <rPh sb="28" eb="29">
      <t>イトナ</t>
    </rPh>
    <rPh sb="39" eb="40">
      <t>カク</t>
    </rPh>
    <rPh sb="40" eb="43">
      <t>ニュウショシャ</t>
    </rPh>
    <rPh sb="44" eb="46">
      <t>ジョウタイ</t>
    </rPh>
    <rPh sb="47" eb="48">
      <t>オウ</t>
    </rPh>
    <rPh sb="50" eb="52">
      <t>エイヨウ</t>
    </rPh>
    <rPh sb="52" eb="54">
      <t>カンリ</t>
    </rPh>
    <rPh sb="55" eb="58">
      <t>ケイカクテキ</t>
    </rPh>
    <rPh sb="59" eb="60">
      <t>オコナ</t>
    </rPh>
    <phoneticPr fontId="5"/>
  </si>
  <si>
    <t>栄養管理の実務等について、厚生労働省通知「リハビリテーション・個別機能訓練、栄養、口腔の実施及び一体的取組について」の内容に沿って実施している。</t>
    <rPh sb="0" eb="2">
      <t>エイヨウ</t>
    </rPh>
    <rPh sb="2" eb="4">
      <t>カンリ</t>
    </rPh>
    <rPh sb="5" eb="7">
      <t>ジツム</t>
    </rPh>
    <rPh sb="7" eb="8">
      <t>トウ</t>
    </rPh>
    <rPh sb="13" eb="15">
      <t>コウセイ</t>
    </rPh>
    <rPh sb="15" eb="18">
      <t>ロウドウショウ</t>
    </rPh>
    <rPh sb="18" eb="20">
      <t>ツウチ</t>
    </rPh>
    <rPh sb="31" eb="33">
      <t>コベツ</t>
    </rPh>
    <rPh sb="33" eb="35">
      <t>キノウ</t>
    </rPh>
    <rPh sb="35" eb="37">
      <t>クンレン</t>
    </rPh>
    <rPh sb="38" eb="40">
      <t>エイヨウ</t>
    </rPh>
    <rPh sb="41" eb="43">
      <t>コウクウ</t>
    </rPh>
    <rPh sb="44" eb="46">
      <t>ジッシ</t>
    </rPh>
    <rPh sb="46" eb="47">
      <t>オヨ</t>
    </rPh>
    <rPh sb="48" eb="51">
      <t>イッタイテキ</t>
    </rPh>
    <rPh sb="51" eb="53">
      <t>トリクミ</t>
    </rPh>
    <rPh sb="59" eb="61">
      <t>ナイヨウ</t>
    </rPh>
    <rPh sb="62" eb="63">
      <t>ソ</t>
    </rPh>
    <rPh sb="65" eb="67">
      <t>ジッシ</t>
    </rPh>
    <phoneticPr fontId="5"/>
  </si>
  <si>
    <t>入所者の栄養状態を施設入所時に把握し、医師、管理栄養士、歯科医師、看護師、介護支援専門員その他の職種の者が共同して、入所者ごとの摂食・嚥下機能および食形態にも配慮した栄養ケア計画を作成している。栄養ケア計画の作成に当たっては、施設サービス計画との整合性を図っている。なお、栄養ケア計画に相当する内容を施設サービス計画の中に記載する場合は、その記載をもって栄養ケア計画の作成に代えることができるものとすること。</t>
    <phoneticPr fontId="5"/>
  </si>
  <si>
    <t>入所者ごとの栄養ケア計画に従い、管理栄養士が栄養管理を行うとともに、入所者の栄養状態を定期的に記録している。</t>
    <rPh sb="0" eb="3">
      <t>ニュウショシャ</t>
    </rPh>
    <rPh sb="6" eb="8">
      <t>エイヨウ</t>
    </rPh>
    <rPh sb="10" eb="12">
      <t>ケイカク</t>
    </rPh>
    <rPh sb="13" eb="14">
      <t>シタガ</t>
    </rPh>
    <rPh sb="16" eb="18">
      <t>カンリ</t>
    </rPh>
    <rPh sb="18" eb="21">
      <t>エイヨウシ</t>
    </rPh>
    <rPh sb="22" eb="24">
      <t>エイヨウ</t>
    </rPh>
    <rPh sb="24" eb="26">
      <t>カンリ</t>
    </rPh>
    <rPh sb="27" eb="28">
      <t>オコナ</t>
    </rPh>
    <rPh sb="34" eb="37">
      <t>ニュウショシャ</t>
    </rPh>
    <rPh sb="38" eb="40">
      <t>エイヨウ</t>
    </rPh>
    <rPh sb="40" eb="42">
      <t>ジョウタイ</t>
    </rPh>
    <rPh sb="43" eb="46">
      <t>テイキテキ</t>
    </rPh>
    <rPh sb="47" eb="49">
      <t>キロク</t>
    </rPh>
    <phoneticPr fontId="5"/>
  </si>
  <si>
    <t>入所者ごとの栄養ケア計画の進捗状況を定期的に評価し、必要に応じて当該計画を見直している。</t>
    <phoneticPr fontId="5"/>
  </si>
  <si>
    <t>施設の従業者又は歯科医師等が入所者毎に施設入所時及び月に１回程度の口腔の健康状態の評価を実施している。</t>
    <rPh sb="0" eb="2">
      <t>シセツ</t>
    </rPh>
    <rPh sb="3" eb="6">
      <t>ジュウギョウシャ</t>
    </rPh>
    <rPh sb="6" eb="7">
      <t>マタ</t>
    </rPh>
    <rPh sb="8" eb="10">
      <t>シカ</t>
    </rPh>
    <rPh sb="10" eb="12">
      <t>イシ</t>
    </rPh>
    <rPh sb="12" eb="13">
      <t>トウ</t>
    </rPh>
    <rPh sb="14" eb="17">
      <t>ニュウショシャ</t>
    </rPh>
    <rPh sb="17" eb="18">
      <t>ゴト</t>
    </rPh>
    <rPh sb="19" eb="21">
      <t>シセツ</t>
    </rPh>
    <rPh sb="21" eb="23">
      <t>ニュウショ</t>
    </rPh>
    <rPh sb="23" eb="24">
      <t>ジ</t>
    </rPh>
    <rPh sb="24" eb="25">
      <t>オヨ</t>
    </rPh>
    <rPh sb="26" eb="27">
      <t>ツキ</t>
    </rPh>
    <rPh sb="29" eb="30">
      <t>カイ</t>
    </rPh>
    <rPh sb="30" eb="32">
      <t>テイド</t>
    </rPh>
    <rPh sb="33" eb="35">
      <t>コウクウ</t>
    </rPh>
    <rPh sb="36" eb="38">
      <t>ケンコウ</t>
    </rPh>
    <rPh sb="38" eb="40">
      <t>ジョウタイ</t>
    </rPh>
    <rPh sb="41" eb="43">
      <t>ヒョウカ</t>
    </rPh>
    <rPh sb="44" eb="46">
      <t>ジッシ</t>
    </rPh>
    <phoneticPr fontId="5"/>
  </si>
  <si>
    <t>新規採用時に、従業者に対し、虐待の防止のための研修を実施している。</t>
    <rPh sb="0" eb="2">
      <t>シンキ</t>
    </rPh>
    <rPh sb="2" eb="4">
      <t>サイヨウ</t>
    </rPh>
    <rPh sb="4" eb="5">
      <t>ジ</t>
    </rPh>
    <rPh sb="7" eb="10">
      <t>ジュウギョウシャ</t>
    </rPh>
    <rPh sb="11" eb="12">
      <t>タイ</t>
    </rPh>
    <rPh sb="14" eb="16">
      <t>ギャクタイ</t>
    </rPh>
    <rPh sb="17" eb="19">
      <t>ボウシ</t>
    </rPh>
    <rPh sb="23" eb="25">
      <t>ケンシュウ</t>
    </rPh>
    <rPh sb="26" eb="28">
      <t>ジッシ</t>
    </rPh>
    <phoneticPr fontId="5"/>
  </si>
  <si>
    <t>新規採用時に、従業者に対し、感染症及び食中毒の予防及びまん延の防止のための研修を実施している。</t>
    <rPh sb="0" eb="2">
      <t>シンキ</t>
    </rPh>
    <rPh sb="2" eb="4">
      <t>サイヨウ</t>
    </rPh>
    <rPh sb="4" eb="5">
      <t>ジ</t>
    </rPh>
    <rPh sb="7" eb="10">
      <t>ジュウギョウシャ</t>
    </rPh>
    <rPh sb="11" eb="12">
      <t>タイ</t>
    </rPh>
    <rPh sb="14" eb="17">
      <t>カンセンショウ</t>
    </rPh>
    <rPh sb="17" eb="18">
      <t>オヨ</t>
    </rPh>
    <rPh sb="19" eb="22">
      <t>ショクチュウドク</t>
    </rPh>
    <rPh sb="23" eb="25">
      <t>ヨボウ</t>
    </rPh>
    <rPh sb="25" eb="26">
      <t>オヨ</t>
    </rPh>
    <rPh sb="29" eb="30">
      <t>エン</t>
    </rPh>
    <rPh sb="31" eb="33">
      <t>ボウシ</t>
    </rPh>
    <rPh sb="37" eb="39">
      <t>ケンシュウ</t>
    </rPh>
    <rPh sb="40" eb="42">
      <t>ジッシ</t>
    </rPh>
    <phoneticPr fontId="5"/>
  </si>
  <si>
    <t>新規採用時に、従業者に対し、身体的拘束等の適正化のための研修を実施している。</t>
    <rPh sb="0" eb="2">
      <t>シンキ</t>
    </rPh>
    <rPh sb="2" eb="4">
      <t>サイヨウ</t>
    </rPh>
    <rPh sb="4" eb="5">
      <t>ジ</t>
    </rPh>
    <rPh sb="7" eb="10">
      <t>ジュウギョウシャ</t>
    </rPh>
    <rPh sb="11" eb="12">
      <t>タイ</t>
    </rPh>
    <rPh sb="14" eb="17">
      <t>シンタイテキ</t>
    </rPh>
    <rPh sb="17" eb="19">
      <t>コウソク</t>
    </rPh>
    <rPh sb="19" eb="20">
      <t>トウ</t>
    </rPh>
    <rPh sb="21" eb="24">
      <t>テキセイカ</t>
    </rPh>
    <rPh sb="28" eb="30">
      <t>ケンシュウ</t>
    </rPh>
    <rPh sb="31" eb="33">
      <t>ジッシ</t>
    </rPh>
    <phoneticPr fontId="5"/>
  </si>
  <si>
    <t>介護職員その他の従業者に対し、身体的拘束等の適正化のための研修を定期的に（年２回以上）実施し、また、研修の記録を残している。</t>
    <rPh sb="0" eb="2">
      <t>カイゴ</t>
    </rPh>
    <rPh sb="2" eb="4">
      <t>ショクイン</t>
    </rPh>
    <rPh sb="6" eb="7">
      <t>タ</t>
    </rPh>
    <rPh sb="8" eb="11">
      <t>ジュウギョウシャ</t>
    </rPh>
    <rPh sb="12" eb="13">
      <t>タイ</t>
    </rPh>
    <rPh sb="15" eb="18">
      <t>シンタイテキ</t>
    </rPh>
    <rPh sb="18" eb="20">
      <t>コウソク</t>
    </rPh>
    <rPh sb="20" eb="21">
      <t>トウ</t>
    </rPh>
    <rPh sb="22" eb="25">
      <t>テキセイカ</t>
    </rPh>
    <rPh sb="29" eb="31">
      <t>ケンシュウ</t>
    </rPh>
    <rPh sb="32" eb="35">
      <t>テイキテキ</t>
    </rPh>
    <rPh sb="37" eb="38">
      <t>ネン</t>
    </rPh>
    <rPh sb="39" eb="42">
      <t>カイイジョウ</t>
    </rPh>
    <rPh sb="43" eb="45">
      <t>ジッシ</t>
    </rPh>
    <rPh sb="50" eb="52">
      <t>ケンシュウ</t>
    </rPh>
    <rPh sb="53" eb="55">
      <t>キロク</t>
    </rPh>
    <rPh sb="56" eb="57">
      <t>ノコ</t>
    </rPh>
    <phoneticPr fontId="5"/>
  </si>
  <si>
    <t>感染症及び食中毒の予防及びまん延の防止のための研修を年２回以上（短期は年１回以上）定期的に実施し、また、研修の記録を残している。</t>
    <rPh sb="0" eb="3">
      <t>カンセンショウ</t>
    </rPh>
    <rPh sb="3" eb="4">
      <t>オヨ</t>
    </rPh>
    <rPh sb="5" eb="8">
      <t>ショクチュウドク</t>
    </rPh>
    <rPh sb="9" eb="11">
      <t>ヨボウ</t>
    </rPh>
    <rPh sb="11" eb="12">
      <t>オヨ</t>
    </rPh>
    <rPh sb="15" eb="16">
      <t>エン</t>
    </rPh>
    <rPh sb="17" eb="19">
      <t>ボウシ</t>
    </rPh>
    <rPh sb="23" eb="25">
      <t>ケンシュウ</t>
    </rPh>
    <rPh sb="26" eb="27">
      <t>ネン</t>
    </rPh>
    <rPh sb="28" eb="31">
      <t>カイイジョウ</t>
    </rPh>
    <rPh sb="32" eb="34">
      <t>タンキ</t>
    </rPh>
    <rPh sb="35" eb="36">
      <t>ネン</t>
    </rPh>
    <rPh sb="37" eb="40">
      <t>カイイジョウ</t>
    </rPh>
    <rPh sb="41" eb="44">
      <t>テイキテキ</t>
    </rPh>
    <rPh sb="45" eb="47">
      <t>ジッシ</t>
    </rPh>
    <phoneticPr fontId="5"/>
  </si>
  <si>
    <t>介護職員等処遇改善加算の算定額に相当する賃金改善を実施している。
※　ただし、経営の悪化等により事業の継続が困難な場合、当該事業の継続を図るために　当該施設（事業所）の職員の賃金水準（本加算による賃金改善分を除く）を見直すことはやむを得ないが、その内容について横須賀市長に届け出てください。</t>
    <phoneticPr fontId="5"/>
  </si>
  <si>
    <t>職場において行われる性的な言動又は優越的な関係を背景とした言動であって業務上必要かつ相当な範囲を超えたもの（ハラスメント）により従業者の就業環境が害されることを防止するための方針の明確化等の必要な措置を講じている。</t>
    <phoneticPr fontId="5"/>
  </si>
  <si>
    <t>問24</t>
    <rPh sb="0" eb="1">
      <t>ト</t>
    </rPh>
    <phoneticPr fontId="5"/>
  </si>
  <si>
    <t>加算届の提出が必要な加算を新たに算定する場合や、区分を変更する場合等には、遅滞なく加算届を提出している。</t>
    <rPh sb="0" eb="2">
      <t>カサン</t>
    </rPh>
    <rPh sb="2" eb="3">
      <t>トドケ</t>
    </rPh>
    <rPh sb="4" eb="6">
      <t>テイシュツ</t>
    </rPh>
    <rPh sb="7" eb="9">
      <t>ヒツヨウ</t>
    </rPh>
    <rPh sb="10" eb="12">
      <t>カサン</t>
    </rPh>
    <rPh sb="13" eb="14">
      <t>アラ</t>
    </rPh>
    <rPh sb="16" eb="18">
      <t>サンテイ</t>
    </rPh>
    <rPh sb="20" eb="22">
      <t>バアイ</t>
    </rPh>
    <rPh sb="24" eb="26">
      <t>クブン</t>
    </rPh>
    <rPh sb="27" eb="29">
      <t>ヘンコウ</t>
    </rPh>
    <rPh sb="31" eb="34">
      <t>バアイナド</t>
    </rPh>
    <rPh sb="37" eb="39">
      <t>チタイ</t>
    </rPh>
    <rPh sb="41" eb="43">
      <t>カサン</t>
    </rPh>
    <rPh sb="43" eb="44">
      <t>トドケ</t>
    </rPh>
    <rPh sb="45" eb="47">
      <t>テイシュツ</t>
    </rPh>
    <phoneticPr fontId="5"/>
  </si>
  <si>
    <t>②</t>
    <phoneticPr fontId="5"/>
  </si>
  <si>
    <t>ケアプランデータ連携システムを利用している（短期入所療養介護のみ）</t>
    <rPh sb="8" eb="10">
      <t>レンケイ</t>
    </rPh>
    <rPh sb="15" eb="17">
      <t>リヨウ</t>
    </rPh>
    <rPh sb="22" eb="26">
      <t>タンキニュウショ</t>
    </rPh>
    <rPh sb="26" eb="30">
      <t>リョウヨウカイゴ</t>
    </rPh>
    <phoneticPr fontId="5"/>
  </si>
  <si>
    <t>入院の必要性が認められた入所者が協力医療機関で年２件以上入院した場合又は往診の必要性が認められた入所者に協力医療機関が年２件以上往診を実施した場合は、年１回以上開催することで差支えない。この場合において、入退院又は往診に際して協力医療機関の職員と、入所者の急変時の対応方針及び診療又は入院若しくは往診依頼時の連絡方法等に係る適切な情報共有が行われていること。</t>
    <rPh sb="12" eb="14">
      <t>ニュウショ</t>
    </rPh>
    <rPh sb="48" eb="50">
      <t>ニュウショ</t>
    </rPh>
    <rPh sb="124" eb="126">
      <t>ニュウショ</t>
    </rPh>
    <rPh sb="170" eb="171">
      <t>オコナ</t>
    </rPh>
    <phoneticPr fontId="5"/>
  </si>
  <si>
    <t>従業者に対し、虐待の防止のための研修を年２回以上（短期は年１回以上）定期的に実施し、また、研修の記録を残している。</t>
    <phoneticPr fontId="5"/>
  </si>
  <si>
    <t>次のいずれかに適合すること。</t>
    <rPh sb="0" eb="1">
      <t>ツギ</t>
    </rPh>
    <rPh sb="7" eb="9">
      <t>テキゴウ</t>
    </rPh>
    <phoneticPr fontId="5"/>
  </si>
  <si>
    <t>問１の確認の結果、褥瘡が認められた入所者について、当該褥瘡が治癒したこと。</t>
    <phoneticPr fontId="5"/>
  </si>
  <si>
    <t>問１の評価の結果、施設入所時に褥瘡が発生するリスクがあるとされた入所者につい　て、褥瘡の発生のないこと。</t>
    <phoneticPr fontId="5"/>
  </si>
  <si>
    <t>問13の委員会の結果について、介護職員その他の従業者に周知徹底を図っている。</t>
    <rPh sb="4" eb="7">
      <t>イインカイ</t>
    </rPh>
    <rPh sb="17" eb="19">
      <t>ショクイン</t>
    </rPh>
    <phoneticPr fontId="5"/>
  </si>
  <si>
    <t>治療管理を目的とし、指定（介護予防）短期入所療養介護を行った場合に算定している。</t>
    <rPh sb="0" eb="4">
      <t>チリョウカンリ</t>
    </rPh>
    <rPh sb="5" eb="7">
      <t>モクテキ</t>
    </rPh>
    <rPh sb="10" eb="12">
      <t>シテイ</t>
    </rPh>
    <rPh sb="13" eb="17">
      <t>カイゴヨボウ</t>
    </rPh>
    <rPh sb="18" eb="22">
      <t>タンキニュウショ</t>
    </rPh>
    <rPh sb="22" eb="26">
      <t>リョウヨウカイゴ</t>
    </rPh>
    <rPh sb="27" eb="28">
      <t>オコナ</t>
    </rPh>
    <rPh sb="30" eb="32">
      <t>バアイ</t>
    </rPh>
    <rPh sb="33" eb="35">
      <t>サンテイ</t>
    </rPh>
    <phoneticPr fontId="5"/>
  </si>
  <si>
    <t>10日を限度として１日につき所定単位数を算定している。</t>
    <rPh sb="2" eb="3">
      <t>ニチ</t>
    </rPh>
    <rPh sb="4" eb="6">
      <t>ゲンド</t>
    </rPh>
    <rPh sb="10" eb="11">
      <t>ニチ</t>
    </rPh>
    <rPh sb="14" eb="19">
      <t>ショテイタンイスウ</t>
    </rPh>
    <rPh sb="20" eb="22">
      <t>サンテイ</t>
    </rPh>
    <phoneticPr fontId="5"/>
  </si>
  <si>
    <t>問５で交付した文書の写しを診療録に添付している。</t>
    <rPh sb="0" eb="1">
      <t>トイ</t>
    </rPh>
    <rPh sb="3" eb="5">
      <t>コウフ</t>
    </rPh>
    <rPh sb="7" eb="9">
      <t>ブンショ</t>
    </rPh>
    <rPh sb="10" eb="11">
      <t>ウツ</t>
    </rPh>
    <rPh sb="13" eb="16">
      <t>シンリョウロク</t>
    </rPh>
    <rPh sb="17" eb="19">
      <t>テンプ</t>
    </rPh>
    <phoneticPr fontId="5"/>
  </si>
  <si>
    <t>直近２年間の算定（請求）実績の有無</t>
    <rPh sb="0" eb="2">
      <t>チョッキン</t>
    </rPh>
    <rPh sb="3" eb="5">
      <t>ネンカン</t>
    </rPh>
    <rPh sb="6" eb="8">
      <t>サンテイ</t>
    </rPh>
    <rPh sb="9" eb="11">
      <t>セイキュウ</t>
    </rPh>
    <rPh sb="12" eb="14">
      <t>ジッセキ</t>
    </rPh>
    <rPh sb="15" eb="17">
      <t>ウム</t>
    </rPh>
    <phoneticPr fontId="5"/>
  </si>
  <si>
    <t>※ 市に届け出ていない場
　 合は記入不要</t>
    <phoneticPr fontId="5"/>
  </si>
  <si>
    <t>協力医療機関との間で、入所者の病歴等の情報を共有する会議を定期的に（年３回以上）開催している。</t>
    <rPh sb="0" eb="2">
      <t>キョウリョク</t>
    </rPh>
    <rPh sb="2" eb="4">
      <t>イリョウ</t>
    </rPh>
    <rPh sb="4" eb="6">
      <t>キカン</t>
    </rPh>
    <rPh sb="8" eb="9">
      <t>アイダ</t>
    </rPh>
    <rPh sb="11" eb="14">
      <t>ニュウショシャ</t>
    </rPh>
    <rPh sb="15" eb="17">
      <t>ビョウレキ</t>
    </rPh>
    <rPh sb="17" eb="18">
      <t>ナド</t>
    </rPh>
    <rPh sb="19" eb="21">
      <t>ジョウホウ</t>
    </rPh>
    <rPh sb="22" eb="24">
      <t>キョウユウ</t>
    </rPh>
    <rPh sb="26" eb="28">
      <t>カイギ</t>
    </rPh>
    <rPh sb="29" eb="32">
      <t>テイキテキ</t>
    </rPh>
    <rPh sb="34" eb="35">
      <t>ネン</t>
    </rPh>
    <rPh sb="36" eb="39">
      <t>カイイジョウ</t>
    </rPh>
    <rPh sb="40" eb="42">
      <t>カイサイ</t>
    </rPh>
    <phoneticPr fontId="5"/>
  </si>
  <si>
    <t>電子的システムにより当該協力医療機関において、当該施設の入所者の情報が随時確認できる体制確保されている場合には、年１回以上開催すること。</t>
    <rPh sb="0" eb="3">
      <t>デンシテキ</t>
    </rPh>
    <rPh sb="10" eb="12">
      <t>トウガイ</t>
    </rPh>
    <rPh sb="12" eb="14">
      <t>キョウリョク</t>
    </rPh>
    <rPh sb="14" eb="16">
      <t>イリョウ</t>
    </rPh>
    <rPh sb="16" eb="18">
      <t>キカン</t>
    </rPh>
    <rPh sb="23" eb="25">
      <t>トウガイ</t>
    </rPh>
    <rPh sb="25" eb="27">
      <t>シセツ</t>
    </rPh>
    <rPh sb="28" eb="31">
      <t>ニュウショシャ</t>
    </rPh>
    <rPh sb="32" eb="34">
      <t>ジョウホウ</t>
    </rPh>
    <rPh sb="35" eb="37">
      <t>ズイジ</t>
    </rPh>
    <rPh sb="37" eb="39">
      <t>カクニン</t>
    </rPh>
    <rPh sb="42" eb="44">
      <t>タイセイ</t>
    </rPh>
    <rPh sb="44" eb="46">
      <t>カクホ</t>
    </rPh>
    <rPh sb="51" eb="53">
      <t>バアイ</t>
    </rPh>
    <rPh sb="56" eb="57">
      <t>ネン</t>
    </rPh>
    <rPh sb="58" eb="59">
      <t>カイ</t>
    </rPh>
    <rPh sb="59" eb="61">
      <t>イジョウ</t>
    </rPh>
    <rPh sb="61" eb="63">
      <t>カイサイ</t>
    </rPh>
    <phoneticPr fontId="5"/>
  </si>
  <si>
    <t>緊急時施設療養費を算定した日は、算定していない。</t>
    <rPh sb="0" eb="3">
      <t>キンキュウジ</t>
    </rPh>
    <rPh sb="3" eb="5">
      <t>シセツ</t>
    </rPh>
    <rPh sb="5" eb="8">
      <t>リョウヨウヒ</t>
    </rPh>
    <rPh sb="9" eb="11">
      <t>サンテイ</t>
    </rPh>
    <rPh sb="13" eb="14">
      <t>ヒ</t>
    </rPh>
    <rPh sb="16" eb="18">
      <t>サンテイ</t>
    </rPh>
    <phoneticPr fontId="5"/>
  </si>
  <si>
    <t>診療方針、診断、診断を行った日、実施した投薬、検査、注射、処置等の内容等を診療録に記載している。</t>
    <rPh sb="0" eb="2">
      <t>シンリョウ</t>
    </rPh>
    <rPh sb="2" eb="4">
      <t>ホウシン</t>
    </rPh>
    <rPh sb="5" eb="7">
      <t>シンダン</t>
    </rPh>
    <rPh sb="8" eb="10">
      <t>シンダン</t>
    </rPh>
    <rPh sb="11" eb="12">
      <t>オコナ</t>
    </rPh>
    <rPh sb="14" eb="15">
      <t>ヒ</t>
    </rPh>
    <rPh sb="16" eb="18">
      <t>ジッシ</t>
    </rPh>
    <rPh sb="20" eb="22">
      <t>トウヤク</t>
    </rPh>
    <rPh sb="23" eb="25">
      <t>ケンサ</t>
    </rPh>
    <rPh sb="26" eb="28">
      <t>チュウシャ</t>
    </rPh>
    <rPh sb="29" eb="31">
      <t>ショチ</t>
    </rPh>
    <rPh sb="31" eb="32">
      <t>トウ</t>
    </rPh>
    <rPh sb="33" eb="35">
      <t>ナイヨウ</t>
    </rPh>
    <rPh sb="35" eb="36">
      <t>トウ</t>
    </rPh>
    <rPh sb="37" eb="40">
      <t>シンリョウロク</t>
    </rPh>
    <rPh sb="41" eb="43">
      <t>キサイ</t>
    </rPh>
    <phoneticPr fontId="5"/>
  </si>
  <si>
    <t>利用終了日から７日以内に、利用者の主治の医師に対して、利用者の同意を得て、診療状況を示す文書を交付している。</t>
    <rPh sb="0" eb="2">
      <t>リヨウ</t>
    </rPh>
    <rPh sb="2" eb="5">
      <t>シュウリョウビ</t>
    </rPh>
    <rPh sb="8" eb="9">
      <t>ニチ</t>
    </rPh>
    <rPh sb="9" eb="11">
      <t>イナイ</t>
    </rPh>
    <rPh sb="13" eb="16">
      <t>リヨウシャ</t>
    </rPh>
    <rPh sb="17" eb="18">
      <t>ヌシ</t>
    </rPh>
    <rPh sb="18" eb="19">
      <t>オサム</t>
    </rPh>
    <rPh sb="20" eb="22">
      <t>イシ</t>
    </rPh>
    <rPh sb="23" eb="24">
      <t>タイ</t>
    </rPh>
    <rPh sb="27" eb="30">
      <t>リヨウシャ</t>
    </rPh>
    <rPh sb="31" eb="33">
      <t>ドウイ</t>
    </rPh>
    <rPh sb="34" eb="35">
      <t>エ</t>
    </rPh>
    <rPh sb="37" eb="39">
      <t>シンリョウ</t>
    </rPh>
    <rPh sb="39" eb="41">
      <t>ジョウキョウ</t>
    </rPh>
    <rPh sb="42" eb="43">
      <t>シメ</t>
    </rPh>
    <rPh sb="44" eb="46">
      <t>ブンショ</t>
    </rPh>
    <rPh sb="47" eb="49">
      <t>コウフ</t>
    </rPh>
    <phoneticPr fontId="5"/>
  </si>
  <si>
    <t>利用にあたり、診断等に基づき、診療方針を定め、治療管理として投薬、検査、注射、処置等を行っている。</t>
    <rPh sb="0" eb="2">
      <t>リヨウ</t>
    </rPh>
    <rPh sb="7" eb="9">
      <t>シンダン</t>
    </rPh>
    <rPh sb="9" eb="10">
      <t>トウ</t>
    </rPh>
    <rPh sb="11" eb="12">
      <t>モト</t>
    </rPh>
    <rPh sb="15" eb="17">
      <t>シンリョウ</t>
    </rPh>
    <rPh sb="17" eb="19">
      <t>ホウシン</t>
    </rPh>
    <rPh sb="20" eb="21">
      <t>サダ</t>
    </rPh>
    <rPh sb="23" eb="25">
      <t>チリョウ</t>
    </rPh>
    <rPh sb="25" eb="27">
      <t>カンリ</t>
    </rPh>
    <rPh sb="30" eb="32">
      <t>トウヤク</t>
    </rPh>
    <rPh sb="33" eb="35">
      <t>ケンサ</t>
    </rPh>
    <rPh sb="36" eb="38">
      <t>チュウシャ</t>
    </rPh>
    <rPh sb="39" eb="41">
      <t>ショチ</t>
    </rPh>
    <rPh sb="41" eb="42">
      <t>トウ</t>
    </rPh>
    <rPh sb="43" eb="44">
      <t>オコナ</t>
    </rPh>
    <phoneticPr fontId="5"/>
  </si>
  <si>
    <t>入所者ごとの栄養状態等の情報を厚生労働省に提出し、継続的な栄養管理の実施に当たって、当該情報その他継続的な栄養管理の適切かつ有効な実施のために必要な情報を活用している。</t>
    <rPh sb="0" eb="3">
      <t>ニュウショシャ</t>
    </rPh>
    <rPh sb="6" eb="8">
      <t>エイヨウ</t>
    </rPh>
    <rPh sb="8" eb="10">
      <t>ジョウタイ</t>
    </rPh>
    <rPh sb="10" eb="11">
      <t>トウ</t>
    </rPh>
    <rPh sb="12" eb="14">
      <t>ジョウホウ</t>
    </rPh>
    <rPh sb="15" eb="17">
      <t>コウセイ</t>
    </rPh>
    <rPh sb="17" eb="20">
      <t>ロウドウショウ</t>
    </rPh>
    <rPh sb="21" eb="23">
      <t>テイシュツ</t>
    </rPh>
    <rPh sb="25" eb="28">
      <t>ケイゾクテキ</t>
    </rPh>
    <rPh sb="29" eb="31">
      <t>エイヨウ</t>
    </rPh>
    <rPh sb="31" eb="33">
      <t>カンリ</t>
    </rPh>
    <rPh sb="34" eb="36">
      <t>ジッシ</t>
    </rPh>
    <rPh sb="37" eb="38">
      <t>ア</t>
    </rPh>
    <rPh sb="42" eb="44">
      <t>トウガイ</t>
    </rPh>
    <rPh sb="44" eb="46">
      <t>ジョウホウ</t>
    </rPh>
    <rPh sb="48" eb="49">
      <t>タ</t>
    </rPh>
    <rPh sb="49" eb="51">
      <t>ケイゾク</t>
    </rPh>
    <rPh sb="51" eb="52">
      <t>テキ</t>
    </rPh>
    <rPh sb="53" eb="55">
      <t>エイヨウ</t>
    </rPh>
    <rPh sb="55" eb="57">
      <t>カンリ</t>
    </rPh>
    <rPh sb="58" eb="60">
      <t>テキセツ</t>
    </rPh>
    <rPh sb="62" eb="64">
      <t>ユウコウ</t>
    </rPh>
    <rPh sb="65" eb="67">
      <t>ジッシ</t>
    </rPh>
    <rPh sb="71" eb="73">
      <t>ヒツヨウ</t>
    </rPh>
    <rPh sb="74" eb="76">
      <t>ジョウホウ</t>
    </rPh>
    <rPh sb="77" eb="79">
      <t>カツヨウ</t>
    </rPh>
    <phoneticPr fontId="5"/>
  </si>
  <si>
    <t>介護職員等に対する褥瘡対策に関する施設内職員継続教育の実施
（施設外の専門家による相談、指導の積極的な活用をすることが望ましい。）</t>
    <rPh sb="0" eb="2">
      <t>カイゴ</t>
    </rPh>
    <rPh sb="2" eb="4">
      <t>ショクイン</t>
    </rPh>
    <rPh sb="4" eb="5">
      <t>トウ</t>
    </rPh>
    <rPh sb="6" eb="7">
      <t>タイ</t>
    </rPh>
    <rPh sb="27" eb="29">
      <t>ジッシ</t>
    </rPh>
    <phoneticPr fontId="5"/>
  </si>
  <si>
    <t>［従来型施設]
適宜、入所（利用）者のためのレクリエーション行事を行うよう努めている。</t>
    <rPh sb="8" eb="10">
      <t>テキギ</t>
    </rPh>
    <rPh sb="17" eb="18">
      <t>モノ</t>
    </rPh>
    <rPh sb="30" eb="32">
      <t>ギョウジ</t>
    </rPh>
    <rPh sb="33" eb="34">
      <t>オコナ</t>
    </rPh>
    <rPh sb="37" eb="38">
      <t>ツト</t>
    </rPh>
    <phoneticPr fontId="5"/>
  </si>
  <si>
    <r>
      <rPr>
        <sz val="10"/>
        <rFont val="ＭＳ 明朝"/>
        <family val="1"/>
        <charset val="128"/>
      </rPr>
      <t>虐待防止に関する措置を適切に実施するための担当者を置いている。</t>
    </r>
    <rPh sb="0" eb="2">
      <t>ギャクタイ</t>
    </rPh>
    <rPh sb="2" eb="4">
      <t>ボウシ</t>
    </rPh>
    <rPh sb="5" eb="6">
      <t>カン</t>
    </rPh>
    <rPh sb="8" eb="10">
      <t>ソチ</t>
    </rPh>
    <rPh sb="11" eb="13">
      <t>テキセツ</t>
    </rPh>
    <rPh sb="14" eb="16">
      <t>ジッシ</t>
    </rPh>
    <rPh sb="21" eb="24">
      <t>タントウシャ</t>
    </rPh>
    <rPh sb="25" eb="26">
      <t>オ</t>
    </rPh>
    <phoneticPr fontId="5"/>
  </si>
  <si>
    <r>
      <t>「介護老人保健施設（基本型・在宅強化型）の基本施設サービス費及び在宅復帰・在宅療養支援機能加算に係る</t>
    </r>
    <r>
      <rPr>
        <sz val="10"/>
        <rFont val="ＭＳ 明朝"/>
        <family val="1"/>
        <charset val="128"/>
      </rPr>
      <t>届出書」の「在宅復帰・在宅療養支援に関する状況」に掲げる要件を満たしている。</t>
    </r>
    <rPh sb="50" eb="53">
      <t>トドケデショ</t>
    </rPh>
    <phoneticPr fontId="5"/>
  </si>
  <si>
    <t>入所者又はその家族等の同意を得て、入所者のターミナルに係る計画を作成している。</t>
    <rPh sb="0" eb="3">
      <t>ニュウショシャ</t>
    </rPh>
    <rPh sb="3" eb="4">
      <t>マタ</t>
    </rPh>
    <rPh sb="7" eb="10">
      <t>カゾクナド</t>
    </rPh>
    <rPh sb="11" eb="13">
      <t>ドウイ</t>
    </rPh>
    <rPh sb="14" eb="15">
      <t>エ</t>
    </rPh>
    <rPh sb="17" eb="20">
      <t>ニュウショシャ</t>
    </rPh>
    <rPh sb="27" eb="28">
      <t>カカワ</t>
    </rPh>
    <rPh sb="29" eb="31">
      <t>ケイカク</t>
    </rPh>
    <rPh sb="32" eb="34">
      <t>サクセイ</t>
    </rPh>
    <phoneticPr fontId="5"/>
  </si>
  <si>
    <t>医師、看護職員、介護職員等が共同して、入所者の状態又は家族等の求め等に応じ随時説明を行い、同意を得てターミナルケアを行っている。</t>
    <rPh sb="0" eb="2">
      <t>イシ</t>
    </rPh>
    <rPh sb="3" eb="5">
      <t>カンゴ</t>
    </rPh>
    <rPh sb="5" eb="7">
      <t>ショクイン</t>
    </rPh>
    <rPh sb="8" eb="10">
      <t>カイゴ</t>
    </rPh>
    <rPh sb="10" eb="13">
      <t>ショクイントウ</t>
    </rPh>
    <rPh sb="14" eb="16">
      <t>キョウドウ</t>
    </rPh>
    <rPh sb="19" eb="22">
      <t>ニュウショシャ</t>
    </rPh>
    <rPh sb="23" eb="25">
      <t>ジョウタイ</t>
    </rPh>
    <rPh sb="25" eb="26">
      <t>マタ</t>
    </rPh>
    <rPh sb="27" eb="30">
      <t>カゾクナド</t>
    </rPh>
    <rPh sb="31" eb="32">
      <t>モト</t>
    </rPh>
    <rPh sb="33" eb="34">
      <t>ナド</t>
    </rPh>
    <rPh sb="35" eb="36">
      <t>オウ</t>
    </rPh>
    <rPh sb="37" eb="39">
      <t>ズイジ</t>
    </rPh>
    <rPh sb="39" eb="41">
      <t>セツメイ</t>
    </rPh>
    <rPh sb="42" eb="43">
      <t>オコナ</t>
    </rPh>
    <rPh sb="45" eb="47">
      <t>ドウイ</t>
    </rPh>
    <rPh sb="48" eb="49">
      <t>エ</t>
    </rPh>
    <rPh sb="58" eb="59">
      <t>オコナ</t>
    </rPh>
    <phoneticPr fontId="5"/>
  </si>
  <si>
    <t>退所の後も、継続して入所者の家族指導等を行い、入所者の家族等との継続的な関わりの中で、入所者の死亡を確認している。</t>
    <rPh sb="0" eb="2">
      <t>タイショ</t>
    </rPh>
    <rPh sb="3" eb="4">
      <t>アト</t>
    </rPh>
    <rPh sb="6" eb="8">
      <t>ケイゾク</t>
    </rPh>
    <rPh sb="10" eb="13">
      <t>ニュウショシャ</t>
    </rPh>
    <rPh sb="14" eb="16">
      <t>カゾク</t>
    </rPh>
    <rPh sb="16" eb="19">
      <t>シドウトウ</t>
    </rPh>
    <rPh sb="20" eb="21">
      <t>オコナ</t>
    </rPh>
    <rPh sb="23" eb="26">
      <t>ニュウショシャ</t>
    </rPh>
    <rPh sb="27" eb="30">
      <t>カゾクナド</t>
    </rPh>
    <rPh sb="32" eb="35">
      <t>ケイゾクテキ</t>
    </rPh>
    <rPh sb="36" eb="37">
      <t>カカ</t>
    </rPh>
    <rPh sb="40" eb="41">
      <t>ナカ</t>
    </rPh>
    <rPh sb="43" eb="46">
      <t>ニュウショシャ</t>
    </rPh>
    <rPh sb="47" eb="49">
      <t>シボウ</t>
    </rPh>
    <rPh sb="50" eb="52">
      <t>カクニン</t>
    </rPh>
    <phoneticPr fontId="5"/>
  </si>
  <si>
    <t>当該リハビリテーションに係る記録（実施時間、訓練内容、訓練評価、担当者等）は入所者ごとに保管している。</t>
    <phoneticPr fontId="5"/>
  </si>
  <si>
    <r>
      <t>同一入所</t>
    </r>
    <r>
      <rPr>
        <sz val="10"/>
        <rFont val="ＭＳ 明朝"/>
        <family val="1"/>
      </rPr>
      <t>（利用）</t>
    </r>
    <r>
      <rPr>
        <sz val="10"/>
        <rFont val="ＭＳ 明朝"/>
        <family val="1"/>
        <charset val="128"/>
      </rPr>
      <t>者について１月に１回を限度として算定している。</t>
    </r>
    <rPh sb="0" eb="2">
      <t>ドウイツ</t>
    </rPh>
    <rPh sb="2" eb="4">
      <t>ニュウショ</t>
    </rPh>
    <rPh sb="5" eb="7">
      <t>リヨウ</t>
    </rPh>
    <rPh sb="8" eb="9">
      <t>モノ</t>
    </rPh>
    <rPh sb="17" eb="18">
      <t>カイ</t>
    </rPh>
    <rPh sb="19" eb="21">
      <t>ゲンド</t>
    </rPh>
    <rPh sb="24" eb="26">
      <t>サンテイ</t>
    </rPh>
    <phoneticPr fontId="5"/>
  </si>
  <si>
    <t>（25）緊急時施設療養費（緊急時治療管理）</t>
    <rPh sb="4" eb="7">
      <t>キンキュウジ</t>
    </rPh>
    <rPh sb="7" eb="9">
      <t>シセツ</t>
    </rPh>
    <rPh sb="9" eb="12">
      <t>リョウヨウヒ</t>
    </rPh>
    <rPh sb="13" eb="16">
      <t>キンキュウジ</t>
    </rPh>
    <rPh sb="16" eb="18">
      <t>チリョウ</t>
    </rPh>
    <rPh sb="18" eb="20">
      <t>カンリ</t>
    </rPh>
    <phoneticPr fontId="5"/>
  </si>
  <si>
    <r>
      <rPr>
        <sz val="10"/>
        <rFont val="ＭＳ 明朝"/>
        <family val="1"/>
        <charset val="128"/>
      </rPr>
      <t>（26）の特定治療を算定していない。</t>
    </r>
    <rPh sb="5" eb="7">
      <t>トクテイ</t>
    </rPh>
    <rPh sb="7" eb="9">
      <t>チリョウ</t>
    </rPh>
    <rPh sb="10" eb="12">
      <t>サンテイ</t>
    </rPh>
    <phoneticPr fontId="5"/>
  </si>
  <si>
    <t>（26）緊急時施設療養費（特定治療）</t>
    <rPh sb="13" eb="15">
      <t>トクテイ</t>
    </rPh>
    <rPh sb="15" eb="17">
      <t>チリョウ</t>
    </rPh>
    <phoneticPr fontId="5"/>
  </si>
  <si>
    <r>
      <rPr>
        <sz val="10"/>
        <rFont val="ＭＳ 明朝"/>
        <family val="1"/>
        <charset val="128"/>
      </rPr>
      <t>（25）の緊急時治療管理を算定していない。</t>
    </r>
    <rPh sb="5" eb="8">
      <t>キンキュウジ</t>
    </rPh>
    <rPh sb="8" eb="10">
      <t>チリョウ</t>
    </rPh>
    <rPh sb="10" eb="12">
      <t>カンリ</t>
    </rPh>
    <rPh sb="13" eb="15">
      <t>サンテイ</t>
    </rPh>
    <phoneticPr fontId="5"/>
  </si>
  <si>
    <t>【リハビリテーションマネジメント計画書情報加算 Ⅰ・Ⅱ共通】</t>
    <rPh sb="16" eb="19">
      <t>ケイカクショ</t>
    </rPh>
    <rPh sb="19" eb="21">
      <t>ジョウホウ</t>
    </rPh>
    <rPh sb="21" eb="23">
      <t>カサン</t>
    </rPh>
    <phoneticPr fontId="5"/>
  </si>
  <si>
    <t>入所者ごとのリハビリテーション計画書の内容等の情報を厚生労働省に提出している。</t>
    <phoneticPr fontId="5"/>
  </si>
  <si>
    <t>必要に応じてリハビリテーション計画の内容を見直す等、リハビリテーションの実施に当たって、問１の情報その他リハビリテーションの適切かつ有効な実施のために必要な情報を活用している。</t>
    <phoneticPr fontId="5"/>
  </si>
  <si>
    <t>口腔衛生管理加算（Ⅱ）及び栄養マネジメント強化加算を算定している。</t>
    <phoneticPr fontId="5"/>
  </si>
  <si>
    <t>入所者ごとに、医師、管理栄養士、理学療法士、作業療法士、言語聴覚士、歯科衛生士、看護職員、介護職員その他の職種の者（以下、「関係職種」という。）が、リハビリテーション計画の内容等の情報その他リハビリテーションの適切かつ有効な実施のために必要な情報、入所者の口腔の健康状態に関する情報及び入所者の栄養状態に関する情報を相互に共有している。</t>
    <rPh sb="58" eb="60">
      <t>イカ</t>
    </rPh>
    <phoneticPr fontId="5"/>
  </si>
  <si>
    <t>問４で共有した情報を踏まえ、必要に応じてリハビリテーション計画の見直しを行い、当該見直しの内容について、関係職種の間で共有している。</t>
    <rPh sb="0" eb="1">
      <t>トイ</t>
    </rPh>
    <phoneticPr fontId="5"/>
  </si>
  <si>
    <t>【リハビリテーションマネジメント計画書情報加算 Ⅰ】</t>
    <rPh sb="16" eb="19">
      <t>ケイカクショ</t>
    </rPh>
    <rPh sb="19" eb="21">
      <t>ジョウホウ</t>
    </rPh>
    <rPh sb="21" eb="23">
      <t>カサン</t>
    </rPh>
    <phoneticPr fontId="5"/>
  </si>
  <si>
    <r>
      <t>（44）総合医学管理加算　</t>
    </r>
    <r>
      <rPr>
        <sz val="11.5"/>
        <rFont val="ＭＳ ゴシック"/>
        <family val="3"/>
        <charset val="128"/>
      </rPr>
      <t>[短期入所療養介護]</t>
    </r>
    <rPh sb="4" eb="6">
      <t>ソウゴウ</t>
    </rPh>
    <rPh sb="6" eb="8">
      <t>イガク</t>
    </rPh>
    <rPh sb="8" eb="10">
      <t>カンリ</t>
    </rPh>
    <rPh sb="10" eb="12">
      <t>カサン</t>
    </rPh>
    <rPh sb="14" eb="16">
      <t>タンキ</t>
    </rPh>
    <rPh sb="16" eb="18">
      <t>ニュウショ</t>
    </rPh>
    <rPh sb="18" eb="20">
      <t>リョウヨウ</t>
    </rPh>
    <rPh sb="20" eb="22">
      <t>カイゴ</t>
    </rPh>
    <phoneticPr fontId="5"/>
  </si>
  <si>
    <r>
      <t>（45）口腔連携強化加算　</t>
    </r>
    <r>
      <rPr>
        <sz val="11.5"/>
        <rFont val="ＭＳ ゴシック"/>
        <family val="3"/>
        <charset val="128"/>
      </rPr>
      <t>[短期入所療養介護]</t>
    </r>
    <rPh sb="4" eb="6">
      <t>コウクウ</t>
    </rPh>
    <rPh sb="6" eb="8">
      <t>レンケイ</t>
    </rPh>
    <rPh sb="8" eb="10">
      <t>キョウカ</t>
    </rPh>
    <rPh sb="10" eb="12">
      <t>カサン</t>
    </rPh>
    <rPh sb="14" eb="16">
      <t>タンキ</t>
    </rPh>
    <rPh sb="16" eb="18">
      <t>ニュウショ</t>
    </rPh>
    <rPh sb="18" eb="20">
      <t>リョウヨウ</t>
    </rPh>
    <rPh sb="20" eb="22">
      <t>カイゴ</t>
    </rPh>
    <phoneticPr fontId="5"/>
  </si>
  <si>
    <t>（46）介護職員等処遇改善加算</t>
    <rPh sb="4" eb="6">
      <t>カイゴ</t>
    </rPh>
    <rPh sb="6" eb="8">
      <t>ショクイン</t>
    </rPh>
    <rPh sb="8" eb="9">
      <t>トウ</t>
    </rPh>
    <rPh sb="9" eb="11">
      <t>ショグウ</t>
    </rPh>
    <rPh sb="11" eb="13">
      <t>カイゼン</t>
    </rPh>
    <rPh sb="13" eb="15">
      <t>カサン</t>
    </rPh>
    <phoneticPr fontId="5"/>
  </si>
  <si>
    <t>直近２年間の介護予防短期入所療養介護の利用者の有無</t>
    <rPh sb="0" eb="2">
      <t>チョッキン</t>
    </rPh>
    <rPh sb="3" eb="5">
      <t>ネンカン</t>
    </rPh>
    <rPh sb="6" eb="8">
      <t>カイゴ</t>
    </rPh>
    <rPh sb="8" eb="10">
      <t>ヨボウ</t>
    </rPh>
    <rPh sb="10" eb="12">
      <t>タンキ</t>
    </rPh>
    <rPh sb="12" eb="14">
      <t>ニュウショ</t>
    </rPh>
    <rPh sb="14" eb="16">
      <t>リョウヨウ</t>
    </rPh>
    <rPh sb="16" eb="18">
      <t>カイゴ</t>
    </rPh>
    <rPh sb="19" eb="22">
      <t>リヨウシャ</t>
    </rPh>
    <rPh sb="23" eb="25">
      <t>ウム</t>
    </rPh>
    <phoneticPr fontId="5"/>
  </si>
  <si>
    <r>
      <t>（10）初期加算　</t>
    </r>
    <r>
      <rPr>
        <sz val="11.5"/>
        <rFont val="ＭＳ ゴシック"/>
        <family val="3"/>
        <charset val="128"/>
      </rPr>
      <t>[介護老人保健施設]</t>
    </r>
    <r>
      <rPr>
        <sz val="11"/>
        <rFont val="ＭＳ ゴシック"/>
        <family val="3"/>
        <charset val="128"/>
      </rPr>
      <t>　</t>
    </r>
    <rPh sb="4" eb="6">
      <t>ショキ</t>
    </rPh>
    <rPh sb="6" eb="8">
      <t>カサン</t>
    </rPh>
    <rPh sb="14" eb="16">
      <t>ホケン</t>
    </rPh>
    <phoneticPr fontId="5"/>
  </si>
  <si>
    <t>イとロのいずれかに適合する介護老人保健施設において、急性期医療を担う医療機関の一般病棟への入院後30日以内に退院し、介護老人保健施設に入所した者について、当該介護老人保健施設に入所した日から起算して30日以内の期間について算定している。</t>
    <phoneticPr fontId="5"/>
  </si>
  <si>
    <t>ロ</t>
    <phoneticPr fontId="5"/>
  </si>
  <si>
    <t>当該介護老人保健施設の空床情報について、地域医療情報連携ネットワーク等を通じ、地域の医療機関に定期的に共有していること。</t>
    <phoneticPr fontId="5"/>
  </si>
  <si>
    <t>当該介護老人保健施設の空床情報について、当該介護老人保健施設のウェブサイトに定期的に公表するとともに、急性期医療を担う複数の医療機関の入退院支援部門に対し、定期的に当該情報を共有していること。</t>
    <phoneticPr fontId="5"/>
  </si>
  <si>
    <t>【在宅復帰・在宅療養支援機能加算Ⅰ＜基本型＞】</t>
    <rPh sb="18" eb="21">
      <t>キホンガタ</t>
    </rPh>
    <phoneticPr fontId="5"/>
  </si>
  <si>
    <t>【在宅復帰・在宅療養支援機能加算Ⅱ＜在宅強化型＞】</t>
    <rPh sb="18" eb="20">
      <t>ザイタク</t>
    </rPh>
    <rPh sb="20" eb="22">
      <t>キョウカ</t>
    </rPh>
    <rPh sb="22" eb="23">
      <t>ガタ</t>
    </rPh>
    <phoneticPr fontId="5"/>
  </si>
  <si>
    <t>【初期加算Ⅰ・Ⅱ共通】</t>
    <rPh sb="1" eb="5">
      <t>ショキカサン</t>
    </rPh>
    <rPh sb="8" eb="10">
      <t>キョウツウ</t>
    </rPh>
    <phoneticPr fontId="5"/>
  </si>
  <si>
    <t>【初期加算Ⅰ】</t>
    <rPh sb="1" eb="5">
      <t>ショキカサン</t>
    </rPh>
    <phoneticPr fontId="5"/>
  </si>
  <si>
    <t>【入所前後訪問指導加算Ⅰ・Ⅱ共通】</t>
    <rPh sb="14" eb="16">
      <t>キョウツウ</t>
    </rPh>
    <phoneticPr fontId="5"/>
  </si>
  <si>
    <t>【入所前後訪問指導加算Ⅰ】</t>
    <phoneticPr fontId="5"/>
  </si>
  <si>
    <t>【入所前後訪問指導加算Ⅱ】</t>
    <phoneticPr fontId="5"/>
  </si>
  <si>
    <t>【退所時情報提供加算Ⅰ】</t>
    <phoneticPr fontId="5"/>
  </si>
  <si>
    <t>【退所時情報提供加算Ⅱ】</t>
    <phoneticPr fontId="5"/>
  </si>
  <si>
    <t>【入退所前連携加算Ⅰ】</t>
    <phoneticPr fontId="5"/>
  </si>
  <si>
    <t>【入退所前連携加算Ⅰ・Ⅱ共通】</t>
    <rPh sb="12" eb="14">
      <t>キョウツウ</t>
    </rPh>
    <phoneticPr fontId="5"/>
  </si>
  <si>
    <t>【経口維持加算Ⅰ】</t>
    <rPh sb="1" eb="3">
      <t>ケイコウ</t>
    </rPh>
    <rPh sb="3" eb="5">
      <t>イジ</t>
    </rPh>
    <rPh sb="5" eb="7">
      <t>カサン</t>
    </rPh>
    <phoneticPr fontId="5"/>
  </si>
  <si>
    <t>【経口維持加算Ⅱ】</t>
    <rPh sb="1" eb="3">
      <t>ケイコウ</t>
    </rPh>
    <rPh sb="3" eb="5">
      <t>イジ</t>
    </rPh>
    <rPh sb="5" eb="7">
      <t>カサン</t>
    </rPh>
    <phoneticPr fontId="5"/>
  </si>
  <si>
    <t>【口腔衛生管理加算Ⅰ・Ⅱ共通】</t>
    <rPh sb="12" eb="14">
      <t>キョウツウ</t>
    </rPh>
    <phoneticPr fontId="5"/>
  </si>
  <si>
    <t>【口腔衛生管理加算Ⅱ】</t>
    <phoneticPr fontId="5"/>
  </si>
  <si>
    <t>【かかりつけ医連携薬剤調整加算Ⅰイ】</t>
    <phoneticPr fontId="5"/>
  </si>
  <si>
    <t>【かかりつけ医連携薬剤調整加算Ⅰロ】</t>
    <phoneticPr fontId="5"/>
  </si>
  <si>
    <t>【かかりつけ医連携薬剤調整加算Ⅱ】</t>
    <phoneticPr fontId="5"/>
  </si>
  <si>
    <t>かかりつけ医連携薬剤調整加算Ⅰイの問１、問４及び問５のいずれにも適合している。</t>
    <rPh sb="5" eb="6">
      <t>イ</t>
    </rPh>
    <rPh sb="6" eb="8">
      <t>レンケイ</t>
    </rPh>
    <rPh sb="8" eb="10">
      <t>ヤクザイ</t>
    </rPh>
    <rPh sb="10" eb="12">
      <t>チョウセイ</t>
    </rPh>
    <rPh sb="12" eb="14">
      <t>カサン</t>
    </rPh>
    <rPh sb="17" eb="18">
      <t>トイ</t>
    </rPh>
    <rPh sb="20" eb="21">
      <t>トイ</t>
    </rPh>
    <rPh sb="22" eb="23">
      <t>オヨ</t>
    </rPh>
    <rPh sb="24" eb="25">
      <t>トイ</t>
    </rPh>
    <rPh sb="32" eb="34">
      <t>テキゴウ</t>
    </rPh>
    <phoneticPr fontId="5"/>
  </si>
  <si>
    <t>かかりつけ医連携薬剤調整加算Ⅰイ又はロを算定している。</t>
    <rPh sb="5" eb="6">
      <t>イ</t>
    </rPh>
    <rPh sb="6" eb="8">
      <t>レンケイ</t>
    </rPh>
    <rPh sb="8" eb="10">
      <t>ヤクザイ</t>
    </rPh>
    <rPh sb="10" eb="12">
      <t>チョウセイ</t>
    </rPh>
    <rPh sb="12" eb="14">
      <t>カサン</t>
    </rPh>
    <rPh sb="16" eb="17">
      <t>マタ</t>
    </rPh>
    <rPh sb="20" eb="22">
      <t>サンテイ</t>
    </rPh>
    <phoneticPr fontId="5"/>
  </si>
  <si>
    <t>【かかりつけ医連携薬剤調整加算Ⅲ】</t>
    <phoneticPr fontId="5"/>
  </si>
  <si>
    <t>かかりつけ医連携薬剤調整加算Ⅱを算定している。</t>
    <rPh sb="5" eb="6">
      <t>イ</t>
    </rPh>
    <rPh sb="6" eb="8">
      <t>レンケイ</t>
    </rPh>
    <rPh sb="8" eb="10">
      <t>ヤクザイ</t>
    </rPh>
    <rPh sb="10" eb="12">
      <t>チョウセイ</t>
    </rPh>
    <rPh sb="12" eb="14">
      <t>カサン</t>
    </rPh>
    <rPh sb="16" eb="18">
      <t>サンテイ</t>
    </rPh>
    <phoneticPr fontId="5"/>
  </si>
  <si>
    <t>【所定疾患施設療養費Ⅰ・Ⅱ共通】</t>
    <rPh sb="1" eb="3">
      <t>ショテイ</t>
    </rPh>
    <rPh sb="3" eb="5">
      <t>シッカン</t>
    </rPh>
    <rPh sb="5" eb="7">
      <t>シセツ</t>
    </rPh>
    <rPh sb="7" eb="10">
      <t>リョウヨウヒ</t>
    </rPh>
    <rPh sb="13" eb="15">
      <t>キョウツウ</t>
    </rPh>
    <phoneticPr fontId="5"/>
  </si>
  <si>
    <t>【所定疾患施設療養費Ⅰ】</t>
    <rPh sb="1" eb="3">
      <t>ショテイ</t>
    </rPh>
    <rPh sb="3" eb="5">
      <t>シッカン</t>
    </rPh>
    <rPh sb="5" eb="7">
      <t>シセツ</t>
    </rPh>
    <rPh sb="7" eb="10">
      <t>リョウヨウヒ</t>
    </rPh>
    <phoneticPr fontId="5"/>
  </si>
  <si>
    <t>【認知症専門ケア加算Ⅰ・Ⅱ共通】</t>
    <phoneticPr fontId="5"/>
  </si>
  <si>
    <t>【認知症専門ケア加算Ⅱ】</t>
    <phoneticPr fontId="5"/>
  </si>
  <si>
    <t>【サービス提供体制強化加算Ⅰ】</t>
    <phoneticPr fontId="5"/>
  </si>
  <si>
    <t>【サービス提供体制強化加算Ⅱ】</t>
    <phoneticPr fontId="5"/>
  </si>
  <si>
    <t>【サービス提供体制強化加算Ⅲ】</t>
    <phoneticPr fontId="5"/>
  </si>
  <si>
    <t>【サービス提供体制強化加算Ⅰ・Ⅱ・Ⅲ共通】</t>
    <phoneticPr fontId="5"/>
  </si>
  <si>
    <t>〔介護老人保健施設〕
サービス提供体制強化加算Ⅰ若しくはⅡのいずれかを届け出ている。</t>
    <rPh sb="5" eb="7">
      <t>ホケン</t>
    </rPh>
    <phoneticPr fontId="5"/>
  </si>
  <si>
    <t>〔短期入所療養介護〕
サービス提供体制強化加算Ⅰ又はⅡのいずれかを届け出ている。または、併設本体施設が介護職員等処遇改善加算Ⅰを届け出ている。</t>
    <rPh sb="5" eb="7">
      <t>リョウヨウ</t>
    </rPh>
    <rPh sb="51" eb="53">
      <t>カイゴ</t>
    </rPh>
    <rPh sb="53" eb="55">
      <t>ショクイン</t>
    </rPh>
    <rPh sb="55" eb="56">
      <t>トウ</t>
    </rPh>
    <rPh sb="56" eb="58">
      <t>ショグウ</t>
    </rPh>
    <rPh sb="58" eb="60">
      <t>カイゼン</t>
    </rPh>
    <rPh sb="60" eb="62">
      <t>カサン</t>
    </rPh>
    <rPh sb="64" eb="65">
      <t>トド</t>
    </rPh>
    <rPh sb="66" eb="67">
      <t>デ</t>
    </rPh>
    <phoneticPr fontId="5"/>
  </si>
  <si>
    <t>生産性向上推進体制加算Ⅰ又はⅡを算定している</t>
    <phoneticPr fontId="5"/>
  </si>
  <si>
    <t>【短期集中リハビリテーション実施加算Ⅰ】</t>
    <rPh sb="1" eb="3">
      <t>タンキ</t>
    </rPh>
    <rPh sb="3" eb="5">
      <t>シュウチュウ</t>
    </rPh>
    <rPh sb="14" eb="16">
      <t>ジッシ</t>
    </rPh>
    <rPh sb="16" eb="18">
      <t>カサン</t>
    </rPh>
    <phoneticPr fontId="5"/>
  </si>
  <si>
    <t>医師又は医師の指示を受けた理学療法士、作業療法士若しくは言語聴覚士が、20分以上の個別リハビリテーションを１週につき概ね３日以上実施している。</t>
    <rPh sb="24" eb="25">
      <t>モ</t>
    </rPh>
    <rPh sb="58" eb="59">
      <t>オオム</t>
    </rPh>
    <phoneticPr fontId="5"/>
  </si>
  <si>
    <t>原則として入所時及び１月に１回以上ＡＤＬ等の評価を行うとともに、その評価結果等の情報を厚生労働省に提出し、必要に応じてリハビリテーション計画を見直している。</t>
    <phoneticPr fontId="5"/>
  </si>
  <si>
    <t>【短期集中リハビリテーション実施加算Ⅰ・Ⅱ共通】</t>
    <rPh sb="1" eb="3">
      <t>タンキ</t>
    </rPh>
    <rPh sb="3" eb="5">
      <t>シュウチュウ</t>
    </rPh>
    <rPh sb="14" eb="16">
      <t>ジッシ</t>
    </rPh>
    <rPh sb="16" eb="18">
      <t>カサン</t>
    </rPh>
    <rPh sb="21" eb="23">
      <t>キョウツウ</t>
    </rPh>
    <phoneticPr fontId="5"/>
  </si>
  <si>
    <t>医師又は医師の指示を受けた理学療法士、作業療法士若しくは言語聴覚士が入所日から起算して３月以内の入所者に対し、集中的にリハビリテーションを実施した場合に算定している。</t>
    <rPh sb="73" eb="75">
      <t>バアイ</t>
    </rPh>
    <rPh sb="76" eb="78">
      <t>サンテイ</t>
    </rPh>
    <phoneticPr fontId="5"/>
  </si>
  <si>
    <t>当該入所者が、過去３月以内に介護老人保健施設に入所したことがない場合に限り算定している。</t>
    <rPh sb="0" eb="2">
      <t>トウガイ</t>
    </rPh>
    <rPh sb="2" eb="5">
      <t>ニュウショシャ</t>
    </rPh>
    <phoneticPr fontId="5"/>
  </si>
  <si>
    <t>【認知症短期集中リハビリテーション実施加算（Ⅰ）のみ】</t>
    <rPh sb="1" eb="4">
      <t>ニンチショウ</t>
    </rPh>
    <rPh sb="4" eb="6">
      <t>タンキ</t>
    </rPh>
    <rPh sb="6" eb="8">
      <t>シュウチュウ</t>
    </rPh>
    <rPh sb="17" eb="19">
      <t>ジッシ</t>
    </rPh>
    <rPh sb="19" eb="21">
      <t>カサン</t>
    </rPh>
    <phoneticPr fontId="5"/>
  </si>
  <si>
    <t>当該入所者の入所予定日前30日以内又は入所後７日以内に、当該入所者の退所後に生活することが想定される居宅又は他の社会福祉施設等を訪問し、当該訪問により把握した生活環境を踏まえ、リハビリテーション計画を作成している場合に算定している。</t>
    <rPh sb="0" eb="2">
      <t>トウガイ</t>
    </rPh>
    <rPh sb="106" eb="108">
      <t>バアイ</t>
    </rPh>
    <rPh sb="109" eb="111">
      <t>サンテイ</t>
    </rPh>
    <phoneticPr fontId="5"/>
  </si>
  <si>
    <t>【認知症短期集中リハビリテーション実施加算Ⅰ・Ⅱ共通】</t>
    <rPh sb="1" eb="4">
      <t>ニンチショウ</t>
    </rPh>
    <rPh sb="4" eb="6">
      <t>タンキ</t>
    </rPh>
    <rPh sb="6" eb="8">
      <t>シュウチュウ</t>
    </rPh>
    <rPh sb="17" eb="19">
      <t>ジッシ</t>
    </rPh>
    <rPh sb="19" eb="21">
      <t>カサン</t>
    </rPh>
    <rPh sb="24" eb="26">
      <t>キョウツウ</t>
    </rPh>
    <phoneticPr fontId="5"/>
  </si>
  <si>
    <t>次の「介護老人保健施設基準第36条第１項に掲げる基準」に適合している。</t>
    <rPh sb="0" eb="1">
      <t>ツギ</t>
    </rPh>
    <rPh sb="3" eb="5">
      <t>カイゴ</t>
    </rPh>
    <rPh sb="5" eb="7">
      <t>ロウジン</t>
    </rPh>
    <rPh sb="7" eb="9">
      <t>ホケン</t>
    </rPh>
    <rPh sb="9" eb="11">
      <t>シセツ</t>
    </rPh>
    <rPh sb="11" eb="13">
      <t>キジュン</t>
    </rPh>
    <rPh sb="13" eb="14">
      <t>ダイ</t>
    </rPh>
    <rPh sb="16" eb="17">
      <t>ジョウ</t>
    </rPh>
    <rPh sb="17" eb="18">
      <t>ダイ</t>
    </rPh>
    <rPh sb="19" eb="20">
      <t>コウ</t>
    </rPh>
    <rPh sb="21" eb="22">
      <t>カカ</t>
    </rPh>
    <rPh sb="24" eb="26">
      <t>キジュン</t>
    </rPh>
    <rPh sb="28" eb="30">
      <t>テキゴウ</t>
    </rPh>
    <phoneticPr fontId="5"/>
  </si>
  <si>
    <t>施設内に安全管理部門を設置し、組織的に安全対策を実施する体制を整備している。</t>
    <rPh sb="0" eb="2">
      <t>シセツ</t>
    </rPh>
    <rPh sb="2" eb="3">
      <t>ナイ</t>
    </rPh>
    <rPh sb="4" eb="6">
      <t>アンゼン</t>
    </rPh>
    <rPh sb="6" eb="8">
      <t>カンリ</t>
    </rPh>
    <rPh sb="8" eb="10">
      <t>ブモン</t>
    </rPh>
    <rPh sb="11" eb="13">
      <t>セッチ</t>
    </rPh>
    <rPh sb="15" eb="18">
      <t>ソシキテキ</t>
    </rPh>
    <rPh sb="19" eb="21">
      <t>アンゼン</t>
    </rPh>
    <rPh sb="21" eb="23">
      <t>タイサク</t>
    </rPh>
    <rPh sb="24" eb="26">
      <t>ジッシ</t>
    </rPh>
    <rPh sb="28" eb="30">
      <t>タイセイ</t>
    </rPh>
    <rPh sb="31" eb="33">
      <t>セイビ</t>
    </rPh>
    <phoneticPr fontId="5"/>
  </si>
  <si>
    <t>【所定疾患施設療養費Ⅱ】</t>
    <rPh sb="1" eb="3">
      <t>ショテイ</t>
    </rPh>
    <rPh sb="3" eb="5">
      <t>シッカン</t>
    </rPh>
    <rPh sb="5" eb="7">
      <t>シセツ</t>
    </rPh>
    <rPh sb="7" eb="10">
      <t>リョウヨウヒ</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</si>
</sst>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quot;人&quot;"/>
    <numFmt numFmtId="177" formatCode="0.0"/>
    <numFmt numFmtId="178" formatCode="#,##0.##"/>
    <numFmt numFmtId="179" formatCode="#,##0&quot;人&quot;"/>
    <numFmt numFmtId="180" formatCode="#,##0.0#"/>
  </numFmts>
  <fonts count="117">
    <font>
      <sz val="10.5"/>
      <name val="ＭＳ 明朝"/>
      <family val="1"/>
      <charset val="128"/>
    </font>
    <font>
      <sz val="11"/>
      <color theme="1"/>
      <name val="ＭＳ Ｐゴシック"/>
      <family val="2"/>
      <charset val="128"/>
      <scheme val="minor"/>
    </font>
    <font>
      <sz val="10"/>
      <name val="Century"/>
      <family val="1"/>
    </font>
    <font>
      <sz val="10"/>
      <name val="ＭＳ 明朝"/>
      <family val="1"/>
      <charset val="128"/>
    </font>
    <font>
      <sz val="11.5"/>
      <name val="ＭＳ 明朝"/>
      <family val="1"/>
      <charset val="128"/>
    </font>
    <font>
      <sz val="6"/>
      <name val="ＭＳ 明朝"/>
      <family val="1"/>
      <charset val="128"/>
    </font>
    <font>
      <sz val="12"/>
      <name val="ＭＳ Ｐゴシック"/>
      <family val="3"/>
      <charset val="128"/>
    </font>
    <font>
      <sz val="10"/>
      <name val="ＭＳ Ｐ明朝"/>
      <family val="1"/>
      <charset val="128"/>
    </font>
    <font>
      <sz val="10"/>
      <name val="ＭＳ Ｐゴシック"/>
      <family val="3"/>
      <charset val="128"/>
    </font>
    <font>
      <sz val="10.5"/>
      <name val="ＭＳ Ｐゴシック"/>
      <family val="3"/>
      <charset val="128"/>
    </font>
    <font>
      <sz val="9"/>
      <name val="ＭＳ 明朝"/>
      <family val="1"/>
      <charset val="128"/>
    </font>
    <font>
      <sz val="10.5"/>
      <name val="ＭＳ Ｐ明朝"/>
      <family val="1"/>
      <charset val="128"/>
    </font>
    <font>
      <sz val="12"/>
      <name val="ＭＳ 明朝"/>
      <family val="1"/>
      <charset val="128"/>
    </font>
    <font>
      <sz val="12"/>
      <name val="ＭＳ ゴシック"/>
      <family val="3"/>
      <charset val="128"/>
    </font>
    <font>
      <sz val="10"/>
      <name val="ＭＳ ゴシック"/>
      <family val="3"/>
      <charset val="128"/>
    </font>
    <font>
      <sz val="10.5"/>
      <name val="ＭＳ ゴシック"/>
      <family val="3"/>
      <charset val="128"/>
    </font>
    <font>
      <sz val="10.5"/>
      <name val="ＭＳ 明朝"/>
      <family val="1"/>
      <charset val="128"/>
    </font>
    <font>
      <sz val="14"/>
      <name val="ＭＳ 明朝"/>
      <family val="1"/>
      <charset val="128"/>
    </font>
    <font>
      <sz val="14"/>
      <name val="ＭＳ ゴシック"/>
      <family val="3"/>
      <charset val="128"/>
    </font>
    <font>
      <sz val="20"/>
      <name val="ＭＳ ゴシック"/>
      <family val="3"/>
      <charset val="128"/>
    </font>
    <font>
      <sz val="11"/>
      <name val="ＭＳ Ｐゴシック"/>
      <family val="3"/>
      <charset val="128"/>
    </font>
    <font>
      <u/>
      <sz val="11"/>
      <color indexed="12"/>
      <name val="ＭＳ Ｐゴシック"/>
      <family val="3"/>
      <charset val="128"/>
    </font>
    <font>
      <b/>
      <sz val="11"/>
      <name val="ＭＳ Ｐゴシック"/>
      <family val="3"/>
      <charset val="128"/>
    </font>
    <font>
      <sz val="9"/>
      <name val="ＭＳ Ｐゴシック"/>
      <family val="3"/>
      <charset val="128"/>
    </font>
    <font>
      <sz val="11"/>
      <name val="ＭＳ Ｐ明朝"/>
      <family val="1"/>
      <charset val="128"/>
    </font>
    <font>
      <b/>
      <sz val="11"/>
      <name val="ＭＳ ゴシック"/>
      <family val="3"/>
      <charset val="128"/>
    </font>
    <font>
      <sz val="11"/>
      <name val="ＭＳ ゴシック"/>
      <family val="3"/>
      <charset val="128"/>
    </font>
    <font>
      <sz val="6"/>
      <name val="ＭＳ Ｐゴシック"/>
      <family val="3"/>
      <charset val="128"/>
    </font>
    <font>
      <b/>
      <sz val="10"/>
      <name val="ＭＳ Ｐ明朝"/>
      <family val="1"/>
      <charset val="128"/>
    </font>
    <font>
      <b/>
      <sz val="23.5"/>
      <name val="MS Gothic"/>
      <family val="3"/>
      <charset val="128"/>
    </font>
    <font>
      <sz val="14.5"/>
      <name val="ＭＳ ゴシック"/>
      <family val="3"/>
      <charset val="128"/>
    </font>
    <font>
      <sz val="9.65"/>
      <name val="ＭＳ Ｐゴシック"/>
      <family val="3"/>
      <charset val="128"/>
    </font>
    <font>
      <sz val="16"/>
      <name val="ＭＳ ゴシック"/>
      <family val="3"/>
      <charset val="128"/>
    </font>
    <font>
      <sz val="16"/>
      <name val="MS Gothic"/>
      <family val="3"/>
      <charset val="128"/>
    </font>
    <font>
      <sz val="8"/>
      <name val="ＭＳ ゴシック"/>
      <family val="3"/>
      <charset val="128"/>
    </font>
    <font>
      <sz val="11.5"/>
      <name val="ＭＳ ゴシック"/>
      <family val="3"/>
      <charset val="128"/>
    </font>
    <font>
      <b/>
      <sz val="13"/>
      <name val="メイリオ"/>
      <family val="3"/>
      <charset val="128"/>
    </font>
    <font>
      <sz val="14"/>
      <name val="HGP創英角ｺﾞｼｯｸUB"/>
      <family val="3"/>
      <charset val="128"/>
    </font>
    <font>
      <sz val="10"/>
      <name val="HGP創英角ｺﾞｼｯｸUB"/>
      <family val="3"/>
      <charset val="128"/>
    </font>
    <font>
      <b/>
      <sz val="14"/>
      <name val="ＭＳ Ｐゴシック"/>
      <family val="3"/>
      <charset val="128"/>
    </font>
    <font>
      <b/>
      <sz val="14"/>
      <name val="メイリオ"/>
      <family val="3"/>
      <charset val="128"/>
    </font>
    <font>
      <b/>
      <sz val="10"/>
      <name val="ＭＳ Ｐゴシック"/>
      <family val="3"/>
      <charset val="128"/>
    </font>
    <font>
      <sz val="14"/>
      <name val="ＭＳ Ｐゴシック"/>
      <family val="3"/>
      <charset val="128"/>
    </font>
    <font>
      <sz val="11"/>
      <name val="メイリオ"/>
      <family val="3"/>
      <charset val="128"/>
    </font>
    <font>
      <b/>
      <sz val="12"/>
      <name val="ＭＳ ゴシック"/>
      <family val="3"/>
      <charset val="128"/>
    </font>
    <font>
      <b/>
      <sz val="14"/>
      <name val="ＭＳ ゴシック"/>
      <family val="3"/>
      <charset val="128"/>
    </font>
    <font>
      <u/>
      <sz val="11.5"/>
      <name val="ＭＳ ゴシック"/>
      <family val="3"/>
      <charset val="128"/>
    </font>
    <font>
      <b/>
      <sz val="18"/>
      <name val="ＭＳ ゴシック"/>
      <family val="3"/>
      <charset val="128"/>
    </font>
    <font>
      <b/>
      <sz val="10"/>
      <name val="HG丸ｺﾞｼｯｸM-PRO"/>
      <family val="3"/>
      <charset val="128"/>
    </font>
    <font>
      <u/>
      <sz val="11"/>
      <name val="ＭＳ ゴシック"/>
      <family val="3"/>
      <charset val="128"/>
    </font>
    <font>
      <sz val="10.5"/>
      <color theme="1"/>
      <name val="ＭＳ 明朝"/>
      <family val="1"/>
      <charset val="128"/>
    </font>
    <font>
      <sz val="18"/>
      <color rgb="FFFF0000"/>
      <name val="ＭＳ ゴシック"/>
      <family val="3"/>
      <charset val="128"/>
    </font>
    <font>
      <sz val="14"/>
      <color theme="0"/>
      <name val="HGPｺﾞｼｯｸE"/>
      <family val="3"/>
      <charset val="128"/>
    </font>
    <font>
      <sz val="10.5"/>
      <color rgb="FFFF0000"/>
      <name val="ＭＳ 明朝"/>
      <family val="1"/>
      <charset val="128"/>
    </font>
    <font>
      <sz val="10"/>
      <color theme="1"/>
      <name val="ＭＳ 明朝"/>
      <family val="1"/>
      <charset val="128"/>
    </font>
    <font>
      <sz val="10.5"/>
      <color theme="1"/>
      <name val="ＭＳ ゴシック"/>
      <family val="3"/>
      <charset val="128"/>
    </font>
    <font>
      <sz val="10"/>
      <color theme="1"/>
      <name val="ＭＳ Ｐゴシック"/>
      <family val="3"/>
      <charset val="128"/>
    </font>
    <font>
      <sz val="10"/>
      <color rgb="FFFF0000"/>
      <name val="ＭＳ 明朝"/>
      <family val="1"/>
      <charset val="128"/>
    </font>
    <font>
      <sz val="10"/>
      <color theme="1"/>
      <name val="ＭＳ Ｐ明朝"/>
      <family val="1"/>
      <charset val="128"/>
    </font>
    <font>
      <sz val="10.5"/>
      <color theme="1"/>
      <name val="ＭＳ Ｐ明朝"/>
      <family val="1"/>
      <charset val="128"/>
    </font>
    <font>
      <sz val="10.5"/>
      <color rgb="FF002060"/>
      <name val="ＭＳ 明朝"/>
      <family val="1"/>
      <charset val="128"/>
    </font>
    <font>
      <sz val="10"/>
      <color rgb="FF002060"/>
      <name val="ＭＳ 明朝"/>
      <family val="1"/>
      <charset val="128"/>
    </font>
    <font>
      <sz val="12"/>
      <color rgb="FFFF0000"/>
      <name val="ＭＳ ゴシック"/>
      <family val="3"/>
      <charset val="128"/>
    </font>
    <font>
      <sz val="10"/>
      <color rgb="FF002060"/>
      <name val="ＭＳ ゴシック"/>
      <family val="3"/>
      <charset val="128"/>
    </font>
    <font>
      <sz val="10.5"/>
      <color rgb="FF002060"/>
      <name val="ＭＳ ゴシック"/>
      <family val="3"/>
      <charset val="128"/>
    </font>
    <font>
      <sz val="10"/>
      <color rgb="FF002060"/>
      <name val="ＭＳ Ｐ明朝"/>
      <family val="1"/>
      <charset val="128"/>
    </font>
    <font>
      <b/>
      <sz val="18"/>
      <color rgb="FF0000FF"/>
      <name val="ＭＳ ゴシック"/>
      <family val="3"/>
      <charset val="128"/>
    </font>
    <font>
      <b/>
      <sz val="14"/>
      <color rgb="FFFF0000"/>
      <name val="ＭＳ ゴシック"/>
      <family val="3"/>
      <charset val="128"/>
    </font>
    <font>
      <sz val="16"/>
      <color rgb="FFFF0000"/>
      <name val="ＭＳ ゴシック"/>
      <family val="3"/>
      <charset val="128"/>
    </font>
    <font>
      <sz val="11"/>
      <name val="HG丸ｺﾞｼｯｸM-PRO"/>
      <family val="3"/>
      <charset val="128"/>
    </font>
    <font>
      <sz val="6"/>
      <name val="ＭＳ Ｐゴシック"/>
      <family val="2"/>
      <charset val="128"/>
      <scheme val="minor"/>
    </font>
    <font>
      <sz val="10"/>
      <color theme="1"/>
      <name val="ＭＳ Ｐゴシック"/>
      <family val="2"/>
      <charset val="128"/>
      <scheme val="minor"/>
    </font>
    <font>
      <sz val="11"/>
      <color theme="1"/>
      <name val="HG丸ｺﾞｼｯｸM-PRO"/>
      <family val="3"/>
      <charset val="128"/>
    </font>
    <font>
      <sz val="11"/>
      <name val="ＭＳ 明朝"/>
      <family val="1"/>
      <charset val="128"/>
    </font>
    <font>
      <sz val="10"/>
      <name val="ＭＳ Ｐ明朝"/>
      <family val="3"/>
      <charset val="128"/>
    </font>
    <font>
      <sz val="11"/>
      <color rgb="FF9C6500"/>
      <name val="ＭＳ Ｐゴシック"/>
      <family val="2"/>
      <charset val="128"/>
      <scheme val="minor"/>
    </font>
    <font>
      <sz val="18"/>
      <color rgb="FF0000FF"/>
      <name val="ＭＳ ゴシック"/>
      <family val="3"/>
      <charset val="128"/>
    </font>
    <font>
      <sz val="18"/>
      <name val="ＭＳ ゴシック"/>
      <family val="3"/>
      <charset val="128"/>
    </font>
    <font>
      <sz val="14"/>
      <name val="HGPｺﾞｼｯｸE"/>
      <family val="3"/>
      <charset val="128"/>
    </font>
    <font>
      <sz val="18"/>
      <name val="ＭＳ Ｐゴシック"/>
      <family val="3"/>
      <charset val="128"/>
    </font>
    <font>
      <sz val="14"/>
      <color rgb="FF0000FF"/>
      <name val="ＭＳ ゴシック"/>
      <family val="3"/>
      <charset val="128"/>
    </font>
    <font>
      <sz val="8"/>
      <name val="ＭＳ 明朝"/>
      <family val="1"/>
      <charset val="128"/>
    </font>
    <font>
      <sz val="11"/>
      <name val="ＭＳ Ｐゴシック"/>
      <family val="3"/>
    </font>
    <font>
      <sz val="11"/>
      <name val="HGSｺﾞｼｯｸM"/>
      <family val="3"/>
    </font>
    <font>
      <sz val="6"/>
      <name val="ＭＳ Ｐゴシック"/>
      <family val="3"/>
    </font>
    <font>
      <sz val="10.5"/>
      <name val="HGSｺﾞｼｯｸM"/>
      <family val="3"/>
    </font>
    <font>
      <sz val="10"/>
      <name val="HGSｺﾞｼｯｸM"/>
      <family val="3"/>
    </font>
    <font>
      <b/>
      <sz val="10"/>
      <name val="HGSｺﾞｼｯｸM"/>
      <family val="3"/>
    </font>
    <font>
      <sz val="9"/>
      <name val="HGSｺﾞｼｯｸM"/>
      <family val="3"/>
    </font>
    <font>
      <sz val="10"/>
      <name val="Courier New"/>
      <family val="3"/>
    </font>
    <font>
      <b/>
      <sz val="12"/>
      <name val="HGSｺﾞｼｯｸM"/>
      <family val="3"/>
    </font>
    <font>
      <b/>
      <sz val="11"/>
      <name val="HGSｺﾞｼｯｸM"/>
      <family val="3"/>
    </font>
    <font>
      <sz val="11.7"/>
      <name val="ＭＳ ゴシック"/>
      <family val="3"/>
      <charset val="128"/>
    </font>
    <font>
      <sz val="11"/>
      <color rgb="FF000000"/>
      <name val="ＭＳ Ｐゴシック"/>
      <family val="3"/>
      <charset val="128"/>
      <scheme val="minor"/>
    </font>
    <font>
      <sz val="11"/>
      <color rgb="FF000000"/>
      <name val="Calibri"/>
      <family val="2"/>
    </font>
    <font>
      <sz val="12"/>
      <name val="HGSｺﾞｼｯｸM"/>
      <family val="3"/>
      <charset val="128"/>
    </font>
    <font>
      <sz val="12"/>
      <name val="HGSｺﾞｼｯｸE"/>
      <family val="3"/>
      <charset val="128"/>
    </font>
    <font>
      <b/>
      <sz val="12"/>
      <name val="HGSｺﾞｼｯｸM"/>
      <family val="3"/>
      <charset val="128"/>
    </font>
    <font>
      <u/>
      <sz val="12"/>
      <name val="HGSｺﾞｼｯｸE"/>
      <family val="3"/>
      <charset val="128"/>
    </font>
    <font>
      <b/>
      <sz val="14"/>
      <name val="HGSｺﾞｼｯｸM"/>
      <family val="3"/>
      <charset val="128"/>
    </font>
    <font>
      <b/>
      <sz val="12"/>
      <color rgb="FFFF0000"/>
      <name val="HGSｺﾞｼｯｸM"/>
      <family val="3"/>
      <charset val="128"/>
    </font>
    <font>
      <sz val="16"/>
      <color theme="1"/>
      <name val="ＭＳ Ｐゴシック"/>
      <family val="3"/>
      <charset val="128"/>
      <scheme val="minor"/>
    </font>
    <font>
      <sz val="16"/>
      <name val="ＭＳ Ｐゴシック"/>
      <family val="3"/>
      <charset val="128"/>
      <scheme val="minor"/>
    </font>
    <font>
      <sz val="16"/>
      <color rgb="FFFF0000"/>
      <name val="ＭＳ Ｐゴシック"/>
      <family val="3"/>
      <charset val="128"/>
      <scheme val="minor"/>
    </font>
    <font>
      <b/>
      <sz val="16"/>
      <color rgb="FFFF0000"/>
      <name val="ＭＳ Ｐゴシック"/>
      <family val="2"/>
      <charset val="128"/>
      <scheme val="minor"/>
    </font>
    <font>
      <sz val="14"/>
      <name val="HGSｺﾞｼｯｸM"/>
      <family val="3"/>
      <charset val="128"/>
    </font>
    <font>
      <sz val="10"/>
      <name val="HGSｺﾞｼｯｸM"/>
      <family val="3"/>
      <charset val="128"/>
    </font>
    <font>
      <sz val="11"/>
      <name val="HGSｺﾞｼｯｸM"/>
      <family val="3"/>
      <charset val="128"/>
    </font>
    <font>
      <sz val="16"/>
      <name val="HGSｺﾞｼｯｸM"/>
      <family val="3"/>
      <charset val="128"/>
    </font>
    <font>
      <b/>
      <sz val="16"/>
      <name val="ＭＳ Ｐゴシック"/>
      <family val="3"/>
      <charset val="128"/>
    </font>
    <font>
      <b/>
      <sz val="16"/>
      <name val="HGSｺﾞｼｯｸM"/>
      <family val="3"/>
      <charset val="128"/>
    </font>
    <font>
      <sz val="12"/>
      <color theme="1"/>
      <name val="ＭＳ Ｐゴシック"/>
      <family val="3"/>
      <charset val="128"/>
      <scheme val="minor"/>
    </font>
    <font>
      <sz val="12"/>
      <color theme="1"/>
      <name val="ＭＳ Ｐゴシック"/>
      <family val="2"/>
      <charset val="128"/>
      <scheme val="minor"/>
    </font>
    <font>
      <sz val="12"/>
      <name val="ＭＳ Ｐゴシック"/>
      <family val="3"/>
      <charset val="128"/>
      <scheme val="minor"/>
    </font>
    <font>
      <sz val="10"/>
      <name val="ＭＳ 明朝"/>
      <family val="1"/>
    </font>
    <font>
      <b/>
      <sz val="10.5"/>
      <name val="ＭＳ ゴシック"/>
      <family val="3"/>
      <charset val="128"/>
    </font>
    <font>
      <b/>
      <sz val="14"/>
      <color rgb="FF0000FF"/>
      <name val="ＭＳ ゴシック"/>
      <family val="3"/>
      <charset val="128"/>
    </font>
  </fonts>
  <fills count="9">
    <fill>
      <patternFill patternType="none"/>
    </fill>
    <fill>
      <patternFill patternType="gray125"/>
    </fill>
    <fill>
      <patternFill patternType="solid">
        <fgColor theme="8" tint="0.79998168889431442"/>
        <bgColor indexed="64"/>
      </patternFill>
    </fill>
    <fill>
      <patternFill patternType="solid">
        <fgColor theme="9" tint="0.59999389629810485"/>
        <bgColor indexed="64"/>
      </patternFill>
    </fill>
    <fill>
      <patternFill patternType="solid">
        <fgColor theme="8" tint="-0.249977111117893"/>
        <bgColor indexed="64"/>
      </patternFill>
    </fill>
    <fill>
      <patternFill patternType="solid">
        <fgColor rgb="FFFFEB9C"/>
      </patternFill>
    </fill>
    <fill>
      <patternFill patternType="solid">
        <fgColor theme="0"/>
        <bgColor indexed="64"/>
      </patternFill>
    </fill>
    <fill>
      <patternFill patternType="solid">
        <fgColor rgb="FFCCFFCC"/>
        <bgColor indexed="64"/>
      </patternFill>
    </fill>
    <fill>
      <patternFill patternType="solid">
        <fgColor rgb="FFFFFFCC"/>
        <bgColor indexed="64"/>
      </patternFill>
    </fill>
  </fills>
  <borders count="178">
    <border>
      <left/>
      <right/>
      <top/>
      <bottom/>
      <diagonal/>
    </border>
    <border>
      <left/>
      <right/>
      <top/>
      <bottom style="thin">
        <color indexed="64"/>
      </bottom>
      <diagonal/>
    </border>
    <border>
      <left style="thin">
        <color indexed="64"/>
      </left>
      <right/>
      <top/>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dashDot">
        <color indexed="64"/>
      </bottom>
      <diagonal/>
    </border>
    <border>
      <left/>
      <right/>
      <top style="dashDot">
        <color indexed="64"/>
      </top>
      <bottom/>
      <diagonal/>
    </border>
    <border>
      <left style="double">
        <color indexed="64"/>
      </left>
      <right/>
      <top style="medium">
        <color indexed="64"/>
      </top>
      <bottom/>
      <diagonal/>
    </border>
    <border>
      <left style="thin">
        <color indexed="64"/>
      </left>
      <right style="thin">
        <color indexed="64"/>
      </right>
      <top/>
      <bottom/>
      <diagonal/>
    </border>
    <border>
      <left style="double">
        <color indexed="64"/>
      </left>
      <right/>
      <top/>
      <bottom/>
      <diagonal/>
    </border>
    <border>
      <left/>
      <right style="thin">
        <color indexed="64"/>
      </right>
      <top/>
      <bottom/>
      <diagonal/>
    </border>
    <border>
      <left/>
      <right/>
      <top style="thin">
        <color indexed="64"/>
      </top>
      <bottom/>
      <diagonal/>
    </border>
    <border>
      <left/>
      <right style="dotted">
        <color indexed="64"/>
      </right>
      <top style="thin">
        <color indexed="64"/>
      </top>
      <bottom/>
      <diagonal/>
    </border>
    <border>
      <left/>
      <right style="dotted">
        <color indexed="64"/>
      </right>
      <top/>
      <bottom/>
      <diagonal/>
    </border>
    <border>
      <left style="dotted">
        <color indexed="64"/>
      </left>
      <right/>
      <top/>
      <bottom/>
      <diagonal/>
    </border>
    <border>
      <left/>
      <right style="dotted">
        <color indexed="64"/>
      </right>
      <top/>
      <bottom style="thin">
        <color indexed="64"/>
      </bottom>
      <diagonal/>
    </border>
    <border>
      <left style="dotted">
        <color indexed="64"/>
      </left>
      <right/>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style="thin">
        <color indexed="64"/>
      </left>
      <right/>
      <top/>
      <bottom style="dotted">
        <color indexed="64"/>
      </bottom>
      <diagonal/>
    </border>
    <border>
      <left/>
      <right/>
      <top/>
      <bottom style="dotted">
        <color indexed="64"/>
      </bottom>
      <diagonal/>
    </border>
    <border>
      <left style="thin">
        <color indexed="64"/>
      </left>
      <right/>
      <top/>
      <bottom style="medium">
        <color indexed="64"/>
      </bottom>
      <diagonal/>
    </border>
    <border>
      <left/>
      <right style="thin">
        <color indexed="64"/>
      </right>
      <top/>
      <bottom style="dotted">
        <color indexed="64"/>
      </bottom>
      <diagonal/>
    </border>
    <border>
      <left style="thin">
        <color indexed="64"/>
      </left>
      <right/>
      <top style="dotted">
        <color indexed="64"/>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thin">
        <color indexed="64"/>
      </left>
      <right style="hair">
        <color indexed="64"/>
      </right>
      <top/>
      <bottom style="thin">
        <color indexed="64"/>
      </bottom>
      <diagonal/>
    </border>
    <border diagonalDown="1">
      <left style="hair">
        <color indexed="64"/>
      </left>
      <right style="hair">
        <color indexed="64"/>
      </right>
      <top style="thin">
        <color indexed="64"/>
      </top>
      <bottom style="thin">
        <color indexed="64"/>
      </bottom>
      <diagonal style="hair">
        <color indexed="64"/>
      </diagonal>
    </border>
    <border diagonalDown="1">
      <left style="hair">
        <color indexed="64"/>
      </left>
      <right style="medium">
        <color indexed="64"/>
      </right>
      <top style="thin">
        <color indexed="64"/>
      </top>
      <bottom style="thin">
        <color indexed="64"/>
      </bottom>
      <diagonal style="hair">
        <color indexed="64"/>
      </diagonal>
    </border>
    <border diagonalDown="1">
      <left style="thin">
        <color indexed="64"/>
      </left>
      <right style="hair">
        <color indexed="64"/>
      </right>
      <top style="thin">
        <color indexed="64"/>
      </top>
      <bottom style="thin">
        <color indexed="64"/>
      </bottom>
      <diagonal style="hair">
        <color indexed="64"/>
      </diagonal>
    </border>
    <border diagonalDown="1">
      <left/>
      <right style="hair">
        <color indexed="64"/>
      </right>
      <top style="thin">
        <color indexed="64"/>
      </top>
      <bottom style="thin">
        <color indexed="64"/>
      </bottom>
      <diagonal style="hair">
        <color indexed="64"/>
      </diagonal>
    </border>
    <border>
      <left style="hair">
        <color indexed="64"/>
      </left>
      <right/>
      <top style="thin">
        <color indexed="64"/>
      </top>
      <bottom style="thin">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thin">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thin">
        <color indexed="64"/>
      </right>
      <top style="hair">
        <color indexed="64"/>
      </top>
      <bottom style="hair">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right style="medium">
        <color indexed="64"/>
      </right>
      <top/>
      <bottom style="medium">
        <color indexed="64"/>
      </bottom>
      <diagonal/>
    </border>
    <border diagonalDown="1">
      <left/>
      <right/>
      <top style="thin">
        <color indexed="64"/>
      </top>
      <bottom/>
      <diagonal style="hair">
        <color indexed="64"/>
      </diagonal>
    </border>
    <border diagonalDown="1">
      <left/>
      <right style="thin">
        <color indexed="64"/>
      </right>
      <top style="thin">
        <color indexed="64"/>
      </top>
      <bottom/>
      <diagonal style="hair">
        <color indexed="64"/>
      </diagonal>
    </border>
    <border diagonalDown="1">
      <left/>
      <right/>
      <top/>
      <bottom style="thin">
        <color indexed="64"/>
      </bottom>
      <diagonal style="hair">
        <color indexed="64"/>
      </diagonal>
    </border>
    <border diagonalDown="1">
      <left/>
      <right style="thin">
        <color indexed="64"/>
      </right>
      <top/>
      <bottom style="thin">
        <color indexed="64"/>
      </bottom>
      <diagonal style="hair">
        <color indexed="64"/>
      </diagonal>
    </border>
    <border>
      <left style="medium">
        <color indexed="64"/>
      </left>
      <right/>
      <top/>
      <bottom style="thin">
        <color indexed="64"/>
      </bottom>
      <diagonal/>
    </border>
    <border>
      <left style="medium">
        <color indexed="64"/>
      </left>
      <right/>
      <top/>
      <bottom/>
      <diagonal/>
    </border>
    <border>
      <left/>
      <right style="thin">
        <color indexed="64"/>
      </right>
      <top style="thin">
        <color indexed="64"/>
      </top>
      <bottom style="hair">
        <color indexed="64"/>
      </bottom>
      <diagonal/>
    </border>
    <border>
      <left/>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top style="thin">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style="hair">
        <color indexed="64"/>
      </bottom>
      <diagonal/>
    </border>
    <border>
      <left style="hair">
        <color indexed="64"/>
      </left>
      <right/>
      <top/>
      <bottom/>
      <diagonal/>
    </border>
    <border>
      <left style="hair">
        <color indexed="64"/>
      </left>
      <right/>
      <top style="hair">
        <color indexed="64"/>
      </top>
      <bottom style="hair">
        <color indexed="64"/>
      </bottom>
      <diagonal/>
    </border>
    <border>
      <left/>
      <right style="hair">
        <color indexed="64"/>
      </right>
      <top style="thin">
        <color indexed="64"/>
      </top>
      <bottom/>
      <diagonal/>
    </border>
    <border>
      <left/>
      <right style="medium">
        <color indexed="64"/>
      </right>
      <top style="medium">
        <color indexed="64"/>
      </top>
      <bottom/>
      <diagonal/>
    </border>
    <border>
      <left/>
      <right/>
      <top style="dotted">
        <color indexed="64"/>
      </top>
      <bottom/>
      <diagonal/>
    </border>
    <border>
      <left/>
      <right style="thin">
        <color indexed="64"/>
      </right>
      <top style="dotted">
        <color indexed="64"/>
      </top>
      <bottom/>
      <diagonal/>
    </border>
    <border>
      <left style="hair">
        <color indexed="64"/>
      </left>
      <right/>
      <top style="thin">
        <color indexed="64"/>
      </top>
      <bottom/>
      <diagonal/>
    </border>
    <border>
      <left/>
      <right style="hair">
        <color indexed="64"/>
      </right>
      <top/>
      <bottom/>
      <diagonal/>
    </border>
    <border>
      <left/>
      <right style="hair">
        <color indexed="64"/>
      </right>
      <top style="hair">
        <color indexed="64"/>
      </top>
      <bottom/>
      <diagonal/>
    </border>
    <border>
      <left style="hair">
        <color indexed="64"/>
      </left>
      <right/>
      <top/>
      <bottom style="medium">
        <color indexed="64"/>
      </bottom>
      <diagonal/>
    </border>
    <border>
      <left style="hair">
        <color indexed="64"/>
      </left>
      <right/>
      <top style="medium">
        <color indexed="64"/>
      </top>
      <bottom/>
      <diagonal/>
    </border>
    <border>
      <left/>
      <right style="hair">
        <color indexed="64"/>
      </right>
      <top/>
      <bottom style="medium">
        <color indexed="64"/>
      </bottom>
      <diagonal/>
    </border>
    <border diagonalDown="1">
      <left style="hair">
        <color indexed="64"/>
      </left>
      <right/>
      <top style="thin">
        <color indexed="64"/>
      </top>
      <bottom/>
      <diagonal style="hair">
        <color indexed="64"/>
      </diagonal>
    </border>
    <border diagonalDown="1">
      <left/>
      <right style="hair">
        <color indexed="64"/>
      </right>
      <top style="thin">
        <color indexed="64"/>
      </top>
      <bottom/>
      <diagonal style="hair">
        <color indexed="64"/>
      </diagonal>
    </border>
    <border diagonalDown="1">
      <left style="hair">
        <color indexed="64"/>
      </left>
      <right/>
      <top/>
      <bottom style="medium">
        <color indexed="64"/>
      </bottom>
      <diagonal style="hair">
        <color indexed="64"/>
      </diagonal>
    </border>
    <border diagonalDown="1">
      <left/>
      <right/>
      <top/>
      <bottom style="medium">
        <color indexed="64"/>
      </bottom>
      <diagonal style="hair">
        <color indexed="64"/>
      </diagonal>
    </border>
    <border diagonalDown="1">
      <left/>
      <right style="hair">
        <color indexed="64"/>
      </right>
      <top/>
      <bottom style="medium">
        <color indexed="64"/>
      </bottom>
      <diagonal style="hair">
        <color indexed="64"/>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dotted">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diagonalDown="1">
      <left style="thin">
        <color indexed="64"/>
      </left>
      <right/>
      <top style="thin">
        <color indexed="64"/>
      </top>
      <bottom/>
      <diagonal style="hair">
        <color indexed="64"/>
      </diagonal>
    </border>
    <border diagonalDown="1">
      <left style="thin">
        <color indexed="64"/>
      </left>
      <right/>
      <top/>
      <bottom/>
      <diagonal style="hair">
        <color indexed="64"/>
      </diagonal>
    </border>
    <border diagonalDown="1">
      <left/>
      <right/>
      <top/>
      <bottom/>
      <diagonal style="hair">
        <color indexed="64"/>
      </diagonal>
    </border>
    <border diagonalDown="1">
      <left/>
      <right style="thin">
        <color indexed="64"/>
      </right>
      <top/>
      <bottom/>
      <diagonal style="hair">
        <color indexed="64"/>
      </diagonal>
    </border>
    <border diagonalDown="1">
      <left style="thin">
        <color indexed="64"/>
      </left>
      <right/>
      <top/>
      <bottom style="thin">
        <color indexed="64"/>
      </bottom>
      <diagonal style="hair">
        <color indexed="64"/>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dashDot">
        <color indexed="64"/>
      </left>
      <right/>
      <top style="dashDot">
        <color indexed="64"/>
      </top>
      <bottom/>
      <diagonal/>
    </border>
    <border>
      <left/>
      <right style="dashDot">
        <color indexed="64"/>
      </right>
      <top style="dashDot">
        <color indexed="64"/>
      </top>
      <bottom/>
      <diagonal/>
    </border>
    <border>
      <left style="dashDot">
        <color indexed="64"/>
      </left>
      <right/>
      <top/>
      <bottom/>
      <diagonal/>
    </border>
    <border>
      <left/>
      <right style="dashDot">
        <color indexed="64"/>
      </right>
      <top/>
      <bottom/>
      <diagonal/>
    </border>
    <border>
      <left style="dashDot">
        <color indexed="64"/>
      </left>
      <right/>
      <top/>
      <bottom style="dashDot">
        <color indexed="64"/>
      </bottom>
      <diagonal/>
    </border>
    <border>
      <left/>
      <right style="dashDot">
        <color indexed="64"/>
      </right>
      <top/>
      <bottom style="dashDot">
        <color indexed="64"/>
      </bottom>
      <diagonal/>
    </border>
    <border>
      <left style="hair">
        <color indexed="64"/>
      </left>
      <right/>
      <top style="hair">
        <color indexed="64"/>
      </top>
      <bottom style="thin">
        <color indexed="64"/>
      </bottom>
      <diagonal/>
    </border>
    <border>
      <left/>
      <right style="medium">
        <color indexed="64"/>
      </right>
      <top style="dotted">
        <color indexed="64"/>
      </top>
      <bottom style="medium">
        <color indexed="64"/>
      </bottom>
      <diagonal/>
    </border>
    <border>
      <left style="medium">
        <color indexed="64"/>
      </left>
      <right/>
      <top style="dotted">
        <color indexed="64"/>
      </top>
      <bottom style="medium">
        <color indexed="64"/>
      </bottom>
      <diagonal/>
    </border>
    <border>
      <left style="double">
        <color indexed="64"/>
      </left>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right/>
      <top style="dotted">
        <color indexed="64"/>
      </top>
      <bottom style="medium">
        <color indexed="64"/>
      </bottom>
      <diagonal/>
    </border>
    <border>
      <left style="thin">
        <color indexed="64"/>
      </left>
      <right/>
      <top style="dotted">
        <color indexed="64"/>
      </top>
      <bottom style="medium">
        <color indexed="64"/>
      </bottom>
      <diagonal/>
    </border>
    <border>
      <left/>
      <right/>
      <top style="thin">
        <color indexed="64"/>
      </top>
      <bottom style="medium">
        <color indexed="64"/>
      </bottom>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diagonalUp="1">
      <left style="double">
        <color indexed="64"/>
      </left>
      <right/>
      <top style="thin">
        <color indexed="64"/>
      </top>
      <bottom style="dotted">
        <color indexed="64"/>
      </bottom>
      <diagonal style="hair">
        <color indexed="64"/>
      </diagonal>
    </border>
    <border>
      <left style="thin">
        <color indexed="64"/>
      </left>
      <right style="double">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right style="medium">
        <color indexed="64"/>
      </right>
      <top style="dotted">
        <color indexed="64"/>
      </top>
      <bottom style="thin">
        <color indexed="64"/>
      </bottom>
      <diagonal/>
    </border>
    <border>
      <left style="medium">
        <color indexed="64"/>
      </left>
      <right/>
      <top style="dotted">
        <color indexed="64"/>
      </top>
      <bottom style="thin">
        <color indexed="64"/>
      </bottom>
      <diagonal/>
    </border>
    <border>
      <left style="double">
        <color indexed="64"/>
      </left>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thin">
        <color indexed="64"/>
      </left>
      <right/>
      <top style="dotted">
        <color indexed="64"/>
      </top>
      <bottom style="thin">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dotted">
        <color indexed="64"/>
      </bottom>
      <diagonal/>
    </border>
    <border>
      <left style="double">
        <color indexed="64"/>
      </left>
      <right/>
      <top style="dotted">
        <color indexed="64"/>
      </top>
      <bottom style="dotted">
        <color indexed="64"/>
      </bottom>
      <diagonal/>
    </border>
    <border>
      <left style="thin">
        <color indexed="64"/>
      </left>
      <right/>
      <top style="dotted">
        <color indexed="64"/>
      </top>
      <bottom style="dotted">
        <color indexed="64"/>
      </bottom>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diagonalUp="1">
      <left style="double">
        <color indexed="64"/>
      </left>
      <right/>
      <top style="medium">
        <color indexed="64"/>
      </top>
      <bottom style="dotted">
        <color indexed="64"/>
      </bottom>
      <diagonal style="hair">
        <color indexed="64"/>
      </diagonal>
    </border>
    <border>
      <left style="thin">
        <color indexed="64"/>
      </left>
      <right style="thin">
        <color indexed="64"/>
      </right>
      <top style="medium">
        <color indexed="64"/>
      </top>
      <bottom style="dotted">
        <color indexed="64"/>
      </bottom>
      <diagonal/>
    </border>
    <border>
      <left style="medium">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thin">
        <color indexed="64"/>
      </left>
      <right/>
      <top style="medium">
        <color indexed="64"/>
      </top>
      <bottom/>
      <diagonal/>
    </border>
    <border>
      <left/>
      <right/>
      <top style="medium">
        <color indexed="64"/>
      </top>
      <bottom style="thin">
        <color indexed="64"/>
      </bottom>
      <diagonal/>
    </border>
    <border>
      <left style="double">
        <color indexed="64"/>
      </left>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double">
        <color indexed="64"/>
      </right>
      <top style="dotted">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s>
  <cellStyleXfs count="11">
    <xf numFmtId="0" fontId="0" fillId="0" borderId="0"/>
    <xf numFmtId="0" fontId="20" fillId="0" borderId="0"/>
    <xf numFmtId="0" fontId="16" fillId="0" borderId="0"/>
    <xf numFmtId="0" fontId="20" fillId="0" borderId="0"/>
    <xf numFmtId="0" fontId="16" fillId="0" borderId="0"/>
    <xf numFmtId="0" fontId="75" fillId="5" borderId="0" applyNumberFormat="0" applyBorder="0" applyAlignment="0" applyProtection="0">
      <alignment vertical="center"/>
    </xf>
    <xf numFmtId="0" fontId="6" fillId="0" borderId="0" applyBorder="0"/>
    <xf numFmtId="0" fontId="82" fillId="0" borderId="0"/>
    <xf numFmtId="0" fontId="82" fillId="0" borderId="0"/>
    <xf numFmtId="0" fontId="1" fillId="0" borderId="0">
      <alignment vertical="center"/>
    </xf>
    <xf numFmtId="38" fontId="1" fillId="0" borderId="0" applyFont="0" applyFill="0" applyBorder="0" applyAlignment="0" applyProtection="0">
      <alignment vertical="center"/>
    </xf>
  </cellStyleXfs>
  <cellXfs count="1879">
    <xf numFmtId="0" fontId="0" fillId="0" borderId="0" xfId="0"/>
    <xf numFmtId="0" fontId="3" fillId="0" borderId="0" xfId="0" applyNumberFormat="1" applyFont="1" applyAlignment="1">
      <alignment vertical="center"/>
    </xf>
    <xf numFmtId="0" fontId="3" fillId="0" borderId="0" xfId="0" applyNumberFormat="1" applyFont="1" applyAlignment="1">
      <alignment horizontal="center" vertical="center"/>
    </xf>
    <xf numFmtId="0" fontId="2" fillId="0" borderId="0" xfId="0" applyNumberFormat="1" applyFont="1" applyBorder="1" applyAlignment="1">
      <alignment horizontal="left" vertical="center"/>
    </xf>
    <xf numFmtId="0" fontId="3" fillId="0" borderId="0" xfId="0" applyNumberFormat="1" applyFont="1" applyBorder="1" applyAlignment="1">
      <alignment horizontal="center" vertical="center"/>
    </xf>
    <xf numFmtId="0" fontId="8" fillId="0" borderId="0" xfId="0" applyNumberFormat="1" applyFont="1" applyBorder="1" applyAlignment="1">
      <alignment horizontal="center" vertical="center"/>
    </xf>
    <xf numFmtId="0" fontId="3" fillId="0" borderId="0" xfId="0" applyNumberFormat="1" applyFont="1" applyBorder="1" applyAlignment="1">
      <alignment horizontal="left" vertical="center"/>
    </xf>
    <xf numFmtId="0" fontId="7" fillId="0" borderId="0" xfId="0" applyNumberFormat="1" applyFont="1" applyBorder="1" applyAlignment="1">
      <alignment horizontal="left" vertical="center"/>
    </xf>
    <xf numFmtId="0" fontId="11" fillId="0" borderId="0" xfId="0" applyFont="1" applyBorder="1" applyAlignment="1"/>
    <xf numFmtId="0" fontId="11" fillId="0" borderId="0" xfId="0" applyNumberFormat="1" applyFont="1" applyBorder="1" applyAlignment="1"/>
    <xf numFmtId="0" fontId="4" fillId="0" borderId="0" xfId="0" applyNumberFormat="1" applyFont="1" applyBorder="1" applyAlignment="1">
      <alignment horizontal="center" vertical="center"/>
    </xf>
    <xf numFmtId="0" fontId="14" fillId="0" borderId="0" xfId="0" applyNumberFormat="1" applyFont="1" applyAlignment="1">
      <alignment vertical="center"/>
    </xf>
    <xf numFmtId="0" fontId="14" fillId="0" borderId="0" xfId="0" applyNumberFormat="1" applyFont="1" applyAlignment="1">
      <alignment horizontal="center" vertical="center"/>
    </xf>
    <xf numFmtId="0" fontId="15" fillId="0" borderId="0" xfId="0" applyNumberFormat="1" applyFont="1"/>
    <xf numFmtId="0" fontId="15" fillId="0" borderId="0" xfId="0" applyFont="1"/>
    <xf numFmtId="0" fontId="3" fillId="0" borderId="0" xfId="0" applyFont="1" applyBorder="1"/>
    <xf numFmtId="0" fontId="3" fillId="0" borderId="0" xfId="0" applyFont="1" applyBorder="1" applyAlignment="1"/>
    <xf numFmtId="0" fontId="14" fillId="0" borderId="0" xfId="0" applyNumberFormat="1" applyFont="1" applyBorder="1" applyAlignment="1">
      <alignment horizontal="center" vertical="center"/>
    </xf>
    <xf numFmtId="0" fontId="15" fillId="0" borderId="0" xfId="0" applyNumberFormat="1" applyFont="1" applyBorder="1"/>
    <xf numFmtId="0" fontId="15" fillId="0" borderId="0" xfId="0" applyFont="1" applyBorder="1"/>
    <xf numFmtId="0" fontId="14" fillId="0" borderId="0" xfId="0" applyNumberFormat="1" applyFont="1" applyBorder="1" applyAlignment="1">
      <alignment vertical="center"/>
    </xf>
    <xf numFmtId="0" fontId="6" fillId="0" borderId="0" xfId="0" applyNumberFormat="1" applyFont="1" applyAlignment="1">
      <alignment vertical="center"/>
    </xf>
    <xf numFmtId="0" fontId="17" fillId="0" borderId="0" xfId="0" applyNumberFormat="1" applyFont="1" applyAlignment="1">
      <alignment vertical="center"/>
    </xf>
    <xf numFmtId="0" fontId="18" fillId="0" borderId="0" xfId="0" applyNumberFormat="1" applyFont="1" applyAlignment="1">
      <alignment vertical="center"/>
    </xf>
    <xf numFmtId="0" fontId="19" fillId="0" borderId="0" xfId="0" applyFont="1" applyBorder="1" applyAlignment="1">
      <alignment horizontal="center" vertical="center"/>
    </xf>
    <xf numFmtId="0" fontId="3" fillId="0" borderId="0" xfId="0" applyNumberFormat="1" applyFont="1" applyBorder="1" applyAlignment="1"/>
    <xf numFmtId="0" fontId="8" fillId="0" borderId="0" xfId="0" applyNumberFormat="1" applyFont="1" applyAlignment="1">
      <alignment horizontal="center" vertical="center"/>
    </xf>
    <xf numFmtId="0" fontId="3" fillId="0" borderId="0" xfId="0" applyFont="1" applyFill="1" applyBorder="1" applyAlignment="1">
      <alignment horizontal="left" vertical="center" wrapText="1"/>
    </xf>
    <xf numFmtId="0" fontId="3" fillId="0" borderId="0" xfId="0" applyFont="1" applyBorder="1" applyAlignment="1">
      <alignment vertical="center" wrapText="1"/>
    </xf>
    <xf numFmtId="0" fontId="13" fillId="0" borderId="0" xfId="0" applyNumberFormat="1" applyFont="1" applyBorder="1" applyAlignment="1">
      <alignment vertical="center"/>
    </xf>
    <xf numFmtId="0" fontId="3" fillId="0" borderId="0" xfId="0" applyFont="1" applyFill="1" applyBorder="1" applyAlignment="1">
      <alignment vertical="center" wrapText="1"/>
    </xf>
    <xf numFmtId="0" fontId="3" fillId="0" borderId="1" xfId="0" applyNumberFormat="1" applyFont="1" applyBorder="1" applyAlignment="1">
      <alignment vertical="center" wrapText="1"/>
    </xf>
    <xf numFmtId="0" fontId="3" fillId="0" borderId="0" xfId="0" applyFont="1"/>
    <xf numFmtId="0" fontId="3" fillId="0" borderId="1" xfId="0" applyFont="1" applyBorder="1"/>
    <xf numFmtId="0" fontId="3" fillId="0" borderId="2" xfId="0" applyFont="1" applyBorder="1" applyAlignment="1">
      <alignment vertical="center" wrapText="1"/>
    </xf>
    <xf numFmtId="0" fontId="7" fillId="0" borderId="0" xfId="0" applyFont="1" applyBorder="1" applyAlignment="1"/>
    <xf numFmtId="0" fontId="7" fillId="0" borderId="0" xfId="0" applyNumberFormat="1" applyFont="1" applyBorder="1" applyAlignment="1"/>
    <xf numFmtId="0" fontId="3" fillId="0" borderId="15" xfId="0" applyFont="1" applyBorder="1" applyAlignment="1">
      <alignment vertical="center" wrapText="1"/>
    </xf>
    <xf numFmtId="0" fontId="3" fillId="0" borderId="0" xfId="0" applyNumberFormat="1" applyFont="1" applyBorder="1" applyAlignment="1">
      <alignment horizontal="left" vertical="center" wrapText="1"/>
    </xf>
    <xf numFmtId="0" fontId="3" fillId="0" borderId="0" xfId="0" applyNumberFormat="1" applyFont="1" applyBorder="1" applyAlignment="1">
      <alignment horizontal="left" vertical="top" wrapText="1"/>
    </xf>
    <xf numFmtId="0" fontId="3" fillId="0" borderId="0" xfId="0" applyFont="1" applyBorder="1" applyAlignment="1">
      <alignment horizontal="left" vertical="center" wrapText="1"/>
    </xf>
    <xf numFmtId="0" fontId="3" fillId="0" borderId="39" xfId="0" applyFont="1" applyBorder="1" applyAlignment="1">
      <alignment horizontal="left" vertical="center" wrapText="1"/>
    </xf>
    <xf numFmtId="0" fontId="0" fillId="0" borderId="0" xfId="0" applyFont="1" applyBorder="1" applyAlignment="1">
      <alignment vertical="center" wrapText="1"/>
    </xf>
    <xf numFmtId="0" fontId="29" fillId="0" borderId="0" xfId="0" applyNumberFormat="1" applyFont="1" applyAlignment="1">
      <alignment vertical="center"/>
    </xf>
    <xf numFmtId="0" fontId="0" fillId="0" borderId="0" xfId="0" applyFont="1"/>
    <xf numFmtId="0" fontId="29" fillId="0" borderId="0" xfId="0" applyNumberFormat="1" applyFont="1" applyFill="1" applyAlignment="1"/>
    <xf numFmtId="0" fontId="50" fillId="0" borderId="0" xfId="0" applyFont="1"/>
    <xf numFmtId="0" fontId="29" fillId="0" borderId="0" xfId="0" applyNumberFormat="1" applyFont="1" applyFill="1" applyAlignment="1">
      <alignment horizontal="distributed" vertical="center"/>
    </xf>
    <xf numFmtId="0" fontId="30" fillId="0" borderId="0" xfId="0" applyNumberFormat="1" applyFont="1" applyAlignment="1">
      <alignment horizontal="center" vertical="top"/>
    </xf>
    <xf numFmtId="0" fontId="0" fillId="0" borderId="0" xfId="0" applyNumberFormat="1" applyFont="1"/>
    <xf numFmtId="0" fontId="51" fillId="0" borderId="0" xfId="0" applyFont="1"/>
    <xf numFmtId="0" fontId="8" fillId="0" borderId="40" xfId="0" applyNumberFormat="1" applyFont="1" applyBorder="1" applyAlignment="1">
      <alignment horizontal="left" vertical="center"/>
    </xf>
    <xf numFmtId="0" fontId="0" fillId="0" borderId="40" xfId="0" applyNumberFormat="1" applyFont="1" applyBorder="1" applyAlignment="1">
      <alignment horizontal="left" vertical="center"/>
    </xf>
    <xf numFmtId="0" fontId="0" fillId="0" borderId="41" xfId="0" applyNumberFormat="1" applyFont="1" applyBorder="1" applyAlignment="1">
      <alignment horizontal="left" vertical="center"/>
    </xf>
    <xf numFmtId="0" fontId="31" fillId="0" borderId="40" xfId="0" applyNumberFormat="1" applyFont="1" applyBorder="1" applyAlignment="1">
      <alignment horizontal="left" vertical="center"/>
    </xf>
    <xf numFmtId="0" fontId="0" fillId="0" borderId="40" xfId="0" applyFont="1" applyBorder="1"/>
    <xf numFmtId="0" fontId="51" fillId="0" borderId="40" xfId="0" applyFont="1" applyBorder="1"/>
    <xf numFmtId="0" fontId="51" fillId="0" borderId="21" xfId="0" applyFont="1" applyBorder="1"/>
    <xf numFmtId="0" fontId="13" fillId="0" borderId="42" xfId="0" applyNumberFormat="1" applyFont="1" applyBorder="1" applyAlignment="1">
      <alignment vertical="center"/>
    </xf>
    <xf numFmtId="0" fontId="33" fillId="0" borderId="43" xfId="0" applyNumberFormat="1" applyFont="1" applyBorder="1" applyAlignment="1">
      <alignment vertical="center"/>
    </xf>
    <xf numFmtId="0" fontId="33" fillId="0" borderId="0" xfId="0" applyNumberFormat="1" applyFont="1" applyBorder="1" applyAlignment="1">
      <alignment vertical="center"/>
    </xf>
    <xf numFmtId="0" fontId="51" fillId="0" borderId="0" xfId="0" applyNumberFormat="1" applyFont="1" applyBorder="1" applyAlignment="1">
      <alignment vertical="center"/>
    </xf>
    <xf numFmtId="0" fontId="51" fillId="0" borderId="39" xfId="0" applyNumberFormat="1" applyFont="1" applyBorder="1" applyAlignment="1">
      <alignment vertical="center"/>
    </xf>
    <xf numFmtId="0" fontId="13" fillId="0" borderId="1" xfId="0" applyNumberFormat="1" applyFont="1" applyBorder="1" applyAlignment="1">
      <alignment vertical="center"/>
    </xf>
    <xf numFmtId="0" fontId="13" fillId="0" borderId="44" xfId="0" applyNumberFormat="1" applyFont="1" applyBorder="1" applyAlignment="1">
      <alignment vertical="center"/>
    </xf>
    <xf numFmtId="0" fontId="33" fillId="0" borderId="45" xfId="0" applyNumberFormat="1" applyFont="1" applyBorder="1" applyAlignment="1">
      <alignment vertical="center"/>
    </xf>
    <xf numFmtId="0" fontId="33" fillId="0" borderId="1" xfId="0" applyNumberFormat="1" applyFont="1" applyBorder="1" applyAlignment="1">
      <alignment vertical="center"/>
    </xf>
    <xf numFmtId="0" fontId="51" fillId="0" borderId="1" xfId="0" applyNumberFormat="1" applyFont="1" applyBorder="1" applyAlignment="1">
      <alignment vertical="center"/>
    </xf>
    <xf numFmtId="0" fontId="51" fillId="0" borderId="16" xfId="0" applyNumberFormat="1" applyFont="1" applyBorder="1" applyAlignment="1">
      <alignment vertical="center"/>
    </xf>
    <xf numFmtId="0" fontId="14" fillId="0" borderId="20" xfId="0" applyNumberFormat="1" applyFont="1" applyBorder="1" applyAlignment="1">
      <alignment vertical="center"/>
    </xf>
    <xf numFmtId="0" fontId="19" fillId="0" borderId="40" xfId="0" applyNumberFormat="1" applyFont="1" applyBorder="1" applyAlignment="1">
      <alignment vertical="center"/>
    </xf>
    <xf numFmtId="0" fontId="19" fillId="0" borderId="40" xfId="0" applyNumberFormat="1" applyFont="1" applyFill="1" applyBorder="1" applyAlignment="1">
      <alignment vertical="center"/>
    </xf>
    <xf numFmtId="0" fontId="14" fillId="0" borderId="15" xfId="0" applyNumberFormat="1" applyFont="1" applyBorder="1" applyAlignment="1">
      <alignment vertical="center"/>
    </xf>
    <xf numFmtId="0" fontId="19" fillId="0" borderId="1" xfId="0" applyNumberFormat="1" applyFont="1" applyBorder="1" applyAlignment="1">
      <alignment vertical="center"/>
    </xf>
    <xf numFmtId="0" fontId="19" fillId="0" borderId="1" xfId="0" applyNumberFormat="1" applyFont="1" applyFill="1" applyBorder="1" applyAlignment="1">
      <alignment vertical="center"/>
    </xf>
    <xf numFmtId="0" fontId="14" fillId="0" borderId="46" xfId="0" applyNumberFormat="1" applyFont="1" applyBorder="1" applyAlignment="1">
      <alignment vertical="center"/>
    </xf>
    <xf numFmtId="0" fontId="14" fillId="0" borderId="48" xfId="0" applyNumberFormat="1" applyFont="1" applyBorder="1" applyAlignment="1">
      <alignment vertical="center"/>
    </xf>
    <xf numFmtId="0" fontId="14" fillId="0" borderId="2" xfId="0" applyNumberFormat="1" applyFont="1" applyBorder="1" applyAlignment="1">
      <alignment vertical="center"/>
    </xf>
    <xf numFmtId="0" fontId="34" fillId="0" borderId="0" xfId="0" applyNumberFormat="1" applyFont="1" applyBorder="1" applyAlignment="1">
      <alignment horizontal="center" vertical="center" wrapText="1"/>
    </xf>
    <xf numFmtId="0" fontId="32" fillId="0" borderId="20" xfId="0" applyNumberFormat="1" applyFont="1" applyBorder="1" applyAlignment="1">
      <alignment vertical="center" wrapText="1"/>
    </xf>
    <xf numFmtId="0" fontId="32" fillId="0" borderId="15" xfId="0" applyNumberFormat="1" applyFont="1" applyBorder="1" applyAlignment="1">
      <alignment vertical="center" wrapText="1"/>
    </xf>
    <xf numFmtId="0" fontId="0" fillId="0" borderId="0" xfId="0" applyNumberFormat="1" applyFont="1" applyBorder="1" applyAlignment="1">
      <alignment vertical="center"/>
    </xf>
    <xf numFmtId="0" fontId="0" fillId="0" borderId="0" xfId="0" applyNumberFormat="1" applyFont="1" applyBorder="1"/>
    <xf numFmtId="0" fontId="0" fillId="0" borderId="0" xfId="0" applyFont="1" applyBorder="1"/>
    <xf numFmtId="0" fontId="51" fillId="0" borderId="0" xfId="0" applyFont="1" applyBorder="1"/>
    <xf numFmtId="0" fontId="37" fillId="0" borderId="0" xfId="0" applyNumberFormat="1" applyFont="1" applyAlignment="1">
      <alignment horizontal="center" vertical="center"/>
    </xf>
    <xf numFmtId="0" fontId="38" fillId="0" borderId="0" xfId="0" applyNumberFormat="1" applyFont="1" applyAlignment="1">
      <alignment horizontal="center" vertical="center"/>
    </xf>
    <xf numFmtId="0" fontId="51" fillId="0" borderId="0" xfId="0" applyFont="1" applyBorder="1" applyAlignment="1">
      <alignment horizontal="center" vertical="center"/>
    </xf>
    <xf numFmtId="0" fontId="52" fillId="0" borderId="0" xfId="0" applyNumberFormat="1" applyFont="1" applyFill="1" applyAlignment="1">
      <alignment horizontal="left" vertical="center"/>
    </xf>
    <xf numFmtId="0" fontId="50" fillId="0" borderId="0" xfId="0" applyFont="1" applyFill="1"/>
    <xf numFmtId="0" fontId="13" fillId="0" borderId="0" xfId="0" applyNumberFormat="1" applyFont="1" applyAlignment="1">
      <alignment vertical="center"/>
    </xf>
    <xf numFmtId="0" fontId="0" fillId="0" borderId="1" xfId="0" applyFont="1" applyBorder="1" applyAlignment="1">
      <alignment vertical="center"/>
    </xf>
    <xf numFmtId="0" fontId="53" fillId="0" borderId="0" xfId="0" applyFont="1"/>
    <xf numFmtId="0" fontId="51" fillId="0" borderId="0" xfId="0" applyFont="1" applyAlignment="1">
      <alignment vertical="center"/>
    </xf>
    <xf numFmtId="0" fontId="54" fillId="0" borderId="0" xfId="0" applyNumberFormat="1" applyFont="1" applyBorder="1" applyAlignment="1">
      <alignment horizontal="left" vertical="center"/>
    </xf>
    <xf numFmtId="0" fontId="54" fillId="0" borderId="0" xfId="0" applyNumberFormat="1" applyFont="1" applyBorder="1" applyAlignment="1">
      <alignment horizontal="center" vertical="center"/>
    </xf>
    <xf numFmtId="0" fontId="50" fillId="0" borderId="0" xfId="0" applyFont="1" applyBorder="1"/>
    <xf numFmtId="0" fontId="6" fillId="0" borderId="0" xfId="0" applyNumberFormat="1" applyFont="1" applyAlignment="1">
      <alignment horizontal="left" vertical="center"/>
    </xf>
    <xf numFmtId="0" fontId="3" fillId="0" borderId="0" xfId="0" applyNumberFormat="1" applyFont="1" applyBorder="1" applyAlignment="1">
      <alignment horizontal="right" vertical="center" wrapText="1"/>
    </xf>
    <xf numFmtId="0" fontId="51" fillId="0" borderId="0" xfId="0" applyFont="1" applyFill="1" applyBorder="1" applyAlignment="1">
      <alignment horizontal="center" vertical="center"/>
    </xf>
    <xf numFmtId="0" fontId="3" fillId="0" borderId="2" xfId="0" applyNumberFormat="1" applyFont="1" applyBorder="1" applyAlignment="1">
      <alignment vertical="center" wrapText="1"/>
    </xf>
    <xf numFmtId="0" fontId="55" fillId="0" borderId="0" xfId="0" applyFont="1"/>
    <xf numFmtId="0" fontId="51" fillId="0" borderId="0" xfId="0" applyFont="1" applyBorder="1" applyAlignment="1">
      <alignment vertical="center"/>
    </xf>
    <xf numFmtId="0" fontId="54" fillId="0" borderId="0" xfId="0" applyFont="1" applyBorder="1"/>
    <xf numFmtId="0" fontId="3" fillId="0" borderId="0" xfId="0" applyFont="1" applyBorder="1" applyAlignment="1">
      <alignment horizontal="left" vertical="center"/>
    </xf>
    <xf numFmtId="0" fontId="54" fillId="0" borderId="0" xfId="0" applyFont="1"/>
    <xf numFmtId="0" fontId="3" fillId="0" borderId="2" xfId="0" applyFont="1" applyBorder="1" applyAlignment="1">
      <alignment horizontal="right" vertical="center" wrapText="1"/>
    </xf>
    <xf numFmtId="0" fontId="3" fillId="0" borderId="0" xfId="0" applyFont="1" applyBorder="1" applyAlignment="1">
      <alignment horizontal="right" vertical="center" wrapText="1"/>
    </xf>
    <xf numFmtId="0" fontId="3" fillId="0" borderId="1" xfId="0" applyFont="1" applyBorder="1" applyAlignment="1">
      <alignment vertical="center" wrapText="1"/>
    </xf>
    <xf numFmtId="0" fontId="6" fillId="0" borderId="0" xfId="2" applyNumberFormat="1" applyFont="1" applyAlignment="1">
      <alignment vertical="center"/>
    </xf>
    <xf numFmtId="0" fontId="3" fillId="0" borderId="0" xfId="0" applyFont="1" applyAlignment="1"/>
    <xf numFmtId="0" fontId="3" fillId="0" borderId="0" xfId="0" applyFont="1" applyFill="1"/>
    <xf numFmtId="0" fontId="8" fillId="0" borderId="0" xfId="0" applyNumberFormat="1" applyFont="1" applyFill="1" applyBorder="1" applyAlignment="1">
      <alignment horizontal="center" vertical="center"/>
    </xf>
    <xf numFmtId="0" fontId="13" fillId="0" borderId="0" xfId="0" applyNumberFormat="1" applyFont="1" applyFill="1" applyAlignment="1">
      <alignment vertical="center"/>
    </xf>
    <xf numFmtId="0" fontId="6" fillId="0" borderId="0" xfId="0" applyNumberFormat="1" applyFont="1" applyFill="1" applyAlignment="1">
      <alignment vertical="center"/>
    </xf>
    <xf numFmtId="0" fontId="39" fillId="0" borderId="0" xfId="0" applyFont="1" applyAlignment="1"/>
    <xf numFmtId="0" fontId="41" fillId="0" borderId="0" xfId="0" applyFont="1" applyAlignment="1"/>
    <xf numFmtId="0" fontId="8" fillId="0" borderId="0" xfId="0" applyFont="1" applyAlignment="1"/>
    <xf numFmtId="0" fontId="51" fillId="0" borderId="0" xfId="0" applyFont="1" applyAlignment="1"/>
    <xf numFmtId="0" fontId="56" fillId="0" borderId="0" xfId="0" applyFont="1" applyAlignment="1"/>
    <xf numFmtId="0" fontId="39" fillId="0" borderId="0" xfId="0" applyFont="1" applyAlignment="1">
      <alignment vertical="center"/>
    </xf>
    <xf numFmtId="0" fontId="41" fillId="0" borderId="0" xfId="0" applyFont="1" applyAlignment="1">
      <alignment vertical="center"/>
    </xf>
    <xf numFmtId="0" fontId="8" fillId="0" borderId="0" xfId="0" applyFont="1" applyAlignment="1">
      <alignment vertical="center"/>
    </xf>
    <xf numFmtId="0" fontId="56" fillId="0" borderId="0" xfId="0" applyFont="1" applyAlignment="1">
      <alignment vertical="center"/>
    </xf>
    <xf numFmtId="0" fontId="3" fillId="0" borderId="39" xfId="0" applyFont="1" applyBorder="1"/>
    <xf numFmtId="0" fontId="3" fillId="0" borderId="20" xfId="0" applyFont="1" applyBorder="1" applyAlignment="1">
      <alignment vertical="center" wrapText="1"/>
    </xf>
    <xf numFmtId="0" fontId="54" fillId="0" borderId="0" xfId="0" applyFont="1" applyAlignment="1">
      <alignment wrapText="1"/>
    </xf>
    <xf numFmtId="0" fontId="3" fillId="0" borderId="49" xfId="0" applyFont="1" applyBorder="1" applyAlignment="1">
      <alignment vertical="center" wrapText="1"/>
    </xf>
    <xf numFmtId="0" fontId="3" fillId="0" borderId="15" xfId="0" applyFont="1" applyFill="1" applyBorder="1" applyAlignment="1">
      <alignment vertical="center" wrapText="1"/>
    </xf>
    <xf numFmtId="0" fontId="12" fillId="0" borderId="0" xfId="0" applyNumberFormat="1" applyFont="1" applyAlignment="1">
      <alignment vertical="center"/>
    </xf>
    <xf numFmtId="0" fontId="58" fillId="0" borderId="0" xfId="0" applyFont="1" applyBorder="1" applyAlignment="1"/>
    <xf numFmtId="0" fontId="9" fillId="0" borderId="0" xfId="0" applyNumberFormat="1" applyFont="1" applyBorder="1"/>
    <xf numFmtId="0" fontId="11" fillId="0" borderId="0" xfId="0" applyNumberFormat="1" applyFont="1" applyBorder="1"/>
    <xf numFmtId="0" fontId="0" fillId="0" borderId="0" xfId="0" applyNumberFormat="1" applyFont="1" applyBorder="1" applyAlignment="1"/>
    <xf numFmtId="0" fontId="50" fillId="0" borderId="0" xfId="0" applyFont="1" applyBorder="1" applyAlignment="1"/>
    <xf numFmtId="0" fontId="0" fillId="0" borderId="0" xfId="0" applyFont="1" applyBorder="1" applyAlignment="1"/>
    <xf numFmtId="0" fontId="59" fillId="0" borderId="0" xfId="0" applyFont="1" applyBorder="1" applyAlignment="1"/>
    <xf numFmtId="0" fontId="54" fillId="0" borderId="0" xfId="0" applyFont="1" applyBorder="1" applyAlignment="1"/>
    <xf numFmtId="0" fontId="14" fillId="0" borderId="0" xfId="0" applyNumberFormat="1" applyFont="1" applyBorder="1" applyAlignment="1">
      <alignment horizontal="left" vertical="center"/>
    </xf>
    <xf numFmtId="0" fontId="15" fillId="0" borderId="0" xfId="0" applyFont="1" applyFill="1"/>
    <xf numFmtId="0" fontId="51" fillId="0" borderId="0" xfId="0" applyFont="1" applyFill="1" applyAlignment="1">
      <alignment vertical="center"/>
    </xf>
    <xf numFmtId="0" fontId="7" fillId="0" borderId="0" xfId="0" applyFont="1" applyFill="1" applyBorder="1" applyAlignment="1"/>
    <xf numFmtId="0" fontId="51" fillId="0" borderId="0" xfId="0" applyFont="1" applyFill="1" applyBorder="1" applyAlignment="1">
      <alignment vertical="center"/>
    </xf>
    <xf numFmtId="0" fontId="57" fillId="0" borderId="0" xfId="0" applyFont="1" applyBorder="1"/>
    <xf numFmtId="0" fontId="42" fillId="0" borderId="0" xfId="0" applyFont="1" applyAlignment="1"/>
    <xf numFmtId="0" fontId="42" fillId="0" borderId="0" xfId="0" applyFont="1" applyAlignment="1">
      <alignment vertical="center"/>
    </xf>
    <xf numFmtId="0" fontId="28" fillId="0" borderId="0" xfId="0" applyNumberFormat="1" applyFont="1" applyBorder="1" applyAlignment="1">
      <alignment vertical="center"/>
    </xf>
    <xf numFmtId="0" fontId="51" fillId="0" borderId="0" xfId="0" applyFont="1" applyBorder="1" applyAlignment="1"/>
    <xf numFmtId="0" fontId="51" fillId="0" borderId="0" xfId="0" applyFont="1" applyBorder="1" applyAlignment="1">
      <alignment horizontal="left"/>
    </xf>
    <xf numFmtId="0" fontId="50" fillId="0" borderId="0" xfId="0" applyFont="1" applyBorder="1" applyAlignment="1">
      <alignment horizontal="left"/>
    </xf>
    <xf numFmtId="0" fontId="0" fillId="0" borderId="0" xfId="0" applyFont="1" applyBorder="1" applyAlignment="1">
      <alignment horizontal="left"/>
    </xf>
    <xf numFmtId="0" fontId="0" fillId="0" borderId="1" xfId="0" applyNumberFormat="1" applyFont="1" applyBorder="1"/>
    <xf numFmtId="0" fontId="0" fillId="0" borderId="1" xfId="0" applyFont="1" applyBorder="1"/>
    <xf numFmtId="0" fontId="3" fillId="0" borderId="1" xfId="0" applyFont="1" applyFill="1" applyBorder="1" applyAlignment="1">
      <alignment horizontal="left" vertical="center" wrapText="1"/>
    </xf>
    <xf numFmtId="0" fontId="0" fillId="0" borderId="15" xfId="0" applyFont="1" applyBorder="1" applyAlignment="1">
      <alignment vertical="center" wrapText="1"/>
    </xf>
    <xf numFmtId="0" fontId="0" fillId="0" borderId="1" xfId="0" applyFont="1" applyBorder="1" applyAlignment="1">
      <alignment vertical="center" wrapText="1"/>
    </xf>
    <xf numFmtId="0" fontId="0" fillId="0" borderId="16" xfId="0" applyFont="1" applyBorder="1" applyAlignment="1">
      <alignment vertical="center" wrapText="1"/>
    </xf>
    <xf numFmtId="49" fontId="18" fillId="0" borderId="20" xfId="0" applyNumberFormat="1" applyFont="1" applyFill="1" applyBorder="1" applyAlignment="1">
      <alignment vertical="center" shrinkToFit="1"/>
    </xf>
    <xf numFmtId="49" fontId="18" fillId="0" borderId="15" xfId="0" applyNumberFormat="1" applyFont="1" applyFill="1" applyBorder="1" applyAlignment="1">
      <alignment vertical="center" shrinkToFit="1"/>
    </xf>
    <xf numFmtId="49" fontId="14" fillId="0" borderId="40" xfId="0" applyNumberFormat="1" applyFont="1" applyFill="1" applyBorder="1" applyAlignment="1">
      <alignment vertical="center"/>
    </xf>
    <xf numFmtId="0" fontId="9" fillId="0" borderId="0" xfId="0" applyNumberFormat="1" applyFont="1" applyBorder="1" applyAlignment="1">
      <alignment horizontal="center" vertical="center"/>
    </xf>
    <xf numFmtId="0" fontId="9" fillId="0" borderId="0" xfId="2" applyNumberFormat="1" applyFont="1" applyBorder="1" applyAlignment="1">
      <alignment horizontal="center" vertical="center"/>
    </xf>
    <xf numFmtId="0" fontId="60" fillId="0" borderId="0" xfId="0" applyFont="1" applyBorder="1" applyAlignment="1">
      <alignment vertical="center"/>
    </xf>
    <xf numFmtId="0" fontId="51" fillId="0" borderId="0" xfId="2" applyFont="1" applyFill="1" applyBorder="1" applyAlignment="1">
      <alignment horizontal="center" vertical="center"/>
    </xf>
    <xf numFmtId="0" fontId="54" fillId="0" borderId="0" xfId="0" applyFont="1" applyFill="1"/>
    <xf numFmtId="0" fontId="0" fillId="0" borderId="0" xfId="0" applyNumberFormat="1" applyFont="1" applyBorder="1" applyAlignment="1">
      <alignment horizontal="right" vertical="center" wrapText="1"/>
    </xf>
    <xf numFmtId="0" fontId="0" fillId="0" borderId="0" xfId="0" applyNumberFormat="1" applyFont="1" applyBorder="1" applyAlignment="1">
      <alignment horizontal="left" vertical="center"/>
    </xf>
    <xf numFmtId="0" fontId="0" fillId="0" borderId="39" xfId="0" applyFont="1" applyBorder="1"/>
    <xf numFmtId="0" fontId="0" fillId="0" borderId="20" xfId="0" applyFont="1" applyBorder="1" applyAlignment="1">
      <alignment vertical="center" wrapText="1"/>
    </xf>
    <xf numFmtId="0" fontId="0" fillId="0" borderId="2" xfId="0" applyFont="1" applyBorder="1" applyAlignment="1">
      <alignment vertical="center" wrapText="1"/>
    </xf>
    <xf numFmtId="0" fontId="0" fillId="0" borderId="53" xfId="0" applyFont="1" applyBorder="1" applyAlignment="1">
      <alignment vertical="center" wrapText="1"/>
    </xf>
    <xf numFmtId="0" fontId="0" fillId="0" borderId="49" xfId="0" applyFont="1" applyBorder="1" applyAlignment="1">
      <alignment vertical="center" wrapText="1"/>
    </xf>
    <xf numFmtId="0" fontId="0" fillId="0" borderId="1" xfId="0" applyNumberFormat="1" applyFont="1" applyBorder="1" applyAlignment="1">
      <alignment horizontal="center" vertical="center"/>
    </xf>
    <xf numFmtId="0" fontId="9" fillId="0" borderId="0" xfId="0" applyNumberFormat="1" applyFont="1" applyBorder="1" applyAlignment="1">
      <alignment horizontal="center" vertical="center" shrinkToFit="1"/>
    </xf>
    <xf numFmtId="0" fontId="60" fillId="0" borderId="0" xfId="0" applyFont="1" applyFill="1" applyBorder="1" applyAlignment="1">
      <alignment horizontal="left" vertical="center" wrapText="1"/>
    </xf>
    <xf numFmtId="0" fontId="3" fillId="0" borderId="2" xfId="0" applyFont="1" applyBorder="1" applyAlignment="1">
      <alignment horizontal="right" vertical="top" wrapText="1"/>
    </xf>
    <xf numFmtId="0" fontId="3" fillId="0" borderId="0" xfId="0" applyFont="1" applyBorder="1" applyAlignment="1">
      <alignment horizontal="right" vertical="top" wrapText="1"/>
    </xf>
    <xf numFmtId="0" fontId="3" fillId="0" borderId="0" xfId="0" applyFont="1" applyBorder="1" applyAlignment="1">
      <alignment horizontal="left" vertical="top" wrapText="1"/>
    </xf>
    <xf numFmtId="0" fontId="3" fillId="0" borderId="39" xfId="0" applyFont="1" applyBorder="1" applyAlignment="1">
      <alignment horizontal="left" vertical="top" wrapText="1"/>
    </xf>
    <xf numFmtId="0" fontId="0" fillId="0" borderId="0" xfId="0" applyNumberFormat="1" applyBorder="1" applyAlignment="1">
      <alignment horizontal="right" vertical="center" wrapText="1"/>
    </xf>
    <xf numFmtId="0" fontId="3" fillId="0" borderId="53" xfId="0" applyFont="1" applyBorder="1" applyAlignment="1">
      <alignment vertical="center" wrapText="1"/>
    </xf>
    <xf numFmtId="0" fontId="61" fillId="0" borderId="0" xfId="0" applyNumberFormat="1" applyFont="1" applyBorder="1" applyAlignment="1">
      <alignment horizontal="left" vertical="center"/>
    </xf>
    <xf numFmtId="0" fontId="61" fillId="0" borderId="39" xfId="0" applyFont="1" applyBorder="1"/>
    <xf numFmtId="0" fontId="61" fillId="0" borderId="20" xfId="0" applyFont="1" applyBorder="1" applyAlignment="1">
      <alignment vertical="center" wrapText="1"/>
    </xf>
    <xf numFmtId="0" fontId="61" fillId="0" borderId="0" xfId="0" applyFont="1" applyBorder="1"/>
    <xf numFmtId="0" fontId="61" fillId="0" borderId="2" xfId="0" applyFont="1" applyBorder="1" applyAlignment="1">
      <alignment vertical="center" wrapText="1"/>
    </xf>
    <xf numFmtId="0" fontId="61" fillId="0" borderId="53" xfId="0" applyFont="1" applyBorder="1" applyAlignment="1">
      <alignment vertical="center" wrapText="1"/>
    </xf>
    <xf numFmtId="0" fontId="61" fillId="0" borderId="49" xfId="0" applyFont="1" applyBorder="1" applyAlignment="1">
      <alignment vertical="center" wrapText="1"/>
    </xf>
    <xf numFmtId="0" fontId="61" fillId="0" borderId="15" xfId="0" applyFont="1" applyBorder="1" applyAlignment="1">
      <alignment vertical="center" wrapText="1"/>
    </xf>
    <xf numFmtId="0" fontId="0" fillId="0" borderId="0" xfId="0" applyFont="1" applyAlignment="1">
      <alignment horizontal="left"/>
    </xf>
    <xf numFmtId="49" fontId="18" fillId="0" borderId="40" xfId="0" applyNumberFormat="1" applyFont="1" applyFill="1" applyBorder="1" applyAlignment="1">
      <alignment vertical="center" shrinkToFit="1"/>
    </xf>
    <xf numFmtId="49" fontId="18" fillId="0" borderId="1" xfId="0" applyNumberFormat="1" applyFont="1" applyFill="1" applyBorder="1" applyAlignment="1">
      <alignment vertical="center" shrinkToFit="1"/>
    </xf>
    <xf numFmtId="0" fontId="0" fillId="0" borderId="0" xfId="0" applyFont="1" applyFill="1"/>
    <xf numFmtId="0" fontId="61" fillId="0" borderId="0" xfId="0" applyNumberFormat="1" applyFont="1" applyBorder="1" applyAlignment="1">
      <alignment vertical="center" wrapText="1"/>
    </xf>
    <xf numFmtId="0" fontId="61" fillId="0" borderId="0" xfId="0" applyNumberFormat="1" applyFont="1" applyBorder="1" applyAlignment="1">
      <alignment horizontal="left" vertical="center" wrapText="1"/>
    </xf>
    <xf numFmtId="0" fontId="3" fillId="0" borderId="15" xfId="0" applyNumberFormat="1" applyFont="1" applyBorder="1" applyAlignment="1">
      <alignment vertical="center"/>
    </xf>
    <xf numFmtId="0" fontId="3" fillId="0" borderId="1" xfId="0" applyNumberFormat="1" applyFont="1" applyBorder="1" applyAlignment="1">
      <alignment vertical="center"/>
    </xf>
    <xf numFmtId="0" fontId="3" fillId="0" borderId="16" xfId="0" applyNumberFormat="1" applyFont="1" applyBorder="1" applyAlignment="1">
      <alignment vertical="center"/>
    </xf>
    <xf numFmtId="0" fontId="3" fillId="0" borderId="15" xfId="0" applyFont="1" applyBorder="1"/>
    <xf numFmtId="0" fontId="3" fillId="0" borderId="16" xfId="0" applyFont="1" applyBorder="1"/>
    <xf numFmtId="0" fontId="3" fillId="0" borderId="15" xfId="0" applyNumberFormat="1" applyFont="1" applyBorder="1" applyAlignment="1">
      <alignment vertical="center" wrapText="1"/>
    </xf>
    <xf numFmtId="0" fontId="3" fillId="0" borderId="16" xfId="0" applyNumberFormat="1" applyFont="1" applyBorder="1" applyAlignment="1">
      <alignment vertical="center" wrapText="1"/>
    </xf>
    <xf numFmtId="0" fontId="3" fillId="0" borderId="0" xfId="0" applyFont="1" applyBorder="1" applyAlignment="1">
      <alignment vertical="top" wrapText="1"/>
    </xf>
    <xf numFmtId="0" fontId="3" fillId="0" borderId="1" xfId="0" applyFont="1" applyBorder="1" applyAlignment="1">
      <alignment vertical="top" wrapText="1"/>
    </xf>
    <xf numFmtId="0" fontId="63" fillId="0" borderId="0" xfId="0" applyNumberFormat="1" applyFont="1" applyAlignment="1">
      <alignment horizontal="center" vertical="center"/>
    </xf>
    <xf numFmtId="0" fontId="64" fillId="0" borderId="0" xfId="0" applyNumberFormat="1" applyFont="1"/>
    <xf numFmtId="0" fontId="64" fillId="0" borderId="0" xfId="0" applyFont="1"/>
    <xf numFmtId="0" fontId="61" fillId="0" borderId="0" xfId="0" applyNumberFormat="1" applyFont="1" applyBorder="1" applyAlignment="1">
      <alignment vertical="center"/>
    </xf>
    <xf numFmtId="0" fontId="3" fillId="0" borderId="2" xfId="0" applyFont="1" applyBorder="1" applyAlignment="1">
      <alignment vertical="top" wrapText="1"/>
    </xf>
    <xf numFmtId="0" fontId="61" fillId="0" borderId="0" xfId="0" applyNumberFormat="1" applyFont="1" applyFill="1" applyBorder="1" applyAlignment="1">
      <alignment vertical="center"/>
    </xf>
    <xf numFmtId="0" fontId="65" fillId="0" borderId="2" xfId="0" applyFont="1" applyBorder="1" applyAlignment="1"/>
    <xf numFmtId="0" fontId="3" fillId="0" borderId="16" xfId="0" applyFont="1" applyBorder="1" applyAlignment="1">
      <alignment vertical="center" wrapText="1"/>
    </xf>
    <xf numFmtId="0" fontId="61" fillId="0" borderId="0" xfId="0" applyNumberFormat="1" applyFont="1" applyBorder="1" applyAlignment="1">
      <alignment horizontal="left" vertical="center" wrapText="1"/>
    </xf>
    <xf numFmtId="0" fontId="3" fillId="0" borderId="1" xfId="0" applyFont="1" applyFill="1" applyBorder="1" applyAlignment="1">
      <alignment vertical="center" wrapText="1"/>
    </xf>
    <xf numFmtId="0" fontId="3" fillId="0" borderId="16" xfId="0" applyFont="1" applyFill="1" applyBorder="1" applyAlignment="1">
      <alignment vertical="center" wrapText="1"/>
    </xf>
    <xf numFmtId="0" fontId="43" fillId="0" borderId="0" xfId="0" applyNumberFormat="1" applyFont="1" applyFill="1" applyAlignment="1">
      <alignment vertical="center" wrapText="1"/>
    </xf>
    <xf numFmtId="0" fontId="18" fillId="0" borderId="0" xfId="0" applyNumberFormat="1" applyFont="1" applyFill="1" applyBorder="1" applyAlignment="1">
      <alignment horizontal="center" vertical="center"/>
    </xf>
    <xf numFmtId="0" fontId="26" fillId="0" borderId="0" xfId="0" applyNumberFormat="1" applyFont="1" applyFill="1" applyBorder="1" applyAlignment="1">
      <alignment horizontal="center" vertical="center"/>
    </xf>
    <xf numFmtId="0" fontId="50" fillId="0" borderId="0" xfId="0" applyFont="1" applyFill="1" applyBorder="1"/>
    <xf numFmtId="0" fontId="0" fillId="0" borderId="0" xfId="0" applyFont="1" applyFill="1" applyBorder="1"/>
    <xf numFmtId="0" fontId="26" fillId="0" borderId="0" xfId="0" applyNumberFormat="1" applyFont="1" applyFill="1" applyBorder="1" applyAlignment="1">
      <alignment horizontal="center" vertical="center" wrapText="1"/>
    </xf>
    <xf numFmtId="0" fontId="15" fillId="0" borderId="0" xfId="0" applyNumberFormat="1" applyFont="1" applyFill="1"/>
    <xf numFmtId="0" fontId="22" fillId="0" borderId="0" xfId="3" applyFont="1" applyBorder="1" applyAlignment="1">
      <alignment vertical="center"/>
    </xf>
    <xf numFmtId="0" fontId="20" fillId="0" borderId="0" xfId="3" applyFont="1" applyBorder="1" applyAlignment="1">
      <alignment vertical="center"/>
    </xf>
    <xf numFmtId="0" fontId="20" fillId="0" borderId="0" xfId="3" applyFont="1" applyAlignment="1">
      <alignment vertical="center"/>
    </xf>
    <xf numFmtId="0" fontId="26" fillId="0" borderId="0" xfId="3" applyFont="1" applyAlignment="1">
      <alignment vertical="center"/>
    </xf>
    <xf numFmtId="0" fontId="25" fillId="0" borderId="0" xfId="3" applyFont="1" applyAlignment="1">
      <alignment vertical="center"/>
    </xf>
    <xf numFmtId="0" fontId="26" fillId="0" borderId="0" xfId="3" applyFont="1" applyAlignment="1">
      <alignment horizontal="left" vertical="center"/>
    </xf>
    <xf numFmtId="0" fontId="20" fillId="0" borderId="0" xfId="3" applyFont="1" applyAlignment="1">
      <alignment horizontal="left" vertical="center"/>
    </xf>
    <xf numFmtId="0" fontId="26" fillId="2" borderId="54" xfId="3" applyFont="1" applyFill="1" applyBorder="1" applyAlignment="1">
      <alignment horizontal="center" vertical="center"/>
    </xf>
    <xf numFmtId="0" fontId="26" fillId="2" borderId="55" xfId="3" applyFont="1" applyFill="1" applyBorder="1" applyAlignment="1">
      <alignment horizontal="center" vertical="center"/>
    </xf>
    <xf numFmtId="0" fontId="26" fillId="2" borderId="56" xfId="3" applyFont="1" applyFill="1" applyBorder="1" applyAlignment="1">
      <alignment horizontal="center" vertical="center"/>
    </xf>
    <xf numFmtId="0" fontId="26" fillId="2" borderId="57" xfId="3" applyFont="1" applyFill="1" applyBorder="1" applyAlignment="1">
      <alignment horizontal="center" vertical="center"/>
    </xf>
    <xf numFmtId="0" fontId="18" fillId="0" borderId="54" xfId="3" applyFont="1" applyFill="1" applyBorder="1" applyAlignment="1">
      <alignment horizontal="center" vertical="center" shrinkToFit="1"/>
    </xf>
    <xf numFmtId="0" fontId="18" fillId="0" borderId="55" xfId="3" applyFont="1" applyFill="1" applyBorder="1" applyAlignment="1">
      <alignment horizontal="center" vertical="center" shrinkToFit="1"/>
    </xf>
    <xf numFmtId="0" fontId="18" fillId="0" borderId="56" xfId="3" applyFont="1" applyFill="1" applyBorder="1" applyAlignment="1">
      <alignment horizontal="center" vertical="center" shrinkToFit="1"/>
    </xf>
    <xf numFmtId="0" fontId="18" fillId="0" borderId="57" xfId="3" applyFont="1" applyFill="1" applyBorder="1" applyAlignment="1">
      <alignment horizontal="center" vertical="center" shrinkToFit="1"/>
    </xf>
    <xf numFmtId="0" fontId="26" fillId="0" borderId="58" xfId="3" applyFont="1" applyFill="1" applyBorder="1" applyAlignment="1">
      <alignment horizontal="center" vertical="center"/>
    </xf>
    <xf numFmtId="0" fontId="26" fillId="0" borderId="59" xfId="3" applyFont="1" applyFill="1" applyBorder="1" applyAlignment="1">
      <alignment horizontal="center" vertical="center"/>
    </xf>
    <xf numFmtId="0" fontId="18" fillId="0" borderId="6" xfId="3" applyFont="1" applyBorder="1" applyAlignment="1">
      <alignment vertical="center" shrinkToFit="1"/>
    </xf>
    <xf numFmtId="0" fontId="26" fillId="0" borderId="60" xfId="3" applyFont="1" applyFill="1" applyBorder="1" applyAlignment="1">
      <alignment horizontal="center" vertical="center"/>
    </xf>
    <xf numFmtId="0" fontId="26" fillId="0" borderId="61" xfId="3" applyFont="1" applyFill="1" applyBorder="1" applyAlignment="1">
      <alignment horizontal="center" vertical="center"/>
    </xf>
    <xf numFmtId="0" fontId="18" fillId="0" borderId="62" xfId="3" applyFont="1" applyFill="1" applyBorder="1" applyAlignment="1">
      <alignment horizontal="center" vertical="center" shrinkToFit="1"/>
    </xf>
    <xf numFmtId="0" fontId="18" fillId="0" borderId="10" xfId="3" applyFont="1" applyBorder="1" applyAlignment="1">
      <alignment vertical="center" shrinkToFit="1"/>
    </xf>
    <xf numFmtId="0" fontId="23" fillId="0" borderId="0" xfId="3" applyFont="1" applyBorder="1" applyAlignment="1">
      <alignment horizontal="left" vertical="center" wrapText="1"/>
    </xf>
    <xf numFmtId="0" fontId="20" fillId="0" borderId="0" xfId="3" applyFont="1" applyBorder="1" applyAlignment="1">
      <alignment horizontal="center" vertical="center"/>
    </xf>
    <xf numFmtId="0" fontId="26" fillId="2" borderId="62" xfId="3" applyFont="1" applyFill="1" applyBorder="1" applyAlignment="1">
      <alignment horizontal="center" vertical="center"/>
    </xf>
    <xf numFmtId="0" fontId="26" fillId="0" borderId="56" xfId="3" applyFont="1" applyFill="1" applyBorder="1" applyAlignment="1">
      <alignment horizontal="center" vertical="center" shrinkToFit="1"/>
    </xf>
    <xf numFmtId="0" fontId="29" fillId="0" borderId="0" xfId="0" applyNumberFormat="1" applyFont="1" applyFill="1" applyAlignment="1">
      <alignment vertical="center"/>
    </xf>
    <xf numFmtId="0" fontId="30" fillId="0" borderId="0" xfId="0" applyNumberFormat="1" applyFont="1" applyFill="1" applyAlignment="1">
      <alignment horizontal="center" vertical="top"/>
    </xf>
    <xf numFmtId="0" fontId="0" fillId="0" borderId="0" xfId="0" applyNumberFormat="1" applyFont="1" applyFill="1"/>
    <xf numFmtId="0" fontId="13" fillId="0" borderId="2" xfId="0" applyNumberFormat="1" applyFont="1" applyFill="1" applyBorder="1" applyAlignment="1">
      <alignment vertical="center"/>
    </xf>
    <xf numFmtId="0" fontId="13" fillId="0" borderId="15" xfId="0" applyNumberFormat="1" applyFont="1" applyFill="1" applyBorder="1" applyAlignment="1">
      <alignment vertical="center"/>
    </xf>
    <xf numFmtId="0" fontId="3" fillId="0" borderId="0" xfId="0" applyNumberFormat="1" applyFont="1" applyFill="1" applyAlignment="1">
      <alignment vertical="center"/>
    </xf>
    <xf numFmtId="0" fontId="18" fillId="0" borderId="0" xfId="0" applyNumberFormat="1" applyFont="1" applyFill="1" applyAlignment="1">
      <alignment vertical="center"/>
    </xf>
    <xf numFmtId="0" fontId="3" fillId="0" borderId="0" xfId="0" applyNumberFormat="1" applyFont="1" applyFill="1" applyAlignment="1">
      <alignment horizontal="center" vertical="center"/>
    </xf>
    <xf numFmtId="0" fontId="13" fillId="0" borderId="0" xfId="0" applyNumberFormat="1" applyFont="1" applyFill="1" applyAlignment="1">
      <alignment horizontal="left" vertical="center"/>
    </xf>
    <xf numFmtId="0" fontId="0" fillId="0" borderId="0" xfId="0" applyNumberFormat="1" applyFont="1" applyFill="1" applyAlignment="1">
      <alignment horizontal="center" vertical="center"/>
    </xf>
    <xf numFmtId="0" fontId="13" fillId="0" borderId="0" xfId="2" applyNumberFormat="1" applyFont="1" applyFill="1" applyAlignment="1">
      <alignment vertical="center"/>
    </xf>
    <xf numFmtId="0" fontId="6" fillId="0" borderId="0" xfId="2" applyNumberFormat="1" applyFont="1" applyFill="1" applyAlignment="1">
      <alignment vertical="center"/>
    </xf>
    <xf numFmtId="0" fontId="39" fillId="0" borderId="0" xfId="0" applyFont="1" applyFill="1" applyAlignment="1"/>
    <xf numFmtId="0" fontId="22" fillId="0" borderId="0" xfId="0" applyFont="1" applyFill="1" applyAlignment="1">
      <alignment vertical="center"/>
    </xf>
    <xf numFmtId="0" fontId="3" fillId="0" borderId="0" xfId="0" applyNumberFormat="1" applyFont="1" applyFill="1" applyBorder="1" applyAlignment="1"/>
    <xf numFmtId="0" fontId="12" fillId="0" borderId="0" xfId="0" applyNumberFormat="1" applyFont="1" applyFill="1" applyAlignment="1">
      <alignment vertical="center"/>
    </xf>
    <xf numFmtId="0" fontId="7" fillId="0" borderId="0" xfId="0" applyNumberFormat="1" applyFont="1" applyFill="1" applyBorder="1" applyAlignment="1"/>
    <xf numFmtId="0" fontId="0" fillId="0" borderId="0" xfId="0" applyNumberFormat="1" applyFont="1" applyFill="1" applyBorder="1" applyAlignment="1"/>
    <xf numFmtId="0" fontId="11" fillId="0" borderId="0" xfId="0" applyNumberFormat="1" applyFont="1" applyFill="1" applyBorder="1" applyAlignment="1"/>
    <xf numFmtId="0" fontId="9" fillId="0" borderId="0" xfId="0" applyNumberFormat="1" applyFont="1" applyFill="1" applyBorder="1"/>
    <xf numFmtId="0" fontId="39" fillId="0" borderId="0" xfId="0" applyFont="1" applyFill="1" applyAlignment="1">
      <alignment vertical="center"/>
    </xf>
    <xf numFmtId="0" fontId="28" fillId="0" borderId="0" xfId="0" applyNumberFormat="1" applyFont="1" applyFill="1" applyBorder="1" applyAlignment="1">
      <alignment vertical="center"/>
    </xf>
    <xf numFmtId="0" fontId="11" fillId="0" borderId="0" xfId="0" applyFont="1" applyFill="1" applyBorder="1" applyAlignment="1"/>
    <xf numFmtId="0" fontId="0" fillId="0" borderId="0" xfId="0" applyFont="1" applyFill="1" applyBorder="1" applyAlignment="1"/>
    <xf numFmtId="0" fontId="0" fillId="0" borderId="0" xfId="0" applyFont="1" applyFill="1" applyBorder="1" applyAlignment="1">
      <alignment horizontal="left"/>
    </xf>
    <xf numFmtId="0" fontId="3" fillId="0" borderId="2" xfId="0" applyNumberFormat="1" applyFont="1" applyBorder="1" applyAlignment="1">
      <alignment horizontal="left" vertical="center" wrapText="1"/>
    </xf>
    <xf numFmtId="0" fontId="3" fillId="0" borderId="2" xfId="0" applyFont="1" applyFill="1" applyBorder="1" applyAlignment="1">
      <alignment horizontal="left" vertical="center" wrapText="1"/>
    </xf>
    <xf numFmtId="0" fontId="3" fillId="0" borderId="39" xfId="0" applyFont="1" applyFill="1" applyBorder="1" applyAlignment="1">
      <alignment horizontal="left" vertical="center" wrapText="1"/>
    </xf>
    <xf numFmtId="0" fontId="57" fillId="0" borderId="0" xfId="0" applyFont="1"/>
    <xf numFmtId="0" fontId="3" fillId="0" borderId="15" xfId="0" applyNumberFormat="1" applyFont="1" applyBorder="1" applyAlignment="1">
      <alignment horizontal="left" vertical="center" wrapText="1"/>
    </xf>
    <xf numFmtId="0" fontId="3" fillId="0" borderId="1" xfId="0" applyNumberFormat="1" applyFont="1" applyBorder="1" applyAlignment="1">
      <alignment horizontal="left" vertical="center" wrapText="1"/>
    </xf>
    <xf numFmtId="0" fontId="3" fillId="0" borderId="16" xfId="0" applyNumberFormat="1" applyFont="1" applyBorder="1" applyAlignment="1">
      <alignment horizontal="left" vertical="center" wrapText="1"/>
    </xf>
    <xf numFmtId="0" fontId="3" fillId="0" borderId="15" xfId="0" applyNumberFormat="1" applyFont="1" applyFill="1" applyBorder="1" applyAlignment="1">
      <alignment vertical="center" wrapText="1"/>
    </xf>
    <xf numFmtId="0" fontId="3" fillId="0" borderId="1" xfId="0" applyNumberFormat="1" applyFont="1" applyFill="1" applyBorder="1" applyAlignment="1">
      <alignment vertical="center" wrapText="1"/>
    </xf>
    <xf numFmtId="0" fontId="3" fillId="0" borderId="16" xfId="0" applyNumberFormat="1" applyFont="1" applyFill="1" applyBorder="1" applyAlignment="1">
      <alignment vertical="center" wrapText="1"/>
    </xf>
    <xf numFmtId="0" fontId="3" fillId="0" borderId="39" xfId="0" applyNumberFormat="1" applyFont="1" applyBorder="1" applyAlignment="1">
      <alignment horizontal="left" vertical="center" wrapText="1"/>
    </xf>
    <xf numFmtId="0" fontId="3" fillId="0" borderId="0" xfId="0" applyNumberFormat="1" applyFont="1" applyBorder="1" applyAlignment="1">
      <alignment vertical="center" wrapText="1"/>
    </xf>
    <xf numFmtId="0" fontId="3" fillId="0" borderId="0" xfId="0" applyNumberFormat="1" applyFont="1" applyBorder="1" applyAlignment="1">
      <alignment horizontal="right" vertical="top" wrapText="1"/>
    </xf>
    <xf numFmtId="0" fontId="3" fillId="0" borderId="39" xfId="0" applyNumberFormat="1" applyFont="1" applyBorder="1" applyAlignment="1">
      <alignment horizontal="left" vertical="top" wrapText="1"/>
    </xf>
    <xf numFmtId="0" fontId="3" fillId="0" borderId="0" xfId="0" applyNumberFormat="1" applyFont="1" applyBorder="1" applyAlignment="1">
      <alignment horizontal="center" vertical="top" wrapText="1"/>
    </xf>
    <xf numFmtId="0" fontId="3" fillId="0" borderId="2" xfId="0" applyFont="1" applyFill="1" applyBorder="1" applyAlignment="1">
      <alignment vertical="center" wrapText="1"/>
    </xf>
    <xf numFmtId="0" fontId="7" fillId="0" borderId="2" xfId="0" applyFont="1" applyBorder="1" applyAlignment="1"/>
    <xf numFmtId="0" fontId="3" fillId="0" borderId="2" xfId="0" applyNumberFormat="1" applyFont="1" applyBorder="1" applyAlignment="1">
      <alignment horizontal="center" vertical="top" wrapText="1"/>
    </xf>
    <xf numFmtId="0" fontId="3" fillId="0" borderId="0" xfId="0" applyNumberFormat="1" applyFont="1" applyBorder="1" applyAlignment="1">
      <alignment horizontal="center" vertical="top"/>
    </xf>
    <xf numFmtId="0" fontId="3" fillId="0" borderId="0" xfId="0" applyFont="1" applyBorder="1" applyAlignment="1">
      <alignment vertical="top"/>
    </xf>
    <xf numFmtId="0" fontId="3" fillId="0" borderId="15" xfId="0" applyFont="1" applyBorder="1" applyAlignment="1">
      <alignment vertical="center"/>
    </xf>
    <xf numFmtId="0" fontId="3" fillId="0" borderId="1" xfId="0" applyFont="1" applyBorder="1" applyAlignment="1">
      <alignment vertical="center"/>
    </xf>
    <xf numFmtId="0" fontId="3" fillId="0" borderId="16" xfId="0" applyFont="1" applyBorder="1" applyAlignment="1">
      <alignment vertical="center"/>
    </xf>
    <xf numFmtId="0" fontId="0" fillId="0" borderId="0" xfId="0" applyFont="1" applyBorder="1" applyAlignment="1">
      <alignment horizontal="left" vertical="center" wrapText="1"/>
    </xf>
    <xf numFmtId="0" fontId="0" fillId="0" borderId="0" xfId="0" applyFont="1" applyFill="1" applyBorder="1" applyAlignment="1">
      <alignment horizontal="left" vertical="center" wrapText="1"/>
    </xf>
    <xf numFmtId="0" fontId="3" fillId="0" borderId="39" xfId="0" applyFont="1" applyBorder="1" applyAlignment="1">
      <alignment vertical="top" wrapText="1"/>
    </xf>
    <xf numFmtId="0" fontId="3" fillId="0" borderId="16" xfId="0" applyFont="1" applyBorder="1" applyAlignment="1">
      <alignment vertical="top" wrapText="1"/>
    </xf>
    <xf numFmtId="0" fontId="0" fillId="0" borderId="15" xfId="0" applyNumberFormat="1" applyFont="1" applyFill="1" applyBorder="1" applyAlignment="1">
      <alignment vertical="center"/>
    </xf>
    <xf numFmtId="0" fontId="0" fillId="0" borderId="1" xfId="0" applyNumberFormat="1" applyFont="1" applyFill="1" applyBorder="1" applyAlignment="1">
      <alignment vertical="center"/>
    </xf>
    <xf numFmtId="0" fontId="0" fillId="0" borderId="16" xfId="0" applyNumberFormat="1" applyFont="1" applyFill="1" applyBorder="1" applyAlignment="1">
      <alignment vertical="center"/>
    </xf>
    <xf numFmtId="0" fontId="3" fillId="0" borderId="0" xfId="0" applyNumberFormat="1" applyFont="1" applyBorder="1" applyAlignment="1">
      <alignment horizontal="right" vertical="top"/>
    </xf>
    <xf numFmtId="0" fontId="3" fillId="0" borderId="2" xfId="0" applyNumberFormat="1" applyFont="1" applyBorder="1" applyAlignment="1">
      <alignment horizontal="right" vertical="top" wrapText="1"/>
    </xf>
    <xf numFmtId="0" fontId="3" fillId="0" borderId="15" xfId="0" applyNumberFormat="1" applyFont="1" applyBorder="1" applyAlignment="1">
      <alignment vertical="top" wrapText="1"/>
    </xf>
    <xf numFmtId="0" fontId="3" fillId="0" borderId="1" xfId="0" applyNumberFormat="1" applyFont="1" applyBorder="1" applyAlignment="1">
      <alignment vertical="top" wrapText="1"/>
    </xf>
    <xf numFmtId="0" fontId="3" fillId="0" borderId="2" xfId="0" applyFont="1" applyFill="1" applyBorder="1" applyAlignment="1">
      <alignment horizontal="right" vertical="top" wrapText="1"/>
    </xf>
    <xf numFmtId="0" fontId="3" fillId="0" borderId="0" xfId="0" applyFont="1" applyFill="1" applyBorder="1" applyAlignment="1">
      <alignment horizontal="right" vertical="top" wrapText="1"/>
    </xf>
    <xf numFmtId="0" fontId="3" fillId="0" borderId="2" xfId="0" applyNumberFormat="1" applyFont="1" applyBorder="1" applyAlignment="1">
      <alignment horizontal="left" vertical="top" wrapText="1"/>
    </xf>
    <xf numFmtId="0" fontId="3" fillId="0" borderId="65" xfId="0" applyNumberFormat="1" applyFont="1" applyBorder="1" applyAlignment="1">
      <alignment vertical="center" wrapText="1"/>
    </xf>
    <xf numFmtId="0" fontId="66" fillId="0" borderId="0" xfId="0" applyFont="1" applyAlignment="1">
      <alignment vertical="center"/>
    </xf>
    <xf numFmtId="0" fontId="14" fillId="0" borderId="0" xfId="0" applyNumberFormat="1" applyFont="1" applyFill="1" applyAlignment="1">
      <alignment vertical="center"/>
    </xf>
    <xf numFmtId="0" fontId="14" fillId="0" borderId="0" xfId="0" applyNumberFormat="1" applyFont="1" applyFill="1" applyAlignment="1">
      <alignment horizontal="center" vertical="center"/>
    </xf>
    <xf numFmtId="0" fontId="47" fillId="0" borderId="0" xfId="0" applyFont="1" applyAlignment="1">
      <alignment vertical="center"/>
    </xf>
    <xf numFmtId="0" fontId="26" fillId="0" borderId="0" xfId="0" applyNumberFormat="1" applyFont="1" applyFill="1" applyAlignment="1">
      <alignment vertical="center"/>
    </xf>
    <xf numFmtId="0" fontId="3" fillId="0" borderId="0" xfId="0" applyNumberFormat="1" applyFont="1" applyBorder="1"/>
    <xf numFmtId="0" fontId="3" fillId="0" borderId="0" xfId="0" applyNumberFormat="1" applyFont="1" applyFill="1" applyBorder="1" applyAlignment="1">
      <alignment horizontal="left" vertical="center" wrapText="1"/>
    </xf>
    <xf numFmtId="0" fontId="3" fillId="0" borderId="39" xfId="0" applyNumberFormat="1" applyFont="1" applyFill="1" applyBorder="1" applyAlignment="1">
      <alignment horizontal="left" vertical="center" wrapText="1"/>
    </xf>
    <xf numFmtId="0" fontId="3" fillId="0" borderId="2" xfId="0" applyNumberFormat="1" applyFont="1" applyFill="1" applyBorder="1" applyAlignment="1">
      <alignment horizontal="left" vertical="center" wrapText="1"/>
    </xf>
    <xf numFmtId="0" fontId="40" fillId="0" borderId="0" xfId="0" applyFont="1" applyFill="1" applyAlignment="1"/>
    <xf numFmtId="0" fontId="57" fillId="0" borderId="0" xfId="0" applyFont="1" applyFill="1" applyBorder="1" applyAlignment="1">
      <alignment horizontal="left" vertical="center" wrapText="1"/>
    </xf>
    <xf numFmtId="0" fontId="57" fillId="0" borderId="39" xfId="0" applyFont="1" applyFill="1" applyBorder="1" applyAlignment="1">
      <alignment horizontal="left" vertical="center" wrapText="1"/>
    </xf>
    <xf numFmtId="0" fontId="3" fillId="0" borderId="0" xfId="0" applyNumberFormat="1" applyFont="1" applyFill="1" applyBorder="1" applyAlignment="1">
      <alignment horizontal="right" vertical="top" wrapText="1"/>
    </xf>
    <xf numFmtId="0" fontId="57" fillId="0" borderId="2" xfId="0" applyFont="1" applyFill="1" applyBorder="1" applyAlignment="1">
      <alignment horizontal="left" vertical="center" wrapText="1"/>
    </xf>
    <xf numFmtId="0" fontId="0" fillId="0" borderId="0" xfId="0" applyNumberFormat="1" applyFont="1" applyBorder="1" applyAlignment="1">
      <alignment horizontal="center" vertical="center"/>
    </xf>
    <xf numFmtId="0" fontId="0" fillId="0" borderId="0" xfId="0" applyFont="1"/>
    <xf numFmtId="0" fontId="57" fillId="0" borderId="0" xfId="0" applyFont="1" applyBorder="1" applyAlignment="1">
      <alignment horizontal="left"/>
    </xf>
    <xf numFmtId="0" fontId="55" fillId="0" borderId="0" xfId="0" applyFont="1" applyFill="1"/>
    <xf numFmtId="0" fontId="0" fillId="0" borderId="0" xfId="0" applyFont="1"/>
    <xf numFmtId="0" fontId="20" fillId="0" borderId="0" xfId="0" applyFont="1" applyAlignment="1"/>
    <xf numFmtId="0" fontId="3" fillId="0" borderId="2" xfId="0" applyFont="1" applyBorder="1" applyAlignment="1">
      <alignment horizontal="right" vertical="top" wrapText="1"/>
    </xf>
    <xf numFmtId="0" fontId="3" fillId="0" borderId="0" xfId="0" applyFont="1" applyBorder="1" applyAlignment="1">
      <alignment horizontal="right" vertical="top" wrapText="1"/>
    </xf>
    <xf numFmtId="0" fontId="3" fillId="0" borderId="0" xfId="0" applyFont="1" applyBorder="1" applyAlignment="1">
      <alignment horizontal="left" vertical="top" wrapText="1"/>
    </xf>
    <xf numFmtId="0" fontId="3" fillId="0" borderId="39" xfId="0" applyFont="1" applyBorder="1" applyAlignment="1">
      <alignment horizontal="left" vertical="top" wrapText="1"/>
    </xf>
    <xf numFmtId="0" fontId="3" fillId="0" borderId="0" xfId="0" applyNumberFormat="1" applyFont="1" applyBorder="1" applyAlignment="1">
      <alignment horizontal="left" vertical="center" wrapText="1"/>
    </xf>
    <xf numFmtId="0" fontId="3" fillId="0" borderId="39" xfId="0" applyNumberFormat="1" applyFont="1" applyBorder="1" applyAlignment="1">
      <alignment horizontal="left" vertical="center" wrapText="1"/>
    </xf>
    <xf numFmtId="0" fontId="3" fillId="0" borderId="2" xfId="0" applyNumberFormat="1" applyFont="1" applyFill="1" applyBorder="1" applyAlignment="1">
      <alignment horizontal="right" vertical="center" wrapText="1"/>
    </xf>
    <xf numFmtId="0" fontId="3" fillId="0" borderId="0" xfId="0" applyNumberFormat="1" applyFont="1" applyFill="1" applyBorder="1" applyAlignment="1">
      <alignment horizontal="right" vertical="center" wrapText="1"/>
    </xf>
    <xf numFmtId="0" fontId="3" fillId="0" borderId="15" xfId="0" applyNumberFormat="1" applyFont="1" applyBorder="1" applyAlignment="1">
      <alignment horizontal="left" vertical="center" wrapText="1"/>
    </xf>
    <xf numFmtId="0" fontId="3" fillId="0" borderId="1" xfId="0" applyNumberFormat="1" applyFont="1" applyBorder="1" applyAlignment="1">
      <alignment horizontal="left" vertical="center" wrapText="1"/>
    </xf>
    <xf numFmtId="0" fontId="3" fillId="0" borderId="16" xfId="0" applyNumberFormat="1" applyFont="1" applyBorder="1" applyAlignment="1">
      <alignment horizontal="left" vertical="center" wrapText="1"/>
    </xf>
    <xf numFmtId="0" fontId="3" fillId="0" borderId="0" xfId="0" applyFont="1" applyBorder="1" applyAlignment="1">
      <alignment horizontal="left" vertical="center" wrapText="1"/>
    </xf>
    <xf numFmtId="0" fontId="3" fillId="0" borderId="39" xfId="0" applyFont="1" applyBorder="1" applyAlignment="1">
      <alignment horizontal="left" vertical="center" wrapText="1"/>
    </xf>
    <xf numFmtId="0" fontId="3" fillId="0" borderId="0" xfId="0" applyNumberFormat="1" applyFont="1" applyBorder="1" applyAlignment="1">
      <alignment horizontal="left" vertical="top"/>
    </xf>
    <xf numFmtId="0" fontId="3" fillId="0" borderId="39" xfId="0" applyNumberFormat="1" applyFont="1" applyBorder="1" applyAlignment="1">
      <alignment horizontal="left" vertical="top"/>
    </xf>
    <xf numFmtId="0" fontId="3" fillId="0" borderId="2" xfId="0" applyFont="1" applyBorder="1" applyAlignment="1">
      <alignment horizontal="center" vertical="center" wrapText="1"/>
    </xf>
    <xf numFmtId="0" fontId="3" fillId="0" borderId="0" xfId="0" applyFont="1" applyBorder="1" applyAlignment="1">
      <alignment horizontal="center" vertical="center" wrapText="1"/>
    </xf>
    <xf numFmtId="0" fontId="3" fillId="0" borderId="2" xfId="0" applyNumberFormat="1" applyFont="1" applyBorder="1" applyAlignment="1">
      <alignment horizontal="right" vertical="center"/>
    </xf>
    <xf numFmtId="0" fontId="3" fillId="0" borderId="0" xfId="0" applyNumberFormat="1" applyFont="1" applyBorder="1" applyAlignment="1">
      <alignment horizontal="right" vertical="center"/>
    </xf>
    <xf numFmtId="0" fontId="3" fillId="0" borderId="2" xfId="0" applyFont="1" applyBorder="1" applyAlignment="1">
      <alignment horizontal="right" vertical="center" wrapText="1"/>
    </xf>
    <xf numFmtId="0" fontId="3" fillId="0" borderId="0" xfId="0" applyFont="1" applyBorder="1" applyAlignment="1">
      <alignment horizontal="right" vertical="center" wrapText="1"/>
    </xf>
    <xf numFmtId="0" fontId="3" fillId="0" borderId="0" xfId="0" applyFont="1" applyBorder="1" applyAlignment="1">
      <alignment horizontal="center" vertical="top" wrapText="1"/>
    </xf>
    <xf numFmtId="0" fontId="3" fillId="0" borderId="39" xfId="0" applyNumberFormat="1" applyFont="1" applyFill="1" applyBorder="1" applyAlignment="1">
      <alignment vertical="center" wrapText="1"/>
    </xf>
    <xf numFmtId="0" fontId="3" fillId="0" borderId="39" xfId="0" applyFont="1" applyBorder="1" applyAlignment="1">
      <alignment horizontal="center" vertical="top" wrapText="1"/>
    </xf>
    <xf numFmtId="0" fontId="8" fillId="0" borderId="0" xfId="0" applyNumberFormat="1" applyFont="1" applyBorder="1" applyAlignment="1">
      <alignment horizontal="center" vertical="center"/>
    </xf>
    <xf numFmtId="0" fontId="3" fillId="0" borderId="2" xfId="0" applyNumberFormat="1" applyFont="1" applyBorder="1" applyAlignment="1">
      <alignment horizontal="right" vertical="top" wrapText="1"/>
    </xf>
    <xf numFmtId="0" fontId="3" fillId="0" borderId="0" xfId="0" applyNumberFormat="1" applyFont="1" applyBorder="1" applyAlignment="1">
      <alignment horizontal="right" vertical="top" wrapText="1"/>
    </xf>
    <xf numFmtId="0" fontId="3" fillId="0" borderId="0" xfId="0" applyNumberFormat="1" applyFont="1" applyBorder="1" applyAlignment="1">
      <alignment horizontal="left" vertical="center"/>
    </xf>
    <xf numFmtId="0" fontId="10" fillId="0" borderId="0" xfId="0" applyFont="1" applyBorder="1" applyAlignment="1">
      <alignment horizontal="left" vertical="center" wrapText="1"/>
    </xf>
    <xf numFmtId="0" fontId="0" fillId="0" borderId="0" xfId="0" applyFont="1"/>
    <xf numFmtId="0" fontId="0" fillId="0" borderId="0" xfId="0" applyFont="1"/>
    <xf numFmtId="0" fontId="66" fillId="0" borderId="0" xfId="0" applyFont="1" applyBorder="1"/>
    <xf numFmtId="0" fontId="14" fillId="0" borderId="0" xfId="1" applyNumberFormat="1" applyFont="1" applyAlignment="1">
      <alignment vertical="center"/>
    </xf>
    <xf numFmtId="0" fontId="10" fillId="0" borderId="126" xfId="1" applyNumberFormat="1" applyFont="1" applyBorder="1" applyAlignment="1">
      <alignment horizontal="left" vertical="center" wrapText="1"/>
    </xf>
    <xf numFmtId="0" fontId="10" fillId="0" borderId="127" xfId="1" applyNumberFormat="1" applyFont="1" applyBorder="1" applyAlignment="1">
      <alignment vertical="center" wrapText="1"/>
    </xf>
    <xf numFmtId="0" fontId="10" fillId="0" borderId="0" xfId="1" applyNumberFormat="1" applyFont="1" applyBorder="1" applyAlignment="1">
      <alignment horizontal="left" vertical="center" wrapText="1"/>
    </xf>
    <xf numFmtId="0" fontId="10" fillId="0" borderId="0" xfId="1" applyFont="1" applyBorder="1"/>
    <xf numFmtId="0" fontId="71" fillId="0" borderId="0" xfId="0" applyFont="1" applyAlignment="1">
      <alignment vertical="center"/>
    </xf>
    <xf numFmtId="0" fontId="14" fillId="0" borderId="0" xfId="1" applyFont="1"/>
    <xf numFmtId="0" fontId="10" fillId="0" borderId="128" xfId="1" applyNumberFormat="1" applyFont="1" applyBorder="1" applyAlignment="1">
      <alignment horizontal="left" vertical="center" wrapText="1"/>
    </xf>
    <xf numFmtId="0" fontId="10" fillId="0" borderId="0" xfId="1" applyNumberFormat="1" applyFont="1" applyBorder="1" applyAlignment="1">
      <alignment horizontal="left" vertical="top" wrapText="1"/>
    </xf>
    <xf numFmtId="0" fontId="10" fillId="0" borderId="0" xfId="1" applyFont="1" applyBorder="1" applyAlignment="1">
      <alignment horizontal="left" wrapText="1"/>
    </xf>
    <xf numFmtId="0" fontId="71" fillId="0" borderId="0" xfId="0" applyFont="1" applyAlignment="1">
      <alignment vertical="center" wrapText="1"/>
    </xf>
    <xf numFmtId="0" fontId="10" fillId="0" borderId="130" xfId="1" applyNumberFormat="1" applyFont="1" applyBorder="1" applyAlignment="1">
      <alignment horizontal="left" vertical="center" wrapText="1"/>
    </xf>
    <xf numFmtId="0" fontId="10" fillId="0" borderId="131" xfId="1" applyNumberFormat="1" applyFont="1" applyBorder="1" applyAlignment="1">
      <alignment horizontal="left" vertical="center" wrapText="1"/>
    </xf>
    <xf numFmtId="0" fontId="72" fillId="0" borderId="0" xfId="0" applyFont="1"/>
    <xf numFmtId="0" fontId="69" fillId="0" borderId="0" xfId="0" applyFont="1"/>
    <xf numFmtId="0" fontId="69" fillId="0" borderId="0" xfId="0" applyFont="1" applyFill="1" applyBorder="1"/>
    <xf numFmtId="0" fontId="69" fillId="0" borderId="0" xfId="0" applyNumberFormat="1" applyFont="1" applyFill="1" applyAlignment="1">
      <alignment vertical="top" wrapText="1"/>
    </xf>
    <xf numFmtId="0" fontId="69" fillId="0" borderId="0" xfId="0" applyNumberFormat="1" applyFont="1" applyAlignment="1">
      <alignment vertical="top" wrapText="1"/>
    </xf>
    <xf numFmtId="0" fontId="69" fillId="0" borderId="0" xfId="0" applyNumberFormat="1" applyFont="1" applyFill="1" applyBorder="1" applyAlignment="1">
      <alignment horizontal="left" vertical="top" wrapText="1"/>
    </xf>
    <xf numFmtId="0" fontId="10" fillId="0" borderId="35" xfId="1" applyNumberFormat="1" applyFont="1" applyBorder="1" applyAlignment="1">
      <alignment vertical="center" wrapText="1"/>
    </xf>
    <xf numFmtId="0" fontId="10" fillId="0" borderId="129" xfId="1" applyNumberFormat="1" applyFont="1" applyBorder="1" applyAlignment="1">
      <alignment horizontal="left" vertical="top" wrapText="1"/>
    </xf>
    <xf numFmtId="0" fontId="3" fillId="0" borderId="15" xfId="0" applyFont="1" applyBorder="1" applyAlignment="1">
      <alignment vertical="top"/>
    </xf>
    <xf numFmtId="0" fontId="0" fillId="0" borderId="0" xfId="0" applyFont="1"/>
    <xf numFmtId="0" fontId="10" fillId="0" borderId="0" xfId="1" applyNumberFormat="1" applyFont="1" applyFill="1" applyBorder="1" applyAlignment="1">
      <alignment vertical="top" wrapText="1"/>
    </xf>
    <xf numFmtId="0" fontId="10" fillId="0" borderId="0" xfId="0" applyFont="1" applyFill="1" applyBorder="1" applyAlignment="1">
      <alignment horizontal="left" vertical="top" wrapText="1"/>
    </xf>
    <xf numFmtId="0" fontId="10" fillId="0" borderId="0" xfId="1" applyNumberFormat="1" applyFont="1" applyFill="1" applyBorder="1" applyAlignment="1">
      <alignment horizontal="left" vertical="top" wrapText="1"/>
    </xf>
    <xf numFmtId="0" fontId="12" fillId="0" borderId="0" xfId="0" applyNumberFormat="1" applyFont="1" applyAlignment="1">
      <alignment vertical="center"/>
    </xf>
    <xf numFmtId="0" fontId="53" fillId="0" borderId="0" xfId="0" applyFont="1"/>
    <xf numFmtId="0" fontId="50" fillId="0" borderId="0" xfId="0" applyFont="1"/>
    <xf numFmtId="0" fontId="3" fillId="0" borderId="0" xfId="0" applyNumberFormat="1" applyFont="1" applyFill="1" applyAlignment="1">
      <alignment horizontal="center" vertical="center"/>
    </xf>
    <xf numFmtId="0" fontId="3" fillId="0" borderId="1" xfId="0" applyNumberFormat="1" applyFont="1" applyBorder="1" applyAlignment="1">
      <alignment horizontal="left" vertical="center" wrapText="1"/>
    </xf>
    <xf numFmtId="0" fontId="3" fillId="0" borderId="16" xfId="0" applyNumberFormat="1" applyFont="1" applyBorder="1" applyAlignment="1">
      <alignment horizontal="left" vertical="center" wrapText="1"/>
    </xf>
    <xf numFmtId="0" fontId="3" fillId="0" borderId="2" xfId="0" applyFont="1" applyBorder="1" applyAlignment="1">
      <alignment horizontal="left" vertical="center" wrapText="1"/>
    </xf>
    <xf numFmtId="0" fontId="3" fillId="0" borderId="15"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5" xfId="0" applyFont="1" applyBorder="1" applyAlignment="1">
      <alignment horizontal="left" vertical="center" wrapText="1"/>
    </xf>
    <xf numFmtId="0" fontId="0" fillId="0" borderId="0" xfId="0" applyFont="1"/>
    <xf numFmtId="0" fontId="0" fillId="0" borderId="0" xfId="0" applyFont="1"/>
    <xf numFmtId="0" fontId="3" fillId="0" borderId="0" xfId="0" applyNumberFormat="1" applyFont="1" applyBorder="1" applyAlignment="1">
      <alignment horizontal="left" vertical="center" wrapText="1"/>
    </xf>
    <xf numFmtId="0" fontId="3" fillId="0" borderId="39" xfId="0" applyNumberFormat="1" applyFont="1" applyBorder="1" applyAlignment="1">
      <alignment horizontal="left" vertical="center" wrapText="1"/>
    </xf>
    <xf numFmtId="0" fontId="3" fillId="0" borderId="2" xfId="0" applyNumberFormat="1" applyFont="1" applyBorder="1" applyAlignment="1">
      <alignment horizontal="right" vertical="center" wrapText="1"/>
    </xf>
    <xf numFmtId="0" fontId="3" fillId="0" borderId="0" xfId="0" applyNumberFormat="1" applyFont="1" applyBorder="1" applyAlignment="1">
      <alignment horizontal="right" vertical="center" wrapText="1"/>
    </xf>
    <xf numFmtId="0" fontId="3" fillId="0" borderId="2" xfId="0" applyFont="1" applyFill="1" applyBorder="1" applyAlignment="1">
      <alignment horizontal="right" vertical="top" wrapText="1"/>
    </xf>
    <xf numFmtId="0" fontId="3" fillId="0" borderId="0" xfId="0" applyFont="1" applyFill="1" applyBorder="1" applyAlignment="1">
      <alignment horizontal="right" vertical="top" wrapText="1"/>
    </xf>
    <xf numFmtId="0" fontId="66" fillId="0" borderId="0" xfId="0" applyFont="1" applyBorder="1" applyAlignment="1">
      <alignment horizontal="center" vertical="center"/>
    </xf>
    <xf numFmtId="0" fontId="0" fillId="0" borderId="0" xfId="0" applyFont="1"/>
    <xf numFmtId="0" fontId="66" fillId="0" borderId="0" xfId="0" applyFont="1" applyBorder="1" applyAlignment="1">
      <alignment vertical="center"/>
    </xf>
    <xf numFmtId="0" fontId="3" fillId="0" borderId="0" xfId="0" applyFont="1" applyBorder="1" applyAlignment="1">
      <alignment horizontal="left" vertical="center" wrapText="1"/>
    </xf>
    <xf numFmtId="0" fontId="0" fillId="0" borderId="0" xfId="0" applyFont="1" applyBorder="1"/>
    <xf numFmtId="0" fontId="0" fillId="0" borderId="0" xfId="0" applyFont="1"/>
    <xf numFmtId="0" fontId="3" fillId="0" borderId="0" xfId="0" applyNumberFormat="1" applyFont="1" applyBorder="1" applyAlignment="1">
      <alignment horizontal="left" vertical="center"/>
    </xf>
    <xf numFmtId="0" fontId="77" fillId="0" borderId="40" xfId="0" applyNumberFormat="1" applyFont="1" applyBorder="1" applyAlignment="1">
      <alignment vertical="center"/>
    </xf>
    <xf numFmtId="0" fontId="77" fillId="0" borderId="21" xfId="0" applyNumberFormat="1" applyFont="1" applyBorder="1" applyAlignment="1">
      <alignment vertical="center"/>
    </xf>
    <xf numFmtId="0" fontId="77" fillId="0" borderId="1" xfId="0" applyNumberFormat="1" applyFont="1" applyBorder="1" applyAlignment="1">
      <alignment vertical="center"/>
    </xf>
    <xf numFmtId="0" fontId="77" fillId="0" borderId="16" xfId="0" applyNumberFormat="1" applyFont="1" applyBorder="1" applyAlignment="1">
      <alignment vertical="center"/>
    </xf>
    <xf numFmtId="0" fontId="77" fillId="0" borderId="47" xfId="0" applyNumberFormat="1" applyFont="1" applyBorder="1" applyAlignment="1">
      <alignment vertical="center"/>
    </xf>
    <xf numFmtId="0" fontId="77" fillId="0" borderId="39" xfId="0" applyNumberFormat="1" applyFont="1" applyBorder="1" applyAlignment="1">
      <alignment vertical="center"/>
    </xf>
    <xf numFmtId="0" fontId="77" fillId="0" borderId="0" xfId="0" applyNumberFormat="1" applyFont="1" applyBorder="1" applyAlignment="1">
      <alignment horizontal="left" vertical="center"/>
    </xf>
    <xf numFmtId="0" fontId="77" fillId="0" borderId="39" xfId="0" applyNumberFormat="1" applyFont="1" applyBorder="1" applyAlignment="1">
      <alignment horizontal="left" vertical="center"/>
    </xf>
    <xf numFmtId="0" fontId="0" fillId="0" borderId="40" xfId="0" applyNumberFormat="1" applyFont="1" applyBorder="1" applyAlignment="1">
      <alignment vertical="center"/>
    </xf>
    <xf numFmtId="0" fontId="77" fillId="0" borderId="21" xfId="0" applyNumberFormat="1" applyFont="1" applyBorder="1" applyAlignment="1">
      <alignment horizontal="left" vertical="center"/>
    </xf>
    <xf numFmtId="0" fontId="0" fillId="0" borderId="1" xfId="0" applyNumberFormat="1" applyFont="1" applyBorder="1" applyAlignment="1">
      <alignment vertical="center"/>
    </xf>
    <xf numFmtId="0" fontId="77" fillId="0" borderId="16" xfId="0" applyNumberFormat="1" applyFont="1" applyBorder="1" applyAlignment="1">
      <alignment horizontal="left" vertical="center"/>
    </xf>
    <xf numFmtId="0" fontId="77" fillId="0" borderId="21" xfId="0" applyFont="1" applyBorder="1" applyAlignment="1">
      <alignment vertical="center"/>
    </xf>
    <xf numFmtId="0" fontId="77" fillId="0" borderId="16" xfId="0" applyFont="1" applyBorder="1" applyAlignment="1">
      <alignment vertical="center"/>
    </xf>
    <xf numFmtId="0" fontId="77" fillId="0" borderId="0" xfId="0" applyFont="1"/>
    <xf numFmtId="0" fontId="78" fillId="0" borderId="0" xfId="0" applyNumberFormat="1" applyFont="1" applyFill="1" applyAlignment="1">
      <alignment horizontal="left" vertical="center"/>
    </xf>
    <xf numFmtId="0" fontId="0" fillId="0" borderId="2" xfId="0" applyFont="1" applyBorder="1" applyAlignment="1">
      <alignment vertical="top" wrapText="1"/>
    </xf>
    <xf numFmtId="0" fontId="0" fillId="0" borderId="0" xfId="0" applyFont="1" applyBorder="1" applyAlignment="1">
      <alignment vertical="top" wrapText="1"/>
    </xf>
    <xf numFmtId="0" fontId="13" fillId="0" borderId="2" xfId="0" applyFont="1" applyFill="1" applyBorder="1" applyAlignment="1">
      <alignment vertical="center" wrapText="1"/>
    </xf>
    <xf numFmtId="0" fontId="0" fillId="0" borderId="0" xfId="0" applyFont="1" applyBorder="1" applyAlignment="1">
      <alignment vertical="top"/>
    </xf>
    <xf numFmtId="0" fontId="0" fillId="0" borderId="39" xfId="0" applyFont="1" applyBorder="1" applyAlignment="1">
      <alignment vertical="top"/>
    </xf>
    <xf numFmtId="0" fontId="13" fillId="0" borderId="0" xfId="0" applyFont="1" applyFill="1" applyBorder="1" applyAlignment="1">
      <alignment horizontal="center" vertical="center" wrapText="1"/>
    </xf>
    <xf numFmtId="0" fontId="0" fillId="0" borderId="0" xfId="0" applyFont="1" applyFill="1" applyBorder="1" applyAlignment="1">
      <alignment vertical="top"/>
    </xf>
    <xf numFmtId="0" fontId="0" fillId="0" borderId="15" xfId="0" applyFont="1" applyBorder="1" applyAlignment="1">
      <alignment vertical="top"/>
    </xf>
    <xf numFmtId="0" fontId="0" fillId="0" borderId="1" xfId="0" applyFont="1" applyBorder="1" applyAlignment="1">
      <alignment vertical="top"/>
    </xf>
    <xf numFmtId="0" fontId="0" fillId="0" borderId="16" xfId="0" applyFont="1" applyBorder="1" applyAlignment="1">
      <alignment vertical="top"/>
    </xf>
    <xf numFmtId="0" fontId="77" fillId="0" borderId="0" xfId="0" applyFont="1" applyBorder="1" applyAlignment="1">
      <alignment horizontal="center" vertical="center"/>
    </xf>
    <xf numFmtId="0" fontId="3" fillId="0" borderId="40" xfId="0" applyNumberFormat="1" applyFont="1" applyFill="1" applyBorder="1" applyAlignment="1">
      <alignment horizontal="left" vertical="center" wrapText="1"/>
    </xf>
    <xf numFmtId="0" fontId="0" fillId="0" borderId="0" xfId="0" applyFont="1"/>
    <xf numFmtId="0" fontId="8" fillId="0" borderId="40" xfId="0" applyNumberFormat="1" applyFont="1" applyFill="1" applyBorder="1" applyAlignment="1">
      <alignment horizontal="center" vertical="center"/>
    </xf>
    <xf numFmtId="0" fontId="8" fillId="0" borderId="0" xfId="0" applyNumberFormat="1" applyFont="1" applyBorder="1" applyAlignment="1">
      <alignment horizontal="center" vertical="center"/>
    </xf>
    <xf numFmtId="0" fontId="3" fillId="0" borderId="0" xfId="0" applyFont="1" applyBorder="1" applyAlignment="1">
      <alignment horizontal="left" vertical="center" wrapText="1"/>
    </xf>
    <xf numFmtId="0" fontId="79" fillId="0" borderId="0" xfId="0" applyFont="1" applyAlignment="1"/>
    <xf numFmtId="0" fontId="79" fillId="0" borderId="0" xfId="0" applyFont="1" applyAlignment="1">
      <alignment vertical="center"/>
    </xf>
    <xf numFmtId="0" fontId="77" fillId="0" borderId="0" xfId="0" applyFont="1" applyAlignment="1">
      <alignment vertical="center"/>
    </xf>
    <xf numFmtId="0" fontId="77" fillId="0" borderId="0" xfId="0" applyFont="1" applyBorder="1" applyAlignment="1">
      <alignment vertical="center"/>
    </xf>
    <xf numFmtId="0" fontId="77" fillId="0" borderId="40" xfId="0" applyFont="1" applyFill="1" applyBorder="1" applyAlignment="1">
      <alignment horizontal="center" vertical="center"/>
    </xf>
    <xf numFmtId="0" fontId="8" fillId="0" borderId="0" xfId="0" applyNumberFormat="1" applyFont="1" applyBorder="1" applyAlignment="1">
      <alignment horizontal="center" vertical="center"/>
    </xf>
    <xf numFmtId="0" fontId="3" fillId="0" borderId="0" xfId="0" applyFont="1" applyBorder="1" applyAlignment="1">
      <alignment horizontal="left" vertical="center" wrapText="1"/>
    </xf>
    <xf numFmtId="0" fontId="0" fillId="0" borderId="0" xfId="0" applyFont="1"/>
    <xf numFmtId="0" fontId="8" fillId="0" borderId="0" xfId="0" applyNumberFormat="1" applyFont="1" applyBorder="1" applyAlignment="1">
      <alignment horizontal="center" vertical="center"/>
    </xf>
    <xf numFmtId="0" fontId="3" fillId="0" borderId="0" xfId="0" applyNumberFormat="1" applyFont="1" applyBorder="1" applyAlignment="1">
      <alignment horizontal="left" vertical="center" wrapText="1"/>
    </xf>
    <xf numFmtId="0" fontId="0" fillId="0" borderId="0" xfId="0" applyFont="1"/>
    <xf numFmtId="0" fontId="3" fillId="0" borderId="0" xfId="0" applyNumberFormat="1" applyFont="1" applyBorder="1" applyAlignment="1">
      <alignment horizontal="right" vertical="center" wrapText="1"/>
    </xf>
    <xf numFmtId="0" fontId="8" fillId="0" borderId="0" xfId="0" applyNumberFormat="1" applyFont="1" applyBorder="1" applyAlignment="1">
      <alignment horizontal="center" vertical="center"/>
    </xf>
    <xf numFmtId="0" fontId="3" fillId="0" borderId="0" xfId="0" applyNumberFormat="1" applyFont="1" applyBorder="1" applyAlignment="1">
      <alignment horizontal="left" vertical="center" wrapText="1"/>
    </xf>
    <xf numFmtId="0" fontId="0" fillId="0" borderId="0" xfId="0" applyFont="1" applyBorder="1"/>
    <xf numFmtId="0" fontId="0" fillId="0" borderId="0" xfId="0" applyFont="1"/>
    <xf numFmtId="0" fontId="8" fillId="0" borderId="0" xfId="0" applyNumberFormat="1" applyFont="1" applyBorder="1" applyAlignment="1">
      <alignment horizontal="center" vertical="center"/>
    </xf>
    <xf numFmtId="0" fontId="3" fillId="0" borderId="0" xfId="0" applyNumberFormat="1" applyFont="1" applyFill="1" applyBorder="1" applyAlignment="1">
      <alignment horizontal="left" vertical="center" wrapText="1"/>
    </xf>
    <xf numFmtId="0" fontId="0" fillId="0" borderId="0" xfId="0" applyFont="1"/>
    <xf numFmtId="0" fontId="77" fillId="2" borderId="0" xfId="0" applyFont="1" applyFill="1" applyBorder="1" applyAlignment="1">
      <alignment horizontal="center" vertical="center"/>
    </xf>
    <xf numFmtId="0" fontId="0" fillId="0" borderId="0" xfId="0"/>
    <xf numFmtId="0" fontId="54" fillId="0" borderId="0" xfId="0" applyFont="1" applyFill="1" applyBorder="1"/>
    <xf numFmtId="0" fontId="59" fillId="0" borderId="0" xfId="0" applyFont="1" applyFill="1" applyBorder="1" applyAlignment="1"/>
    <xf numFmtId="0" fontId="58" fillId="0" borderId="0" xfId="0" applyFont="1" applyFill="1" applyBorder="1" applyAlignment="1"/>
    <xf numFmtId="0" fontId="76" fillId="2" borderId="2" xfId="0" applyFont="1" applyFill="1" applyBorder="1" applyAlignment="1">
      <alignment vertical="center"/>
    </xf>
    <xf numFmtId="0" fontId="3" fillId="3" borderId="13" xfId="0" applyNumberFormat="1" applyFont="1" applyFill="1" applyBorder="1" applyAlignment="1">
      <alignment vertical="center"/>
    </xf>
    <xf numFmtId="0" fontId="3" fillId="3" borderId="89" xfId="0" applyNumberFormat="1" applyFont="1" applyFill="1" applyBorder="1" applyAlignment="1">
      <alignment vertical="center"/>
    </xf>
    <xf numFmtId="0" fontId="3" fillId="3" borderId="2" xfId="0" applyNumberFormat="1" applyFont="1" applyFill="1" applyBorder="1" applyAlignment="1">
      <alignment vertical="center"/>
    </xf>
    <xf numFmtId="0" fontId="80" fillId="2" borderId="2" xfId="0" applyFont="1" applyFill="1" applyBorder="1" applyAlignment="1">
      <alignment vertical="center"/>
    </xf>
    <xf numFmtId="0" fontId="66" fillId="0" borderId="0" xfId="0" applyFont="1" applyFill="1" applyAlignment="1">
      <alignment vertical="center"/>
    </xf>
    <xf numFmtId="0" fontId="54" fillId="0" borderId="0" xfId="0" applyFont="1" applyFill="1" applyBorder="1" applyAlignment="1"/>
    <xf numFmtId="0" fontId="77" fillId="2" borderId="2" xfId="0" applyFont="1" applyFill="1" applyBorder="1" applyAlignment="1">
      <alignment vertical="center"/>
    </xf>
    <xf numFmtId="0" fontId="77" fillId="2" borderId="0" xfId="0" applyFont="1" applyFill="1" applyBorder="1" applyAlignment="1">
      <alignment vertical="center"/>
    </xf>
    <xf numFmtId="0" fontId="77" fillId="0" borderId="0" xfId="0" applyFont="1" applyFill="1" applyBorder="1" applyAlignment="1">
      <alignment horizontal="center" vertical="center"/>
    </xf>
    <xf numFmtId="0" fontId="53" fillId="0" borderId="0" xfId="0" applyFont="1" applyBorder="1"/>
    <xf numFmtId="0" fontId="51" fillId="2" borderId="2" xfId="0" applyFont="1" applyFill="1" applyBorder="1" applyAlignment="1">
      <alignment vertical="center"/>
    </xf>
    <xf numFmtId="0" fontId="0" fillId="0" borderId="2" xfId="0" applyBorder="1" applyAlignment="1">
      <alignment vertical="center"/>
    </xf>
    <xf numFmtId="0" fontId="83" fillId="0" borderId="89" xfId="8" applyFont="1" applyBorder="1" applyAlignment="1">
      <alignment horizontal="center" vertical="center"/>
    </xf>
    <xf numFmtId="0" fontId="83" fillId="0" borderId="0" xfId="8" applyFont="1" applyAlignment="1">
      <alignment horizontal="center" vertical="center"/>
    </xf>
    <xf numFmtId="0" fontId="83" fillId="0" borderId="1" xfId="8" applyFont="1" applyBorder="1" applyAlignment="1">
      <alignment horizontal="center" vertical="center"/>
    </xf>
    <xf numFmtId="0" fontId="83" fillId="0" borderId="81" xfId="8" applyFont="1" applyBorder="1" applyAlignment="1">
      <alignment horizontal="center" vertical="center"/>
    </xf>
    <xf numFmtId="0" fontId="83" fillId="0" borderId="2" xfId="8" applyFont="1" applyBorder="1" applyAlignment="1">
      <alignment horizontal="center" vertical="center"/>
    </xf>
    <xf numFmtId="0" fontId="83" fillId="0" borderId="39" xfId="8" applyFont="1" applyBorder="1" applyAlignment="1">
      <alignment horizontal="center" vertical="center"/>
    </xf>
    <xf numFmtId="0" fontId="3" fillId="0" borderId="0" xfId="0" applyFont="1" applyFill="1" applyBorder="1" applyAlignment="1">
      <alignment horizontal="left" vertical="center" wrapText="1"/>
    </xf>
    <xf numFmtId="0" fontId="3" fillId="0" borderId="39" xfId="0" applyFont="1" applyFill="1" applyBorder="1" applyAlignment="1">
      <alignment horizontal="left" vertical="center" wrapText="1"/>
    </xf>
    <xf numFmtId="0" fontId="3" fillId="0" borderId="0" xfId="0" applyNumberFormat="1" applyFont="1" applyFill="1" applyBorder="1" applyAlignment="1">
      <alignment horizontal="right" vertical="top" wrapText="1"/>
    </xf>
    <xf numFmtId="0" fontId="3" fillId="0" borderId="2" xfId="0" applyFont="1" applyFill="1" applyBorder="1" applyAlignment="1">
      <alignment horizontal="right" vertical="top" wrapText="1"/>
    </xf>
    <xf numFmtId="0" fontId="3" fillId="0" borderId="0" xfId="0" applyFont="1" applyFill="1" applyBorder="1" applyAlignment="1">
      <alignment horizontal="right" vertical="top" wrapText="1"/>
    </xf>
    <xf numFmtId="0" fontId="3" fillId="0" borderId="0" xfId="0" applyFont="1" applyFill="1" applyBorder="1" applyAlignment="1">
      <alignment horizontal="left" vertical="top" wrapText="1"/>
    </xf>
    <xf numFmtId="0" fontId="3" fillId="0" borderId="39" xfId="0" applyFont="1" applyFill="1" applyBorder="1" applyAlignment="1">
      <alignment horizontal="left" vertical="top" wrapText="1"/>
    </xf>
    <xf numFmtId="0" fontId="3" fillId="0" borderId="0" xfId="0" applyNumberFormat="1" applyFont="1" applyFill="1" applyBorder="1" applyAlignment="1">
      <alignment horizontal="left" vertical="center" wrapText="1"/>
    </xf>
    <xf numFmtId="0" fontId="3" fillId="0" borderId="39" xfId="0" applyNumberFormat="1" applyFont="1" applyFill="1" applyBorder="1" applyAlignment="1">
      <alignment horizontal="left" vertical="center" wrapText="1"/>
    </xf>
    <xf numFmtId="0" fontId="3" fillId="0" borderId="2" xfId="0" applyNumberFormat="1" applyFont="1" applyFill="1" applyBorder="1" applyAlignment="1">
      <alignment horizontal="right" vertical="top" wrapText="1"/>
    </xf>
    <xf numFmtId="0" fontId="3" fillId="0" borderId="2" xfId="0" applyNumberFormat="1" applyFont="1" applyFill="1" applyBorder="1" applyAlignment="1">
      <alignment horizontal="right" vertical="center" wrapText="1"/>
    </xf>
    <xf numFmtId="0" fontId="3" fillId="0" borderId="0" xfId="0" applyNumberFormat="1" applyFont="1" applyFill="1" applyBorder="1" applyAlignment="1">
      <alignment horizontal="right" vertical="center" wrapText="1"/>
    </xf>
    <xf numFmtId="0" fontId="3" fillId="0" borderId="2" xfId="0" applyFont="1" applyFill="1" applyBorder="1" applyAlignment="1">
      <alignment horizontal="right" vertical="center" wrapText="1"/>
    </xf>
    <xf numFmtId="0" fontId="3" fillId="0" borderId="0" xfId="0" applyFont="1" applyFill="1" applyBorder="1" applyAlignment="1">
      <alignment horizontal="right" vertical="center" wrapText="1"/>
    </xf>
    <xf numFmtId="0" fontId="51" fillId="6" borderId="40" xfId="0" applyFont="1" applyFill="1" applyBorder="1" applyAlignment="1">
      <alignment vertical="center"/>
    </xf>
    <xf numFmtId="0" fontId="51" fillId="6" borderId="21" xfId="0" applyFont="1" applyFill="1" applyBorder="1" applyAlignment="1">
      <alignment vertical="center"/>
    </xf>
    <xf numFmtId="0" fontId="51" fillId="6" borderId="1" xfId="0" applyFont="1" applyFill="1" applyBorder="1" applyAlignment="1">
      <alignment vertical="center"/>
    </xf>
    <xf numFmtId="0" fontId="51" fillId="6" borderId="16" xfId="0" applyFont="1" applyFill="1" applyBorder="1" applyAlignment="1">
      <alignment vertical="center"/>
    </xf>
    <xf numFmtId="0" fontId="3" fillId="0" borderId="15" xfId="0" applyNumberFormat="1" applyFont="1" applyFill="1" applyBorder="1" applyAlignment="1">
      <alignment vertical="top" wrapText="1"/>
    </xf>
    <xf numFmtId="0" fontId="3" fillId="0" borderId="1" xfId="0" applyNumberFormat="1" applyFont="1" applyFill="1" applyBorder="1" applyAlignment="1">
      <alignment vertical="top" wrapText="1"/>
    </xf>
    <xf numFmtId="0" fontId="3" fillId="0" borderId="2" xfId="2" applyFont="1" applyFill="1" applyBorder="1" applyAlignment="1">
      <alignment horizontal="left" vertical="center"/>
    </xf>
    <xf numFmtId="0" fontId="3" fillId="0" borderId="0" xfId="2" applyFont="1" applyFill="1" applyBorder="1" applyAlignment="1">
      <alignment horizontal="left" vertical="center"/>
    </xf>
    <xf numFmtId="0" fontId="3" fillId="0" borderId="39" xfId="2" applyFont="1" applyFill="1" applyBorder="1" applyAlignment="1">
      <alignment horizontal="left" vertical="center"/>
    </xf>
    <xf numFmtId="0" fontId="61" fillId="0" borderId="2" xfId="2" applyFont="1" applyFill="1" applyBorder="1" applyAlignment="1">
      <alignment vertical="center"/>
    </xf>
    <xf numFmtId="0" fontId="61" fillId="0" borderId="0" xfId="2" applyFont="1" applyFill="1" applyBorder="1" applyAlignment="1">
      <alignment vertical="center"/>
    </xf>
    <xf numFmtId="0" fontId="61" fillId="0" borderId="0" xfId="0" applyFont="1" applyFill="1" applyBorder="1" applyAlignment="1">
      <alignment vertical="center"/>
    </xf>
    <xf numFmtId="0" fontId="61" fillId="0" borderId="39" xfId="0" applyFont="1" applyFill="1" applyBorder="1" applyAlignment="1">
      <alignment vertical="center"/>
    </xf>
    <xf numFmtId="0" fontId="61" fillId="0" borderId="15" xfId="0" applyFont="1" applyFill="1" applyBorder="1" applyAlignment="1">
      <alignment vertical="center"/>
    </xf>
    <xf numFmtId="0" fontId="61" fillId="0" borderId="1" xfId="0" applyFont="1" applyFill="1" applyBorder="1" applyAlignment="1">
      <alignment vertical="center"/>
    </xf>
    <xf numFmtId="0" fontId="61" fillId="0" borderId="16" xfId="0" applyFont="1" applyFill="1" applyBorder="1" applyAlignment="1">
      <alignment vertical="center"/>
    </xf>
    <xf numFmtId="0" fontId="3" fillId="0" borderId="2" xfId="0" applyNumberFormat="1" applyFont="1" applyFill="1" applyBorder="1" applyAlignment="1">
      <alignment vertical="center" wrapText="1"/>
    </xf>
    <xf numFmtId="0" fontId="3" fillId="0" borderId="2" xfId="2" applyFont="1" applyFill="1" applyBorder="1" applyAlignment="1">
      <alignment vertical="center"/>
    </xf>
    <xf numFmtId="0" fontId="3" fillId="0" borderId="0" xfId="2" applyFont="1" applyFill="1" applyBorder="1" applyAlignment="1">
      <alignment vertical="center"/>
    </xf>
    <xf numFmtId="0" fontId="3" fillId="0" borderId="0" xfId="0" applyFont="1" applyFill="1" applyBorder="1" applyAlignment="1">
      <alignment vertical="center"/>
    </xf>
    <xf numFmtId="0" fontId="3" fillId="0" borderId="39" xfId="0" applyFont="1" applyFill="1" applyBorder="1" applyAlignment="1">
      <alignment vertical="center"/>
    </xf>
    <xf numFmtId="0" fontId="3" fillId="0" borderId="21" xfId="0" applyNumberFormat="1" applyFont="1" applyFill="1" applyBorder="1" applyAlignment="1">
      <alignment vertical="center"/>
    </xf>
    <xf numFmtId="0" fontId="3" fillId="0" borderId="39" xfId="0" applyNumberFormat="1" applyFont="1" applyFill="1" applyBorder="1" applyAlignment="1">
      <alignment vertical="center"/>
    </xf>
    <xf numFmtId="0" fontId="3" fillId="0" borderId="2" xfId="0" applyFont="1" applyFill="1" applyBorder="1" applyAlignment="1">
      <alignment vertical="top" wrapText="1"/>
    </xf>
    <xf numFmtId="0" fontId="3" fillId="0" borderId="0" xfId="0" applyFont="1" applyFill="1" applyBorder="1" applyAlignment="1">
      <alignment vertical="top" wrapText="1"/>
    </xf>
    <xf numFmtId="0" fontId="3" fillId="0" borderId="0" xfId="0" applyFont="1" applyFill="1" applyBorder="1" applyAlignment="1">
      <alignment horizontal="center" vertical="top" wrapText="1"/>
    </xf>
    <xf numFmtId="0" fontId="3" fillId="0" borderId="2" xfId="0" applyNumberFormat="1" applyFont="1" applyFill="1" applyBorder="1" applyAlignment="1">
      <alignment vertical="center"/>
    </xf>
    <xf numFmtId="0" fontId="3" fillId="0" borderId="0" xfId="0" applyNumberFormat="1" applyFont="1" applyFill="1" applyBorder="1" applyAlignment="1">
      <alignment vertical="center"/>
    </xf>
    <xf numFmtId="0" fontId="3" fillId="0" borderId="0" xfId="0" applyNumberFormat="1" applyFont="1" applyFill="1" applyBorder="1" applyAlignment="1">
      <alignment vertical="top"/>
    </xf>
    <xf numFmtId="0" fontId="3" fillId="0" borderId="0" xfId="0" applyNumberFormat="1" applyFont="1" applyFill="1" applyBorder="1" applyAlignment="1">
      <alignment horizontal="center" vertical="top"/>
    </xf>
    <xf numFmtId="0" fontId="3" fillId="0" borderId="15" xfId="0" applyNumberFormat="1" applyFont="1" applyFill="1" applyBorder="1" applyAlignment="1">
      <alignment vertical="center"/>
    </xf>
    <xf numFmtId="0" fontId="3" fillId="0" borderId="1" xfId="0" applyNumberFormat="1" applyFont="1" applyFill="1" applyBorder="1" applyAlignment="1">
      <alignment vertical="center"/>
    </xf>
    <xf numFmtId="0" fontId="3" fillId="0" borderId="1" xfId="0" applyNumberFormat="1" applyFont="1" applyFill="1" applyBorder="1" applyAlignment="1">
      <alignment vertical="top"/>
    </xf>
    <xf numFmtId="0" fontId="3" fillId="0" borderId="1" xfId="0" applyNumberFormat="1" applyFont="1" applyFill="1" applyBorder="1" applyAlignment="1">
      <alignment horizontal="center" vertical="top"/>
    </xf>
    <xf numFmtId="0" fontId="3" fillId="0" borderId="0" xfId="0" applyNumberFormat="1" applyFont="1" applyFill="1" applyBorder="1" applyAlignment="1">
      <alignment vertical="center" wrapText="1"/>
    </xf>
    <xf numFmtId="0" fontId="3" fillId="0" borderId="2" xfId="0" applyNumberFormat="1" applyFont="1" applyFill="1" applyBorder="1" applyAlignment="1">
      <alignment horizontal="right" wrapText="1"/>
    </xf>
    <xf numFmtId="0" fontId="3" fillId="0" borderId="0" xfId="0" applyNumberFormat="1" applyFont="1" applyFill="1" applyBorder="1" applyAlignment="1">
      <alignment horizontal="right" wrapText="1"/>
    </xf>
    <xf numFmtId="0" fontId="3" fillId="0" borderId="0" xfId="0" applyNumberFormat="1" applyFont="1" applyFill="1" applyBorder="1" applyAlignment="1">
      <alignment wrapText="1"/>
    </xf>
    <xf numFmtId="0" fontId="0" fillId="0" borderId="0" xfId="0" applyFont="1"/>
    <xf numFmtId="0" fontId="0" fillId="0" borderId="0" xfId="0" applyFont="1" applyBorder="1"/>
    <xf numFmtId="0" fontId="92" fillId="0" borderId="0" xfId="0" applyNumberFormat="1" applyFont="1" applyAlignment="1">
      <alignment vertical="center"/>
    </xf>
    <xf numFmtId="0" fontId="1" fillId="6" borderId="0" xfId="9" applyFill="1">
      <alignment vertical="center"/>
    </xf>
    <xf numFmtId="0" fontId="93" fillId="6" borderId="0" xfId="9" applyFont="1" applyFill="1" applyAlignment="1">
      <alignment horizontal="left" vertical="center"/>
    </xf>
    <xf numFmtId="0" fontId="93" fillId="0" borderId="0" xfId="9" applyFont="1" applyAlignment="1">
      <alignment horizontal="left" vertical="center"/>
    </xf>
    <xf numFmtId="0" fontId="95" fillId="6" borderId="0" xfId="9" applyFont="1" applyFill="1">
      <alignment vertical="center"/>
    </xf>
    <xf numFmtId="0" fontId="95" fillId="6" borderId="0" xfId="9" applyFont="1" applyFill="1" applyAlignment="1">
      <alignment vertical="center" wrapText="1"/>
    </xf>
    <xf numFmtId="0" fontId="95" fillId="6" borderId="0" xfId="9" applyFont="1" applyFill="1" applyAlignment="1">
      <alignment horizontal="left" vertical="center"/>
    </xf>
    <xf numFmtId="0" fontId="96" fillId="6" borderId="0" xfId="9" applyFont="1" applyFill="1" applyAlignment="1">
      <alignment vertical="center" shrinkToFit="1"/>
    </xf>
    <xf numFmtId="0" fontId="96" fillId="6" borderId="0" xfId="9" applyFont="1" applyFill="1">
      <alignment vertical="center"/>
    </xf>
    <xf numFmtId="0" fontId="97" fillId="6" borderId="0" xfId="9" applyFont="1" applyFill="1">
      <alignment vertical="center"/>
    </xf>
    <xf numFmtId="0" fontId="96" fillId="6" borderId="0" xfId="9" applyFont="1" applyFill="1" applyAlignment="1">
      <alignment horizontal="left" vertical="center"/>
    </xf>
    <xf numFmtId="0" fontId="95" fillId="6" borderId="5" xfId="9" applyFont="1" applyFill="1" applyBorder="1" applyAlignment="1">
      <alignment horizontal="left" vertical="center"/>
    </xf>
    <xf numFmtId="0" fontId="95" fillId="6" borderId="5" xfId="9" applyFont="1" applyFill="1" applyBorder="1" applyAlignment="1">
      <alignment horizontal="center" vertical="center"/>
    </xf>
    <xf numFmtId="0" fontId="95" fillId="6" borderId="0" xfId="9" applyFont="1" applyFill="1" applyAlignment="1">
      <alignment horizontal="center" vertical="center"/>
    </xf>
    <xf numFmtId="0" fontId="99" fillId="6" borderId="0" xfId="9" applyFont="1" applyFill="1" applyAlignment="1">
      <alignment horizontal="left" vertical="center"/>
    </xf>
    <xf numFmtId="0" fontId="100" fillId="6" borderId="0" xfId="9" applyFont="1" applyFill="1" applyAlignment="1">
      <alignment horizontal="left" vertical="center"/>
    </xf>
    <xf numFmtId="0" fontId="95" fillId="2" borderId="5" xfId="9" applyFont="1" applyFill="1" applyBorder="1" applyAlignment="1">
      <alignment horizontal="left" vertical="center"/>
    </xf>
    <xf numFmtId="0" fontId="95" fillId="7" borderId="5" xfId="9" applyFont="1" applyFill="1" applyBorder="1" applyAlignment="1">
      <alignment horizontal="left" vertical="center"/>
    </xf>
    <xf numFmtId="0" fontId="101" fillId="6" borderId="0" xfId="9" applyFont="1" applyFill="1">
      <alignment vertical="center"/>
    </xf>
    <xf numFmtId="0" fontId="101" fillId="6" borderId="0" xfId="9" applyFont="1" applyFill="1" applyAlignment="1">
      <alignment horizontal="center" vertical="center"/>
    </xf>
    <xf numFmtId="0" fontId="101" fillId="6" borderId="0" xfId="9" applyFont="1" applyFill="1" applyAlignment="1">
      <alignment horizontal="left" vertical="center"/>
    </xf>
    <xf numFmtId="0" fontId="101" fillId="7" borderId="5" xfId="9" applyFont="1" applyFill="1" applyBorder="1" applyAlignment="1" applyProtection="1">
      <alignment horizontal="left" vertical="center"/>
      <protection locked="0"/>
    </xf>
    <xf numFmtId="0" fontId="101" fillId="6" borderId="5" xfId="9" applyFont="1" applyFill="1" applyBorder="1" applyAlignment="1">
      <alignment horizontal="center" vertical="center"/>
    </xf>
    <xf numFmtId="0" fontId="101" fillId="6" borderId="0" xfId="9" applyFont="1" applyFill="1" applyProtection="1">
      <alignment vertical="center"/>
      <protection locked="0"/>
    </xf>
    <xf numFmtId="20" fontId="101" fillId="7" borderId="5" xfId="9" applyNumberFormat="1" applyFont="1" applyFill="1" applyBorder="1" applyAlignment="1" applyProtection="1">
      <alignment horizontal="center" vertical="center"/>
      <protection locked="0"/>
    </xf>
    <xf numFmtId="0" fontId="101" fillId="6" borderId="0" xfId="9" applyFont="1" applyFill="1" applyAlignment="1" applyProtection="1">
      <alignment horizontal="right" vertical="center"/>
      <protection locked="0"/>
    </xf>
    <xf numFmtId="0" fontId="101" fillId="6" borderId="0" xfId="9" applyFont="1" applyFill="1" applyAlignment="1" applyProtection="1">
      <alignment horizontal="center" vertical="center"/>
      <protection locked="0"/>
    </xf>
    <xf numFmtId="0" fontId="101" fillId="7" borderId="0" xfId="9" applyFont="1" applyFill="1" applyAlignment="1" applyProtection="1">
      <alignment horizontal="center" vertical="center"/>
      <protection locked="0"/>
    </xf>
    <xf numFmtId="0" fontId="102" fillId="7" borderId="7" xfId="9" applyFont="1" applyFill="1" applyBorder="1" applyAlignment="1" applyProtection="1">
      <alignment horizontal="center" vertical="center"/>
      <protection locked="0"/>
    </xf>
    <xf numFmtId="0" fontId="102" fillId="7" borderId="37" xfId="9" applyFont="1" applyFill="1" applyBorder="1" applyAlignment="1" applyProtection="1">
      <alignment horizontal="center" vertical="center"/>
      <protection locked="0"/>
    </xf>
    <xf numFmtId="0" fontId="102" fillId="7" borderId="19" xfId="9" applyFont="1" applyFill="1" applyBorder="1" applyAlignment="1" applyProtection="1">
      <alignment horizontal="center" vertical="center"/>
      <protection locked="0"/>
    </xf>
    <xf numFmtId="0" fontId="101" fillId="7" borderId="5" xfId="9" applyFont="1" applyFill="1" applyBorder="1" applyAlignment="1" applyProtection="1">
      <alignment horizontal="center" vertical="center"/>
      <protection locked="0"/>
    </xf>
    <xf numFmtId="20" fontId="101" fillId="6" borderId="5" xfId="9" applyNumberFormat="1" applyFont="1" applyFill="1" applyBorder="1" applyAlignment="1" applyProtection="1">
      <alignment horizontal="center" vertical="center"/>
      <protection locked="0"/>
    </xf>
    <xf numFmtId="0" fontId="103" fillId="6" borderId="0" xfId="9" applyFont="1" applyFill="1" applyAlignment="1">
      <alignment horizontal="left" vertical="center"/>
    </xf>
    <xf numFmtId="0" fontId="103" fillId="6" borderId="0" xfId="9" applyFont="1" applyFill="1">
      <alignment vertical="center"/>
    </xf>
    <xf numFmtId="0" fontId="104" fillId="6" borderId="0" xfId="9" applyFont="1" applyFill="1" applyAlignment="1">
      <alignment horizontal="left" vertical="center"/>
    </xf>
    <xf numFmtId="0" fontId="95" fillId="0" borderId="0" xfId="9" applyFont="1">
      <alignment vertical="center"/>
    </xf>
    <xf numFmtId="0" fontId="95" fillId="0" borderId="0" xfId="9" applyFont="1" applyAlignment="1">
      <alignment horizontal="left" vertical="center"/>
    </xf>
    <xf numFmtId="0" fontId="95" fillId="0" borderId="0" xfId="9" applyFont="1" applyAlignment="1">
      <alignment vertical="center" textRotation="90"/>
    </xf>
    <xf numFmtId="0" fontId="95" fillId="0" borderId="0" xfId="9" applyFont="1" applyAlignment="1">
      <alignment horizontal="left" vertical="center" wrapText="1"/>
    </xf>
    <xf numFmtId="0" fontId="105" fillId="0" borderId="0" xfId="9" applyFont="1">
      <alignment vertical="center"/>
    </xf>
    <xf numFmtId="0" fontId="105" fillId="6" borderId="0" xfId="9" applyFont="1" applyFill="1" applyAlignment="1">
      <alignment horizontal="center" vertical="center"/>
    </xf>
    <xf numFmtId="0" fontId="105" fillId="6" borderId="0" xfId="9" applyFont="1" applyFill="1">
      <alignment vertical="center"/>
    </xf>
    <xf numFmtId="0" fontId="105" fillId="0" borderId="0" xfId="9" applyFont="1" applyAlignment="1">
      <alignment horizontal="center" vertical="center"/>
    </xf>
    <xf numFmtId="0" fontId="105" fillId="0" borderId="0" xfId="9" applyFont="1" applyAlignment="1">
      <alignment horizontal="left" vertical="center"/>
    </xf>
    <xf numFmtId="0" fontId="95" fillId="6" borderId="0" xfId="9" applyFont="1" applyFill="1" applyAlignment="1" applyProtection="1">
      <alignment horizontal="left" vertical="center" wrapText="1"/>
      <protection locked="0"/>
    </xf>
    <xf numFmtId="1" fontId="95" fillId="6" borderId="0" xfId="9" applyNumberFormat="1" applyFont="1" applyFill="1" applyAlignment="1">
      <alignment horizontal="center" vertical="center" wrapText="1"/>
    </xf>
    <xf numFmtId="1" fontId="105" fillId="6" borderId="0" xfId="9" applyNumberFormat="1" applyFont="1" applyFill="1" applyAlignment="1">
      <alignment horizontal="center" vertical="center" wrapText="1"/>
    </xf>
    <xf numFmtId="0" fontId="105" fillId="6" borderId="0" xfId="9" applyFont="1" applyFill="1" applyAlignment="1">
      <alignment horizontal="center" vertical="center" wrapText="1"/>
    </xf>
    <xf numFmtId="0" fontId="105" fillId="6" borderId="0" xfId="9" applyFont="1" applyFill="1" applyAlignment="1" applyProtection="1">
      <alignment horizontal="center" vertical="center" wrapText="1"/>
      <protection locked="0"/>
    </xf>
    <xf numFmtId="0" fontId="95" fillId="6" borderId="0" xfId="9" applyFont="1" applyFill="1" applyAlignment="1" applyProtection="1">
      <alignment horizontal="center" vertical="center" shrinkToFit="1"/>
      <protection locked="0"/>
    </xf>
    <xf numFmtId="0" fontId="105" fillId="0" borderId="0" xfId="9" applyFont="1" applyAlignment="1">
      <alignment horizontal="right" vertical="center"/>
    </xf>
    <xf numFmtId="0" fontId="105" fillId="6" borderId="0" xfId="9" applyFont="1" applyFill="1" applyAlignment="1" applyProtection="1">
      <alignment horizontal="left" vertical="center" wrapText="1"/>
      <protection locked="0"/>
    </xf>
    <xf numFmtId="0" fontId="105" fillId="6" borderId="0" xfId="9" applyFont="1" applyFill="1" applyAlignment="1" applyProtection="1">
      <alignment horizontal="center" vertical="center" shrinkToFit="1"/>
      <protection locked="0"/>
    </xf>
    <xf numFmtId="178" fontId="105" fillId="0" borderId="0" xfId="9" applyNumberFormat="1" applyFont="1">
      <alignment vertical="center"/>
    </xf>
    <xf numFmtId="179" fontId="95" fillId="6" borderId="0" xfId="9" applyNumberFormat="1" applyFont="1" applyFill="1" applyAlignment="1">
      <alignment horizontal="center" vertical="center"/>
    </xf>
    <xf numFmtId="0" fontId="105" fillId="0" borderId="0" xfId="9" applyFont="1" applyAlignment="1">
      <alignment horizontal="centerContinuous" vertical="center"/>
    </xf>
    <xf numFmtId="0" fontId="95" fillId="6" borderId="0" xfId="9" applyFont="1" applyFill="1" applyAlignment="1">
      <alignment horizontal="center" vertical="center" wrapText="1"/>
    </xf>
    <xf numFmtId="0" fontId="106" fillId="6" borderId="0" xfId="9" applyFont="1" applyFill="1" applyAlignment="1">
      <alignment horizontal="center" vertical="center"/>
    </xf>
    <xf numFmtId="0" fontId="106" fillId="6" borderId="0" xfId="9" applyFont="1" applyFill="1">
      <alignment vertical="center"/>
    </xf>
    <xf numFmtId="0" fontId="107" fillId="6" borderId="0" xfId="9" applyFont="1" applyFill="1">
      <alignment vertical="center"/>
    </xf>
    <xf numFmtId="0" fontId="95" fillId="6" borderId="0" xfId="9" applyFont="1" applyFill="1" applyAlignment="1" applyProtection="1">
      <alignment horizontal="center" vertical="center" wrapText="1"/>
      <protection locked="0"/>
    </xf>
    <xf numFmtId="180" fontId="108" fillId="0" borderId="136" xfId="9" applyNumberFormat="1" applyFont="1" applyBorder="1" applyAlignment="1">
      <alignment horizontal="center" vertical="center" shrinkToFit="1"/>
    </xf>
    <xf numFmtId="180" fontId="108" fillId="0" borderId="137" xfId="9" applyNumberFormat="1" applyFont="1" applyBorder="1" applyAlignment="1">
      <alignment horizontal="center" vertical="center" shrinkToFit="1"/>
    </xf>
    <xf numFmtId="180" fontId="108" fillId="0" borderId="138" xfId="9" applyNumberFormat="1" applyFont="1" applyBorder="1" applyAlignment="1">
      <alignment horizontal="center" vertical="center" shrinkToFit="1"/>
    </xf>
    <xf numFmtId="0" fontId="95" fillId="0" borderId="133" xfId="9" applyFont="1" applyBorder="1">
      <alignment vertical="center"/>
    </xf>
    <xf numFmtId="0" fontId="95" fillId="0" borderId="139" xfId="9" applyFont="1" applyBorder="1">
      <alignment vertical="center"/>
    </xf>
    <xf numFmtId="0" fontId="95" fillId="0" borderId="140" xfId="9" applyFont="1" applyBorder="1">
      <alignment vertical="center"/>
    </xf>
    <xf numFmtId="0" fontId="108" fillId="6" borderId="73" xfId="9" applyFont="1" applyFill="1" applyBorder="1" applyAlignment="1">
      <alignment horizontal="center" vertical="center" shrinkToFit="1"/>
    </xf>
    <xf numFmtId="0" fontId="108" fillId="6" borderId="51" xfId="9" applyFont="1" applyFill="1" applyBorder="1" applyAlignment="1">
      <alignment horizontal="center" vertical="center" shrinkToFit="1"/>
    </xf>
    <xf numFmtId="0" fontId="108" fillId="2" borderId="145" xfId="9" applyFont="1" applyFill="1" applyBorder="1" applyAlignment="1" applyProtection="1">
      <alignment horizontal="center" vertical="center" shrinkToFit="1"/>
      <protection locked="0"/>
    </xf>
    <xf numFmtId="0" fontId="108" fillId="2" borderId="146" xfId="9" applyFont="1" applyFill="1" applyBorder="1" applyAlignment="1" applyProtection="1">
      <alignment horizontal="center" vertical="center" shrinkToFit="1"/>
      <protection locked="0"/>
    </xf>
    <xf numFmtId="0" fontId="108" fillId="2" borderId="147" xfId="9" applyFont="1" applyFill="1" applyBorder="1" applyAlignment="1" applyProtection="1">
      <alignment horizontal="center" vertical="center" shrinkToFit="1"/>
      <protection locked="0"/>
    </xf>
    <xf numFmtId="0" fontId="108" fillId="2" borderId="148" xfId="9" applyFont="1" applyFill="1" applyBorder="1" applyAlignment="1" applyProtection="1">
      <alignment horizontal="center" vertical="center" shrinkToFit="1"/>
      <protection locked="0"/>
    </xf>
    <xf numFmtId="0" fontId="95" fillId="0" borderId="74" xfId="9" applyFont="1" applyBorder="1">
      <alignment vertical="center"/>
    </xf>
    <xf numFmtId="0" fontId="95" fillId="0" borderId="40" xfId="9" applyFont="1" applyBorder="1">
      <alignment vertical="center"/>
    </xf>
    <xf numFmtId="0" fontId="95" fillId="0" borderId="20" xfId="9" applyFont="1" applyBorder="1">
      <alignment vertical="center"/>
    </xf>
    <xf numFmtId="0" fontId="108" fillId="6" borderId="21" xfId="9" applyFont="1" applyFill="1" applyBorder="1" applyAlignment="1">
      <alignment horizontal="center" vertical="center" shrinkToFit="1"/>
    </xf>
    <xf numFmtId="0" fontId="108" fillId="6" borderId="20" xfId="9" applyFont="1" applyFill="1" applyBorder="1" applyAlignment="1">
      <alignment horizontal="center" vertical="center" shrinkToFit="1"/>
    </xf>
    <xf numFmtId="180" fontId="108" fillId="0" borderId="152" xfId="9" applyNumberFormat="1" applyFont="1" applyBorder="1" applyAlignment="1">
      <alignment horizontal="center" vertical="center" shrinkToFit="1"/>
    </xf>
    <xf numFmtId="180" fontId="108" fillId="0" borderId="153" xfId="9" applyNumberFormat="1" applyFont="1" applyBorder="1" applyAlignment="1">
      <alignment horizontal="center" vertical="center" shrinkToFit="1"/>
    </xf>
    <xf numFmtId="180" fontId="108" fillId="0" borderId="154" xfId="9" applyNumberFormat="1" applyFont="1" applyBorder="1" applyAlignment="1">
      <alignment horizontal="center" vertical="center" shrinkToFit="1"/>
    </xf>
    <xf numFmtId="0" fontId="95" fillId="0" borderId="149" xfId="9" applyFont="1" applyBorder="1">
      <alignment vertical="center"/>
    </xf>
    <xf numFmtId="0" fontId="95" fillId="0" borderId="117" xfId="9" applyFont="1" applyBorder="1">
      <alignment vertical="center"/>
    </xf>
    <xf numFmtId="0" fontId="95" fillId="0" borderId="155" xfId="9" applyFont="1" applyBorder="1">
      <alignment vertical="center"/>
    </xf>
    <xf numFmtId="0" fontId="108" fillId="6" borderId="16" xfId="9" applyFont="1" applyFill="1" applyBorder="1" applyAlignment="1">
      <alignment horizontal="center" vertical="center" shrinkToFit="1"/>
    </xf>
    <xf numFmtId="0" fontId="108" fillId="6" borderId="15" xfId="9" applyFont="1" applyFill="1" applyBorder="1" applyAlignment="1">
      <alignment horizontal="center" vertical="center" shrinkToFit="1"/>
    </xf>
    <xf numFmtId="0" fontId="95" fillId="0" borderId="69" xfId="9" applyFont="1" applyBorder="1">
      <alignment vertical="center"/>
    </xf>
    <xf numFmtId="0" fontId="95" fillId="0" borderId="2" xfId="9" applyFont="1" applyBorder="1">
      <alignment vertical="center"/>
    </xf>
    <xf numFmtId="0" fontId="108" fillId="6" borderId="39" xfId="9" applyFont="1" applyFill="1" applyBorder="1" applyAlignment="1">
      <alignment horizontal="center" vertical="center" shrinkToFit="1"/>
    </xf>
    <xf numFmtId="0" fontId="108" fillId="6" borderId="2" xfId="9" applyFont="1" applyFill="1" applyBorder="1" applyAlignment="1">
      <alignment horizontal="center" vertical="center" shrinkToFit="1"/>
    </xf>
    <xf numFmtId="0" fontId="95" fillId="0" borderId="156" xfId="9" applyFont="1" applyBorder="1">
      <alignment vertical="center"/>
    </xf>
    <xf numFmtId="0" fontId="95" fillId="0" borderId="114" xfId="9" applyFont="1" applyBorder="1">
      <alignment vertical="center"/>
    </xf>
    <xf numFmtId="0" fontId="95" fillId="0" borderId="159" xfId="9" applyFont="1" applyBorder="1">
      <alignment vertical="center"/>
    </xf>
    <xf numFmtId="0" fontId="108" fillId="2" borderId="163" xfId="9" applyFont="1" applyFill="1" applyBorder="1" applyAlignment="1" applyProtection="1">
      <alignment horizontal="center" vertical="center" shrinkToFit="1"/>
      <protection locked="0"/>
    </xf>
    <xf numFmtId="0" fontId="108" fillId="2" borderId="164" xfId="9" applyFont="1" applyFill="1" applyBorder="1" applyAlignment="1" applyProtection="1">
      <alignment horizontal="center" vertical="center" shrinkToFit="1"/>
      <protection locked="0"/>
    </xf>
    <xf numFmtId="0" fontId="108" fillId="2" borderId="165" xfId="9" applyFont="1" applyFill="1" applyBorder="1" applyAlignment="1" applyProtection="1">
      <alignment horizontal="center" vertical="center" shrinkToFit="1"/>
      <protection locked="0"/>
    </xf>
    <xf numFmtId="0" fontId="95" fillId="0" borderId="99" xfId="9" applyFont="1" applyBorder="1">
      <alignment vertical="center"/>
    </xf>
    <xf numFmtId="0" fontId="95" fillId="0" borderId="87" xfId="9" applyFont="1" applyBorder="1">
      <alignment vertical="center"/>
    </xf>
    <xf numFmtId="0" fontId="95" fillId="0" borderId="166" xfId="9" applyFont="1" applyBorder="1">
      <alignment vertical="center"/>
    </xf>
    <xf numFmtId="0" fontId="108" fillId="6" borderId="88" xfId="9" applyFont="1" applyFill="1" applyBorder="1" applyAlignment="1">
      <alignment horizontal="center" vertical="center" shrinkToFit="1"/>
    </xf>
    <xf numFmtId="0" fontId="108" fillId="6" borderId="166" xfId="9" applyFont="1" applyFill="1" applyBorder="1" applyAlignment="1">
      <alignment horizontal="center" vertical="center" shrinkToFit="1"/>
    </xf>
    <xf numFmtId="0" fontId="105" fillId="0" borderId="9" xfId="9" applyFont="1" applyBorder="1" applyAlignment="1">
      <alignment horizontal="center" vertical="center" wrapText="1"/>
    </xf>
    <xf numFmtId="0" fontId="105" fillId="0" borderId="33" xfId="9" applyFont="1" applyBorder="1" applyAlignment="1">
      <alignment horizontal="center" vertical="center" wrapText="1"/>
    </xf>
    <xf numFmtId="0" fontId="105" fillId="0" borderId="32" xfId="9" applyFont="1" applyBorder="1" applyAlignment="1">
      <alignment horizontal="center" vertical="center" wrapText="1"/>
    </xf>
    <xf numFmtId="0" fontId="105" fillId="0" borderId="18" xfId="9" applyFont="1" applyBorder="1" applyAlignment="1">
      <alignment horizontal="center" vertical="center" wrapText="1"/>
    </xf>
    <xf numFmtId="0" fontId="108" fillId="0" borderId="75" xfId="9" applyFont="1" applyBorder="1" applyAlignment="1">
      <alignment vertical="center" wrapText="1"/>
    </xf>
    <xf numFmtId="0" fontId="108" fillId="0" borderId="64" xfId="9" applyFont="1" applyBorder="1" applyAlignment="1">
      <alignment vertical="center" wrapText="1"/>
    </xf>
    <xf numFmtId="0" fontId="108" fillId="0" borderId="73" xfId="9" applyFont="1" applyBorder="1" applyAlignment="1">
      <alignment horizontal="center" vertical="center" wrapText="1"/>
    </xf>
    <xf numFmtId="0" fontId="108" fillId="0" borderId="51" xfId="9" applyFont="1" applyBorder="1" applyAlignment="1">
      <alignment horizontal="center" vertical="center" wrapText="1"/>
    </xf>
    <xf numFmtId="0" fontId="105" fillId="0" borderId="31" xfId="9" applyFont="1" applyBorder="1" applyAlignment="1">
      <alignment horizontal="center" vertical="center"/>
    </xf>
    <xf numFmtId="0" fontId="105" fillId="0" borderId="5" xfId="9" applyFont="1" applyBorder="1" applyAlignment="1">
      <alignment horizontal="center" vertical="center"/>
    </xf>
    <xf numFmtId="0" fontId="105" fillId="0" borderId="30" xfId="9" applyFont="1" applyBorder="1" applyAlignment="1">
      <alignment horizontal="center" vertical="center"/>
    </xf>
    <xf numFmtId="0" fontId="105" fillId="0" borderId="14" xfId="9" applyFont="1" applyBorder="1" applyAlignment="1">
      <alignment horizontal="center" vertical="center"/>
    </xf>
    <xf numFmtId="0" fontId="108" fillId="0" borderId="69" xfId="9" applyFont="1" applyBorder="1" applyAlignment="1">
      <alignment vertical="center" wrapText="1"/>
    </xf>
    <xf numFmtId="0" fontId="108" fillId="0" borderId="0" xfId="9" applyFont="1" applyAlignment="1">
      <alignment vertical="center" wrapText="1"/>
    </xf>
    <xf numFmtId="0" fontId="108" fillId="0" borderId="39" xfId="9" applyFont="1" applyBorder="1" applyAlignment="1">
      <alignment horizontal="center" vertical="center" wrapText="1"/>
    </xf>
    <xf numFmtId="0" fontId="108" fillId="0" borderId="2" xfId="9" applyFont="1" applyBorder="1" applyAlignment="1">
      <alignment horizontal="center" vertical="center" wrapText="1"/>
    </xf>
    <xf numFmtId="0" fontId="108" fillId="0" borderId="99" xfId="9" applyFont="1" applyBorder="1" applyAlignment="1">
      <alignment vertical="center" wrapText="1"/>
    </xf>
    <xf numFmtId="0" fontId="108" fillId="0" borderId="87" xfId="9" applyFont="1" applyBorder="1" applyAlignment="1">
      <alignment vertical="center" wrapText="1"/>
    </xf>
    <xf numFmtId="0" fontId="108" fillId="0" borderId="88" xfId="9" applyFont="1" applyBorder="1" applyAlignment="1">
      <alignment horizontal="center" vertical="center" wrapText="1"/>
    </xf>
    <xf numFmtId="0" fontId="108" fillId="0" borderId="166" xfId="9" applyFont="1" applyBorder="1" applyAlignment="1">
      <alignment horizontal="center" vertical="center" wrapText="1"/>
    </xf>
    <xf numFmtId="0" fontId="95" fillId="0" borderId="0" xfId="9" applyFont="1" applyAlignment="1">
      <alignment horizontal="right" vertical="center"/>
    </xf>
    <xf numFmtId="0" fontId="110" fillId="0" borderId="0" xfId="9" applyFont="1">
      <alignment vertical="center"/>
    </xf>
    <xf numFmtId="0" fontId="110" fillId="0" borderId="0" xfId="9" applyFont="1" applyAlignment="1">
      <alignment horizontal="right" vertical="center"/>
    </xf>
    <xf numFmtId="0" fontId="108" fillId="0" borderId="0" xfId="9" applyFont="1">
      <alignment vertical="center"/>
    </xf>
    <xf numFmtId="0" fontId="108" fillId="0" borderId="0" xfId="9" applyFont="1" applyAlignment="1">
      <alignment horizontal="right" vertical="center"/>
    </xf>
    <xf numFmtId="0" fontId="108" fillId="0" borderId="0" xfId="9" applyFont="1" applyAlignment="1">
      <alignment horizontal="center" vertical="center"/>
    </xf>
    <xf numFmtId="0" fontId="108" fillId="6" borderId="0" xfId="9" applyFont="1" applyFill="1">
      <alignment vertical="center"/>
    </xf>
    <xf numFmtId="177" fontId="108" fillId="0" borderId="0" xfId="9" applyNumberFormat="1" applyFont="1">
      <alignment vertical="center"/>
    </xf>
    <xf numFmtId="20" fontId="108" fillId="0" borderId="0" xfId="9" applyNumberFormat="1" applyFont="1">
      <alignment vertical="center"/>
    </xf>
    <xf numFmtId="20" fontId="108" fillId="6" borderId="0" xfId="9" applyNumberFormat="1" applyFont="1" applyFill="1">
      <alignment vertical="center"/>
    </xf>
    <xf numFmtId="0" fontId="108" fillId="6" borderId="0" xfId="9" applyFont="1" applyFill="1" applyAlignment="1">
      <alignment horizontal="center" vertical="center"/>
    </xf>
    <xf numFmtId="0" fontId="108" fillId="6" borderId="0" xfId="9" applyFont="1" applyFill="1" applyAlignment="1">
      <alignment horizontal="left" vertical="center"/>
    </xf>
    <xf numFmtId="0" fontId="108" fillId="0" borderId="0" xfId="9" applyFont="1" applyAlignment="1">
      <alignment horizontal="left" vertical="center"/>
    </xf>
    <xf numFmtId="0" fontId="110" fillId="0" borderId="0" xfId="9" applyFont="1" applyAlignment="1">
      <alignment horizontal="center" vertical="center"/>
    </xf>
    <xf numFmtId="0" fontId="110" fillId="0" borderId="0" xfId="9" applyFont="1" applyAlignment="1">
      <alignment horizontal="left" vertical="center"/>
    </xf>
    <xf numFmtId="0" fontId="108" fillId="6" borderId="0" xfId="9" quotePrefix="1" applyFont="1" applyFill="1">
      <alignment vertical="center"/>
    </xf>
    <xf numFmtId="0" fontId="110" fillId="6" borderId="0" xfId="9" applyFont="1" applyFill="1">
      <alignment vertical="center"/>
    </xf>
    <xf numFmtId="0" fontId="110" fillId="6" borderId="0" xfId="9" applyFont="1" applyFill="1" applyAlignment="1">
      <alignment horizontal="center" vertical="center"/>
    </xf>
    <xf numFmtId="180" fontId="108" fillId="0" borderId="171" xfId="9" applyNumberFormat="1" applyFont="1" applyBorder="1" applyAlignment="1">
      <alignment horizontal="center" vertical="center" shrinkToFit="1"/>
    </xf>
    <xf numFmtId="0" fontId="95" fillId="0" borderId="173" xfId="9" applyFont="1" applyBorder="1">
      <alignment vertical="center"/>
    </xf>
    <xf numFmtId="0" fontId="95" fillId="0" borderId="174" xfId="9" applyFont="1" applyBorder="1">
      <alignment vertical="center"/>
    </xf>
    <xf numFmtId="0" fontId="95" fillId="0" borderId="175" xfId="9" applyFont="1" applyBorder="1">
      <alignment vertical="center"/>
    </xf>
    <xf numFmtId="0" fontId="111" fillId="6" borderId="33" xfId="9" applyFont="1" applyFill="1" applyBorder="1" applyAlignment="1">
      <alignment vertical="center" shrinkToFit="1"/>
    </xf>
    <xf numFmtId="0" fontId="111" fillId="6" borderId="9" xfId="9" applyFont="1" applyFill="1" applyBorder="1" applyAlignment="1">
      <alignment vertical="center" shrinkToFit="1"/>
    </xf>
    <xf numFmtId="0" fontId="112" fillId="6" borderId="32" xfId="9" applyFont="1" applyFill="1" applyBorder="1">
      <alignment vertical="center"/>
    </xf>
    <xf numFmtId="0" fontId="111" fillId="6" borderId="31" xfId="9" applyFont="1" applyFill="1" applyBorder="1" applyAlignment="1">
      <alignment vertical="center" shrinkToFit="1"/>
    </xf>
    <xf numFmtId="0" fontId="111" fillId="6" borderId="5" xfId="9" applyFont="1" applyFill="1" applyBorder="1" applyAlignment="1">
      <alignment vertical="center" shrinkToFit="1"/>
    </xf>
    <xf numFmtId="0" fontId="112" fillId="6" borderId="14" xfId="9" applyFont="1" applyFill="1" applyBorder="1">
      <alignment vertical="center"/>
    </xf>
    <xf numFmtId="0" fontId="111" fillId="6" borderId="14" xfId="9" applyFont="1" applyFill="1" applyBorder="1" applyAlignment="1">
      <alignment vertical="center" shrinkToFit="1"/>
    </xf>
    <xf numFmtId="0" fontId="1" fillId="6" borderId="3" xfId="9" applyFill="1" applyBorder="1" applyAlignment="1">
      <alignment horizontal="left" vertical="center"/>
    </xf>
    <xf numFmtId="0" fontId="1" fillId="6" borderId="7" xfId="9" applyFill="1" applyBorder="1" applyAlignment="1">
      <alignment horizontal="left" vertical="center"/>
    </xf>
    <xf numFmtId="0" fontId="111" fillId="6" borderId="15" xfId="9" applyFont="1" applyFill="1" applyBorder="1" applyAlignment="1">
      <alignment horizontal="left" vertical="center"/>
    </xf>
    <xf numFmtId="0" fontId="111" fillId="6" borderId="7" xfId="9" applyFont="1" applyFill="1" applyBorder="1" applyAlignment="1">
      <alignment horizontal="left" vertical="center"/>
    </xf>
    <xf numFmtId="0" fontId="111" fillId="6" borderId="7" xfId="9" applyFont="1" applyFill="1" applyBorder="1">
      <alignment vertical="center"/>
    </xf>
    <xf numFmtId="0" fontId="111" fillId="6" borderId="7" xfId="9" applyFont="1" applyFill="1" applyBorder="1" applyAlignment="1">
      <alignment vertical="center" shrinkToFit="1"/>
    </xf>
    <xf numFmtId="0" fontId="111" fillId="6" borderId="16" xfId="9" applyFont="1" applyFill="1" applyBorder="1" applyAlignment="1">
      <alignment vertical="center" shrinkToFit="1"/>
    </xf>
    <xf numFmtId="0" fontId="1" fillId="6" borderId="27" xfId="9" applyFill="1" applyBorder="1" applyAlignment="1">
      <alignment horizontal="center" vertical="center"/>
    </xf>
    <xf numFmtId="0" fontId="1" fillId="6" borderId="25" xfId="9" applyFill="1" applyBorder="1" applyAlignment="1">
      <alignment horizontal="center" vertical="center"/>
    </xf>
    <xf numFmtId="0" fontId="111" fillId="6" borderId="26" xfId="9" applyFont="1" applyFill="1" applyBorder="1" applyAlignment="1">
      <alignment horizontal="center" vertical="center"/>
    </xf>
    <xf numFmtId="0" fontId="112" fillId="6" borderId="25" xfId="9" applyFont="1" applyFill="1" applyBorder="1" applyAlignment="1">
      <alignment horizontal="center" vertical="center"/>
    </xf>
    <xf numFmtId="0" fontId="113" fillId="6" borderId="25" xfId="9" applyFont="1" applyFill="1" applyBorder="1" applyAlignment="1">
      <alignment horizontal="center" vertical="center"/>
    </xf>
    <xf numFmtId="0" fontId="113" fillId="6" borderId="125" xfId="9" applyFont="1" applyFill="1" applyBorder="1" applyAlignment="1">
      <alignment horizontal="center" vertical="center"/>
    </xf>
    <xf numFmtId="0" fontId="1" fillId="6" borderId="28" xfId="9" applyFill="1" applyBorder="1" applyAlignment="1">
      <alignment horizontal="center" vertical="center"/>
    </xf>
    <xf numFmtId="0" fontId="95" fillId="6" borderId="5" xfId="9" applyFont="1" applyFill="1" applyBorder="1" applyAlignment="1">
      <alignment vertical="center" shrinkToFit="1"/>
    </xf>
    <xf numFmtId="0" fontId="95" fillId="6" borderId="5" xfId="9" applyFont="1" applyFill="1" applyBorder="1" applyAlignment="1">
      <alignment horizontal="right" vertical="center"/>
    </xf>
    <xf numFmtId="0" fontId="83" fillId="0" borderId="0" xfId="8" applyFont="1"/>
    <xf numFmtId="0" fontId="83" fillId="0" borderId="0" xfId="8" applyFont="1" applyAlignment="1">
      <alignment horizontal="center"/>
    </xf>
    <xf numFmtId="0" fontId="86" fillId="0" borderId="0" xfId="8" applyFont="1"/>
    <xf numFmtId="0" fontId="83" fillId="0" borderId="0" xfId="8" applyFont="1" applyAlignment="1">
      <alignment horizontal="left" vertical="top"/>
    </xf>
    <xf numFmtId="0" fontId="83" fillId="0" borderId="0" xfId="8" applyFont="1" applyAlignment="1">
      <alignment horizontal="left" vertical="center"/>
    </xf>
    <xf numFmtId="0" fontId="83" fillId="0" borderId="16" xfId="8" applyFont="1" applyBorder="1" applyAlignment="1">
      <alignment horizontal="left" vertical="center"/>
    </xf>
    <xf numFmtId="0" fontId="83" fillId="0" borderId="1" xfId="8" applyFont="1" applyBorder="1" applyAlignment="1">
      <alignment horizontal="left" vertical="center"/>
    </xf>
    <xf numFmtId="0" fontId="83" fillId="0" borderId="15" xfId="8" applyFont="1" applyBorder="1" applyAlignment="1">
      <alignment horizontal="left" vertical="center"/>
    </xf>
    <xf numFmtId="0" fontId="83" fillId="0" borderId="39" xfId="8" applyFont="1" applyBorder="1" applyAlignment="1">
      <alignment horizontal="left" vertical="center"/>
    </xf>
    <xf numFmtId="0" fontId="83" fillId="0" borderId="2" xfId="8" applyFont="1" applyBorder="1" applyAlignment="1">
      <alignment horizontal="left" vertical="center"/>
    </xf>
    <xf numFmtId="0" fontId="86" fillId="0" borderId="39" xfId="8" applyFont="1" applyBorder="1" applyAlignment="1">
      <alignment vertical="center" wrapText="1"/>
    </xf>
    <xf numFmtId="0" fontId="86" fillId="0" borderId="5" xfId="8" applyFont="1" applyBorder="1" applyAlignment="1">
      <alignment horizontal="center" vertical="center"/>
    </xf>
    <xf numFmtId="0" fontId="83" fillId="0" borderId="0" xfId="8" applyFont="1" applyAlignment="1">
      <alignment vertical="center" wrapText="1"/>
    </xf>
    <xf numFmtId="0" fontId="91" fillId="0" borderId="39" xfId="8" applyFont="1" applyBorder="1" applyAlignment="1">
      <alignment horizontal="center" vertical="center"/>
    </xf>
    <xf numFmtId="0" fontId="91" fillId="0" borderId="0" xfId="8" applyFont="1" applyAlignment="1">
      <alignment horizontal="center" vertical="center"/>
    </xf>
    <xf numFmtId="0" fontId="91" fillId="0" borderId="2" xfId="8" applyFont="1" applyBorder="1" applyAlignment="1">
      <alignment horizontal="center" vertical="center"/>
    </xf>
    <xf numFmtId="0" fontId="83" fillId="0" borderId="21" xfId="8" applyFont="1" applyBorder="1" applyAlignment="1">
      <alignment horizontal="left" vertical="center"/>
    </xf>
    <xf numFmtId="0" fontId="83" fillId="0" borderId="40" xfId="8" applyFont="1" applyBorder="1" applyAlignment="1">
      <alignment horizontal="left" vertical="center"/>
    </xf>
    <xf numFmtId="0" fontId="83" fillId="0" borderId="20" xfId="8" applyFont="1" applyBorder="1" applyAlignment="1">
      <alignment horizontal="left" vertical="center"/>
    </xf>
    <xf numFmtId="0" fontId="83" fillId="0" borderId="39" xfId="8" applyFont="1" applyBorder="1" applyAlignment="1">
      <alignment vertical="center"/>
    </xf>
    <xf numFmtId="0" fontId="86" fillId="0" borderId="0" xfId="8" applyFont="1" applyAlignment="1">
      <alignment vertical="center" wrapText="1"/>
    </xf>
    <xf numFmtId="0" fontId="83" fillId="0" borderId="39" xfId="8" applyFont="1" applyBorder="1" applyAlignment="1">
      <alignment horizontal="left" vertical="center" wrapText="1"/>
    </xf>
    <xf numFmtId="0" fontId="83" fillId="0" borderId="0" xfId="8" applyFont="1" applyAlignment="1">
      <alignment horizontal="left" vertical="center" wrapText="1"/>
    </xf>
    <xf numFmtId="0" fontId="83" fillId="0" borderId="2" xfId="8" applyFont="1" applyBorder="1" applyAlignment="1">
      <alignment horizontal="left" vertical="center" wrapText="1"/>
    </xf>
    <xf numFmtId="0" fontId="88" fillId="0" borderId="0" xfId="8" quotePrefix="1" applyFont="1" applyAlignment="1">
      <alignment horizontal="center" vertical="center"/>
    </xf>
    <xf numFmtId="0" fontId="86" fillId="0" borderId="0" xfId="8" applyFont="1" applyAlignment="1">
      <alignment horizontal="left" vertical="center" wrapText="1"/>
    </xf>
    <xf numFmtId="0" fontId="86" fillId="0" borderId="0" xfId="8" applyFont="1" applyAlignment="1">
      <alignment horizontal="center" vertical="center"/>
    </xf>
    <xf numFmtId="0" fontId="83" fillId="0" borderId="39" xfId="8" applyFont="1" applyBorder="1" applyAlignment="1">
      <alignment vertical="center" wrapText="1"/>
    </xf>
    <xf numFmtId="0" fontId="83" fillId="0" borderId="2" xfId="8" applyFont="1" applyBorder="1" applyAlignment="1">
      <alignment vertical="center" wrapText="1"/>
    </xf>
    <xf numFmtId="0" fontId="88" fillId="0" borderId="1" xfId="8" quotePrefix="1" applyFont="1" applyBorder="1" applyAlignment="1">
      <alignment horizontal="center" vertical="center"/>
    </xf>
    <xf numFmtId="0" fontId="86" fillId="0" borderId="1" xfId="8" applyFont="1" applyBorder="1" applyAlignment="1">
      <alignment horizontal="left" vertical="center" wrapText="1"/>
    </xf>
    <xf numFmtId="0" fontId="86" fillId="0" borderId="1" xfId="8" applyFont="1" applyBorder="1" applyAlignment="1">
      <alignment horizontal="center" vertical="center"/>
    </xf>
    <xf numFmtId="0" fontId="86" fillId="0" borderId="0" xfId="8" applyFont="1" applyAlignment="1">
      <alignment horizontal="center" vertical="center" wrapText="1"/>
    </xf>
    <xf numFmtId="0" fontId="83" fillId="0" borderId="75" xfId="8" applyFont="1" applyBorder="1" applyAlignment="1">
      <alignment horizontal="left" vertical="center"/>
    </xf>
    <xf numFmtId="0" fontId="88" fillId="0" borderId="72" xfId="8" quotePrefix="1" applyFont="1" applyBorder="1" applyAlignment="1">
      <alignment horizontal="center" vertical="center"/>
    </xf>
    <xf numFmtId="0" fontId="86" fillId="0" borderId="1" xfId="8" applyFont="1" applyBorder="1" applyAlignment="1">
      <alignment horizontal="center" vertical="center" wrapText="1"/>
    </xf>
    <xf numFmtId="0" fontId="83" fillId="0" borderId="69" xfId="8" quotePrefix="1" applyFont="1" applyBorder="1" applyAlignment="1">
      <alignment horizontal="center" vertical="center"/>
    </xf>
    <xf numFmtId="0" fontId="83" fillId="0" borderId="0" xfId="8" applyFont="1" applyAlignment="1">
      <alignment horizontal="center" vertical="center" wrapText="1"/>
    </xf>
    <xf numFmtId="0" fontId="83" fillId="0" borderId="14" xfId="8" applyFont="1" applyBorder="1" applyAlignment="1">
      <alignment horizontal="center" vertical="center" wrapText="1"/>
    </xf>
    <xf numFmtId="0" fontId="83" fillId="0" borderId="89" xfId="8" applyFont="1" applyBorder="1" applyAlignment="1">
      <alignment horizontal="left" vertical="center" wrapText="1"/>
    </xf>
    <xf numFmtId="0" fontId="83" fillId="0" borderId="69" xfId="8" applyFont="1" applyBorder="1" applyAlignment="1">
      <alignment horizontal="center" vertical="center"/>
    </xf>
    <xf numFmtId="0" fontId="83" fillId="0" borderId="81" xfId="8" applyFont="1" applyBorder="1" applyAlignment="1">
      <alignment horizontal="left" vertical="center"/>
    </xf>
    <xf numFmtId="0" fontId="83" fillId="0" borderId="40" xfId="8" applyFont="1" applyBorder="1" applyAlignment="1">
      <alignment horizontal="left" vertical="center" wrapText="1"/>
    </xf>
    <xf numFmtId="0" fontId="83" fillId="0" borderId="70" xfId="8" applyFont="1" applyBorder="1" applyAlignment="1">
      <alignment horizontal="center" vertical="center"/>
    </xf>
    <xf numFmtId="0" fontId="83" fillId="0" borderId="80" xfId="8" applyFont="1" applyBorder="1" applyAlignment="1">
      <alignment horizontal="left" vertical="center"/>
    </xf>
    <xf numFmtId="0" fontId="83" fillId="0" borderId="1" xfId="8" applyFont="1" applyBorder="1" applyAlignment="1">
      <alignment horizontal="left" vertical="center" wrapText="1"/>
    </xf>
    <xf numFmtId="0" fontId="83" fillId="0" borderId="1" xfId="8" applyFont="1" applyBorder="1" applyAlignment="1">
      <alignment horizontal="center" vertical="center" wrapText="1"/>
    </xf>
    <xf numFmtId="0" fontId="83" fillId="0" borderId="40" xfId="8" applyFont="1" applyBorder="1" applyAlignment="1">
      <alignment horizontal="center" vertical="center"/>
    </xf>
    <xf numFmtId="0" fontId="83" fillId="0" borderId="40" xfId="8" applyFont="1" applyBorder="1" applyAlignment="1">
      <alignment horizontal="center" vertical="center" wrapText="1"/>
    </xf>
    <xf numFmtId="0" fontId="86" fillId="0" borderId="40" xfId="8" applyFont="1" applyBorder="1" applyAlignment="1">
      <alignment horizontal="left" vertical="center" wrapText="1"/>
    </xf>
    <xf numFmtId="0" fontId="86" fillId="0" borderId="40" xfId="8" applyFont="1" applyBorder="1" applyAlignment="1">
      <alignment horizontal="center" vertical="center"/>
    </xf>
    <xf numFmtId="0" fontId="88" fillId="0" borderId="80" xfId="8" quotePrefix="1" applyFont="1" applyBorder="1" applyAlignment="1">
      <alignment horizontal="center" vertical="center"/>
    </xf>
    <xf numFmtId="0" fontId="83" fillId="0" borderId="80" xfId="8" applyFont="1" applyBorder="1" applyAlignment="1">
      <alignment horizontal="center" vertical="center"/>
    </xf>
    <xf numFmtId="0" fontId="83" fillId="0" borderId="16" xfId="8" applyFont="1" applyBorder="1" applyAlignment="1">
      <alignment horizontal="center" vertical="center" wrapText="1"/>
    </xf>
    <xf numFmtId="0" fontId="83" fillId="0" borderId="15" xfId="8" applyFont="1" applyBorder="1" applyAlignment="1">
      <alignment horizontal="left" vertical="center" wrapText="1"/>
    </xf>
    <xf numFmtId="0" fontId="83" fillId="0" borderId="13" xfId="8" applyFont="1" applyBorder="1" applyAlignment="1">
      <alignment horizontal="left" vertical="center" wrapText="1"/>
    </xf>
    <xf numFmtId="0" fontId="88" fillId="0" borderId="39" xfId="8" quotePrefix="1" applyFont="1" applyBorder="1" applyAlignment="1">
      <alignment horizontal="center" vertical="center"/>
    </xf>
    <xf numFmtId="0" fontId="83" fillId="0" borderId="37" xfId="8" applyFont="1" applyBorder="1" applyAlignment="1">
      <alignment horizontal="left" vertical="center"/>
    </xf>
    <xf numFmtId="0" fontId="86" fillId="0" borderId="39" xfId="8" applyFont="1" applyBorder="1" applyAlignment="1">
      <alignment horizontal="center" vertical="center"/>
    </xf>
    <xf numFmtId="0" fontId="88" fillId="0" borderId="1" xfId="8" quotePrefix="1" applyFont="1" applyBorder="1" applyAlignment="1">
      <alignment horizontal="center" vertical="center" wrapText="1"/>
    </xf>
    <xf numFmtId="0" fontId="83" fillId="0" borderId="74" xfId="8" applyFont="1" applyBorder="1" applyAlignment="1">
      <alignment horizontal="left" vertical="center"/>
    </xf>
    <xf numFmtId="0" fontId="83" fillId="0" borderId="71" xfId="8" applyFont="1" applyBorder="1" applyAlignment="1">
      <alignment horizontal="left" vertical="center"/>
    </xf>
    <xf numFmtId="0" fontId="83" fillId="0" borderId="40" xfId="8" applyFont="1" applyBorder="1" applyAlignment="1">
      <alignment horizontal="right" vertical="center"/>
    </xf>
    <xf numFmtId="0" fontId="83" fillId="0" borderId="0" xfId="8" applyFont="1" applyAlignment="1">
      <alignment horizontal="right" vertical="center"/>
    </xf>
    <xf numFmtId="0" fontId="83" fillId="0" borderId="16" xfId="8" applyFont="1" applyBorder="1" applyAlignment="1">
      <alignment vertical="center"/>
    </xf>
    <xf numFmtId="0" fontId="83" fillId="0" borderId="1" xfId="8" applyFont="1" applyBorder="1" applyAlignment="1">
      <alignment vertical="center"/>
    </xf>
    <xf numFmtId="0" fontId="85" fillId="0" borderId="1" xfId="8" applyFont="1" applyBorder="1" applyAlignment="1">
      <alignment vertical="center"/>
    </xf>
    <xf numFmtId="0" fontId="83" fillId="0" borderId="15" xfId="8" applyFont="1" applyBorder="1" applyAlignment="1">
      <alignment vertical="center"/>
    </xf>
    <xf numFmtId="0" fontId="83" fillId="0" borderId="21" xfId="8" applyFont="1" applyBorder="1" applyAlignment="1">
      <alignment vertical="center"/>
    </xf>
    <xf numFmtId="0" fontId="83" fillId="0" borderId="40" xfId="8" applyFont="1" applyBorder="1" applyAlignment="1">
      <alignment vertical="center"/>
    </xf>
    <xf numFmtId="0" fontId="85" fillId="0" borderId="40" xfId="8" applyFont="1" applyBorder="1" applyAlignment="1">
      <alignment vertical="center"/>
    </xf>
    <xf numFmtId="0" fontId="83" fillId="0" borderId="20" xfId="8" applyFont="1" applyBorder="1" applyAlignment="1">
      <alignment vertical="center"/>
    </xf>
    <xf numFmtId="0" fontId="83" fillId="0" borderId="14" xfId="8" applyFont="1" applyBorder="1" applyAlignment="1">
      <alignment vertical="center"/>
    </xf>
    <xf numFmtId="0" fontId="83" fillId="0" borderId="89" xfId="8" applyFont="1" applyBorder="1" applyAlignment="1">
      <alignment vertical="center"/>
    </xf>
    <xf numFmtId="0" fontId="83" fillId="0" borderId="13" xfId="8" applyFont="1" applyBorder="1" applyAlignment="1">
      <alignment vertical="center"/>
    </xf>
    <xf numFmtId="0" fontId="54" fillId="0" borderId="2" xfId="0" applyFont="1" applyBorder="1" applyAlignment="1">
      <alignment horizontal="left" vertical="center" wrapText="1"/>
    </xf>
    <xf numFmtId="0" fontId="54" fillId="0" borderId="15" xfId="0" applyFont="1" applyBorder="1" applyAlignment="1">
      <alignment horizontal="left" vertical="center" wrapText="1"/>
    </xf>
    <xf numFmtId="0" fontId="54" fillId="0" borderId="0" xfId="0" applyFont="1" applyFill="1" applyBorder="1" applyAlignment="1">
      <alignment vertical="top" wrapText="1"/>
    </xf>
    <xf numFmtId="0" fontId="54" fillId="0" borderId="2" xfId="0" applyFont="1" applyFill="1" applyBorder="1" applyAlignment="1">
      <alignment horizontal="right" vertical="top" wrapText="1"/>
    </xf>
    <xf numFmtId="0" fontId="54" fillId="0" borderId="0" xfId="0" applyFont="1" applyFill="1" applyBorder="1" applyAlignment="1">
      <alignment horizontal="right" vertical="top" wrapText="1"/>
    </xf>
    <xf numFmtId="0" fontId="54" fillId="0" borderId="0" xfId="0" applyFont="1" applyFill="1" applyBorder="1" applyAlignment="1">
      <alignment horizontal="left" vertical="top" wrapText="1"/>
    </xf>
    <xf numFmtId="0" fontId="3" fillId="0" borderId="2" xfId="0" applyNumberFormat="1" applyFont="1" applyFill="1" applyBorder="1" applyAlignment="1">
      <alignment horizontal="right" vertical="top" wrapText="1"/>
    </xf>
    <xf numFmtId="0" fontId="3" fillId="0" borderId="0" xfId="0" applyNumberFormat="1" applyFont="1" applyFill="1" applyBorder="1" applyAlignment="1">
      <alignment horizontal="right" vertical="top" wrapText="1"/>
    </xf>
    <xf numFmtId="0" fontId="3" fillId="0" borderId="2" xfId="0" applyNumberFormat="1" applyFont="1" applyFill="1" applyBorder="1" applyAlignment="1">
      <alignment horizontal="right" wrapText="1"/>
    </xf>
    <xf numFmtId="0" fontId="3" fillId="0" borderId="0" xfId="0" applyNumberFormat="1" applyFont="1" applyFill="1" applyBorder="1" applyAlignment="1">
      <alignment horizontal="right" wrapText="1"/>
    </xf>
    <xf numFmtId="0" fontId="3" fillId="0" borderId="2" xfId="0" applyFont="1" applyBorder="1" applyAlignment="1">
      <alignment horizontal="right" vertical="top" wrapText="1"/>
    </xf>
    <xf numFmtId="0" fontId="3" fillId="0" borderId="0" xfId="0" applyFont="1" applyBorder="1" applyAlignment="1">
      <alignment horizontal="right" vertical="top" wrapText="1"/>
    </xf>
    <xf numFmtId="0" fontId="3" fillId="0" borderId="0" xfId="0" applyFont="1" applyBorder="1" applyAlignment="1">
      <alignment horizontal="left" vertical="top" wrapText="1"/>
    </xf>
    <xf numFmtId="0" fontId="3" fillId="0" borderId="39" xfId="0" applyFont="1" applyBorder="1" applyAlignment="1">
      <alignment horizontal="left" vertical="top" wrapText="1"/>
    </xf>
    <xf numFmtId="0" fontId="3" fillId="0" borderId="2" xfId="0" applyNumberFormat="1" applyFont="1" applyBorder="1" applyAlignment="1">
      <alignment horizontal="right" vertical="top" wrapText="1"/>
    </xf>
    <xf numFmtId="0" fontId="3" fillId="0" borderId="0" xfId="0" applyNumberFormat="1" applyFont="1" applyBorder="1" applyAlignment="1">
      <alignment horizontal="right" vertical="top" wrapText="1"/>
    </xf>
    <xf numFmtId="0" fontId="0" fillId="0" borderId="0" xfId="0" applyFont="1"/>
    <xf numFmtId="0" fontId="57" fillId="0" borderId="0" xfId="0" applyFont="1" applyFill="1"/>
    <xf numFmtId="0" fontId="0" fillId="0" borderId="0" xfId="0" applyFont="1"/>
    <xf numFmtId="0" fontId="0" fillId="0" borderId="0" xfId="0" applyFont="1"/>
    <xf numFmtId="0" fontId="3" fillId="0" borderId="1" xfId="0" applyNumberFormat="1" applyFont="1" applyFill="1" applyBorder="1" applyAlignment="1">
      <alignment horizontal="left" vertical="center" wrapText="1"/>
    </xf>
    <xf numFmtId="0" fontId="3" fillId="0" borderId="16" xfId="0" applyNumberFormat="1" applyFont="1" applyFill="1" applyBorder="1" applyAlignment="1">
      <alignment horizontal="left" vertical="center" wrapText="1"/>
    </xf>
    <xf numFmtId="0" fontId="3" fillId="0" borderId="2" xfId="0" applyNumberFormat="1" applyFont="1" applyBorder="1" applyAlignment="1">
      <alignment horizontal="right" vertical="center" wrapText="1"/>
    </xf>
    <xf numFmtId="0" fontId="3" fillId="0" borderId="0" xfId="0" applyNumberFormat="1" applyFont="1" applyBorder="1" applyAlignment="1">
      <alignment horizontal="right" vertical="center" wrapText="1"/>
    </xf>
    <xf numFmtId="0" fontId="0" fillId="0" borderId="0" xfId="0" applyFont="1"/>
    <xf numFmtId="0" fontId="51" fillId="2" borderId="0" xfId="0" applyFont="1" applyFill="1" applyBorder="1" applyAlignment="1">
      <alignment horizontal="center" vertical="center"/>
    </xf>
    <xf numFmtId="0" fontId="3" fillId="0" borderId="0" xfId="0" applyNumberFormat="1" applyFont="1" applyBorder="1" applyAlignment="1">
      <alignment horizontal="left" vertical="center" wrapText="1"/>
    </xf>
    <xf numFmtId="0" fontId="3" fillId="0" borderId="0" xfId="0" applyFont="1" applyFill="1" applyBorder="1" applyAlignment="1">
      <alignment horizontal="left" vertical="center" wrapText="1"/>
    </xf>
    <xf numFmtId="0" fontId="3" fillId="0" borderId="2" xfId="0" applyFont="1" applyBorder="1" applyAlignment="1">
      <alignment horizontal="left" vertical="center" wrapText="1"/>
    </xf>
    <xf numFmtId="0" fontId="3" fillId="0" borderId="0" xfId="0" applyFont="1" applyBorder="1" applyAlignment="1">
      <alignment horizontal="left" vertical="center" wrapText="1"/>
    </xf>
    <xf numFmtId="0" fontId="3" fillId="0" borderId="15" xfId="0" applyFont="1" applyBorder="1" applyAlignment="1">
      <alignment horizontal="left" vertical="center" wrapText="1"/>
    </xf>
    <xf numFmtId="0" fontId="8" fillId="0" borderId="0" xfId="0" applyNumberFormat="1" applyFont="1" applyBorder="1" applyAlignment="1">
      <alignment horizontal="center" vertical="center"/>
    </xf>
    <xf numFmtId="0" fontId="3" fillId="0" borderId="0" xfId="0" applyNumberFormat="1" applyFont="1" applyBorder="1" applyAlignment="1">
      <alignment horizontal="left" vertical="center"/>
    </xf>
    <xf numFmtId="0" fontId="8" fillId="0" borderId="0" xfId="0" applyNumberFormat="1" applyFont="1" applyFill="1" applyBorder="1" applyAlignment="1">
      <alignment horizontal="center" vertical="center"/>
    </xf>
    <xf numFmtId="0" fontId="0" fillId="0" borderId="0" xfId="0" applyFont="1"/>
    <xf numFmtId="0" fontId="0" fillId="0" borderId="0" xfId="0" applyFont="1" applyBorder="1"/>
    <xf numFmtId="0" fontId="3" fillId="0" borderId="15" xfId="0" applyNumberFormat="1" applyFont="1" applyFill="1" applyBorder="1" applyAlignment="1">
      <alignment horizontal="right" vertical="center" wrapText="1"/>
    </xf>
    <xf numFmtId="0" fontId="3" fillId="0" borderId="1" xfId="0" applyNumberFormat="1" applyFont="1" applyFill="1" applyBorder="1" applyAlignment="1">
      <alignment horizontal="right" vertical="center" wrapText="1"/>
    </xf>
    <xf numFmtId="0" fontId="3" fillId="0" borderId="2" xfId="0" applyFont="1" applyFill="1" applyBorder="1" applyAlignment="1">
      <alignment horizontal="right" vertical="top" wrapText="1"/>
    </xf>
    <xf numFmtId="0" fontId="3" fillId="0" borderId="0" xfId="0" applyFont="1" applyFill="1" applyBorder="1" applyAlignment="1">
      <alignment horizontal="right" vertical="top" wrapText="1"/>
    </xf>
    <xf numFmtId="0" fontId="0" fillId="0" borderId="0" xfId="0" applyFont="1"/>
    <xf numFmtId="0" fontId="114" fillId="3" borderId="89" xfId="0" applyNumberFormat="1" applyFont="1" applyFill="1" applyBorder="1" applyAlignment="1">
      <alignment vertical="center"/>
    </xf>
    <xf numFmtId="0" fontId="7" fillId="0" borderId="0" xfId="4" applyFont="1"/>
    <xf numFmtId="0" fontId="66" fillId="0" borderId="0" xfId="4" applyFont="1" applyAlignment="1">
      <alignment vertical="center"/>
    </xf>
    <xf numFmtId="0" fontId="58" fillId="0" borderId="0" xfId="4" applyFont="1"/>
    <xf numFmtId="0" fontId="15" fillId="0" borderId="0" xfId="4" applyFont="1"/>
    <xf numFmtId="0" fontId="15" fillId="0" borderId="0" xfId="4" applyFont="1" applyAlignment="1">
      <alignment horizontal="center" vertical="center"/>
    </xf>
    <xf numFmtId="0" fontId="16" fillId="0" borderId="0" xfId="4" applyAlignment="1">
      <alignment vertical="center" wrapText="1"/>
    </xf>
    <xf numFmtId="0" fontId="53" fillId="0" borderId="0" xfId="4" applyFont="1"/>
    <xf numFmtId="0" fontId="16" fillId="0" borderId="0" xfId="4"/>
    <xf numFmtId="0" fontId="115" fillId="0" borderId="0" xfId="4" applyFont="1" applyAlignment="1">
      <alignment horizontal="center" vertical="center" wrapText="1"/>
    </xf>
    <xf numFmtId="0" fontId="116" fillId="0" borderId="0" xfId="4" applyFont="1" applyAlignment="1">
      <alignment horizontal="center" vertical="center" wrapText="1"/>
    </xf>
    <xf numFmtId="0" fontId="3" fillId="0" borderId="0" xfId="4" applyFont="1" applyAlignment="1">
      <alignment horizontal="left" vertical="center" wrapText="1"/>
    </xf>
    <xf numFmtId="0" fontId="3" fillId="0" borderId="0" xfId="0" applyNumberFormat="1" applyFont="1" applyBorder="1" applyAlignment="1">
      <alignment horizontal="left" vertical="center" wrapText="1"/>
    </xf>
    <xf numFmtId="0" fontId="3" fillId="0" borderId="15" xfId="0" applyNumberFormat="1" applyFont="1" applyBorder="1" applyAlignment="1">
      <alignment horizontal="left" vertical="center" wrapText="1"/>
    </xf>
    <xf numFmtId="0" fontId="3" fillId="0" borderId="1" xfId="0" applyNumberFormat="1" applyFont="1" applyBorder="1" applyAlignment="1">
      <alignment horizontal="left" vertical="center" wrapText="1"/>
    </xf>
    <xf numFmtId="0" fontId="3" fillId="0" borderId="16" xfId="0" applyNumberFormat="1" applyFont="1" applyBorder="1" applyAlignment="1">
      <alignment horizontal="left" vertical="center" wrapText="1"/>
    </xf>
    <xf numFmtId="0" fontId="3" fillId="0" borderId="0" xfId="0" applyNumberFormat="1" applyFont="1" applyFill="1" applyBorder="1" applyAlignment="1">
      <alignment horizontal="left" vertical="center" wrapText="1"/>
    </xf>
    <xf numFmtId="0" fontId="3" fillId="0" borderId="2" xfId="0" applyFont="1" applyFill="1" applyBorder="1" applyAlignment="1">
      <alignment horizontal="right" vertical="top" wrapText="1"/>
    </xf>
    <xf numFmtId="0" fontId="3" fillId="0" borderId="0" xfId="0" applyFont="1" applyFill="1" applyBorder="1" applyAlignment="1">
      <alignment horizontal="right" vertical="top" wrapText="1"/>
    </xf>
    <xf numFmtId="0" fontId="3" fillId="0" borderId="2" xfId="0" applyNumberFormat="1" applyFont="1" applyBorder="1" applyAlignment="1">
      <alignment horizontal="right" vertical="top" wrapText="1"/>
    </xf>
    <xf numFmtId="0" fontId="3" fillId="0" borderId="0" xfId="0" applyNumberFormat="1" applyFont="1" applyBorder="1" applyAlignment="1">
      <alignment horizontal="right" vertical="top" wrapText="1"/>
    </xf>
    <xf numFmtId="0" fontId="3" fillId="0" borderId="0" xfId="0" applyNumberFormat="1" applyFont="1" applyBorder="1" applyAlignment="1">
      <alignment horizontal="left" vertical="top" wrapText="1"/>
    </xf>
    <xf numFmtId="0" fontId="8" fillId="0" borderId="0" xfId="0" applyNumberFormat="1" applyFont="1" applyFill="1" applyBorder="1" applyAlignment="1">
      <alignment horizontal="center" vertical="center"/>
    </xf>
    <xf numFmtId="0" fontId="0" fillId="0" borderId="0" xfId="0" applyFont="1"/>
    <xf numFmtId="0" fontId="47" fillId="0" borderId="0" xfId="0" applyFont="1" applyBorder="1" applyAlignment="1">
      <alignment horizontal="center" vertical="center"/>
    </xf>
    <xf numFmtId="0" fontId="7" fillId="0" borderId="1" xfId="4" applyFont="1" applyBorder="1"/>
    <xf numFmtId="0" fontId="7" fillId="0" borderId="0" xfId="4" applyFont="1" applyBorder="1"/>
    <xf numFmtId="0" fontId="0" fillId="0" borderId="0" xfId="0" applyFont="1"/>
    <xf numFmtId="0" fontId="3" fillId="0" borderId="66" xfId="0" applyNumberFormat="1" applyFont="1" applyBorder="1" applyAlignment="1">
      <alignment horizontal="center" vertical="center" wrapText="1"/>
    </xf>
    <xf numFmtId="0" fontId="3" fillId="0" borderId="67" xfId="0" applyNumberFormat="1" applyFont="1" applyBorder="1" applyAlignment="1">
      <alignment horizontal="center" vertical="center" wrapText="1"/>
    </xf>
    <xf numFmtId="0" fontId="3" fillId="3" borderId="14" xfId="0" applyNumberFormat="1" applyFont="1" applyFill="1" applyBorder="1" applyAlignment="1">
      <alignment vertical="center"/>
    </xf>
    <xf numFmtId="0" fontId="16" fillId="0" borderId="0" xfId="4" applyFont="1" applyAlignment="1">
      <alignment horizontal="left" vertical="center" wrapText="1"/>
    </xf>
    <xf numFmtId="0" fontId="15" fillId="0" borderId="20" xfId="4" applyFont="1" applyBorder="1" applyAlignment="1">
      <alignment horizontal="center" vertical="center" wrapText="1"/>
    </xf>
    <xf numFmtId="0" fontId="15" fillId="0" borderId="40" xfId="4" applyFont="1" applyBorder="1" applyAlignment="1">
      <alignment horizontal="center" vertical="center" wrapText="1"/>
    </xf>
    <xf numFmtId="0" fontId="15" fillId="0" borderId="21" xfId="4" applyFont="1" applyBorder="1" applyAlignment="1">
      <alignment horizontal="center" vertical="center" wrapText="1"/>
    </xf>
    <xf numFmtId="0" fontId="15" fillId="0" borderId="15" xfId="4" applyFont="1" applyBorder="1" applyAlignment="1">
      <alignment horizontal="center" vertical="center" wrapText="1"/>
    </xf>
    <xf numFmtId="0" fontId="15" fillId="0" borderId="1" xfId="4" applyFont="1" applyBorder="1" applyAlignment="1">
      <alignment horizontal="center" vertical="center" wrapText="1"/>
    </xf>
    <xf numFmtId="0" fontId="15" fillId="0" borderId="16" xfId="4" applyFont="1" applyBorder="1" applyAlignment="1">
      <alignment horizontal="center" vertical="center" wrapText="1"/>
    </xf>
    <xf numFmtId="0" fontId="80" fillId="2" borderId="20" xfId="4" applyFont="1" applyFill="1" applyBorder="1" applyAlignment="1">
      <alignment horizontal="center" vertical="center" wrapText="1"/>
    </xf>
    <xf numFmtId="0" fontId="80" fillId="2" borderId="40" xfId="4" applyFont="1" applyFill="1" applyBorder="1" applyAlignment="1">
      <alignment horizontal="center" vertical="center" wrapText="1"/>
    </xf>
    <xf numFmtId="0" fontId="80" fillId="2" borderId="21" xfId="4" applyFont="1" applyFill="1" applyBorder="1" applyAlignment="1">
      <alignment horizontal="center" vertical="center" wrapText="1"/>
    </xf>
    <xf numFmtId="0" fontId="80" fillId="2" borderId="15" xfId="4" applyFont="1" applyFill="1" applyBorder="1" applyAlignment="1">
      <alignment horizontal="center" vertical="center" wrapText="1"/>
    </xf>
    <xf numFmtId="0" fontId="80" fillId="2" borderId="1" xfId="4" applyFont="1" applyFill="1" applyBorder="1" applyAlignment="1">
      <alignment horizontal="center" vertical="center" wrapText="1"/>
    </xf>
    <xf numFmtId="0" fontId="80" fillId="2" borderId="16" xfId="4" applyFont="1" applyFill="1" applyBorder="1" applyAlignment="1">
      <alignment horizontal="center" vertical="center" wrapText="1"/>
    </xf>
    <xf numFmtId="0" fontId="3" fillId="0" borderId="0" xfId="4" applyFont="1" applyAlignment="1">
      <alignment horizontal="left" vertical="center" wrapText="1"/>
    </xf>
    <xf numFmtId="0" fontId="76" fillId="2" borderId="5" xfId="0" applyFont="1" applyFill="1" applyBorder="1" applyAlignment="1">
      <alignment horizontal="center" vertical="center"/>
    </xf>
    <xf numFmtId="0" fontId="76" fillId="2" borderId="20" xfId="0" applyFont="1" applyFill="1" applyBorder="1" applyAlignment="1">
      <alignment horizontal="center" vertical="center"/>
    </xf>
    <xf numFmtId="0" fontId="76" fillId="2" borderId="40" xfId="0" applyFont="1" applyFill="1" applyBorder="1" applyAlignment="1">
      <alignment horizontal="center" vertical="center"/>
    </xf>
    <xf numFmtId="0" fontId="76" fillId="2" borderId="21" xfId="0" applyFont="1" applyFill="1" applyBorder="1" applyAlignment="1">
      <alignment horizontal="center" vertical="center"/>
    </xf>
    <xf numFmtId="0" fontId="76" fillId="2" borderId="2" xfId="0" applyFont="1" applyFill="1" applyBorder="1" applyAlignment="1">
      <alignment horizontal="center" vertical="center"/>
    </xf>
    <xf numFmtId="0" fontId="76" fillId="2" borderId="0" xfId="0" applyFont="1" applyFill="1" applyBorder="1" applyAlignment="1">
      <alignment horizontal="center" vertical="center"/>
    </xf>
    <xf numFmtId="0" fontId="76" fillId="2" borderId="39" xfId="0" applyFont="1" applyFill="1" applyBorder="1" applyAlignment="1">
      <alignment horizontal="center" vertical="center"/>
    </xf>
    <xf numFmtId="0" fontId="76" fillId="2" borderId="15" xfId="0" applyFont="1" applyFill="1" applyBorder="1" applyAlignment="1">
      <alignment horizontal="center" vertical="center"/>
    </xf>
    <xf numFmtId="0" fontId="76" fillId="2" borderId="1" xfId="0" applyFont="1" applyFill="1" applyBorder="1" applyAlignment="1">
      <alignment horizontal="center" vertical="center"/>
    </xf>
    <xf numFmtId="0" fontId="76" fillId="2" borderId="16" xfId="0" applyFont="1" applyFill="1" applyBorder="1" applyAlignment="1">
      <alignment horizontal="center" vertical="center"/>
    </xf>
    <xf numFmtId="0" fontId="3" fillId="0" borderId="20" xfId="0" applyNumberFormat="1" applyFont="1" applyFill="1" applyBorder="1" applyAlignment="1">
      <alignment horizontal="left" vertical="center" wrapText="1"/>
    </xf>
    <xf numFmtId="0" fontId="3" fillId="0" borderId="40" xfId="0" applyNumberFormat="1" applyFont="1" applyFill="1" applyBorder="1" applyAlignment="1">
      <alignment horizontal="left" vertical="center" wrapText="1"/>
    </xf>
    <xf numFmtId="0" fontId="3" fillId="0" borderId="15" xfId="0" applyNumberFormat="1" applyFont="1" applyFill="1" applyBorder="1" applyAlignment="1">
      <alignment horizontal="left" vertical="center" wrapText="1"/>
    </xf>
    <xf numFmtId="0" fontId="3" fillId="0" borderId="1" xfId="0" applyNumberFormat="1" applyFont="1" applyFill="1" applyBorder="1" applyAlignment="1">
      <alignment horizontal="left" vertical="center" wrapText="1"/>
    </xf>
    <xf numFmtId="0" fontId="34" fillId="0" borderId="1" xfId="0" applyNumberFormat="1" applyFont="1" applyBorder="1" applyAlignment="1"/>
    <xf numFmtId="0" fontId="3" fillId="0" borderId="0" xfId="0" applyNumberFormat="1" applyFont="1" applyFill="1" applyBorder="1" applyAlignment="1">
      <alignment horizontal="left" vertical="center" wrapText="1"/>
    </xf>
    <xf numFmtId="0" fontId="3" fillId="2" borderId="13" xfId="0" applyNumberFormat="1" applyFont="1" applyFill="1" applyBorder="1" applyAlignment="1">
      <alignment horizontal="center" vertical="center" wrapText="1"/>
    </xf>
    <xf numFmtId="0" fontId="3" fillId="2" borderId="89" xfId="0" applyNumberFormat="1" applyFont="1" applyFill="1" applyBorder="1" applyAlignment="1">
      <alignment horizontal="center" vertical="center" wrapText="1"/>
    </xf>
    <xf numFmtId="0" fontId="3" fillId="2" borderId="14" xfId="0" applyNumberFormat="1" applyFont="1" applyFill="1" applyBorder="1" applyAlignment="1">
      <alignment horizontal="center" vertical="center" wrapText="1"/>
    </xf>
    <xf numFmtId="0" fontId="114" fillId="0" borderId="20" xfId="0" applyNumberFormat="1" applyFont="1" applyFill="1" applyBorder="1" applyAlignment="1">
      <alignment horizontal="left" vertical="center" wrapText="1"/>
    </xf>
    <xf numFmtId="0" fontId="3" fillId="0" borderId="21" xfId="0" applyNumberFormat="1" applyFont="1" applyFill="1" applyBorder="1" applyAlignment="1">
      <alignment horizontal="left" vertical="center" wrapText="1"/>
    </xf>
    <xf numFmtId="0" fontId="3" fillId="0" borderId="16" xfId="0" applyNumberFormat="1" applyFont="1" applyFill="1" applyBorder="1" applyAlignment="1">
      <alignment horizontal="left" vertical="center" wrapText="1"/>
    </xf>
    <xf numFmtId="0" fontId="3" fillId="2" borderId="20" xfId="0" applyNumberFormat="1" applyFont="1" applyFill="1" applyBorder="1" applyAlignment="1">
      <alignment horizontal="center" vertical="center" wrapText="1"/>
    </xf>
    <xf numFmtId="0" fontId="3" fillId="2" borderId="40" xfId="0" applyNumberFormat="1" applyFont="1" applyFill="1" applyBorder="1" applyAlignment="1">
      <alignment horizontal="center" vertical="center" wrapText="1"/>
    </xf>
    <xf numFmtId="0" fontId="3" fillId="2" borderId="21" xfId="0" applyNumberFormat="1" applyFont="1" applyFill="1" applyBorder="1" applyAlignment="1">
      <alignment horizontal="center" vertical="center" wrapText="1"/>
    </xf>
    <xf numFmtId="0" fontId="3" fillId="2" borderId="15"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wrapText="1"/>
    </xf>
    <xf numFmtId="0" fontId="3" fillId="2" borderId="16" xfId="0" applyNumberFormat="1" applyFont="1" applyFill="1" applyBorder="1" applyAlignment="1">
      <alignment horizontal="center" vertical="center" wrapText="1"/>
    </xf>
    <xf numFmtId="0" fontId="51" fillId="2" borderId="20" xfId="0" applyFont="1" applyFill="1" applyBorder="1" applyAlignment="1">
      <alignment horizontal="center" vertical="center"/>
    </xf>
    <xf numFmtId="0" fontId="51" fillId="2" borderId="40" xfId="0" applyFont="1" applyFill="1" applyBorder="1" applyAlignment="1">
      <alignment horizontal="center" vertical="center"/>
    </xf>
    <xf numFmtId="0" fontId="51" fillId="2" borderId="21" xfId="0" applyFont="1" applyFill="1" applyBorder="1" applyAlignment="1">
      <alignment horizontal="center" vertical="center"/>
    </xf>
    <xf numFmtId="0" fontId="51" fillId="2" borderId="2" xfId="0" applyFont="1" applyFill="1" applyBorder="1" applyAlignment="1">
      <alignment horizontal="center" vertical="center"/>
    </xf>
    <xf numFmtId="0" fontId="51" fillId="2" borderId="0" xfId="0" applyFont="1" applyFill="1" applyBorder="1" applyAlignment="1">
      <alignment horizontal="center" vertical="center"/>
    </xf>
    <xf numFmtId="0" fontId="51" fillId="2" borderId="39" xfId="0" applyFont="1" applyFill="1" applyBorder="1" applyAlignment="1">
      <alignment horizontal="center" vertical="center"/>
    </xf>
    <xf numFmtId="0" fontId="51" fillId="2" borderId="15" xfId="0" applyFont="1" applyFill="1" applyBorder="1" applyAlignment="1">
      <alignment horizontal="center" vertical="center"/>
    </xf>
    <xf numFmtId="0" fontId="51" fillId="2" borderId="1" xfId="0" applyFont="1" applyFill="1" applyBorder="1" applyAlignment="1">
      <alignment horizontal="center" vertical="center"/>
    </xf>
    <xf numFmtId="0" fontId="51" fillId="2" borderId="16" xfId="0" applyFont="1" applyFill="1" applyBorder="1" applyAlignment="1">
      <alignment horizontal="center" vertical="center"/>
    </xf>
    <xf numFmtId="0" fontId="3" fillId="0" borderId="20" xfId="0" applyNumberFormat="1" applyFont="1" applyBorder="1" applyAlignment="1">
      <alignment horizontal="left" vertical="center" wrapText="1"/>
    </xf>
    <xf numFmtId="0" fontId="3" fillId="0" borderId="40" xfId="0" applyNumberFormat="1" applyFont="1" applyBorder="1" applyAlignment="1">
      <alignment horizontal="left" vertical="center" wrapText="1"/>
    </xf>
    <xf numFmtId="0" fontId="3" fillId="0" borderId="21" xfId="0" applyNumberFormat="1" applyFont="1" applyBorder="1" applyAlignment="1">
      <alignment horizontal="left" vertical="center" wrapText="1"/>
    </xf>
    <xf numFmtId="0" fontId="3" fillId="0" borderId="2" xfId="0" applyNumberFormat="1" applyFont="1" applyBorder="1" applyAlignment="1">
      <alignment horizontal="left" vertical="center" wrapText="1"/>
    </xf>
    <xf numFmtId="0" fontId="3" fillId="0" borderId="0" xfId="0" applyNumberFormat="1" applyFont="1" applyBorder="1" applyAlignment="1">
      <alignment horizontal="left" vertical="center" wrapText="1"/>
    </xf>
    <xf numFmtId="0" fontId="3" fillId="0" borderId="39" xfId="0" applyNumberFormat="1" applyFont="1" applyBorder="1" applyAlignment="1">
      <alignment horizontal="left" vertical="center" wrapText="1"/>
    </xf>
    <xf numFmtId="0" fontId="3" fillId="0" borderId="15" xfId="0" applyNumberFormat="1" applyFont="1" applyBorder="1" applyAlignment="1">
      <alignment horizontal="left" vertical="center" wrapText="1"/>
    </xf>
    <xf numFmtId="0" fontId="3" fillId="0" borderId="1" xfId="0" applyNumberFormat="1" applyFont="1" applyBorder="1" applyAlignment="1">
      <alignment horizontal="left" vertical="center" wrapText="1"/>
    </xf>
    <xf numFmtId="0" fontId="3" fillId="0" borderId="16" xfId="0" applyNumberFormat="1" applyFont="1" applyBorder="1" applyAlignment="1">
      <alignment horizontal="left" vertical="center" wrapText="1"/>
    </xf>
    <xf numFmtId="0" fontId="3" fillId="0" borderId="2" xfId="0" applyNumberFormat="1" applyFont="1" applyFill="1" applyBorder="1" applyAlignment="1">
      <alignment horizontal="right" vertical="center" wrapText="1"/>
    </xf>
    <xf numFmtId="0" fontId="3" fillId="0" borderId="0" xfId="0" applyNumberFormat="1" applyFont="1" applyFill="1" applyBorder="1" applyAlignment="1">
      <alignment horizontal="right" vertical="center" wrapText="1"/>
    </xf>
    <xf numFmtId="0" fontId="3" fillId="0" borderId="39" xfId="0" applyNumberFormat="1" applyFont="1" applyFill="1" applyBorder="1" applyAlignment="1">
      <alignment horizontal="left" vertical="center" wrapText="1"/>
    </xf>
    <xf numFmtId="0" fontId="3" fillId="0" borderId="2" xfId="0" applyNumberFormat="1" applyFont="1" applyBorder="1" applyAlignment="1">
      <alignment horizontal="right" vertical="center" wrapText="1"/>
    </xf>
    <xf numFmtId="0" fontId="3" fillId="0" borderId="0" xfId="0" applyNumberFormat="1" applyFont="1" applyBorder="1" applyAlignment="1">
      <alignment horizontal="right" vertical="center" wrapText="1"/>
    </xf>
    <xf numFmtId="0" fontId="76" fillId="2" borderId="13" xfId="0" applyFont="1" applyFill="1" applyBorder="1" applyAlignment="1">
      <alignment horizontal="center" vertical="center"/>
    </xf>
    <xf numFmtId="0" fontId="76" fillId="2" borderId="89" xfId="0" applyFont="1" applyFill="1" applyBorder="1" applyAlignment="1">
      <alignment horizontal="center" vertical="center"/>
    </xf>
    <xf numFmtId="0" fontId="76" fillId="2" borderId="14" xfId="0" applyFont="1" applyFill="1" applyBorder="1" applyAlignment="1">
      <alignment horizontal="center" vertical="center"/>
    </xf>
    <xf numFmtId="0" fontId="3" fillId="3" borderId="13" xfId="0" applyNumberFormat="1" applyFont="1" applyFill="1" applyBorder="1" applyAlignment="1">
      <alignment horizontal="left" vertical="center"/>
    </xf>
    <xf numFmtId="0" fontId="3" fillId="3" borderId="89" xfId="0" applyNumberFormat="1" applyFont="1" applyFill="1" applyBorder="1" applyAlignment="1">
      <alignment horizontal="left" vertical="center"/>
    </xf>
    <xf numFmtId="0" fontId="3" fillId="3" borderId="14" xfId="0" applyNumberFormat="1" applyFont="1" applyFill="1" applyBorder="1" applyAlignment="1">
      <alignment horizontal="left" vertical="center"/>
    </xf>
    <xf numFmtId="0" fontId="3" fillId="0" borderId="5" xfId="0" applyNumberFormat="1" applyFont="1" applyBorder="1" applyAlignment="1">
      <alignment horizontal="left" vertical="center" wrapText="1"/>
    </xf>
    <xf numFmtId="0" fontId="3" fillId="0" borderId="0" xfId="0" applyFont="1" applyBorder="1" applyAlignment="1">
      <alignment horizontal="left" vertical="top" wrapText="1"/>
    </xf>
    <xf numFmtId="0" fontId="3" fillId="0" borderId="39" xfId="0" applyFont="1" applyBorder="1" applyAlignment="1">
      <alignment horizontal="left" vertical="top" wrapText="1"/>
    </xf>
    <xf numFmtId="0" fontId="3" fillId="0" borderId="20" xfId="0" applyFont="1" applyBorder="1" applyAlignment="1">
      <alignment horizontal="left" vertical="center" wrapText="1"/>
    </xf>
    <xf numFmtId="0" fontId="3" fillId="0" borderId="40" xfId="0" applyFont="1" applyBorder="1" applyAlignment="1">
      <alignment horizontal="left" vertical="center" wrapText="1"/>
    </xf>
    <xf numFmtId="0" fontId="3" fillId="0" borderId="21" xfId="0" applyFont="1" applyBorder="1" applyAlignment="1">
      <alignment horizontal="left" vertical="center" wrapText="1"/>
    </xf>
    <xf numFmtId="0" fontId="3" fillId="0" borderId="2" xfId="0" applyFont="1" applyBorder="1" applyAlignment="1">
      <alignment horizontal="left" vertical="center" wrapText="1"/>
    </xf>
    <xf numFmtId="0" fontId="3" fillId="0" borderId="0" xfId="0" applyFont="1" applyBorder="1" applyAlignment="1">
      <alignment horizontal="left" vertical="center" wrapText="1"/>
    </xf>
    <xf numFmtId="0" fontId="3" fillId="0" borderId="39" xfId="0" applyFont="1" applyBorder="1" applyAlignment="1">
      <alignment horizontal="left" vertical="center" wrapText="1"/>
    </xf>
    <xf numFmtId="0" fontId="3" fillId="0" borderId="15" xfId="0" applyFont="1" applyBorder="1" applyAlignment="1">
      <alignment horizontal="left" vertical="center" wrapText="1"/>
    </xf>
    <xf numFmtId="0" fontId="3" fillId="0" borderId="1" xfId="0" applyFont="1" applyBorder="1" applyAlignment="1">
      <alignment horizontal="left" vertical="center" wrapText="1"/>
    </xf>
    <xf numFmtId="0" fontId="3" fillId="0" borderId="16" xfId="0" applyFont="1" applyBorder="1" applyAlignment="1">
      <alignment horizontal="left" vertical="center" wrapText="1"/>
    </xf>
    <xf numFmtId="0" fontId="3" fillId="0" borderId="20" xfId="0" applyFont="1" applyFill="1" applyBorder="1" applyAlignment="1">
      <alignment horizontal="left" vertical="center" wrapText="1"/>
    </xf>
    <xf numFmtId="0" fontId="3" fillId="0" borderId="40" xfId="0" applyFont="1" applyFill="1" applyBorder="1" applyAlignment="1">
      <alignment horizontal="left" vertical="center" wrapText="1"/>
    </xf>
    <xf numFmtId="0" fontId="3" fillId="0" borderId="21"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39" xfId="0" applyFont="1" applyFill="1" applyBorder="1" applyAlignment="1">
      <alignment horizontal="left" vertical="center" wrapText="1"/>
    </xf>
    <xf numFmtId="0" fontId="3" fillId="0" borderId="15"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16" xfId="0" applyFont="1" applyFill="1" applyBorder="1" applyAlignment="1">
      <alignment horizontal="left" vertical="center" wrapText="1"/>
    </xf>
    <xf numFmtId="0" fontId="3" fillId="0" borderId="0" xfId="0" applyFont="1" applyFill="1" applyBorder="1" applyAlignment="1">
      <alignment horizontal="left" vertical="top" wrapText="1"/>
    </xf>
    <xf numFmtId="0" fontId="3" fillId="0" borderId="39" xfId="0" applyFont="1" applyFill="1" applyBorder="1" applyAlignment="1">
      <alignment horizontal="left" vertical="top" wrapText="1"/>
    </xf>
    <xf numFmtId="0" fontId="3" fillId="0" borderId="2" xfId="0" applyFont="1" applyFill="1" applyBorder="1" applyAlignment="1">
      <alignment horizontal="right" vertical="top" wrapText="1"/>
    </xf>
    <xf numFmtId="0" fontId="3" fillId="0" borderId="0" xfId="0" applyFont="1" applyFill="1" applyBorder="1" applyAlignment="1">
      <alignment horizontal="right" vertical="top" wrapText="1"/>
    </xf>
    <xf numFmtId="0" fontId="3" fillId="0" borderId="40" xfId="0" applyNumberFormat="1" applyFont="1" applyBorder="1" applyAlignment="1">
      <alignment horizontal="left" vertical="center"/>
    </xf>
    <xf numFmtId="0" fontId="3" fillId="0" borderId="21" xfId="0" applyNumberFormat="1" applyFont="1" applyBorder="1" applyAlignment="1">
      <alignment horizontal="left" vertical="center"/>
    </xf>
    <xf numFmtId="0" fontId="3" fillId="0" borderId="0" xfId="0" applyNumberFormat="1" applyFont="1" applyBorder="1" applyAlignment="1">
      <alignment horizontal="left" vertical="center"/>
    </xf>
    <xf numFmtId="0" fontId="3" fillId="0" borderId="39" xfId="0" applyNumberFormat="1" applyFont="1" applyBorder="1" applyAlignment="1">
      <alignment horizontal="left" vertical="center"/>
    </xf>
    <xf numFmtId="0" fontId="3" fillId="0" borderId="15" xfId="0" applyNumberFormat="1" applyFont="1" applyBorder="1" applyAlignment="1">
      <alignment horizontal="left" vertical="center"/>
    </xf>
    <xf numFmtId="0" fontId="3" fillId="0" borderId="1" xfId="0" applyNumberFormat="1" applyFont="1" applyBorder="1" applyAlignment="1">
      <alignment horizontal="left" vertical="center"/>
    </xf>
    <xf numFmtId="0" fontId="3" fillId="0" borderId="16" xfId="0" applyNumberFormat="1" applyFont="1" applyBorder="1" applyAlignment="1">
      <alignment horizontal="left" vertical="center"/>
    </xf>
    <xf numFmtId="0" fontId="3" fillId="0" borderId="0" xfId="0" applyNumberFormat="1" applyFont="1" applyBorder="1" applyAlignment="1">
      <alignment horizontal="left" vertical="top" wrapText="1"/>
    </xf>
    <xf numFmtId="0" fontId="3" fillId="0" borderId="39" xfId="0" applyNumberFormat="1" applyFont="1" applyBorder="1" applyAlignment="1">
      <alignment horizontal="left" vertical="top" wrapText="1"/>
    </xf>
    <xf numFmtId="0" fontId="15" fillId="0" borderId="2" xfId="4" applyFont="1" applyBorder="1" applyAlignment="1">
      <alignment horizontal="center" vertical="center" wrapText="1"/>
    </xf>
    <xf numFmtId="0" fontId="15" fillId="0" borderId="0" xfId="4" applyFont="1" applyBorder="1" applyAlignment="1">
      <alignment horizontal="center" vertical="center" wrapText="1"/>
    </xf>
    <xf numFmtId="0" fontId="15" fillId="0" borderId="39" xfId="4" applyFont="1" applyBorder="1" applyAlignment="1">
      <alignment horizontal="center" vertical="center" wrapText="1"/>
    </xf>
    <xf numFmtId="0" fontId="3" fillId="0" borderId="0" xfId="4" applyFont="1" applyBorder="1" applyAlignment="1">
      <alignment horizontal="left" vertical="center" wrapText="1"/>
    </xf>
    <xf numFmtId="0" fontId="51" fillId="2" borderId="5" xfId="0" applyFont="1" applyFill="1" applyBorder="1" applyAlignment="1">
      <alignment horizontal="center" vertical="center"/>
    </xf>
    <xf numFmtId="0" fontId="3" fillId="0" borderId="2" xfId="0" applyFont="1" applyBorder="1" applyAlignment="1">
      <alignment horizontal="center" vertical="center" wrapText="1"/>
    </xf>
    <xf numFmtId="0" fontId="3" fillId="0" borderId="0" xfId="0" applyFont="1" applyBorder="1" applyAlignment="1">
      <alignment horizontal="center" vertical="center" wrapText="1"/>
    </xf>
    <xf numFmtId="0" fontId="8" fillId="0" borderId="20" xfId="0" applyNumberFormat="1" applyFont="1" applyBorder="1" applyAlignment="1">
      <alignment horizontal="center" vertical="center"/>
    </xf>
    <xf numFmtId="0" fontId="8" fillId="0" borderId="40" xfId="0" applyNumberFormat="1" applyFont="1" applyBorder="1" applyAlignment="1">
      <alignment horizontal="center" vertical="center"/>
    </xf>
    <xf numFmtId="0" fontId="8" fillId="0" borderId="21" xfId="0" applyNumberFormat="1" applyFont="1" applyBorder="1" applyAlignment="1">
      <alignment horizontal="center" vertical="center"/>
    </xf>
    <xf numFmtId="0" fontId="8" fillId="0" borderId="2" xfId="0" applyNumberFormat="1" applyFont="1" applyBorder="1" applyAlignment="1">
      <alignment horizontal="center" vertical="center"/>
    </xf>
    <xf numFmtId="0" fontId="8" fillId="0" borderId="0" xfId="0" applyNumberFormat="1" applyFont="1" applyBorder="1" applyAlignment="1">
      <alignment horizontal="center" vertical="center"/>
    </xf>
    <xf numFmtId="0" fontId="8" fillId="0" borderId="39" xfId="0" applyNumberFormat="1" applyFont="1" applyBorder="1" applyAlignment="1">
      <alignment horizontal="center" vertical="center"/>
    </xf>
    <xf numFmtId="0" fontId="8" fillId="0" borderId="15" xfId="0" applyNumberFormat="1" applyFont="1" applyBorder="1" applyAlignment="1">
      <alignment horizontal="center" vertical="center"/>
    </xf>
    <xf numFmtId="0" fontId="8" fillId="0" borderId="1" xfId="0" applyNumberFormat="1" applyFont="1" applyBorder="1" applyAlignment="1">
      <alignment horizontal="center" vertical="center"/>
    </xf>
    <xf numFmtId="0" fontId="8" fillId="0" borderId="16" xfId="0" applyNumberFormat="1" applyFont="1" applyBorder="1" applyAlignment="1">
      <alignment horizontal="center" vertical="center"/>
    </xf>
    <xf numFmtId="0" fontId="3" fillId="0" borderId="2" xfId="0" applyNumberFormat="1" applyFont="1" applyBorder="1" applyAlignment="1">
      <alignment horizontal="right" vertical="top" wrapText="1"/>
    </xf>
    <xf numFmtId="0" fontId="3" fillId="0" borderId="0" xfId="0" applyNumberFormat="1" applyFont="1" applyBorder="1" applyAlignment="1">
      <alignment horizontal="right" vertical="top" wrapText="1"/>
    </xf>
    <xf numFmtId="0" fontId="3" fillId="0" borderId="0" xfId="0" applyNumberFormat="1" applyFont="1" applyFill="1" applyBorder="1" applyAlignment="1">
      <alignment horizontal="center" vertical="top"/>
    </xf>
    <xf numFmtId="0" fontId="0" fillId="0" borderId="40" xfId="0" applyFont="1" applyBorder="1"/>
    <xf numFmtId="0" fontId="0" fillId="0" borderId="21" xfId="0" applyFont="1" applyBorder="1"/>
    <xf numFmtId="0" fontId="0" fillId="0" borderId="2" xfId="0" applyFont="1" applyBorder="1"/>
    <xf numFmtId="0" fontId="0" fillId="0" borderId="0" xfId="0" applyFont="1"/>
    <xf numFmtId="0" fontId="0" fillId="0" borderId="39" xfId="0" applyFont="1" applyBorder="1"/>
    <xf numFmtId="0" fontId="3" fillId="0" borderId="113" xfId="0" applyNumberFormat="1" applyFont="1" applyBorder="1" applyAlignment="1">
      <alignment horizontal="left" vertical="center" wrapText="1"/>
    </xf>
    <xf numFmtId="0" fontId="3" fillId="0" borderId="114" xfId="0" applyNumberFormat="1" applyFont="1" applyBorder="1" applyAlignment="1">
      <alignment horizontal="left" vertical="center" wrapText="1"/>
    </xf>
    <xf numFmtId="0" fontId="3" fillId="0" borderId="115" xfId="0" applyNumberFormat="1" applyFont="1" applyBorder="1" applyAlignment="1">
      <alignment horizontal="left" vertical="center" wrapText="1"/>
    </xf>
    <xf numFmtId="0" fontId="3" fillId="0" borderId="0" xfId="0" applyNumberFormat="1" applyFont="1" applyFill="1" applyBorder="1" applyAlignment="1">
      <alignment horizontal="left" vertical="top" wrapText="1"/>
    </xf>
    <xf numFmtId="0" fontId="3" fillId="0" borderId="39" xfId="0" applyNumberFormat="1" applyFont="1" applyFill="1" applyBorder="1" applyAlignment="1">
      <alignment horizontal="left" vertical="top" wrapText="1"/>
    </xf>
    <xf numFmtId="0" fontId="3" fillId="0" borderId="1" xfId="0" applyNumberFormat="1" applyFont="1" applyFill="1" applyBorder="1" applyAlignment="1">
      <alignment horizontal="left" vertical="top" wrapText="1"/>
    </xf>
    <xf numFmtId="0" fontId="3" fillId="0" borderId="16" xfId="0" applyNumberFormat="1" applyFont="1" applyFill="1" applyBorder="1" applyAlignment="1">
      <alignment horizontal="left" vertical="top" wrapText="1"/>
    </xf>
    <xf numFmtId="0" fontId="3" fillId="0" borderId="48" xfId="0" applyFont="1" applyBorder="1" applyAlignment="1">
      <alignment horizontal="left" vertical="center" wrapText="1"/>
    </xf>
    <xf numFmtId="0" fontId="3" fillId="0" borderId="85" xfId="0" applyFont="1" applyBorder="1" applyAlignment="1">
      <alignment horizontal="left" vertical="center" wrapText="1"/>
    </xf>
    <xf numFmtId="0" fontId="3" fillId="0" borderId="65" xfId="0" applyFont="1" applyBorder="1" applyAlignment="1">
      <alignment horizontal="left" vertical="center" wrapText="1"/>
    </xf>
    <xf numFmtId="0" fontId="3" fillId="0" borderId="2" xfId="0" applyFont="1" applyBorder="1" applyAlignment="1">
      <alignment horizontal="right" vertical="top" wrapText="1"/>
    </xf>
    <xf numFmtId="0" fontId="3" fillId="0" borderId="0" xfId="0" applyFont="1" applyBorder="1" applyAlignment="1">
      <alignment horizontal="right" vertical="top" wrapText="1"/>
    </xf>
    <xf numFmtId="0" fontId="0" fillId="2" borderId="20" xfId="0" applyFont="1" applyFill="1" applyBorder="1" applyAlignment="1">
      <alignment horizontal="center"/>
    </xf>
    <xf numFmtId="0" fontId="0" fillId="2" borderId="40" xfId="0" applyFont="1" applyFill="1" applyBorder="1" applyAlignment="1">
      <alignment horizontal="center"/>
    </xf>
    <xf numFmtId="0" fontId="0" fillId="2" borderId="21" xfId="0" applyFont="1" applyFill="1" applyBorder="1" applyAlignment="1">
      <alignment horizontal="center"/>
    </xf>
    <xf numFmtId="0" fontId="0" fillId="2" borderId="2" xfId="0" applyFont="1" applyFill="1" applyBorder="1" applyAlignment="1">
      <alignment horizontal="center"/>
    </xf>
    <xf numFmtId="0" fontId="0" fillId="2" borderId="0" xfId="0" applyFont="1" applyFill="1" applyBorder="1" applyAlignment="1">
      <alignment horizontal="center"/>
    </xf>
    <xf numFmtId="0" fontId="0" fillId="2" borderId="39" xfId="0" applyFont="1" applyFill="1" applyBorder="1" applyAlignment="1">
      <alignment horizontal="center"/>
    </xf>
    <xf numFmtId="0" fontId="0" fillId="2" borderId="15" xfId="0" applyFont="1" applyFill="1" applyBorder="1" applyAlignment="1">
      <alignment horizontal="center"/>
    </xf>
    <xf numFmtId="0" fontId="0" fillId="2" borderId="1" xfId="0" applyFont="1" applyFill="1" applyBorder="1" applyAlignment="1">
      <alignment horizontal="center"/>
    </xf>
    <xf numFmtId="0" fontId="0" fillId="2" borderId="16" xfId="0" applyFont="1" applyFill="1" applyBorder="1" applyAlignment="1">
      <alignment horizontal="center"/>
    </xf>
    <xf numFmtId="0" fontId="0" fillId="2" borderId="20" xfId="0" applyFont="1" applyFill="1" applyBorder="1" applyAlignment="1">
      <alignment horizontal="center" vertical="center"/>
    </xf>
    <xf numFmtId="0" fontId="0" fillId="2" borderId="40" xfId="0" applyFont="1" applyFill="1" applyBorder="1" applyAlignment="1">
      <alignment horizontal="center" vertical="center"/>
    </xf>
    <xf numFmtId="0" fontId="0" fillId="2" borderId="2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0" xfId="0" applyFont="1" applyFill="1" applyBorder="1" applyAlignment="1">
      <alignment horizontal="center" vertical="center"/>
    </xf>
    <xf numFmtId="0" fontId="0" fillId="2" borderId="39" xfId="0" applyFont="1" applyFill="1" applyBorder="1" applyAlignment="1">
      <alignment horizontal="center" vertical="center"/>
    </xf>
    <xf numFmtId="0" fontId="0" fillId="2" borderId="15" xfId="0" applyFont="1" applyFill="1" applyBorder="1" applyAlignment="1">
      <alignment horizontal="center" vertical="center"/>
    </xf>
    <xf numFmtId="0" fontId="0" fillId="2" borderId="1" xfId="0" applyFont="1" applyFill="1" applyBorder="1" applyAlignment="1">
      <alignment horizontal="center" vertical="center"/>
    </xf>
    <xf numFmtId="0" fontId="0" fillId="2" borderId="16" xfId="0" applyFont="1" applyFill="1" applyBorder="1" applyAlignment="1">
      <alignment horizontal="center" vertical="center"/>
    </xf>
    <xf numFmtId="0" fontId="3" fillId="0" borderId="2" xfId="0" applyNumberFormat="1" applyFont="1" applyFill="1" applyBorder="1" applyAlignment="1">
      <alignment horizontal="right"/>
    </xf>
    <xf numFmtId="0" fontId="3" fillId="0" borderId="0" xfId="0" applyNumberFormat="1" applyFont="1" applyFill="1" applyBorder="1" applyAlignment="1">
      <alignment horizontal="right"/>
    </xf>
    <xf numFmtId="0" fontId="3" fillId="2" borderId="20" xfId="0" applyFont="1" applyFill="1" applyBorder="1" applyAlignment="1">
      <alignment horizontal="center" vertical="top" wrapText="1"/>
    </xf>
    <xf numFmtId="0" fontId="3" fillId="2" borderId="40" xfId="0" applyFont="1" applyFill="1" applyBorder="1" applyAlignment="1">
      <alignment horizontal="center" vertical="top" wrapText="1"/>
    </xf>
    <xf numFmtId="0" fontId="3" fillId="2" borderId="21" xfId="0" applyFont="1" applyFill="1" applyBorder="1" applyAlignment="1">
      <alignment horizontal="center" vertical="top" wrapText="1"/>
    </xf>
    <xf numFmtId="0" fontId="3" fillId="2" borderId="2" xfId="0" applyFont="1" applyFill="1" applyBorder="1" applyAlignment="1">
      <alignment horizontal="center" vertical="top" wrapText="1"/>
    </xf>
    <xf numFmtId="0" fontId="3" fillId="2" borderId="0" xfId="0" applyFont="1" applyFill="1" applyBorder="1" applyAlignment="1">
      <alignment horizontal="center" vertical="top" wrapText="1"/>
    </xf>
    <xf numFmtId="0" fontId="3" fillId="2" borderId="39" xfId="0" applyFont="1" applyFill="1" applyBorder="1" applyAlignment="1">
      <alignment horizontal="center" vertical="top" wrapText="1"/>
    </xf>
    <xf numFmtId="0" fontId="3" fillId="2" borderId="15" xfId="0" applyFont="1" applyFill="1" applyBorder="1" applyAlignment="1">
      <alignment horizontal="center" vertical="top" wrapText="1"/>
    </xf>
    <xf numFmtId="0" fontId="3" fillId="2" borderId="1" xfId="0" applyFont="1" applyFill="1" applyBorder="1" applyAlignment="1">
      <alignment horizontal="center" vertical="top" wrapText="1"/>
    </xf>
    <xf numFmtId="0" fontId="3" fillId="2" borderId="16" xfId="0" applyFont="1" applyFill="1" applyBorder="1" applyAlignment="1">
      <alignment horizontal="center" vertical="top" wrapText="1"/>
    </xf>
    <xf numFmtId="0" fontId="3" fillId="0" borderId="2" xfId="0" applyNumberFormat="1" applyFont="1" applyFill="1" applyBorder="1" applyAlignment="1">
      <alignment horizontal="left" vertical="center" wrapText="1"/>
    </xf>
    <xf numFmtId="0" fontId="3" fillId="0" borderId="0" xfId="0" applyNumberFormat="1" applyFont="1" applyFill="1" applyBorder="1" applyAlignment="1">
      <alignment horizontal="left" wrapText="1"/>
    </xf>
    <xf numFmtId="0" fontId="3" fillId="0" borderId="1" xfId="0" applyNumberFormat="1" applyFont="1" applyFill="1" applyBorder="1" applyAlignment="1">
      <alignment horizontal="center" wrapText="1"/>
    </xf>
    <xf numFmtId="0" fontId="3" fillId="2" borderId="2" xfId="0" applyNumberFormat="1" applyFont="1" applyFill="1" applyBorder="1" applyAlignment="1">
      <alignment horizontal="center" vertical="center" wrapText="1"/>
    </xf>
    <xf numFmtId="0" fontId="3" fillId="2" borderId="0" xfId="0" applyNumberFormat="1" applyFont="1" applyFill="1" applyBorder="1" applyAlignment="1">
      <alignment horizontal="center" vertical="center" wrapText="1"/>
    </xf>
    <xf numFmtId="0" fontId="3" fillId="2" borderId="39" xfId="0" applyNumberFormat="1" applyFont="1" applyFill="1" applyBorder="1" applyAlignment="1">
      <alignment horizontal="center" vertical="center" wrapText="1"/>
    </xf>
    <xf numFmtId="0" fontId="34" fillId="0" borderId="0" xfId="0" applyNumberFormat="1" applyFont="1" applyBorder="1" applyAlignment="1"/>
    <xf numFmtId="0" fontId="81" fillId="0" borderId="0" xfId="0" applyFont="1" applyBorder="1" applyAlignment="1"/>
    <xf numFmtId="0" fontId="3" fillId="0" borderId="2" xfId="0" applyNumberFormat="1" applyFont="1" applyFill="1" applyBorder="1" applyAlignment="1">
      <alignment horizontal="right" vertical="top" wrapText="1"/>
    </xf>
    <xf numFmtId="0" fontId="3" fillId="0" borderId="0" xfId="0" applyNumberFormat="1" applyFont="1" applyFill="1" applyBorder="1" applyAlignment="1">
      <alignment horizontal="right" vertical="top" wrapText="1"/>
    </xf>
    <xf numFmtId="0" fontId="3" fillId="0" borderId="2" xfId="0" applyNumberFormat="1" applyFont="1" applyFill="1" applyBorder="1" applyAlignment="1">
      <alignment horizontal="right" wrapText="1"/>
    </xf>
    <xf numFmtId="0" fontId="3" fillId="0" borderId="0" xfId="0" applyNumberFormat="1" applyFont="1" applyFill="1" applyBorder="1" applyAlignment="1">
      <alignment horizontal="right" wrapText="1"/>
    </xf>
    <xf numFmtId="0" fontId="3" fillId="0" borderId="48" xfId="0" applyFont="1" applyFill="1" applyBorder="1" applyAlignment="1">
      <alignment horizontal="right" vertical="top" wrapText="1"/>
    </xf>
    <xf numFmtId="0" fontId="3" fillId="0" borderId="85" xfId="0" applyFont="1" applyFill="1" applyBorder="1" applyAlignment="1">
      <alignment horizontal="right" vertical="top" wrapText="1"/>
    </xf>
    <xf numFmtId="0" fontId="3" fillId="0" borderId="46" xfId="0" applyFont="1" applyFill="1" applyBorder="1" applyAlignment="1">
      <alignment horizontal="right" vertical="top" wrapText="1"/>
    </xf>
    <xf numFmtId="0" fontId="3" fillId="0" borderId="67" xfId="0" applyFont="1" applyFill="1" applyBorder="1" applyAlignment="1">
      <alignment horizontal="right" vertical="top" wrapText="1"/>
    </xf>
    <xf numFmtId="0" fontId="3" fillId="0" borderId="15" xfId="0" applyFont="1" applyFill="1" applyBorder="1" applyAlignment="1">
      <alignment horizontal="right" vertical="top" wrapText="1"/>
    </xf>
    <xf numFmtId="0" fontId="3" fillId="0" borderId="1" xfId="0" applyFont="1" applyFill="1" applyBorder="1" applyAlignment="1">
      <alignment horizontal="right" vertical="top" wrapText="1"/>
    </xf>
    <xf numFmtId="0" fontId="3" fillId="0" borderId="0" xfId="0" applyFont="1" applyBorder="1" applyAlignment="1">
      <alignment horizontal="center" vertical="top" wrapText="1"/>
    </xf>
    <xf numFmtId="0" fontId="3" fillId="0" borderId="85" xfId="0" applyFont="1" applyFill="1" applyBorder="1" applyAlignment="1">
      <alignment horizontal="left" vertical="top" wrapText="1"/>
    </xf>
    <xf numFmtId="0" fontId="3" fillId="0" borderId="65" xfId="0" applyFont="1" applyFill="1" applyBorder="1" applyAlignment="1">
      <alignment horizontal="left" vertical="top" wrapText="1"/>
    </xf>
    <xf numFmtId="0" fontId="3" fillId="0" borderId="67" xfId="0" applyFont="1" applyFill="1" applyBorder="1" applyAlignment="1">
      <alignment horizontal="left" vertical="top" wrapText="1"/>
    </xf>
    <xf numFmtId="0" fontId="3" fillId="0" borderId="47" xfId="0" applyFont="1" applyFill="1" applyBorder="1" applyAlignment="1">
      <alignment horizontal="left" vertical="top" wrapText="1"/>
    </xf>
    <xf numFmtId="0" fontId="3" fillId="0" borderId="1" xfId="0" applyFont="1" applyFill="1" applyBorder="1" applyAlignment="1">
      <alignment horizontal="left" vertical="top" wrapText="1"/>
    </xf>
    <xf numFmtId="0" fontId="3" fillId="0" borderId="16" xfId="0" applyFont="1" applyFill="1" applyBorder="1" applyAlignment="1">
      <alignment horizontal="left" vertical="top" wrapText="1"/>
    </xf>
    <xf numFmtId="0" fontId="3" fillId="0" borderId="20" xfId="0" applyNumberFormat="1" applyFont="1" applyFill="1" applyBorder="1" applyAlignment="1">
      <alignment horizontal="left" vertical="center"/>
    </xf>
    <xf numFmtId="0" fontId="3" fillId="0" borderId="40" xfId="0" applyNumberFormat="1" applyFont="1" applyFill="1" applyBorder="1" applyAlignment="1">
      <alignment horizontal="left" vertical="center"/>
    </xf>
    <xf numFmtId="0" fontId="3" fillId="0" borderId="15" xfId="0" applyNumberFormat="1" applyFont="1" applyFill="1" applyBorder="1" applyAlignment="1">
      <alignment horizontal="left" vertical="center"/>
    </xf>
    <xf numFmtId="0" fontId="3" fillId="0" borderId="1" xfId="0" applyNumberFormat="1" applyFont="1" applyFill="1" applyBorder="1" applyAlignment="1">
      <alignment horizontal="left" vertical="center"/>
    </xf>
    <xf numFmtId="0" fontId="3" fillId="2" borderId="13" xfId="0" applyNumberFormat="1" applyFont="1" applyFill="1" applyBorder="1" applyAlignment="1">
      <alignment horizontal="center" vertical="center"/>
    </xf>
    <xf numFmtId="0" fontId="3" fillId="2" borderId="89" xfId="0" applyNumberFormat="1" applyFont="1" applyFill="1" applyBorder="1" applyAlignment="1">
      <alignment horizontal="center" vertical="center"/>
    </xf>
    <xf numFmtId="0" fontId="3" fillId="2" borderId="14" xfId="0" applyNumberFormat="1" applyFont="1" applyFill="1" applyBorder="1" applyAlignment="1">
      <alignment horizontal="center" vertical="center"/>
    </xf>
    <xf numFmtId="0" fontId="67" fillId="2" borderId="94" xfId="0" applyFont="1" applyFill="1" applyBorder="1" applyAlignment="1">
      <alignment horizontal="center" vertical="center"/>
    </xf>
    <xf numFmtId="0" fontId="67" fillId="2" borderId="90" xfId="0" applyFont="1" applyFill="1" applyBorder="1" applyAlignment="1">
      <alignment horizontal="center" vertical="center"/>
    </xf>
    <xf numFmtId="0" fontId="67" fillId="2" borderId="91" xfId="0" applyFont="1" applyFill="1" applyBorder="1" applyAlignment="1">
      <alignment horizontal="center" vertical="center"/>
    </xf>
    <xf numFmtId="0" fontId="3" fillId="0" borderId="97" xfId="0" applyNumberFormat="1" applyFont="1" applyBorder="1" applyAlignment="1">
      <alignment horizontal="center" vertical="center" wrapText="1"/>
    </xf>
    <xf numFmtId="0" fontId="3" fillId="0" borderId="83" xfId="0" applyNumberFormat="1" applyFont="1" applyBorder="1" applyAlignment="1">
      <alignment horizontal="center" vertical="center" wrapText="1"/>
    </xf>
    <xf numFmtId="0" fontId="3" fillId="0" borderId="85" xfId="0" applyNumberFormat="1" applyFont="1" applyBorder="1" applyAlignment="1">
      <alignment horizontal="left" vertical="center" wrapText="1"/>
    </xf>
    <xf numFmtId="0" fontId="3" fillId="0" borderId="65" xfId="0" applyNumberFormat="1" applyFont="1" applyBorder="1" applyAlignment="1">
      <alignment horizontal="left" vertical="center" wrapText="1"/>
    </xf>
    <xf numFmtId="0" fontId="3" fillId="0" borderId="67" xfId="0" applyNumberFormat="1" applyFont="1" applyBorder="1" applyAlignment="1">
      <alignment horizontal="left" vertical="center" wrapText="1"/>
    </xf>
    <xf numFmtId="0" fontId="3" fillId="0" borderId="47" xfId="0" applyNumberFormat="1" applyFont="1" applyBorder="1" applyAlignment="1">
      <alignment horizontal="left" vertical="center" wrapText="1"/>
    </xf>
    <xf numFmtId="0" fontId="67" fillId="2" borderId="95" xfId="0" applyFont="1" applyFill="1" applyBorder="1" applyAlignment="1">
      <alignment horizontal="center" vertical="center"/>
    </xf>
    <xf numFmtId="0" fontId="67" fillId="2" borderId="83" xfId="0" applyFont="1" applyFill="1" applyBorder="1" applyAlignment="1">
      <alignment horizontal="center" vertical="center"/>
    </xf>
    <xf numFmtId="0" fontId="67" fillId="2" borderId="68" xfId="0" applyFont="1" applyFill="1" applyBorder="1" applyAlignment="1">
      <alignment horizontal="center" vertical="center"/>
    </xf>
    <xf numFmtId="0" fontId="51" fillId="2" borderId="53" xfId="0" applyFont="1" applyFill="1" applyBorder="1" applyAlignment="1">
      <alignment horizontal="center" vertical="center"/>
    </xf>
    <xf numFmtId="0" fontId="51" fillId="2" borderId="100" xfId="0" applyFont="1" applyFill="1" applyBorder="1" applyAlignment="1">
      <alignment horizontal="center" vertical="center"/>
    </xf>
    <xf numFmtId="0" fontId="51" fillId="2" borderId="101" xfId="0" applyFont="1" applyFill="1" applyBorder="1" applyAlignment="1">
      <alignment horizontal="center" vertical="center"/>
    </xf>
    <xf numFmtId="0" fontId="51" fillId="2" borderId="49" xfId="0" applyFont="1" applyFill="1" applyBorder="1" applyAlignment="1">
      <alignment horizontal="center" vertical="center"/>
    </xf>
    <xf numFmtId="0" fontId="51" fillId="2" borderId="50" xfId="0" applyFont="1" applyFill="1" applyBorder="1" applyAlignment="1">
      <alignment horizontal="center" vertical="center"/>
    </xf>
    <xf numFmtId="0" fontId="51" fillId="2" borderId="52" xfId="0" applyFont="1" applyFill="1" applyBorder="1" applyAlignment="1">
      <alignment horizontal="center" vertical="center"/>
    </xf>
    <xf numFmtId="0" fontId="54" fillId="0" borderId="0" xfId="0" applyFont="1" applyFill="1" applyBorder="1" applyAlignment="1">
      <alignment horizontal="left" vertical="top" wrapText="1"/>
    </xf>
    <xf numFmtId="0" fontId="3" fillId="2" borderId="20" xfId="0" applyFont="1" applyFill="1" applyBorder="1" applyAlignment="1">
      <alignment horizontal="center" vertical="center" wrapText="1"/>
    </xf>
    <xf numFmtId="0" fontId="3" fillId="2" borderId="40"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39"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0" borderId="1" xfId="0" applyNumberFormat="1" applyFont="1" applyBorder="1" applyAlignment="1">
      <alignment horizontal="right" vertical="center" wrapText="1"/>
    </xf>
    <xf numFmtId="0" fontId="3" fillId="0" borderId="20" xfId="0" applyFont="1" applyFill="1" applyBorder="1" applyAlignment="1">
      <alignment vertical="center" wrapText="1"/>
    </xf>
    <xf numFmtId="0" fontId="3" fillId="0" borderId="40" xfId="0" applyFont="1" applyFill="1" applyBorder="1" applyAlignment="1">
      <alignment vertical="center" wrapText="1"/>
    </xf>
    <xf numFmtId="0" fontId="3" fillId="0" borderId="15" xfId="0" applyFont="1" applyFill="1" applyBorder="1" applyAlignment="1">
      <alignment vertical="center" wrapText="1"/>
    </xf>
    <xf numFmtId="0" fontId="3" fillId="0" borderId="1" xfId="0" applyFont="1" applyFill="1" applyBorder="1" applyAlignment="1">
      <alignment vertical="center" wrapText="1"/>
    </xf>
    <xf numFmtId="0" fontId="3" fillId="0" borderId="48" xfId="0" applyFont="1" applyBorder="1" applyAlignment="1">
      <alignment horizontal="center" vertical="center" wrapText="1"/>
    </xf>
    <xf numFmtId="0" fontId="3" fillId="0" borderId="85" xfId="0" applyFont="1" applyBorder="1" applyAlignment="1">
      <alignment horizontal="center" vertical="center" wrapText="1"/>
    </xf>
    <xf numFmtId="0" fontId="3" fillId="0" borderId="46" xfId="0" applyFont="1" applyBorder="1" applyAlignment="1">
      <alignment horizontal="center" vertical="center" wrapText="1"/>
    </xf>
    <xf numFmtId="0" fontId="3" fillId="0" borderId="67" xfId="0" applyFont="1" applyBorder="1" applyAlignment="1">
      <alignment horizontal="center" vertical="center" wrapText="1"/>
    </xf>
    <xf numFmtId="0" fontId="3" fillId="0" borderId="67" xfId="0" applyFont="1" applyBorder="1" applyAlignment="1">
      <alignment horizontal="left" vertical="center" wrapText="1"/>
    </xf>
    <xf numFmtId="0" fontId="3" fillId="0" borderId="47" xfId="0" applyFont="1" applyBorder="1" applyAlignment="1">
      <alignment horizontal="left" vertical="center" wrapText="1"/>
    </xf>
    <xf numFmtId="0" fontId="81" fillId="0" borderId="1" xfId="0" applyFont="1" applyBorder="1" applyAlignment="1"/>
    <xf numFmtId="0" fontId="3" fillId="0" borderId="46" xfId="0" applyFont="1" applyBorder="1" applyAlignment="1">
      <alignment horizontal="left" vertical="center" wrapText="1"/>
    </xf>
    <xf numFmtId="0" fontId="45" fillId="2" borderId="20" xfId="0" applyFont="1" applyFill="1" applyBorder="1" applyAlignment="1">
      <alignment horizontal="center" vertical="center" shrinkToFit="1"/>
    </xf>
    <xf numFmtId="0" fontId="45" fillId="2" borderId="40" xfId="0" applyFont="1" applyFill="1" applyBorder="1" applyAlignment="1">
      <alignment horizontal="center" vertical="center" shrinkToFit="1"/>
    </xf>
    <xf numFmtId="0" fontId="45" fillId="2" borderId="21" xfId="0" applyFont="1" applyFill="1" applyBorder="1" applyAlignment="1">
      <alignment horizontal="center" vertical="center" shrinkToFit="1"/>
    </xf>
    <xf numFmtId="0" fontId="45" fillId="2" borderId="2" xfId="0" applyFont="1" applyFill="1" applyBorder="1" applyAlignment="1">
      <alignment horizontal="center" vertical="center" shrinkToFit="1"/>
    </xf>
    <xf numFmtId="0" fontId="45" fillId="2" borderId="0" xfId="0" applyFont="1" applyFill="1" applyBorder="1" applyAlignment="1">
      <alignment horizontal="center" vertical="center" shrinkToFit="1"/>
    </xf>
    <xf numFmtId="0" fontId="45" fillId="2" borderId="39" xfId="0" applyFont="1" applyFill="1" applyBorder="1" applyAlignment="1">
      <alignment horizontal="center" vertical="center" shrinkToFit="1"/>
    </xf>
    <xf numFmtId="0" fontId="8" fillId="0" borderId="20" xfId="0" applyNumberFormat="1" applyFont="1" applyFill="1" applyBorder="1" applyAlignment="1">
      <alignment horizontal="center" vertical="center"/>
    </xf>
    <xf numFmtId="0" fontId="8" fillId="0" borderId="40" xfId="0" applyNumberFormat="1" applyFont="1" applyFill="1" applyBorder="1" applyAlignment="1">
      <alignment horizontal="center" vertical="center"/>
    </xf>
    <xf numFmtId="0" fontId="8" fillId="0" borderId="21" xfId="0" applyNumberFormat="1" applyFont="1" applyFill="1" applyBorder="1" applyAlignment="1">
      <alignment horizontal="center" vertical="center"/>
    </xf>
    <xf numFmtId="0" fontId="8" fillId="0" borderId="2" xfId="0" applyNumberFormat="1" applyFont="1" applyFill="1" applyBorder="1" applyAlignment="1">
      <alignment horizontal="center" vertical="center"/>
    </xf>
    <xf numFmtId="0" fontId="8" fillId="0" borderId="0" xfId="0" applyNumberFormat="1" applyFont="1" applyFill="1" applyBorder="1" applyAlignment="1">
      <alignment horizontal="center" vertical="center"/>
    </xf>
    <xf numFmtId="0" fontId="8" fillId="0" borderId="39" xfId="0" applyNumberFormat="1" applyFont="1" applyFill="1" applyBorder="1" applyAlignment="1">
      <alignment horizontal="center" vertical="center"/>
    </xf>
    <xf numFmtId="0" fontId="8" fillId="0" borderId="15" xfId="0" applyNumberFormat="1" applyFont="1" applyFill="1" applyBorder="1" applyAlignment="1">
      <alignment horizontal="center" vertical="center"/>
    </xf>
    <xf numFmtId="0" fontId="8" fillId="0" borderId="1" xfId="0" applyNumberFormat="1" applyFont="1" applyFill="1" applyBorder="1" applyAlignment="1">
      <alignment horizontal="center" vertical="center"/>
    </xf>
    <xf numFmtId="0" fontId="8" fillId="0" borderId="16" xfId="0" applyNumberFormat="1" applyFont="1" applyFill="1" applyBorder="1" applyAlignment="1">
      <alignment horizontal="center" vertical="center"/>
    </xf>
    <xf numFmtId="0" fontId="77" fillId="2" borderId="20" xfId="0" applyFont="1" applyFill="1" applyBorder="1" applyAlignment="1">
      <alignment horizontal="center" vertical="center"/>
    </xf>
    <xf numFmtId="0" fontId="77" fillId="2" borderId="40" xfId="0" applyFont="1" applyFill="1" applyBorder="1" applyAlignment="1">
      <alignment horizontal="center" vertical="center"/>
    </xf>
    <xf numFmtId="0" fontId="77" fillId="2" borderId="21" xfId="0" applyFont="1" applyFill="1" applyBorder="1" applyAlignment="1">
      <alignment horizontal="center" vertical="center"/>
    </xf>
    <xf numFmtId="0" fontId="77" fillId="2" borderId="2" xfId="0" applyFont="1" applyFill="1" applyBorder="1" applyAlignment="1">
      <alignment horizontal="center" vertical="center"/>
    </xf>
    <xf numFmtId="0" fontId="77" fillId="2" borderId="0" xfId="0" applyFont="1" applyFill="1" applyBorder="1" applyAlignment="1">
      <alignment horizontal="center" vertical="center"/>
    </xf>
    <xf numFmtId="0" fontId="77" fillId="2" borderId="39" xfId="0" applyFont="1" applyFill="1" applyBorder="1" applyAlignment="1">
      <alignment horizontal="center" vertical="center"/>
    </xf>
    <xf numFmtId="0" fontId="3" fillId="3" borderId="40" xfId="0" applyNumberFormat="1" applyFont="1" applyFill="1" applyBorder="1" applyAlignment="1">
      <alignment horizontal="left" vertical="center"/>
    </xf>
    <xf numFmtId="0" fontId="3" fillId="3" borderId="21" xfId="0" applyNumberFormat="1" applyFont="1" applyFill="1" applyBorder="1" applyAlignment="1">
      <alignment horizontal="left" vertical="center"/>
    </xf>
    <xf numFmtId="0" fontId="3" fillId="0" borderId="97" xfId="0" applyNumberFormat="1" applyFont="1" applyFill="1" applyBorder="1" applyAlignment="1">
      <alignment horizontal="center" vertical="center" wrapText="1"/>
    </xf>
    <xf numFmtId="0" fontId="3" fillId="0" borderId="83" xfId="0" applyNumberFormat="1" applyFont="1" applyFill="1" applyBorder="1" applyAlignment="1">
      <alignment horizontal="center" vertical="center" wrapText="1"/>
    </xf>
    <xf numFmtId="0" fontId="3" fillId="0" borderId="132" xfId="0" applyNumberFormat="1" applyFont="1" applyFill="1" applyBorder="1" applyAlignment="1">
      <alignment horizontal="center" vertical="center" wrapText="1"/>
    </xf>
    <xf numFmtId="0" fontId="3" fillId="0" borderId="90" xfId="0" applyNumberFormat="1" applyFont="1" applyFill="1" applyBorder="1" applyAlignment="1">
      <alignment horizontal="center" vertical="center" wrapText="1"/>
    </xf>
    <xf numFmtId="0" fontId="54" fillId="0" borderId="132" xfId="0" applyNumberFormat="1" applyFont="1" applyBorder="1" applyAlignment="1">
      <alignment horizontal="center" vertical="center" wrapText="1"/>
    </xf>
    <xf numFmtId="0" fontId="54" fillId="0" borderId="90" xfId="0" applyNumberFormat="1" applyFont="1" applyBorder="1" applyAlignment="1">
      <alignment horizontal="center" vertical="center" wrapText="1"/>
    </xf>
    <xf numFmtId="0" fontId="54" fillId="0" borderId="97" xfId="0" applyNumberFormat="1" applyFont="1" applyBorder="1" applyAlignment="1">
      <alignment horizontal="center" vertical="center" wrapText="1"/>
    </xf>
    <xf numFmtId="0" fontId="54" fillId="0" borderId="83" xfId="0" applyNumberFormat="1" applyFont="1" applyBorder="1" applyAlignment="1">
      <alignment horizontal="center" vertical="center" wrapText="1"/>
    </xf>
    <xf numFmtId="0" fontId="54" fillId="0" borderId="20" xfId="0" applyFont="1" applyBorder="1" applyAlignment="1">
      <alignment horizontal="left" vertical="center" wrapText="1"/>
    </xf>
    <xf numFmtId="0" fontId="54" fillId="0" borderId="40" xfId="0" applyFont="1" applyBorder="1" applyAlignment="1">
      <alignment horizontal="left" vertical="center" wrapText="1"/>
    </xf>
    <xf numFmtId="0" fontId="54" fillId="0" borderId="21" xfId="0" applyFont="1" applyBorder="1" applyAlignment="1">
      <alignment horizontal="left" vertical="center" wrapText="1"/>
    </xf>
    <xf numFmtId="0" fontId="54" fillId="0" borderId="2" xfId="0" applyFont="1" applyBorder="1" applyAlignment="1">
      <alignment horizontal="left" vertical="center" wrapText="1"/>
    </xf>
    <xf numFmtId="0" fontId="54" fillId="0" borderId="0" xfId="0" applyFont="1" applyBorder="1" applyAlignment="1">
      <alignment horizontal="left" vertical="center" wrapText="1"/>
    </xf>
    <xf numFmtId="0" fontId="54" fillId="0" borderId="39" xfId="0" applyFont="1" applyBorder="1" applyAlignment="1">
      <alignment horizontal="left" vertical="center" wrapText="1"/>
    </xf>
    <xf numFmtId="0" fontId="3" fillId="0" borderId="2" xfId="0" applyFont="1" applyBorder="1" applyAlignment="1">
      <alignment horizontal="right" vertical="center" wrapText="1"/>
    </xf>
    <xf numFmtId="0" fontId="3" fillId="0" borderId="0" xfId="0" applyFont="1" applyBorder="1" applyAlignment="1">
      <alignment horizontal="right" vertical="center" wrapText="1"/>
    </xf>
    <xf numFmtId="0" fontId="3" fillId="0" borderId="2" xfId="0" applyFont="1" applyFill="1" applyBorder="1" applyAlignment="1">
      <alignment horizontal="right" vertical="center" wrapText="1"/>
    </xf>
    <xf numFmtId="0" fontId="3" fillId="0" borderId="0" xfId="0" applyFont="1" applyFill="1" applyBorder="1" applyAlignment="1">
      <alignment horizontal="right" vertical="center" wrapText="1"/>
    </xf>
    <xf numFmtId="0" fontId="3" fillId="0" borderId="0" xfId="0" applyFont="1" applyBorder="1" applyAlignment="1">
      <alignment horizontal="left" vertical="center"/>
    </xf>
    <xf numFmtId="0" fontId="3" fillId="0" borderId="39" xfId="0" applyFont="1" applyBorder="1" applyAlignment="1">
      <alignment horizontal="left" vertical="center"/>
    </xf>
    <xf numFmtId="0" fontId="3" fillId="0" borderId="83" xfId="0" applyNumberFormat="1" applyFont="1" applyFill="1" applyBorder="1" applyAlignment="1">
      <alignment horizontal="left" vertical="center" wrapText="1"/>
    </xf>
    <xf numFmtId="0" fontId="54" fillId="0" borderId="2" xfId="0" applyFont="1" applyFill="1" applyBorder="1" applyAlignment="1">
      <alignment horizontal="right" vertical="top" wrapText="1"/>
    </xf>
    <xf numFmtId="0" fontId="54" fillId="0" borderId="0" xfId="0" applyFont="1" applyFill="1" applyBorder="1" applyAlignment="1">
      <alignment horizontal="right" vertical="top" wrapText="1"/>
    </xf>
    <xf numFmtId="0" fontId="10" fillId="2" borderId="13" xfId="0" applyNumberFormat="1" applyFont="1" applyFill="1" applyBorder="1" applyAlignment="1">
      <alignment horizontal="center" vertical="center" wrapText="1"/>
    </xf>
    <xf numFmtId="0" fontId="10" fillId="2" borderId="89" xfId="0" applyNumberFormat="1" applyFont="1" applyFill="1" applyBorder="1" applyAlignment="1">
      <alignment horizontal="center" vertical="center" wrapText="1"/>
    </xf>
    <xf numFmtId="0" fontId="10" fillId="2" borderId="14" xfId="0" applyNumberFormat="1" applyFont="1" applyFill="1" applyBorder="1" applyAlignment="1">
      <alignment horizontal="center" vertical="center" wrapText="1"/>
    </xf>
    <xf numFmtId="0" fontId="3" fillId="0" borderId="85" xfId="0" applyNumberFormat="1" applyFont="1" applyFill="1" applyBorder="1" applyAlignment="1">
      <alignment horizontal="left" vertical="center" wrapText="1"/>
    </xf>
    <xf numFmtId="0" fontId="3" fillId="0" borderId="65" xfId="0" applyNumberFormat="1" applyFont="1" applyFill="1" applyBorder="1" applyAlignment="1">
      <alignment horizontal="left" vertical="center" wrapText="1"/>
    </xf>
    <xf numFmtId="0" fontId="3" fillId="0" borderId="67" xfId="0" applyNumberFormat="1" applyFont="1" applyFill="1" applyBorder="1" applyAlignment="1">
      <alignment horizontal="left" vertical="center" wrapText="1"/>
    </xf>
    <xf numFmtId="0" fontId="3" fillId="0" borderId="47" xfId="0" applyNumberFormat="1" applyFont="1" applyFill="1" applyBorder="1" applyAlignment="1">
      <alignment horizontal="left" vertical="center" wrapText="1"/>
    </xf>
    <xf numFmtId="0" fontId="54" fillId="0" borderId="20" xfId="0" applyFont="1" applyFill="1" applyBorder="1" applyAlignment="1">
      <alignment horizontal="left" vertical="center" wrapText="1"/>
    </xf>
    <xf numFmtId="0" fontId="54" fillId="0" borderId="40" xfId="0" applyFont="1" applyFill="1" applyBorder="1" applyAlignment="1">
      <alignment horizontal="left" vertical="center" wrapText="1"/>
    </xf>
    <xf numFmtId="0" fontId="54" fillId="0" borderId="21" xfId="0" applyFont="1" applyFill="1" applyBorder="1" applyAlignment="1">
      <alignment horizontal="left" vertical="center" wrapText="1"/>
    </xf>
    <xf numFmtId="0" fontId="54" fillId="0" borderId="15" xfId="0" applyFont="1" applyFill="1" applyBorder="1" applyAlignment="1">
      <alignment horizontal="left" vertical="center" wrapText="1"/>
    </xf>
    <xf numFmtId="0" fontId="54" fillId="0" borderId="1" xfId="0" applyFont="1" applyFill="1" applyBorder="1" applyAlignment="1">
      <alignment horizontal="left" vertical="center" wrapText="1"/>
    </xf>
    <xf numFmtId="0" fontId="54" fillId="0" borderId="16" xfId="0" applyFont="1" applyFill="1" applyBorder="1" applyAlignment="1">
      <alignment horizontal="left" vertical="center" wrapText="1"/>
    </xf>
    <xf numFmtId="0" fontId="3" fillId="0" borderId="132" xfId="0" applyNumberFormat="1" applyFont="1" applyBorder="1" applyAlignment="1">
      <alignment horizontal="center" vertical="center" wrapText="1"/>
    </xf>
    <xf numFmtId="0" fontId="3" fillId="0" borderId="90" xfId="0" applyNumberFormat="1" applyFont="1" applyBorder="1" applyAlignment="1">
      <alignment horizontal="center" vertical="center" wrapText="1"/>
    </xf>
    <xf numFmtId="0" fontId="3" fillId="0" borderId="90" xfId="0" applyNumberFormat="1" applyFont="1" applyBorder="1" applyAlignment="1">
      <alignment horizontal="left" vertical="center" wrapText="1"/>
    </xf>
    <xf numFmtId="0" fontId="3" fillId="0" borderId="91" xfId="0" applyNumberFormat="1" applyFont="1" applyBorder="1" applyAlignment="1">
      <alignment horizontal="left" vertical="center" wrapText="1"/>
    </xf>
    <xf numFmtId="0" fontId="3" fillId="0" borderId="97" xfId="0" applyNumberFormat="1" applyFont="1" applyFill="1" applyBorder="1" applyAlignment="1">
      <alignment horizontal="center" vertical="center"/>
    </xf>
    <xf numFmtId="0" fontId="3" fillId="0" borderId="83" xfId="0" applyNumberFormat="1" applyFont="1" applyFill="1" applyBorder="1" applyAlignment="1">
      <alignment horizontal="center" vertical="center"/>
    </xf>
    <xf numFmtId="0" fontId="3" fillId="0" borderId="5" xfId="0" applyFont="1" applyBorder="1" applyAlignment="1">
      <alignment horizontal="left" vertical="center" wrapText="1"/>
    </xf>
    <xf numFmtId="0" fontId="3" fillId="0" borderId="20" xfId="0" applyNumberFormat="1" applyFont="1" applyBorder="1" applyAlignment="1">
      <alignment horizontal="left" vertical="center"/>
    </xf>
    <xf numFmtId="0" fontId="77" fillId="2" borderId="15" xfId="0" applyFont="1" applyFill="1" applyBorder="1" applyAlignment="1">
      <alignment horizontal="center" vertical="center"/>
    </xf>
    <xf numFmtId="0" fontId="77" fillId="2" borderId="1" xfId="0" applyFont="1" applyFill="1" applyBorder="1" applyAlignment="1">
      <alignment horizontal="center" vertical="center"/>
    </xf>
    <xf numFmtId="0" fontId="77" fillId="2" borderId="16" xfId="0" applyFont="1" applyFill="1" applyBorder="1" applyAlignment="1">
      <alignment horizontal="center" vertical="center"/>
    </xf>
    <xf numFmtId="0" fontId="77" fillId="2" borderId="5" xfId="0" applyFont="1" applyFill="1" applyBorder="1" applyAlignment="1">
      <alignment horizontal="center" vertical="center"/>
    </xf>
    <xf numFmtId="0" fontId="26" fillId="0" borderId="0" xfId="0" applyNumberFormat="1" applyFont="1" applyFill="1" applyBorder="1" applyAlignment="1">
      <alignment horizontal="center" vertical="center"/>
    </xf>
    <xf numFmtId="0" fontId="62" fillId="2" borderId="53" xfId="0" applyFont="1" applyFill="1" applyBorder="1" applyAlignment="1">
      <alignment horizontal="center" vertical="center" wrapText="1"/>
    </xf>
    <xf numFmtId="0" fontId="62" fillId="2" borderId="100" xfId="0" applyFont="1" applyFill="1" applyBorder="1" applyAlignment="1">
      <alignment horizontal="center" vertical="center" wrapText="1"/>
    </xf>
    <xf numFmtId="0" fontId="62" fillId="2" borderId="49" xfId="0" applyFont="1" applyFill="1" applyBorder="1" applyAlignment="1">
      <alignment horizontal="center" vertical="center" wrapText="1"/>
    </xf>
    <xf numFmtId="0" fontId="62" fillId="2" borderId="50" xfId="0" applyFont="1" applyFill="1" applyBorder="1" applyAlignment="1">
      <alignment horizontal="center" vertical="center" wrapText="1"/>
    </xf>
    <xf numFmtId="0" fontId="20" fillId="0" borderId="0" xfId="0" applyNumberFormat="1" applyFont="1" applyFill="1" applyBorder="1" applyAlignment="1">
      <alignment horizontal="center" vertical="center"/>
    </xf>
    <xf numFmtId="0" fontId="73" fillId="0" borderId="0" xfId="0" applyFont="1" applyFill="1" applyBorder="1"/>
    <xf numFmtId="0" fontId="3" fillId="3" borderId="20" xfId="0" applyNumberFormat="1" applyFont="1" applyFill="1" applyBorder="1" applyAlignment="1">
      <alignment horizontal="left" vertical="center"/>
    </xf>
    <xf numFmtId="0" fontId="3" fillId="0" borderId="21" xfId="0" applyNumberFormat="1" applyFont="1" applyFill="1" applyBorder="1" applyAlignment="1">
      <alignment horizontal="left" vertical="center"/>
    </xf>
    <xf numFmtId="0" fontId="3" fillId="0" borderId="0" xfId="0" applyNumberFormat="1" applyFont="1" applyFill="1" applyBorder="1" applyAlignment="1">
      <alignment horizontal="left" vertical="center"/>
    </xf>
    <xf numFmtId="0" fontId="3" fillId="0" borderId="39" xfId="0" applyNumberFormat="1" applyFont="1" applyFill="1" applyBorder="1" applyAlignment="1">
      <alignment horizontal="left" vertical="center"/>
    </xf>
    <xf numFmtId="0" fontId="3" fillId="0" borderId="16" xfId="0" applyNumberFormat="1" applyFont="1" applyFill="1" applyBorder="1" applyAlignment="1">
      <alignment horizontal="left" vertical="center"/>
    </xf>
    <xf numFmtId="0" fontId="8" fillId="0" borderId="5" xfId="0" applyNumberFormat="1" applyFont="1" applyBorder="1" applyAlignment="1">
      <alignment horizontal="center" vertical="center"/>
    </xf>
    <xf numFmtId="0" fontId="3" fillId="0" borderId="0" xfId="0" applyFont="1" applyFill="1" applyBorder="1" applyAlignment="1">
      <alignment horizontal="center" vertical="top" wrapText="1"/>
    </xf>
    <xf numFmtId="0" fontId="3" fillId="0" borderId="2" xfId="0" applyNumberFormat="1" applyFont="1" applyFill="1" applyBorder="1" applyAlignment="1">
      <alignment horizontal="right" vertical="center"/>
    </xf>
    <xf numFmtId="0" fontId="3" fillId="0" borderId="0" xfId="0" applyNumberFormat="1" applyFont="1" applyFill="1" applyBorder="1" applyAlignment="1">
      <alignment horizontal="right" vertical="center"/>
    </xf>
    <xf numFmtId="0" fontId="8" fillId="0" borderId="20" xfId="2" applyNumberFormat="1" applyFont="1" applyBorder="1" applyAlignment="1">
      <alignment horizontal="center" vertical="center"/>
    </xf>
    <xf numFmtId="0" fontId="8" fillId="0" borderId="40" xfId="2" applyNumberFormat="1" applyFont="1" applyBorder="1" applyAlignment="1">
      <alignment horizontal="center" vertical="center"/>
    </xf>
    <xf numFmtId="0" fontId="8" fillId="0" borderId="21" xfId="2" applyNumberFormat="1" applyFont="1" applyBorder="1" applyAlignment="1">
      <alignment horizontal="center" vertical="center"/>
    </xf>
    <xf numFmtId="0" fontId="8" fillId="0" borderId="2" xfId="2" applyNumberFormat="1" applyFont="1" applyBorder="1" applyAlignment="1">
      <alignment horizontal="center" vertical="center"/>
    </xf>
    <xf numFmtId="0" fontId="8" fillId="0" borderId="0" xfId="2" applyNumberFormat="1" applyFont="1" applyBorder="1" applyAlignment="1">
      <alignment horizontal="center" vertical="center"/>
    </xf>
    <xf numFmtId="0" fontId="8" fillId="0" borderId="39" xfId="2" applyNumberFormat="1" applyFont="1" applyBorder="1" applyAlignment="1">
      <alignment horizontal="center" vertical="center"/>
    </xf>
    <xf numFmtId="0" fontId="8" fillId="0" borderId="15" xfId="2" applyNumberFormat="1" applyFont="1" applyBorder="1" applyAlignment="1">
      <alignment horizontal="center" vertical="center"/>
    </xf>
    <xf numFmtId="0" fontId="8" fillId="0" borderId="1" xfId="2" applyNumberFormat="1" applyFont="1" applyBorder="1" applyAlignment="1">
      <alignment horizontal="center" vertical="center"/>
    </xf>
    <xf numFmtId="0" fontId="8" fillId="0" borderId="16" xfId="2" applyNumberFormat="1" applyFont="1" applyBorder="1" applyAlignment="1">
      <alignment horizontal="center" vertical="center"/>
    </xf>
    <xf numFmtId="0" fontId="3" fillId="0" borderId="83" xfId="0" applyNumberFormat="1" applyFont="1" applyBorder="1" applyAlignment="1">
      <alignment horizontal="left" vertical="center" wrapText="1"/>
    </xf>
    <xf numFmtId="0" fontId="3" fillId="0" borderId="68" xfId="0" applyNumberFormat="1" applyFont="1" applyBorder="1" applyAlignment="1">
      <alignment horizontal="left" vertical="center" wrapText="1"/>
    </xf>
    <xf numFmtId="0" fontId="62" fillId="0" borderId="93" xfId="0" applyFont="1" applyFill="1" applyBorder="1" applyAlignment="1">
      <alignment horizontal="center" vertical="center" shrinkToFit="1"/>
    </xf>
    <xf numFmtId="0" fontId="62" fillId="0" borderId="82" xfId="0" applyFont="1" applyFill="1" applyBorder="1" applyAlignment="1">
      <alignment horizontal="center" vertical="center" shrinkToFit="1"/>
    </xf>
    <xf numFmtId="0" fontId="62" fillId="0" borderId="85" xfId="0" applyFont="1" applyFill="1" applyBorder="1" applyAlignment="1">
      <alignment horizontal="center" vertical="center" shrinkToFit="1"/>
    </xf>
    <xf numFmtId="0" fontId="62" fillId="0" borderId="65" xfId="0" applyFont="1" applyFill="1" applyBorder="1" applyAlignment="1">
      <alignment horizontal="center" vertical="center" shrinkToFit="1"/>
    </xf>
    <xf numFmtId="0" fontId="67" fillId="2" borderId="48" xfId="0" applyFont="1" applyFill="1" applyBorder="1" applyAlignment="1">
      <alignment horizontal="center" vertical="center"/>
    </xf>
    <xf numFmtId="0" fontId="67" fillId="2" borderId="85" xfId="0" applyFont="1" applyFill="1" applyBorder="1" applyAlignment="1">
      <alignment horizontal="center" vertical="center"/>
    </xf>
    <xf numFmtId="0" fontId="67" fillId="2" borderId="65" xfId="0" applyFont="1" applyFill="1" applyBorder="1" applyAlignment="1">
      <alignment horizontal="center" vertical="center"/>
    </xf>
    <xf numFmtId="0" fontId="67" fillId="2" borderId="2" xfId="0" applyFont="1" applyFill="1" applyBorder="1" applyAlignment="1">
      <alignment horizontal="center" vertical="center"/>
    </xf>
    <xf numFmtId="0" fontId="67" fillId="2" borderId="0" xfId="0" applyFont="1" applyFill="1" applyBorder="1" applyAlignment="1">
      <alignment horizontal="center" vertical="center"/>
    </xf>
    <xf numFmtId="0" fontId="67" fillId="2" borderId="39" xfId="0" applyFont="1" applyFill="1" applyBorder="1" applyAlignment="1">
      <alignment horizontal="center" vertical="center"/>
    </xf>
    <xf numFmtId="0" fontId="67" fillId="2" borderId="15" xfId="0" applyFont="1" applyFill="1" applyBorder="1" applyAlignment="1">
      <alignment horizontal="center" vertical="center"/>
    </xf>
    <xf numFmtId="0" fontId="67" fillId="2" borderId="1" xfId="0" applyFont="1" applyFill="1" applyBorder="1" applyAlignment="1">
      <alignment horizontal="center" vertical="center"/>
    </xf>
    <xf numFmtId="0" fontId="67" fillId="2" borderId="16" xfId="0" applyFont="1" applyFill="1" applyBorder="1" applyAlignment="1">
      <alignment horizontal="center" vertical="center"/>
    </xf>
    <xf numFmtId="0" fontId="54" fillId="0" borderId="2" xfId="0" applyFont="1" applyFill="1" applyBorder="1" applyAlignment="1">
      <alignment horizontal="left" vertical="center" wrapText="1"/>
    </xf>
    <xf numFmtId="0" fontId="54" fillId="0" borderId="0" xfId="0" applyFont="1" applyFill="1" applyBorder="1" applyAlignment="1">
      <alignment horizontal="left" vertical="center" wrapText="1"/>
    </xf>
    <xf numFmtId="0" fontId="54" fillId="0" borderId="39" xfId="0" applyFont="1" applyFill="1" applyBorder="1" applyAlignment="1">
      <alignment horizontal="left" vertical="center" wrapText="1"/>
    </xf>
    <xf numFmtId="0" fontId="3" fillId="0" borderId="84" xfId="0" applyNumberFormat="1" applyFont="1" applyFill="1" applyBorder="1" applyAlignment="1">
      <alignment horizontal="center" vertical="center" wrapText="1"/>
    </xf>
    <xf numFmtId="0" fontId="3" fillId="0" borderId="85" xfId="0" applyNumberFormat="1" applyFont="1" applyFill="1" applyBorder="1" applyAlignment="1">
      <alignment horizontal="center" vertical="center" wrapText="1"/>
    </xf>
    <xf numFmtId="0" fontId="3" fillId="0" borderId="96" xfId="0" applyNumberFormat="1" applyFont="1" applyFill="1" applyBorder="1" applyAlignment="1">
      <alignment horizontal="center" vertical="center" wrapText="1"/>
    </xf>
    <xf numFmtId="0" fontId="3" fillId="0" borderId="0" xfId="0" applyNumberFormat="1" applyFont="1" applyFill="1" applyBorder="1" applyAlignment="1">
      <alignment horizontal="center" vertical="center" wrapText="1"/>
    </xf>
    <xf numFmtId="0" fontId="3" fillId="0" borderId="66" xfId="0" applyNumberFormat="1" applyFont="1" applyFill="1" applyBorder="1" applyAlignment="1">
      <alignment horizontal="center" vertical="center" wrapText="1"/>
    </xf>
    <xf numFmtId="0" fontId="3" fillId="0" borderId="67" xfId="0" applyNumberFormat="1" applyFont="1" applyFill="1" applyBorder="1" applyAlignment="1">
      <alignment horizontal="center" vertical="center" wrapText="1"/>
    </xf>
    <xf numFmtId="0" fontId="67" fillId="2" borderId="46" xfId="0" applyFont="1" applyFill="1" applyBorder="1" applyAlignment="1">
      <alignment horizontal="center" vertical="center"/>
    </xf>
    <xf numFmtId="0" fontId="67" fillId="2" borderId="67" xfId="0" applyFont="1" applyFill="1" applyBorder="1" applyAlignment="1">
      <alignment horizontal="center" vertical="center"/>
    </xf>
    <xf numFmtId="0" fontId="67" fillId="2" borderId="47" xfId="0" applyFont="1" applyFill="1" applyBorder="1" applyAlignment="1">
      <alignment horizontal="center" vertical="center"/>
    </xf>
    <xf numFmtId="0" fontId="3" fillId="3" borderId="5" xfId="0" applyNumberFormat="1" applyFont="1" applyFill="1" applyBorder="1" applyAlignment="1">
      <alignment horizontal="left" vertical="center"/>
    </xf>
    <xf numFmtId="0" fontId="52" fillId="4" borderId="0" xfId="0" applyNumberFormat="1" applyFont="1" applyFill="1" applyAlignment="1">
      <alignment horizontal="left" vertical="center"/>
    </xf>
    <xf numFmtId="0" fontId="62" fillId="0" borderId="90" xfId="0" applyFont="1" applyFill="1" applyBorder="1" applyAlignment="1">
      <alignment horizontal="center" vertical="center" shrinkToFit="1"/>
    </xf>
    <xf numFmtId="0" fontId="62" fillId="0" borderId="91" xfId="0" applyFont="1" applyFill="1" applyBorder="1" applyAlignment="1">
      <alignment horizontal="center" vertical="center" shrinkToFit="1"/>
    </xf>
    <xf numFmtId="0" fontId="114" fillId="0" borderId="20" xfId="0" applyFont="1" applyFill="1" applyBorder="1" applyAlignment="1">
      <alignment horizontal="left" vertical="center" wrapText="1"/>
    </xf>
    <xf numFmtId="0" fontId="114" fillId="0" borderId="40" xfId="0" applyFont="1" applyFill="1" applyBorder="1" applyAlignment="1">
      <alignment horizontal="left" vertical="center" wrapText="1"/>
    </xf>
    <xf numFmtId="0" fontId="114" fillId="0" borderId="21" xfId="0" applyFont="1" applyFill="1" applyBorder="1" applyAlignment="1">
      <alignment horizontal="left" vertical="center" wrapText="1"/>
    </xf>
    <xf numFmtId="0" fontId="114" fillId="0" borderId="2" xfId="0" applyFont="1" applyFill="1" applyBorder="1" applyAlignment="1">
      <alignment horizontal="left" vertical="center" wrapText="1"/>
    </xf>
    <xf numFmtId="0" fontId="114" fillId="0" borderId="0" xfId="0" applyFont="1" applyFill="1" applyBorder="1" applyAlignment="1">
      <alignment horizontal="left" vertical="center" wrapText="1"/>
    </xf>
    <xf numFmtId="0" fontId="114" fillId="0" borderId="39"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46" xfId="0" applyFill="1" applyBorder="1" applyAlignment="1">
      <alignment horizontal="center" vertical="center" wrapText="1"/>
    </xf>
    <xf numFmtId="0" fontId="0" fillId="0" borderId="67" xfId="0" applyFont="1" applyFill="1" applyBorder="1" applyAlignment="1">
      <alignment horizontal="center" vertical="center" wrapText="1"/>
    </xf>
    <xf numFmtId="0" fontId="0" fillId="0" borderId="94" xfId="0" applyFont="1" applyFill="1" applyBorder="1" applyAlignment="1">
      <alignment horizontal="center" vertical="center" wrapText="1"/>
    </xf>
    <xf numFmtId="0" fontId="0" fillId="0" borderId="90" xfId="0" applyFont="1" applyFill="1" applyBorder="1" applyAlignment="1">
      <alignment horizontal="center" vertical="center" wrapText="1"/>
    </xf>
    <xf numFmtId="0" fontId="3" fillId="0" borderId="84" xfId="0" applyNumberFormat="1" applyFont="1" applyBorder="1" applyAlignment="1">
      <alignment horizontal="center" vertical="center" wrapText="1"/>
    </xf>
    <xf numFmtId="0" fontId="3" fillId="0" borderId="85" xfId="0" applyNumberFormat="1" applyFont="1" applyBorder="1" applyAlignment="1">
      <alignment horizontal="center" vertical="center" wrapText="1"/>
    </xf>
    <xf numFmtId="0" fontId="3" fillId="0" borderId="66" xfId="0" applyNumberFormat="1" applyFont="1" applyBorder="1" applyAlignment="1">
      <alignment horizontal="center" vertical="center" wrapText="1"/>
    </xf>
    <xf numFmtId="0" fontId="3" fillId="0" borderId="67" xfId="0" applyNumberFormat="1" applyFont="1" applyBorder="1" applyAlignment="1">
      <alignment horizontal="center" vertical="center" wrapText="1"/>
    </xf>
    <xf numFmtId="0" fontId="51" fillId="2" borderId="92" xfId="0" applyFont="1" applyFill="1" applyBorder="1" applyAlignment="1">
      <alignment horizontal="center" vertical="center"/>
    </xf>
    <xf numFmtId="0" fontId="51" fillId="2" borderId="93" xfId="0" applyFont="1" applyFill="1" applyBorder="1" applyAlignment="1">
      <alignment horizontal="center" vertical="center"/>
    </xf>
    <xf numFmtId="0" fontId="51" fillId="2" borderId="82" xfId="0" applyFont="1" applyFill="1" applyBorder="1" applyAlignment="1">
      <alignment horizontal="center" vertical="center"/>
    </xf>
    <xf numFmtId="0" fontId="51" fillId="2" borderId="95" xfId="0" applyFont="1" applyFill="1" applyBorder="1" applyAlignment="1">
      <alignment horizontal="center" vertical="center"/>
    </xf>
    <xf numFmtId="0" fontId="51" fillId="2" borderId="83" xfId="0" applyFont="1" applyFill="1" applyBorder="1" applyAlignment="1">
      <alignment horizontal="center" vertical="center"/>
    </xf>
    <xf numFmtId="0" fontId="51" fillId="2" borderId="68" xfId="0" applyFont="1" applyFill="1" applyBorder="1" applyAlignment="1">
      <alignment horizontal="center" vertical="center"/>
    </xf>
    <xf numFmtId="0" fontId="3" fillId="0" borderId="68" xfId="0" applyNumberFormat="1" applyFont="1" applyFill="1" applyBorder="1" applyAlignment="1">
      <alignment horizontal="left" vertical="center" wrapText="1"/>
    </xf>
    <xf numFmtId="0" fontId="54" fillId="0" borderId="15" xfId="0" applyFont="1" applyBorder="1" applyAlignment="1">
      <alignment horizontal="left" vertical="center" wrapText="1"/>
    </xf>
    <xf numFmtId="0" fontId="54" fillId="0" borderId="1" xfId="0" applyFont="1" applyBorder="1" applyAlignment="1">
      <alignment horizontal="left" vertical="center" wrapText="1"/>
    </xf>
    <xf numFmtId="0" fontId="54" fillId="0" borderId="16" xfId="0" applyFont="1" applyBorder="1" applyAlignment="1">
      <alignment horizontal="left" vertical="center" wrapText="1"/>
    </xf>
    <xf numFmtId="0" fontId="8" fillId="0" borderId="20" xfId="0" applyNumberFormat="1" applyFont="1" applyBorder="1" applyAlignment="1">
      <alignment horizontal="center" vertical="center" shrinkToFit="1"/>
    </xf>
    <xf numFmtId="0" fontId="8" fillId="0" borderId="40" xfId="0" applyNumberFormat="1" applyFont="1" applyBorder="1" applyAlignment="1">
      <alignment horizontal="center" vertical="center" shrinkToFit="1"/>
    </xf>
    <xf numFmtId="0" fontId="8" fillId="0" borderId="21" xfId="0" applyNumberFormat="1" applyFont="1" applyBorder="1" applyAlignment="1">
      <alignment horizontal="center" vertical="center" shrinkToFit="1"/>
    </xf>
    <xf numFmtId="0" fontId="8" fillId="0" borderId="2" xfId="0" applyNumberFormat="1" applyFont="1" applyBorder="1" applyAlignment="1">
      <alignment horizontal="center" vertical="center" shrinkToFit="1"/>
    </xf>
    <xf numFmtId="0" fontId="8" fillId="0" borderId="0" xfId="0" applyNumberFormat="1" applyFont="1" applyBorder="1" applyAlignment="1">
      <alignment horizontal="center" vertical="center" shrinkToFit="1"/>
    </xf>
    <xf numFmtId="0" fontId="8" fillId="0" borderId="39" xfId="0" applyNumberFormat="1" applyFont="1" applyBorder="1" applyAlignment="1">
      <alignment horizontal="center" vertical="center" shrinkToFit="1"/>
    </xf>
    <xf numFmtId="0" fontId="8" fillId="0" borderId="15" xfId="0" applyNumberFormat="1" applyFont="1" applyBorder="1" applyAlignment="1">
      <alignment horizontal="center" vertical="center" shrinkToFit="1"/>
    </xf>
    <xf numFmtId="0" fontId="8" fillId="0" borderId="1" xfId="0" applyNumberFormat="1" applyFont="1" applyBorder="1" applyAlignment="1">
      <alignment horizontal="center" vertical="center" shrinkToFit="1"/>
    </xf>
    <xf numFmtId="0" fontId="8" fillId="0" borderId="16" xfId="0" applyNumberFormat="1" applyFont="1" applyBorder="1" applyAlignment="1">
      <alignment horizontal="center" vertical="center" shrinkToFit="1"/>
    </xf>
    <xf numFmtId="0" fontId="3" fillId="0" borderId="1" xfId="0" applyNumberFormat="1" applyFont="1" applyBorder="1" applyAlignment="1">
      <alignment horizontal="left" vertical="top" wrapText="1"/>
    </xf>
    <xf numFmtId="0" fontId="3" fillId="0" borderId="16" xfId="0" applyNumberFormat="1" applyFont="1" applyBorder="1" applyAlignment="1">
      <alignment horizontal="left" vertical="top" wrapText="1"/>
    </xf>
    <xf numFmtId="0" fontId="3" fillId="0" borderId="2" xfId="0" applyFont="1" applyBorder="1" applyAlignment="1">
      <alignment horizontal="left" vertical="top" wrapText="1"/>
    </xf>
    <xf numFmtId="0" fontId="3" fillId="0" borderId="0" xfId="0" applyFont="1" applyBorder="1" applyAlignment="1">
      <alignment horizontal="left" vertical="top"/>
    </xf>
    <xf numFmtId="0" fontId="3" fillId="0" borderId="39" xfId="0" applyFont="1" applyBorder="1" applyAlignment="1">
      <alignment horizontal="left" vertical="top"/>
    </xf>
    <xf numFmtId="0" fontId="3" fillId="0" borderId="2" xfId="0" applyFont="1" applyBorder="1" applyAlignment="1">
      <alignment horizontal="left" vertical="top"/>
    </xf>
    <xf numFmtId="0" fontId="77" fillId="0" borderId="119" xfId="0" applyFont="1" applyFill="1" applyBorder="1" applyAlignment="1">
      <alignment horizontal="center" vertical="center"/>
    </xf>
    <xf numFmtId="0" fontId="77" fillId="0" borderId="76" xfId="0" applyFont="1" applyFill="1" applyBorder="1" applyAlignment="1">
      <alignment horizontal="center" vertical="center"/>
    </xf>
    <xf numFmtId="0" fontId="77" fillId="0" borderId="77" xfId="0" applyFont="1" applyFill="1" applyBorder="1" applyAlignment="1">
      <alignment horizontal="center" vertical="center"/>
    </xf>
    <xf numFmtId="0" fontId="77" fillId="0" borderId="120" xfId="0" applyFont="1" applyFill="1" applyBorder="1" applyAlignment="1">
      <alignment horizontal="center" vertical="center"/>
    </xf>
    <xf numFmtId="0" fontId="77" fillId="0" borderId="121" xfId="0" applyFont="1" applyFill="1" applyBorder="1" applyAlignment="1">
      <alignment horizontal="center" vertical="center"/>
    </xf>
    <xf numFmtId="0" fontId="77" fillId="0" borderId="122" xfId="0" applyFont="1" applyFill="1" applyBorder="1" applyAlignment="1">
      <alignment horizontal="center" vertical="center"/>
    </xf>
    <xf numFmtId="0" fontId="77" fillId="0" borderId="123" xfId="0" applyFont="1" applyFill="1" applyBorder="1" applyAlignment="1">
      <alignment horizontal="center" vertical="center"/>
    </xf>
    <xf numFmtId="0" fontId="77" fillId="0" borderId="78" xfId="0" applyFont="1" applyFill="1" applyBorder="1" applyAlignment="1">
      <alignment horizontal="center" vertical="center"/>
    </xf>
    <xf numFmtId="0" fontId="77" fillId="0" borderId="79" xfId="0" applyFont="1" applyFill="1" applyBorder="1" applyAlignment="1">
      <alignment horizontal="center" vertical="center"/>
    </xf>
    <xf numFmtId="0" fontId="3" fillId="0" borderId="4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39" xfId="0" applyFont="1" applyBorder="1" applyAlignment="1">
      <alignment horizontal="center" vertical="center" wrapText="1"/>
    </xf>
    <xf numFmtId="0" fontId="3" fillId="0" borderId="100" xfId="0" applyFont="1" applyBorder="1" applyAlignment="1">
      <alignment horizontal="center" vertical="center" wrapText="1"/>
    </xf>
    <xf numFmtId="0" fontId="3" fillId="0" borderId="101" xfId="0" applyFont="1" applyBorder="1" applyAlignment="1">
      <alignment horizontal="center" vertical="center" wrapText="1"/>
    </xf>
    <xf numFmtId="0" fontId="3" fillId="0" borderId="50" xfId="0" applyFont="1" applyBorder="1" applyAlignment="1">
      <alignment horizontal="center" vertical="center" wrapText="1"/>
    </xf>
    <xf numFmtId="0" fontId="3" fillId="0" borderId="52" xfId="0" applyFont="1" applyBorder="1" applyAlignment="1">
      <alignment horizontal="center" vertical="center" wrapText="1"/>
    </xf>
    <xf numFmtId="0" fontId="62" fillId="2" borderId="20" xfId="0" applyFont="1" applyFill="1" applyBorder="1" applyAlignment="1">
      <alignment horizontal="center" vertical="center" wrapText="1"/>
    </xf>
    <xf numFmtId="0" fontId="62" fillId="2" borderId="40" xfId="0" applyFont="1" applyFill="1" applyBorder="1" applyAlignment="1">
      <alignment horizontal="center" vertical="center" wrapText="1"/>
    </xf>
    <xf numFmtId="0" fontId="62" fillId="2" borderId="2" xfId="0" applyFont="1" applyFill="1" applyBorder="1" applyAlignment="1">
      <alignment horizontal="center" vertical="center" wrapText="1"/>
    </xf>
    <xf numFmtId="0" fontId="62" fillId="2" borderId="0" xfId="0" applyFont="1" applyFill="1" applyBorder="1" applyAlignment="1">
      <alignment horizontal="center" vertical="center" wrapText="1"/>
    </xf>
    <xf numFmtId="0" fontId="3" fillId="0" borderId="100" xfId="0" applyFont="1" applyBorder="1" applyAlignment="1">
      <alignment horizontal="left" vertical="center" wrapText="1"/>
    </xf>
    <xf numFmtId="0" fontId="3" fillId="0" borderId="101" xfId="0" applyFont="1" applyBorder="1" applyAlignment="1">
      <alignment horizontal="left" vertical="center" wrapText="1"/>
    </xf>
    <xf numFmtId="0" fontId="3" fillId="0" borderId="50" xfId="0" applyFont="1" applyBorder="1" applyAlignment="1">
      <alignment horizontal="left" vertical="center" wrapText="1"/>
    </xf>
    <xf numFmtId="0" fontId="3" fillId="0" borderId="52" xfId="0" applyFont="1" applyBorder="1" applyAlignment="1">
      <alignment horizontal="left" vertical="center" wrapText="1"/>
    </xf>
    <xf numFmtId="0" fontId="114" fillId="0" borderId="20" xfId="0" applyNumberFormat="1" applyFont="1" applyBorder="1" applyAlignment="1">
      <alignment horizontal="left" vertical="center" wrapText="1"/>
    </xf>
    <xf numFmtId="0" fontId="114" fillId="0" borderId="40" xfId="0" applyFont="1" applyBorder="1" applyAlignment="1">
      <alignment horizontal="left" vertical="center" wrapText="1"/>
    </xf>
    <xf numFmtId="0" fontId="114" fillId="0" borderId="21" xfId="0" applyFont="1" applyBorder="1" applyAlignment="1">
      <alignment horizontal="left" vertical="center" wrapText="1"/>
    </xf>
    <xf numFmtId="0" fontId="114" fillId="0" borderId="15" xfId="0" applyFont="1" applyBorder="1" applyAlignment="1">
      <alignment horizontal="left" vertical="center" wrapText="1"/>
    </xf>
    <xf numFmtId="0" fontId="114" fillId="0" borderId="1" xfId="0" applyFont="1" applyBorder="1" applyAlignment="1">
      <alignment horizontal="left" vertical="center" wrapText="1"/>
    </xf>
    <xf numFmtId="0" fontId="114" fillId="0" borderId="16" xfId="0" applyFont="1" applyBorder="1" applyAlignment="1">
      <alignment horizontal="left" vertical="center" wrapText="1"/>
    </xf>
    <xf numFmtId="0" fontId="62" fillId="0" borderId="67" xfId="0" applyFont="1" applyFill="1" applyBorder="1" applyAlignment="1">
      <alignment horizontal="center" vertical="center" shrinkToFit="1"/>
    </xf>
    <xf numFmtId="0" fontId="62" fillId="0" borderId="47" xfId="0" applyFont="1" applyFill="1" applyBorder="1" applyAlignment="1">
      <alignment horizontal="center" vertical="center" shrinkToFit="1"/>
    </xf>
    <xf numFmtId="0" fontId="51" fillId="2" borderId="20" xfId="2" applyFont="1" applyFill="1" applyBorder="1" applyAlignment="1">
      <alignment horizontal="center" vertical="center"/>
    </xf>
    <xf numFmtId="0" fontId="51" fillId="2" borderId="40" xfId="2" applyFont="1" applyFill="1" applyBorder="1" applyAlignment="1">
      <alignment horizontal="center" vertical="center"/>
    </xf>
    <xf numFmtId="0" fontId="51" fillId="2" borderId="21" xfId="2" applyFont="1" applyFill="1" applyBorder="1" applyAlignment="1">
      <alignment horizontal="center" vertical="center"/>
    </xf>
    <xf numFmtId="0" fontId="51" fillId="2" borderId="2" xfId="2" applyFont="1" applyFill="1" applyBorder="1" applyAlignment="1">
      <alignment horizontal="center" vertical="center"/>
    </xf>
    <xf numFmtId="0" fontId="51" fillId="2" borderId="0" xfId="2" applyFont="1" applyFill="1" applyBorder="1" applyAlignment="1">
      <alignment horizontal="center" vertical="center"/>
    </xf>
    <xf numFmtId="0" fontId="51" fillId="2" borderId="39" xfId="2" applyFont="1" applyFill="1" applyBorder="1" applyAlignment="1">
      <alignment horizontal="center" vertical="center"/>
    </xf>
    <xf numFmtId="0" fontId="0" fillId="0" borderId="92" xfId="0" applyFill="1" applyBorder="1" applyAlignment="1">
      <alignment horizontal="center" vertical="center" wrapText="1"/>
    </xf>
    <xf numFmtId="0" fontId="0" fillId="0" borderId="93" xfId="0" applyFill="1" applyBorder="1"/>
    <xf numFmtId="0" fontId="0" fillId="0" borderId="48" xfId="0" applyFill="1" applyBorder="1"/>
    <xf numFmtId="0" fontId="0" fillId="0" borderId="85" xfId="0" applyFill="1" applyBorder="1"/>
    <xf numFmtId="0" fontId="0" fillId="0" borderId="93" xfId="0" applyFont="1" applyFill="1" applyBorder="1" applyAlignment="1">
      <alignment horizontal="center" vertical="center" wrapText="1"/>
    </xf>
    <xf numFmtId="0" fontId="114" fillId="0" borderId="20" xfId="0" applyFont="1" applyBorder="1" applyAlignment="1">
      <alignment horizontal="left" vertical="center" wrapText="1"/>
    </xf>
    <xf numFmtId="0" fontId="114" fillId="0" borderId="2" xfId="0" applyFont="1" applyBorder="1" applyAlignment="1">
      <alignment horizontal="left" vertical="center" wrapText="1"/>
    </xf>
    <xf numFmtId="0" fontId="114" fillId="0" borderId="0" xfId="0" applyFont="1" applyBorder="1" applyAlignment="1">
      <alignment horizontal="left" vertical="center" wrapText="1"/>
    </xf>
    <xf numFmtId="0" fontId="114" fillId="0" borderId="39" xfId="0" applyFont="1" applyBorder="1" applyAlignment="1">
      <alignment horizontal="left" vertical="center" wrapText="1"/>
    </xf>
    <xf numFmtId="0" fontId="114" fillId="0" borderId="15" xfId="0" applyFont="1" applyFill="1" applyBorder="1" applyAlignment="1">
      <alignment horizontal="left" vertical="center" wrapText="1"/>
    </xf>
    <xf numFmtId="0" fontId="114" fillId="0" borderId="1" xfId="0" applyFont="1" applyFill="1" applyBorder="1" applyAlignment="1">
      <alignment horizontal="left" vertical="center" wrapText="1"/>
    </xf>
    <xf numFmtId="0" fontId="114" fillId="0" borderId="16" xfId="0" applyFont="1" applyFill="1" applyBorder="1" applyAlignment="1">
      <alignment horizontal="left" vertical="center" wrapText="1"/>
    </xf>
    <xf numFmtId="0" fontId="3" fillId="0" borderId="96" xfId="0" applyNumberFormat="1" applyFont="1" applyBorder="1" applyAlignment="1">
      <alignment horizontal="center" vertical="center" wrapText="1"/>
    </xf>
    <xf numFmtId="0" fontId="3" fillId="0" borderId="0" xfId="0" applyNumberFormat="1" applyFont="1" applyBorder="1" applyAlignment="1">
      <alignment horizontal="center" vertical="center" wrapText="1"/>
    </xf>
    <xf numFmtId="0" fontId="54" fillId="0" borderId="83" xfId="0" applyNumberFormat="1" applyFont="1" applyBorder="1" applyAlignment="1">
      <alignment horizontal="left" vertical="center" wrapText="1"/>
    </xf>
    <xf numFmtId="0" fontId="54" fillId="0" borderId="68" xfId="0" applyNumberFormat="1" applyFont="1" applyBorder="1" applyAlignment="1">
      <alignment horizontal="left" vertical="center" wrapText="1"/>
    </xf>
    <xf numFmtId="0" fontId="3" fillId="0" borderId="20" xfId="0" applyFont="1" applyBorder="1" applyAlignment="1">
      <alignment horizontal="left" vertical="center"/>
    </xf>
    <xf numFmtId="0" fontId="3" fillId="0" borderId="40" xfId="0" applyFont="1" applyBorder="1" applyAlignment="1">
      <alignment horizontal="left" vertical="center"/>
    </xf>
    <xf numFmtId="0" fontId="3" fillId="0" borderId="21" xfId="0" applyFont="1" applyBorder="1" applyAlignment="1">
      <alignment horizontal="left" vertical="center"/>
    </xf>
    <xf numFmtId="0" fontId="3" fillId="0" borderId="15" xfId="0" applyFont="1" applyBorder="1" applyAlignment="1">
      <alignment horizontal="left" vertical="center"/>
    </xf>
    <xf numFmtId="0" fontId="3" fillId="0" borderId="1" xfId="0" applyFont="1" applyBorder="1" applyAlignment="1">
      <alignment horizontal="left" vertical="center"/>
    </xf>
    <xf numFmtId="0" fontId="3" fillId="0" borderId="16" xfId="0" applyFont="1" applyBorder="1" applyAlignment="1">
      <alignment horizontal="left" vertical="center"/>
    </xf>
    <xf numFmtId="0" fontId="45" fillId="2" borderId="20" xfId="0" applyFont="1" applyFill="1" applyBorder="1" applyAlignment="1">
      <alignment horizontal="center" vertical="center"/>
    </xf>
    <xf numFmtId="0" fontId="45" fillId="2" borderId="40" xfId="0" applyFont="1" applyFill="1" applyBorder="1" applyAlignment="1">
      <alignment horizontal="center" vertical="center"/>
    </xf>
    <xf numFmtId="0" fontId="45" fillId="2" borderId="21" xfId="0" applyFont="1" applyFill="1" applyBorder="1" applyAlignment="1">
      <alignment horizontal="center" vertical="center"/>
    </xf>
    <xf numFmtId="0" fontId="45" fillId="2" borderId="2" xfId="0" applyFont="1" applyFill="1" applyBorder="1" applyAlignment="1">
      <alignment horizontal="center" vertical="center"/>
    </xf>
    <xf numFmtId="0" fontId="45" fillId="2" borderId="0" xfId="0" applyFont="1" applyFill="1" applyBorder="1" applyAlignment="1">
      <alignment horizontal="center" vertical="center"/>
    </xf>
    <xf numFmtId="0" fontId="45" fillId="2" borderId="39" xfId="0" applyFont="1" applyFill="1" applyBorder="1" applyAlignment="1">
      <alignment horizontal="center" vertical="center"/>
    </xf>
    <xf numFmtId="0" fontId="45" fillId="2" borderId="15" xfId="0" applyFont="1" applyFill="1" applyBorder="1" applyAlignment="1">
      <alignment horizontal="center" vertical="center"/>
    </xf>
    <xf numFmtId="0" fontId="45" fillId="2" borderId="1" xfId="0" applyFont="1" applyFill="1" applyBorder="1" applyAlignment="1">
      <alignment horizontal="center" vertical="center"/>
    </xf>
    <xf numFmtId="0" fontId="45" fillId="2" borderId="16" xfId="0" applyFont="1" applyFill="1" applyBorder="1" applyAlignment="1">
      <alignment horizontal="center" vertical="center"/>
    </xf>
    <xf numFmtId="0" fontId="54" fillId="0" borderId="20" xfId="0" applyNumberFormat="1" applyFont="1" applyBorder="1" applyAlignment="1">
      <alignment horizontal="left" vertical="center" wrapText="1"/>
    </xf>
    <xf numFmtId="0" fontId="54" fillId="0" borderId="40" xfId="0" applyNumberFormat="1" applyFont="1" applyBorder="1" applyAlignment="1">
      <alignment horizontal="left" vertical="center" wrapText="1"/>
    </xf>
    <xf numFmtId="0" fontId="54" fillId="0" borderId="21" xfId="0" applyNumberFormat="1" applyFont="1" applyBorder="1" applyAlignment="1">
      <alignment horizontal="left" vertical="center" wrapText="1"/>
    </xf>
    <xf numFmtId="0" fontId="54" fillId="0" borderId="2" xfId="0" applyNumberFormat="1" applyFont="1" applyBorder="1" applyAlignment="1">
      <alignment horizontal="left" vertical="center" wrapText="1"/>
    </xf>
    <xf numFmtId="0" fontId="54" fillId="0" borderId="0" xfId="0" applyNumberFormat="1" applyFont="1" applyBorder="1" applyAlignment="1">
      <alignment horizontal="left" vertical="center" wrapText="1"/>
    </xf>
    <xf numFmtId="0" fontId="54" fillId="0" borderId="39" xfId="0" applyNumberFormat="1" applyFont="1" applyBorder="1" applyAlignment="1">
      <alignment horizontal="left" vertical="center" wrapText="1"/>
    </xf>
    <xf numFmtId="0" fontId="54" fillId="0" borderId="85" xfId="0" applyNumberFormat="1" applyFont="1" applyBorder="1" applyAlignment="1">
      <alignment horizontal="left" vertical="center" wrapText="1"/>
    </xf>
    <xf numFmtId="0" fontId="54" fillId="0" borderId="65" xfId="0" applyNumberFormat="1" applyFont="1" applyBorder="1" applyAlignment="1">
      <alignment horizontal="left" vertical="center" wrapText="1"/>
    </xf>
    <xf numFmtId="0" fontId="54" fillId="0" borderId="67" xfId="0" applyNumberFormat="1" applyFont="1" applyBorder="1" applyAlignment="1">
      <alignment horizontal="left" vertical="center" wrapText="1"/>
    </xf>
    <xf numFmtId="0" fontId="54" fillId="0" borderId="47" xfId="0" applyNumberFormat="1" applyFont="1" applyBorder="1" applyAlignment="1">
      <alignment horizontal="left" vertical="center" wrapText="1"/>
    </xf>
    <xf numFmtId="0" fontId="3" fillId="0" borderId="2" xfId="0" applyFont="1" applyBorder="1" applyAlignment="1">
      <alignment horizontal="right" vertical="top"/>
    </xf>
    <xf numFmtId="0" fontId="3" fillId="0" borderId="0" xfId="0" applyFont="1" applyBorder="1" applyAlignment="1">
      <alignment horizontal="right" vertical="top"/>
    </xf>
    <xf numFmtId="0" fontId="3" fillId="0" borderId="1" xfId="0" applyFont="1" applyBorder="1" applyAlignment="1">
      <alignment horizontal="left" vertical="top" wrapText="1"/>
    </xf>
    <xf numFmtId="0" fontId="54" fillId="0" borderId="0" xfId="0" applyFont="1" applyAlignment="1">
      <alignment horizontal="left" vertical="center" wrapText="1"/>
    </xf>
    <xf numFmtId="0" fontId="3" fillId="0" borderId="0" xfId="0" applyFont="1" applyFill="1" applyAlignment="1">
      <alignment horizontal="left" vertical="center" wrapText="1"/>
    </xf>
    <xf numFmtId="0" fontId="0" fillId="0" borderId="1" xfId="0" applyFont="1" applyBorder="1" applyAlignment="1">
      <alignment horizontal="center" vertical="center" shrinkToFit="1"/>
    </xf>
    <xf numFmtId="0" fontId="9" fillId="0" borderId="20" xfId="0" applyNumberFormat="1" applyFont="1" applyBorder="1" applyAlignment="1">
      <alignment horizontal="center" vertical="center"/>
    </xf>
    <xf numFmtId="0" fontId="9" fillId="0" borderId="40" xfId="0" applyNumberFormat="1" applyFont="1" applyBorder="1" applyAlignment="1">
      <alignment horizontal="center" vertical="center"/>
    </xf>
    <xf numFmtId="0" fontId="9" fillId="0" borderId="21" xfId="0" applyNumberFormat="1" applyFont="1" applyBorder="1" applyAlignment="1">
      <alignment horizontal="center" vertical="center"/>
    </xf>
    <xf numFmtId="0" fontId="9" fillId="0" borderId="2" xfId="0" applyNumberFormat="1" applyFont="1" applyBorder="1" applyAlignment="1">
      <alignment horizontal="center" vertical="center"/>
    </xf>
    <xf numFmtId="0" fontId="9" fillId="0" borderId="0" xfId="0" applyNumberFormat="1" applyFont="1" applyBorder="1" applyAlignment="1">
      <alignment horizontal="center" vertical="center"/>
    </xf>
    <xf numFmtId="0" fontId="9" fillId="0" borderId="39" xfId="0" applyNumberFormat="1" applyFont="1" applyBorder="1" applyAlignment="1">
      <alignment horizontal="center" vertical="center"/>
    </xf>
    <xf numFmtId="0" fontId="9" fillId="0" borderId="15" xfId="0" applyNumberFormat="1" applyFont="1" applyBorder="1" applyAlignment="1">
      <alignment horizontal="center" vertical="center"/>
    </xf>
    <xf numFmtId="0" fontId="9" fillId="0" borderId="1" xfId="0" applyNumberFormat="1" applyFont="1" applyBorder="1" applyAlignment="1">
      <alignment horizontal="center" vertical="center"/>
    </xf>
    <xf numFmtId="0" fontId="9" fillId="0" borderId="16" xfId="0" applyNumberFormat="1" applyFont="1" applyBorder="1" applyAlignment="1">
      <alignment horizontal="center" vertical="center"/>
    </xf>
    <xf numFmtId="0" fontId="26" fillId="0" borderId="2" xfId="0" applyNumberFormat="1" applyFont="1" applyBorder="1" applyAlignment="1">
      <alignment horizontal="left" vertical="center"/>
    </xf>
    <xf numFmtId="0" fontId="26" fillId="0" borderId="0" xfId="0" applyNumberFormat="1" applyFont="1" applyBorder="1" applyAlignment="1">
      <alignment horizontal="left" vertical="center"/>
    </xf>
    <xf numFmtId="0" fontId="26" fillId="0" borderId="103" xfId="0" applyNumberFormat="1" applyFont="1" applyBorder="1" applyAlignment="1">
      <alignment horizontal="left" vertical="center"/>
    </xf>
    <xf numFmtId="0" fontId="26" fillId="0" borderId="15" xfId="0" applyNumberFormat="1" applyFont="1" applyBorder="1" applyAlignment="1">
      <alignment horizontal="left" vertical="center"/>
    </xf>
    <xf numFmtId="0" fontId="26" fillId="0" borderId="1" xfId="0" applyNumberFormat="1" applyFont="1" applyBorder="1" applyAlignment="1">
      <alignment horizontal="left" vertical="center"/>
    </xf>
    <xf numFmtId="0" fontId="26" fillId="0" borderId="54" xfId="0" applyNumberFormat="1" applyFont="1" applyBorder="1" applyAlignment="1">
      <alignment horizontal="left" vertical="center"/>
    </xf>
    <xf numFmtId="0" fontId="26" fillId="0" borderId="2" xfId="0" applyNumberFormat="1" applyFont="1" applyBorder="1" applyAlignment="1">
      <alignment horizontal="left" vertical="center" wrapText="1"/>
    </xf>
    <xf numFmtId="0" fontId="26" fillId="0" borderId="0" xfId="0" applyNumberFormat="1" applyFont="1" applyBorder="1" applyAlignment="1">
      <alignment horizontal="left" vertical="center" wrapText="1"/>
    </xf>
    <xf numFmtId="0" fontId="26" fillId="0" borderId="103" xfId="0" applyNumberFormat="1" applyFont="1" applyBorder="1" applyAlignment="1">
      <alignment horizontal="left" vertical="center" wrapText="1"/>
    </xf>
    <xf numFmtId="0" fontId="26" fillId="0" borderId="15" xfId="0" applyNumberFormat="1" applyFont="1" applyBorder="1" applyAlignment="1">
      <alignment horizontal="left" vertical="center" wrapText="1"/>
    </xf>
    <xf numFmtId="0" fontId="26" fillId="0" borderId="1" xfId="0" applyNumberFormat="1" applyFont="1" applyBorder="1" applyAlignment="1">
      <alignment horizontal="left" vertical="center" wrapText="1"/>
    </xf>
    <xf numFmtId="0" fontId="26" fillId="0" borderId="54" xfId="0" applyNumberFormat="1" applyFont="1" applyBorder="1" applyAlignment="1">
      <alignment horizontal="left" vertical="center" wrapText="1"/>
    </xf>
    <xf numFmtId="0" fontId="62" fillId="2" borderId="15" xfId="0" applyFont="1" applyFill="1" applyBorder="1" applyAlignment="1">
      <alignment horizontal="center" vertical="center" wrapText="1"/>
    </xf>
    <xf numFmtId="0" fontId="62"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6" xfId="0" applyFont="1" applyBorder="1" applyAlignment="1">
      <alignment horizontal="center" vertical="center" wrapText="1"/>
    </xf>
    <xf numFmtId="0" fontId="10" fillId="0" borderId="2" xfId="0" applyFont="1" applyBorder="1" applyAlignment="1">
      <alignment horizontal="left" vertical="center" wrapText="1"/>
    </xf>
    <xf numFmtId="0" fontId="10" fillId="0" borderId="0" xfId="0" applyFont="1" applyBorder="1" applyAlignment="1">
      <alignment horizontal="left" vertical="center" wrapText="1"/>
    </xf>
    <xf numFmtId="0" fontId="18" fillId="2" borderId="106" xfId="0" applyNumberFormat="1" applyFont="1" applyFill="1" applyBorder="1" applyAlignment="1">
      <alignment horizontal="center" vertical="center"/>
    </xf>
    <xf numFmtId="0" fontId="18" fillId="2" borderId="87" xfId="0" applyNumberFormat="1" applyFont="1" applyFill="1" applyBorder="1" applyAlignment="1">
      <alignment horizontal="center" vertical="center"/>
    </xf>
    <xf numFmtId="0" fontId="18" fillId="2" borderId="56" xfId="0" applyNumberFormat="1" applyFont="1" applyFill="1" applyBorder="1" applyAlignment="1">
      <alignment horizontal="center" vertical="center"/>
    </xf>
    <xf numFmtId="0" fontId="18" fillId="2" borderId="1" xfId="0" applyNumberFormat="1" applyFont="1" applyFill="1" applyBorder="1" applyAlignment="1">
      <alignment horizontal="center" vertical="center"/>
    </xf>
    <xf numFmtId="0" fontId="3" fillId="0" borderId="2" xfId="0" applyNumberFormat="1" applyFont="1" applyBorder="1" applyAlignment="1">
      <alignment horizontal="left" vertical="center"/>
    </xf>
    <xf numFmtId="0" fontId="3" fillId="0" borderId="2" xfId="0" applyNumberFormat="1" applyFont="1" applyBorder="1" applyAlignment="1">
      <alignment horizontal="right" vertical="top"/>
    </xf>
    <xf numFmtId="0" fontId="3" fillId="0" borderId="0" xfId="0" applyNumberFormat="1" applyFont="1" applyBorder="1" applyAlignment="1">
      <alignment horizontal="right" vertical="top"/>
    </xf>
    <xf numFmtId="0" fontId="26" fillId="0" borderId="20" xfId="0" applyNumberFormat="1" applyFont="1" applyBorder="1" applyAlignment="1">
      <alignment horizontal="left" vertical="center"/>
    </xf>
    <xf numFmtId="0" fontId="26" fillId="0" borderId="40" xfId="0" applyNumberFormat="1" applyFont="1" applyBorder="1" applyAlignment="1">
      <alignment horizontal="left" vertical="center"/>
    </xf>
    <xf numFmtId="0" fontId="26" fillId="0" borderId="98" xfId="0" applyNumberFormat="1" applyFont="1" applyBorder="1" applyAlignment="1">
      <alignment horizontal="left" vertical="center"/>
    </xf>
    <xf numFmtId="0" fontId="26" fillId="0" borderId="51" xfId="0" applyNumberFormat="1" applyFont="1" applyBorder="1" applyAlignment="1">
      <alignment horizontal="left" vertical="center"/>
    </xf>
    <xf numFmtId="0" fontId="26" fillId="0" borderId="64" xfId="0" applyNumberFormat="1" applyFont="1" applyBorder="1" applyAlignment="1">
      <alignment horizontal="left" vertical="center"/>
    </xf>
    <xf numFmtId="0" fontId="26" fillId="0" borderId="107" xfId="0" applyNumberFormat="1" applyFont="1" applyBorder="1" applyAlignment="1">
      <alignment horizontal="left" vertical="center"/>
    </xf>
    <xf numFmtId="0" fontId="69" fillId="0" borderId="0" xfId="0" applyNumberFormat="1" applyFont="1" applyAlignment="1">
      <alignment horizontal="left" vertical="top" wrapText="1"/>
    </xf>
    <xf numFmtId="0" fontId="10" fillId="0" borderId="0" xfId="1" applyNumberFormat="1" applyFont="1" applyFill="1" applyBorder="1" applyAlignment="1">
      <alignment horizontal="left" vertical="center" wrapText="1"/>
    </xf>
    <xf numFmtId="0" fontId="10" fillId="0" borderId="34" xfId="1" applyNumberFormat="1" applyFont="1" applyBorder="1" applyAlignment="1">
      <alignment horizontal="center" vertical="center" wrapText="1"/>
    </xf>
    <xf numFmtId="0" fontId="10" fillId="0" borderId="0" xfId="1" applyNumberFormat="1" applyFont="1" applyFill="1" applyBorder="1" applyAlignment="1">
      <alignment horizontal="left" vertical="center"/>
    </xf>
    <xf numFmtId="0" fontId="0" fillId="0" borderId="1" xfId="0" applyFont="1" applyBorder="1" applyAlignment="1">
      <alignment horizontal="center" vertical="center"/>
    </xf>
    <xf numFmtId="0" fontId="36" fillId="0" borderId="0" xfId="0" applyNumberFormat="1" applyFont="1" applyAlignment="1">
      <alignment horizontal="left" vertical="center" wrapText="1"/>
    </xf>
    <xf numFmtId="0" fontId="36" fillId="0" borderId="0" xfId="0" applyNumberFormat="1" applyFont="1" applyAlignment="1">
      <alignment horizontal="left" vertical="center"/>
    </xf>
    <xf numFmtId="49" fontId="18" fillId="2" borderId="40" xfId="0" applyNumberFormat="1" applyFont="1" applyFill="1" applyBorder="1" applyAlignment="1">
      <alignment horizontal="center" vertical="center"/>
    </xf>
    <xf numFmtId="49" fontId="18" fillId="2" borderId="1" xfId="0" applyNumberFormat="1" applyFont="1" applyFill="1" applyBorder="1" applyAlignment="1">
      <alignment horizontal="center" vertical="center"/>
    </xf>
    <xf numFmtId="0" fontId="15" fillId="0" borderId="20" xfId="0" applyNumberFormat="1" applyFont="1" applyBorder="1" applyAlignment="1">
      <alignment horizontal="center" vertical="center" wrapText="1"/>
    </xf>
    <xf numFmtId="0" fontId="15" fillId="0" borderId="40" xfId="0" applyNumberFormat="1" applyFont="1" applyBorder="1" applyAlignment="1">
      <alignment horizontal="center" vertical="center" wrapText="1"/>
    </xf>
    <xf numFmtId="0" fontId="15" fillId="0" borderId="21" xfId="0" applyNumberFormat="1" applyFont="1" applyBorder="1" applyAlignment="1">
      <alignment horizontal="center" vertical="center" wrapText="1"/>
    </xf>
    <xf numFmtId="0" fontId="15" fillId="0" borderId="15" xfId="0" applyNumberFormat="1" applyFont="1" applyBorder="1" applyAlignment="1">
      <alignment horizontal="center" vertical="center" wrapText="1"/>
    </xf>
    <xf numFmtId="0" fontId="15" fillId="0" borderId="1" xfId="0" applyNumberFormat="1" applyFont="1" applyBorder="1" applyAlignment="1">
      <alignment horizontal="center" vertical="center" wrapText="1"/>
    </xf>
    <xf numFmtId="0" fontId="15" fillId="0" borderId="16" xfId="0" applyNumberFormat="1" applyFont="1" applyBorder="1" applyAlignment="1">
      <alignment horizontal="center" vertical="center" wrapText="1"/>
    </xf>
    <xf numFmtId="0" fontId="0" fillId="0" borderId="40" xfId="0" applyNumberFormat="1" applyFont="1" applyBorder="1" applyAlignment="1">
      <alignment horizontal="center" vertical="center"/>
    </xf>
    <xf numFmtId="0" fontId="0" fillId="0" borderId="1" xfId="0" applyNumberFormat="1" applyFont="1" applyBorder="1" applyAlignment="1">
      <alignment horizontal="center" vertical="center"/>
    </xf>
    <xf numFmtId="0" fontId="32" fillId="0" borderId="65" xfId="0" applyNumberFormat="1" applyFont="1" applyFill="1" applyBorder="1" applyAlignment="1">
      <alignment horizontal="center" vertical="center" wrapText="1"/>
    </xf>
    <xf numFmtId="0" fontId="32" fillId="0" borderId="47" xfId="0" applyNumberFormat="1" applyFont="1" applyFill="1" applyBorder="1" applyAlignment="1">
      <alignment horizontal="center" vertical="center" wrapText="1"/>
    </xf>
    <xf numFmtId="49" fontId="18" fillId="2" borderId="40" xfId="0" applyNumberFormat="1" applyFont="1" applyFill="1" applyBorder="1" applyAlignment="1">
      <alignment horizontal="center" vertical="center" shrinkToFit="1"/>
    </xf>
    <xf numFmtId="49" fontId="18" fillId="2" borderId="1" xfId="0" applyNumberFormat="1" applyFont="1" applyFill="1" applyBorder="1" applyAlignment="1">
      <alignment horizontal="center" vertical="center" shrinkToFit="1"/>
    </xf>
    <xf numFmtId="49" fontId="14" fillId="2" borderId="40" xfId="0" applyNumberFormat="1" applyFont="1" applyFill="1" applyBorder="1" applyAlignment="1">
      <alignment horizontal="center" vertical="center"/>
    </xf>
    <xf numFmtId="0" fontId="15" fillId="0" borderId="84" xfId="0" applyFont="1" applyBorder="1" applyAlignment="1">
      <alignment horizontal="center" vertical="center"/>
    </xf>
    <xf numFmtId="0" fontId="0" fillId="0" borderId="85" xfId="0" applyFont="1" applyBorder="1"/>
    <xf numFmtId="0" fontId="0" fillId="0" borderId="104" xfId="0" applyFont="1" applyBorder="1"/>
    <xf numFmtId="0" fontId="0" fillId="0" borderId="56" xfId="0" applyFont="1" applyBorder="1"/>
    <xf numFmtId="0" fontId="0" fillId="0" borderId="1" xfId="0" applyFont="1" applyBorder="1"/>
    <xf numFmtId="0" fontId="0" fillId="0" borderId="54" xfId="0" applyFont="1" applyBorder="1"/>
    <xf numFmtId="0" fontId="0" fillId="0" borderId="40" xfId="0" applyNumberFormat="1" applyFont="1" applyFill="1" applyBorder="1" applyAlignment="1">
      <alignment horizontal="center" vertical="center"/>
    </xf>
    <xf numFmtId="0" fontId="0" fillId="0" borderId="1" xfId="0" applyNumberFormat="1" applyFont="1" applyFill="1" applyBorder="1" applyAlignment="1">
      <alignment horizontal="center" vertical="center"/>
    </xf>
    <xf numFmtId="0" fontId="8" fillId="0" borderId="20" xfId="0" applyNumberFormat="1" applyFont="1" applyBorder="1" applyAlignment="1">
      <alignment horizontal="left" vertical="center" wrapText="1"/>
    </xf>
    <xf numFmtId="0" fontId="8" fillId="0" borderId="40" xfId="0" applyNumberFormat="1" applyFont="1" applyBorder="1" applyAlignment="1">
      <alignment horizontal="left" vertical="center"/>
    </xf>
    <xf numFmtId="0" fontId="8" fillId="0" borderId="15" xfId="0" applyNumberFormat="1" applyFont="1" applyBorder="1" applyAlignment="1">
      <alignment horizontal="left" vertical="center"/>
    </xf>
    <xf numFmtId="0" fontId="8" fillId="0" borderId="1" xfId="0" applyNumberFormat="1" applyFont="1" applyBorder="1" applyAlignment="1">
      <alignment horizontal="left" vertical="center"/>
    </xf>
    <xf numFmtId="0" fontId="13" fillId="2" borderId="20" xfId="0" applyNumberFormat="1" applyFont="1" applyFill="1" applyBorder="1" applyAlignment="1">
      <alignment horizontal="center" vertical="center"/>
    </xf>
    <xf numFmtId="0" fontId="13" fillId="2" borderId="40" xfId="0" applyNumberFormat="1" applyFont="1" applyFill="1" applyBorder="1" applyAlignment="1">
      <alignment horizontal="center" vertical="center"/>
    </xf>
    <xf numFmtId="0" fontId="13" fillId="2" borderId="21" xfId="0" applyNumberFormat="1" applyFont="1" applyFill="1" applyBorder="1" applyAlignment="1">
      <alignment horizontal="center" vertical="center"/>
    </xf>
    <xf numFmtId="0" fontId="13" fillId="2" borderId="15" xfId="0" applyNumberFormat="1" applyFont="1" applyFill="1" applyBorder="1" applyAlignment="1">
      <alignment horizontal="center" vertical="center"/>
    </xf>
    <xf numFmtId="0" fontId="13" fillId="2" borderId="1" xfId="0" applyNumberFormat="1" applyFont="1" applyFill="1" applyBorder="1" applyAlignment="1">
      <alignment horizontal="center" vertical="center"/>
    </xf>
    <xf numFmtId="0" fontId="13" fillId="2" borderId="16" xfId="0" applyNumberFormat="1" applyFont="1" applyFill="1" applyBorder="1" applyAlignment="1">
      <alignment horizontal="center" vertical="center"/>
    </xf>
    <xf numFmtId="0" fontId="18" fillId="2" borderId="96" xfId="0" applyFont="1" applyFill="1" applyBorder="1" applyAlignment="1">
      <alignment horizontal="center" vertical="center"/>
    </xf>
    <xf numFmtId="0" fontId="0" fillId="0" borderId="0" xfId="0" applyFont="1" applyBorder="1"/>
    <xf numFmtId="0" fontId="15" fillId="0" borderId="0" xfId="0" applyFont="1" applyFill="1" applyBorder="1" applyAlignment="1">
      <alignment horizontal="center" vertical="center"/>
    </xf>
    <xf numFmtId="0" fontId="0" fillId="0" borderId="16" xfId="0" applyFont="1" applyBorder="1"/>
    <xf numFmtId="0" fontId="26" fillId="0" borderId="102" xfId="0" applyNumberFormat="1" applyFont="1" applyBorder="1" applyAlignment="1">
      <alignment horizontal="center" vertical="center"/>
    </xf>
    <xf numFmtId="0" fontId="26" fillId="0" borderId="40" xfId="0" applyNumberFormat="1" applyFont="1" applyBorder="1" applyAlignment="1">
      <alignment horizontal="center" vertical="center"/>
    </xf>
    <xf numFmtId="0" fontId="26" fillId="0" borderId="21" xfId="0" applyNumberFormat="1" applyFont="1" applyBorder="1" applyAlignment="1">
      <alignment horizontal="center" vertical="center"/>
    </xf>
    <xf numFmtId="0" fontId="26" fillId="0" borderId="56" xfId="0" applyNumberFormat="1" applyFont="1" applyBorder="1" applyAlignment="1">
      <alignment horizontal="center" vertical="center"/>
    </xf>
    <xf numFmtId="0" fontId="26" fillId="0" borderId="1" xfId="0" applyNumberFormat="1" applyFont="1" applyBorder="1" applyAlignment="1">
      <alignment horizontal="center" vertical="center"/>
    </xf>
    <xf numFmtId="0" fontId="26" fillId="0" borderId="16" xfId="0" applyNumberFormat="1" applyFont="1" applyBorder="1" applyAlignment="1">
      <alignment horizontal="center" vertical="center"/>
    </xf>
    <xf numFmtId="0" fontId="18" fillId="2" borderId="102" xfId="0" applyNumberFormat="1" applyFont="1" applyFill="1" applyBorder="1" applyAlignment="1">
      <alignment horizontal="center" vertical="center"/>
    </xf>
    <xf numFmtId="0" fontId="18" fillId="2" borderId="40" xfId="0" applyNumberFormat="1" applyFont="1" applyFill="1" applyBorder="1" applyAlignment="1">
      <alignment horizontal="center" vertical="center"/>
    </xf>
    <xf numFmtId="0" fontId="26" fillId="0" borderId="20" xfId="0" applyNumberFormat="1" applyFont="1" applyBorder="1" applyAlignment="1">
      <alignment horizontal="left" vertical="center" wrapText="1"/>
    </xf>
    <xf numFmtId="0" fontId="26" fillId="0" borderId="40" xfId="0" applyNumberFormat="1" applyFont="1" applyBorder="1" applyAlignment="1">
      <alignment horizontal="left" vertical="center" wrapText="1"/>
    </xf>
    <xf numFmtId="0" fontId="26" fillId="0" borderId="98" xfId="0" applyNumberFormat="1" applyFont="1" applyBorder="1" applyAlignment="1">
      <alignment horizontal="left" vertical="center" wrapText="1"/>
    </xf>
    <xf numFmtId="0" fontId="26" fillId="0" borderId="51" xfId="0" applyNumberFormat="1" applyFont="1" applyBorder="1" applyAlignment="1">
      <alignment horizontal="left" vertical="center" wrapText="1"/>
    </xf>
    <xf numFmtId="0" fontId="26" fillId="0" borderId="64" xfId="0" applyNumberFormat="1" applyFont="1" applyBorder="1" applyAlignment="1">
      <alignment horizontal="left" vertical="center" wrapText="1"/>
    </xf>
    <xf numFmtId="0" fontId="26" fillId="0" borderId="107" xfId="0" applyNumberFormat="1" applyFont="1" applyBorder="1" applyAlignment="1">
      <alignment horizontal="left" vertical="center" wrapText="1"/>
    </xf>
    <xf numFmtId="0" fontId="18" fillId="0" borderId="108" xfId="0" applyNumberFormat="1" applyFont="1" applyFill="1" applyBorder="1" applyAlignment="1">
      <alignment horizontal="center" vertical="center"/>
    </xf>
    <xf numFmtId="0" fontId="18" fillId="0" borderId="76" xfId="0" applyNumberFormat="1" applyFont="1" applyFill="1" applyBorder="1" applyAlignment="1">
      <alignment horizontal="center" vertical="center"/>
    </xf>
    <xf numFmtId="0" fontId="18" fillId="0" borderId="109" xfId="0" applyNumberFormat="1" applyFont="1" applyFill="1" applyBorder="1" applyAlignment="1">
      <alignment horizontal="center" vertical="center"/>
    </xf>
    <xf numFmtId="0" fontId="18" fillId="0" borderId="110" xfId="0" applyNumberFormat="1" applyFont="1" applyFill="1" applyBorder="1" applyAlignment="1">
      <alignment horizontal="center" vertical="center"/>
    </xf>
    <xf numFmtId="0" fontId="18" fillId="0" borderId="111" xfId="0" applyNumberFormat="1" applyFont="1" applyFill="1" applyBorder="1" applyAlignment="1">
      <alignment horizontal="center" vertical="center"/>
    </xf>
    <xf numFmtId="0" fontId="18" fillId="0" borderId="112" xfId="0" applyNumberFormat="1" applyFont="1" applyFill="1" applyBorder="1" applyAlignment="1">
      <alignment horizontal="center" vertical="center"/>
    </xf>
    <xf numFmtId="0" fontId="69" fillId="0" borderId="0" xfId="0" applyNumberFormat="1" applyFont="1" applyFill="1" applyBorder="1" applyAlignment="1">
      <alignment horizontal="left" vertical="top" wrapText="1"/>
    </xf>
    <xf numFmtId="0" fontId="18" fillId="2" borderId="85" xfId="0" applyNumberFormat="1" applyFont="1" applyFill="1" applyBorder="1" applyAlignment="1">
      <alignment horizontal="center" vertical="center" wrapText="1"/>
    </xf>
    <xf numFmtId="0" fontId="18" fillId="2" borderId="67" xfId="0" applyNumberFormat="1" applyFont="1" applyFill="1" applyBorder="1" applyAlignment="1">
      <alignment horizontal="center" vertical="center" wrapText="1"/>
    </xf>
    <xf numFmtId="0" fontId="15" fillId="0" borderId="96" xfId="0" applyFont="1" applyBorder="1" applyAlignment="1">
      <alignment horizontal="center" vertical="center"/>
    </xf>
    <xf numFmtId="0" fontId="0" fillId="0" borderId="103" xfId="0" applyFont="1" applyBorder="1"/>
    <xf numFmtId="0" fontId="26" fillId="0" borderId="105" xfId="0" applyNumberFormat="1" applyFont="1" applyBorder="1" applyAlignment="1">
      <alignment horizontal="center" vertical="center"/>
    </xf>
    <xf numFmtId="0" fontId="26" fillId="0" borderId="64" xfId="0" applyNumberFormat="1" applyFont="1" applyBorder="1" applyAlignment="1">
      <alignment horizontal="center" vertical="center"/>
    </xf>
    <xf numFmtId="0" fontId="26" fillId="0" borderId="73" xfId="0" applyNumberFormat="1" applyFont="1" applyBorder="1" applyAlignment="1">
      <alignment horizontal="center" vertical="center"/>
    </xf>
    <xf numFmtId="0" fontId="26" fillId="0" borderId="106" xfId="0" applyNumberFormat="1" applyFont="1" applyBorder="1" applyAlignment="1">
      <alignment horizontal="center" vertical="center"/>
    </xf>
    <xf numFmtId="0" fontId="26" fillId="0" borderId="87" xfId="0" applyNumberFormat="1" applyFont="1" applyBorder="1" applyAlignment="1">
      <alignment horizontal="center" vertical="center"/>
    </xf>
    <xf numFmtId="0" fontId="26" fillId="0" borderId="88" xfId="0" applyNumberFormat="1" applyFont="1" applyBorder="1" applyAlignment="1">
      <alignment horizontal="center" vertical="center"/>
    </xf>
    <xf numFmtId="0" fontId="18" fillId="2" borderId="105" xfId="0" applyNumberFormat="1" applyFont="1" applyFill="1" applyBorder="1" applyAlignment="1">
      <alignment horizontal="center" vertical="center"/>
    </xf>
    <xf numFmtId="0" fontId="18" fillId="2" borderId="64" xfId="0" applyNumberFormat="1" applyFont="1" applyFill="1" applyBorder="1" applyAlignment="1">
      <alignment horizontal="center" vertical="center"/>
    </xf>
    <xf numFmtId="0" fontId="10" fillId="0" borderId="35" xfId="1" applyNumberFormat="1" applyFont="1" applyBorder="1" applyAlignment="1">
      <alignment horizontal="center" vertical="center" wrapText="1"/>
    </xf>
    <xf numFmtId="0" fontId="10" fillId="0" borderId="35" xfId="1" applyNumberFormat="1" applyFont="1" applyBorder="1" applyAlignment="1">
      <alignment horizontal="left" vertical="center" wrapText="1"/>
    </xf>
    <xf numFmtId="0" fontId="29" fillId="0" borderId="0" xfId="0" applyNumberFormat="1" applyFont="1" applyFill="1" applyAlignment="1">
      <alignment horizontal="distributed"/>
    </xf>
    <xf numFmtId="0" fontId="30" fillId="0" borderId="0" xfId="0" applyNumberFormat="1" applyFont="1" applyAlignment="1">
      <alignment horizontal="center" vertical="top"/>
    </xf>
    <xf numFmtId="0" fontId="8" fillId="0" borderId="20" xfId="0" applyNumberFormat="1" applyFont="1" applyBorder="1" applyAlignment="1">
      <alignment horizontal="left" vertical="center"/>
    </xf>
    <xf numFmtId="0" fontId="13" fillId="0" borderId="0" xfId="0" applyNumberFormat="1" applyFont="1" applyBorder="1" applyAlignment="1">
      <alignment horizontal="center" vertical="center"/>
    </xf>
    <xf numFmtId="0" fontId="13" fillId="0" borderId="1" xfId="0" applyNumberFormat="1" applyFont="1" applyBorder="1" applyAlignment="1">
      <alignment horizontal="center" vertical="center"/>
    </xf>
    <xf numFmtId="0" fontId="68" fillId="2" borderId="0" xfId="0" applyNumberFormat="1" applyFont="1" applyFill="1" applyBorder="1" applyAlignment="1">
      <alignment horizontal="center" vertical="center"/>
    </xf>
    <xf numFmtId="0" fontId="68" fillId="2" borderId="1" xfId="0" applyNumberFormat="1" applyFont="1" applyFill="1" applyBorder="1" applyAlignment="1">
      <alignment horizontal="center" vertical="center"/>
    </xf>
    <xf numFmtId="0" fontId="14" fillId="0" borderId="20" xfId="0" applyNumberFormat="1" applyFont="1" applyBorder="1" applyAlignment="1">
      <alignment horizontal="center" vertical="center" wrapText="1"/>
    </xf>
    <xf numFmtId="0" fontId="0" fillId="0" borderId="15" xfId="0" applyFont="1" applyBorder="1"/>
    <xf numFmtId="0" fontId="32" fillId="0" borderId="40" xfId="0" applyNumberFormat="1" applyFont="1" applyFill="1" applyBorder="1" applyAlignment="1">
      <alignment horizontal="center" vertical="center"/>
    </xf>
    <xf numFmtId="0" fontId="32" fillId="0" borderId="1" xfId="0" applyNumberFormat="1" applyFont="1" applyFill="1" applyBorder="1" applyAlignment="1">
      <alignment horizontal="center" vertical="center"/>
    </xf>
    <xf numFmtId="49" fontId="18" fillId="2" borderId="0" xfId="0" applyNumberFormat="1" applyFont="1" applyFill="1" applyBorder="1" applyAlignment="1">
      <alignment horizontal="center" vertical="center" shrinkToFit="1"/>
    </xf>
    <xf numFmtId="0" fontId="0" fillId="0" borderId="0" xfId="0" applyNumberFormat="1" applyFont="1" applyBorder="1" applyAlignment="1">
      <alignment horizontal="center" vertical="center"/>
    </xf>
    <xf numFmtId="0" fontId="32" fillId="2" borderId="40" xfId="0" applyNumberFormat="1" applyFont="1" applyFill="1" applyBorder="1" applyAlignment="1">
      <alignment horizontal="center" vertical="center"/>
    </xf>
    <xf numFmtId="0" fontId="32" fillId="2" borderId="1" xfId="0" applyNumberFormat="1" applyFont="1" applyFill="1" applyBorder="1" applyAlignment="1">
      <alignment horizontal="center" vertical="center"/>
    </xf>
    <xf numFmtId="0" fontId="26" fillId="0" borderId="20" xfId="0" applyNumberFormat="1" applyFont="1" applyBorder="1" applyAlignment="1">
      <alignment horizontal="center" vertical="center"/>
    </xf>
    <xf numFmtId="0" fontId="0" fillId="0" borderId="46" xfId="0" applyFont="1" applyBorder="1"/>
    <xf numFmtId="0" fontId="0" fillId="0" borderId="67" xfId="0" applyFont="1" applyBorder="1"/>
    <xf numFmtId="0" fontId="0" fillId="0" borderId="47" xfId="0" applyFont="1" applyBorder="1"/>
    <xf numFmtId="0" fontId="7" fillId="0" borderId="40" xfId="0" applyNumberFormat="1" applyFont="1" applyBorder="1" applyAlignment="1">
      <alignment horizontal="center" vertical="center"/>
    </xf>
    <xf numFmtId="0" fontId="20" fillId="0" borderId="20" xfId="0" applyNumberFormat="1" applyFont="1" applyBorder="1" applyAlignment="1">
      <alignment horizontal="center" vertical="center" textRotation="255"/>
    </xf>
    <xf numFmtId="0" fontId="20" fillId="0" borderId="40" xfId="0" applyNumberFormat="1" applyFont="1" applyBorder="1" applyAlignment="1">
      <alignment horizontal="center" vertical="center" textRotation="255"/>
    </xf>
    <xf numFmtId="0" fontId="20" fillId="0" borderId="21" xfId="0" applyNumberFormat="1" applyFont="1" applyBorder="1" applyAlignment="1">
      <alignment horizontal="center" vertical="center" textRotation="255"/>
    </xf>
    <xf numFmtId="0" fontId="20" fillId="0" borderId="2" xfId="0" applyNumberFormat="1" applyFont="1" applyBorder="1" applyAlignment="1">
      <alignment horizontal="center" vertical="center" textRotation="255"/>
    </xf>
    <xf numFmtId="0" fontId="20" fillId="0" borderId="0" xfId="0" applyNumberFormat="1" applyFont="1" applyBorder="1" applyAlignment="1">
      <alignment horizontal="center" vertical="center" textRotation="255"/>
    </xf>
    <xf numFmtId="0" fontId="20" fillId="0" borderId="39" xfId="0" applyNumberFormat="1" applyFont="1" applyBorder="1" applyAlignment="1">
      <alignment horizontal="center" vertical="center" textRotation="255"/>
    </xf>
    <xf numFmtId="0" fontId="20" fillId="0" borderId="15" xfId="0" applyNumberFormat="1" applyFont="1" applyBorder="1" applyAlignment="1">
      <alignment horizontal="center" vertical="center" textRotation="255"/>
    </xf>
    <xf numFmtId="0" fontId="20" fillId="0" borderId="1" xfId="0" applyNumberFormat="1" applyFont="1" applyBorder="1" applyAlignment="1">
      <alignment horizontal="center" vertical="center" textRotation="255"/>
    </xf>
    <xf numFmtId="0" fontId="20" fillId="0" borderId="16" xfId="0" applyNumberFormat="1" applyFont="1" applyBorder="1" applyAlignment="1">
      <alignment horizontal="center" vertical="center" textRotation="255"/>
    </xf>
    <xf numFmtId="0" fontId="18" fillId="2" borderId="0" xfId="0" applyNumberFormat="1" applyFont="1" applyFill="1" applyBorder="1" applyAlignment="1">
      <alignment horizontal="center" vertical="center"/>
    </xf>
    <xf numFmtId="0" fontId="15" fillId="0" borderId="2" xfId="0" applyNumberFormat="1" applyFont="1" applyBorder="1" applyAlignment="1">
      <alignment horizontal="center" vertical="center" wrapText="1"/>
    </xf>
    <xf numFmtId="0" fontId="15" fillId="0" borderId="0" xfId="0" applyNumberFormat="1" applyFont="1" applyBorder="1" applyAlignment="1">
      <alignment horizontal="center" vertical="center" wrapText="1"/>
    </xf>
    <xf numFmtId="0" fontId="32" fillId="0" borderId="84" xfId="0" applyNumberFormat="1" applyFont="1" applyFill="1" applyBorder="1" applyAlignment="1">
      <alignment horizontal="center" vertical="center" wrapText="1"/>
    </xf>
    <xf numFmtId="0" fontId="32" fillId="0" borderId="66" xfId="0" applyNumberFormat="1" applyFont="1" applyFill="1" applyBorder="1" applyAlignment="1">
      <alignment horizontal="center" vertical="center" wrapText="1"/>
    </xf>
    <xf numFmtId="0" fontId="26" fillId="0" borderId="20" xfId="0" applyNumberFormat="1" applyFont="1" applyBorder="1" applyAlignment="1">
      <alignment horizontal="center" vertical="center" wrapText="1"/>
    </xf>
    <xf numFmtId="0" fontId="26" fillId="0" borderId="40" xfId="0" applyNumberFormat="1" applyFont="1" applyBorder="1" applyAlignment="1">
      <alignment horizontal="center" vertical="center" wrapText="1"/>
    </xf>
    <xf numFmtId="0" fontId="26" fillId="0" borderId="21" xfId="0" applyNumberFormat="1" applyFont="1" applyBorder="1" applyAlignment="1">
      <alignment horizontal="center" vertical="center" wrapText="1"/>
    </xf>
    <xf numFmtId="0" fontId="26" fillId="0" borderId="2" xfId="0" applyNumberFormat="1" applyFont="1" applyBorder="1" applyAlignment="1">
      <alignment horizontal="center" vertical="center" wrapText="1"/>
    </xf>
    <xf numFmtId="0" fontId="26" fillId="0" borderId="0" xfId="0" applyNumberFormat="1" applyFont="1" applyBorder="1" applyAlignment="1">
      <alignment horizontal="center" vertical="center" wrapText="1"/>
    </xf>
    <xf numFmtId="0" fontId="26" fillId="0" borderId="39" xfId="0" applyNumberFormat="1" applyFont="1" applyBorder="1" applyAlignment="1">
      <alignment horizontal="center" vertical="center" wrapText="1"/>
    </xf>
    <xf numFmtId="0" fontId="26" fillId="0" borderId="15" xfId="0" applyNumberFormat="1" applyFont="1" applyBorder="1" applyAlignment="1">
      <alignment horizontal="center" vertical="center" wrapText="1"/>
    </xf>
    <xf numFmtId="0" fontId="26" fillId="0" borderId="1" xfId="0" applyNumberFormat="1" applyFont="1" applyBorder="1" applyAlignment="1">
      <alignment horizontal="center" vertical="center" wrapText="1"/>
    </xf>
    <xf numFmtId="0" fontId="26" fillId="0" borderId="16" xfId="0" applyNumberFormat="1" applyFont="1" applyBorder="1" applyAlignment="1">
      <alignment horizontal="center" vertical="center" wrapText="1"/>
    </xf>
    <xf numFmtId="0" fontId="18" fillId="2" borderId="40" xfId="0" applyNumberFormat="1" applyFont="1" applyFill="1" applyBorder="1" applyAlignment="1">
      <alignment horizontal="center" vertical="center" wrapText="1"/>
    </xf>
    <xf numFmtId="0" fontId="18" fillId="2" borderId="1" xfId="0" applyNumberFormat="1" applyFont="1" applyFill="1" applyBorder="1" applyAlignment="1">
      <alignment horizontal="center" vertical="center" wrapText="1"/>
    </xf>
    <xf numFmtId="0" fontId="15" fillId="0" borderId="92" xfId="0" applyNumberFormat="1" applyFont="1" applyBorder="1" applyAlignment="1">
      <alignment horizontal="left" vertical="center" wrapText="1"/>
    </xf>
    <xf numFmtId="0" fontId="15" fillId="0" borderId="93" xfId="0" applyNumberFormat="1" applyFont="1" applyBorder="1" applyAlignment="1">
      <alignment horizontal="left" vertical="center" wrapText="1"/>
    </xf>
    <xf numFmtId="0" fontId="15" fillId="0" borderId="82" xfId="0" applyNumberFormat="1" applyFont="1" applyBorder="1" applyAlignment="1">
      <alignment horizontal="left" vertical="center" wrapText="1"/>
    </xf>
    <xf numFmtId="0" fontId="20" fillId="0" borderId="20" xfId="0" applyNumberFormat="1" applyFont="1" applyBorder="1" applyAlignment="1">
      <alignment horizontal="center" vertical="center"/>
    </xf>
    <xf numFmtId="0" fontId="20" fillId="0" borderId="40" xfId="0" applyNumberFormat="1" applyFont="1" applyBorder="1" applyAlignment="1">
      <alignment horizontal="center" vertical="center"/>
    </xf>
    <xf numFmtId="0" fontId="20" fillId="0" borderId="21" xfId="0" applyNumberFormat="1" applyFont="1" applyBorder="1" applyAlignment="1">
      <alignment horizontal="center" vertical="center"/>
    </xf>
    <xf numFmtId="0" fontId="20" fillId="0" borderId="2" xfId="0" applyNumberFormat="1" applyFont="1" applyBorder="1" applyAlignment="1">
      <alignment horizontal="center" vertical="center"/>
    </xf>
    <xf numFmtId="0" fontId="20" fillId="0" borderId="0" xfId="0" applyNumberFormat="1" applyFont="1" applyBorder="1" applyAlignment="1">
      <alignment horizontal="center" vertical="center"/>
    </xf>
    <xf numFmtId="0" fontId="20" fillId="0" borderId="39" xfId="0" applyNumberFormat="1" applyFont="1" applyBorder="1" applyAlignment="1">
      <alignment horizontal="center" vertical="center"/>
    </xf>
    <xf numFmtId="0" fontId="20" fillId="0" borderId="15" xfId="0" applyNumberFormat="1" applyFont="1" applyBorder="1" applyAlignment="1">
      <alignment horizontal="center" vertical="center"/>
    </xf>
    <xf numFmtId="0" fontId="20" fillId="0" borderId="1" xfId="0" applyNumberFormat="1" applyFont="1" applyBorder="1" applyAlignment="1">
      <alignment horizontal="center" vertical="center"/>
    </xf>
    <xf numFmtId="0" fontId="20" fillId="0" borderId="16" xfId="0" applyNumberFormat="1" applyFont="1" applyBorder="1" applyAlignment="1">
      <alignment horizontal="center" vertical="center"/>
    </xf>
    <xf numFmtId="0" fontId="26" fillId="0" borderId="2" xfId="0" applyNumberFormat="1" applyFont="1" applyBorder="1" applyAlignment="1">
      <alignment horizontal="center" vertical="center"/>
    </xf>
    <xf numFmtId="0" fontId="26" fillId="0" borderId="0" xfId="0" applyNumberFormat="1" applyFont="1" applyBorder="1" applyAlignment="1">
      <alignment horizontal="center" vertical="center"/>
    </xf>
    <xf numFmtId="0" fontId="26" fillId="0" borderId="39" xfId="0" applyNumberFormat="1" applyFont="1" applyBorder="1" applyAlignment="1">
      <alignment horizontal="center" vertical="center"/>
    </xf>
    <xf numFmtId="0" fontId="26" fillId="0" borderId="15" xfId="0" applyNumberFormat="1" applyFont="1" applyBorder="1" applyAlignment="1">
      <alignment horizontal="center" vertical="center"/>
    </xf>
    <xf numFmtId="0" fontId="15" fillId="0" borderId="48" xfId="0" applyNumberFormat="1" applyFont="1" applyBorder="1" applyAlignment="1">
      <alignment horizontal="center" vertical="center" wrapText="1"/>
    </xf>
    <xf numFmtId="0" fontId="15" fillId="0" borderId="85" xfId="0" applyNumberFormat="1" applyFont="1" applyBorder="1" applyAlignment="1">
      <alignment horizontal="center" vertical="center" wrapText="1"/>
    </xf>
    <xf numFmtId="0" fontId="15" fillId="0" borderId="46" xfId="0" applyNumberFormat="1" applyFont="1" applyBorder="1" applyAlignment="1">
      <alignment horizontal="center" vertical="center" wrapText="1"/>
    </xf>
    <xf numFmtId="0" fontId="15" fillId="0" borderId="67" xfId="0" applyNumberFormat="1" applyFont="1" applyBorder="1" applyAlignment="1">
      <alignment horizontal="center" vertical="center" wrapText="1"/>
    </xf>
    <xf numFmtId="0" fontId="10" fillId="0" borderId="34" xfId="1" applyNumberFormat="1" applyFont="1" applyFill="1" applyBorder="1" applyAlignment="1">
      <alignment horizontal="left" vertical="center" wrapText="1"/>
    </xf>
    <xf numFmtId="0" fontId="18" fillId="2" borderId="67" xfId="0" applyNumberFormat="1" applyFont="1" applyFill="1" applyBorder="1" applyAlignment="1">
      <alignment horizontal="center" vertical="center"/>
    </xf>
    <xf numFmtId="0" fontId="26" fillId="0" borderId="48" xfId="0" applyNumberFormat="1" applyFont="1" applyBorder="1" applyAlignment="1">
      <alignment horizontal="center" vertical="center"/>
    </xf>
    <xf numFmtId="0" fontId="0" fillId="0" borderId="65" xfId="0" applyFont="1" applyBorder="1"/>
    <xf numFmtId="0" fontId="32" fillId="2" borderId="85" xfId="0" applyNumberFormat="1" applyFont="1" applyFill="1" applyBorder="1" applyAlignment="1">
      <alignment horizontal="center" vertical="center"/>
    </xf>
    <xf numFmtId="0" fontId="32" fillId="2" borderId="0" xfId="0" applyNumberFormat="1" applyFont="1" applyFill="1" applyBorder="1" applyAlignment="1">
      <alignment horizontal="center" vertical="center"/>
    </xf>
    <xf numFmtId="0" fontId="10" fillId="0" borderId="100" xfId="0" applyFont="1" applyBorder="1" applyAlignment="1">
      <alignment horizontal="left" vertical="center" wrapText="1"/>
    </xf>
    <xf numFmtId="0" fontId="10" fillId="0" borderId="101" xfId="0" applyFont="1" applyBorder="1" applyAlignment="1">
      <alignment horizontal="left" vertical="center" wrapText="1"/>
    </xf>
    <xf numFmtId="0" fontId="10" fillId="0" borderId="50" xfId="0" applyFont="1" applyBorder="1" applyAlignment="1">
      <alignment horizontal="left" vertical="center" wrapText="1"/>
    </xf>
    <xf numFmtId="0" fontId="10" fillId="0" borderId="52" xfId="0" applyFont="1" applyBorder="1" applyAlignment="1">
      <alignment horizontal="left" vertical="center" wrapText="1"/>
    </xf>
    <xf numFmtId="0" fontId="13" fillId="2" borderId="20" xfId="0" applyFont="1" applyFill="1" applyBorder="1" applyAlignment="1">
      <alignment horizontal="center" vertical="center" wrapText="1"/>
    </xf>
    <xf numFmtId="0" fontId="13" fillId="2" borderId="40" xfId="0" applyFont="1" applyFill="1" applyBorder="1" applyAlignment="1">
      <alignment horizontal="center" vertical="center" wrapText="1"/>
    </xf>
    <xf numFmtId="0" fontId="13" fillId="2" borderId="15"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54" fillId="0" borderId="15" xfId="0" applyNumberFormat="1" applyFont="1" applyBorder="1" applyAlignment="1">
      <alignment horizontal="left" vertical="center" wrapText="1"/>
    </xf>
    <xf numFmtId="0" fontId="54" fillId="0" borderId="1" xfId="0" applyNumberFormat="1" applyFont="1" applyBorder="1" applyAlignment="1">
      <alignment horizontal="left" vertical="center" wrapText="1"/>
    </xf>
    <xf numFmtId="0" fontId="54" fillId="0" borderId="16" xfId="0" applyNumberFormat="1" applyFont="1" applyBorder="1" applyAlignment="1">
      <alignment horizontal="left" vertical="center" wrapText="1"/>
    </xf>
    <xf numFmtId="0" fontId="3" fillId="0" borderId="56" xfId="0" applyNumberFormat="1" applyFont="1" applyBorder="1" applyAlignment="1">
      <alignment horizontal="center" vertical="center" wrapText="1"/>
    </xf>
    <xf numFmtId="0" fontId="3" fillId="0" borderId="1" xfId="0" applyNumberFormat="1" applyFont="1" applyBorder="1" applyAlignment="1">
      <alignment horizontal="center" vertical="center" wrapText="1"/>
    </xf>
    <xf numFmtId="0" fontId="3" fillId="0" borderId="116" xfId="0" applyNumberFormat="1" applyFont="1" applyBorder="1" applyAlignment="1">
      <alignment horizontal="left" vertical="center" wrapText="1"/>
    </xf>
    <xf numFmtId="0" fontId="3" fillId="0" borderId="117" xfId="0" applyNumberFormat="1" applyFont="1" applyBorder="1" applyAlignment="1">
      <alignment horizontal="left" vertical="center" wrapText="1"/>
    </xf>
    <xf numFmtId="0" fontId="3" fillId="0" borderId="118" xfId="0" applyNumberFormat="1" applyFont="1" applyBorder="1" applyAlignment="1">
      <alignment horizontal="left" vertical="center" wrapText="1"/>
    </xf>
    <xf numFmtId="0" fontId="3" fillId="0" borderId="20" xfId="2" applyFont="1" applyFill="1" applyBorder="1" applyAlignment="1">
      <alignment horizontal="left" vertical="center"/>
    </xf>
    <xf numFmtId="0" fontId="3" fillId="0" borderId="40" xfId="2" applyFont="1" applyFill="1" applyBorder="1" applyAlignment="1">
      <alignment horizontal="left" vertical="center"/>
    </xf>
    <xf numFmtId="0" fontId="3" fillId="0" borderId="21" xfId="2" applyFont="1" applyFill="1" applyBorder="1" applyAlignment="1">
      <alignment horizontal="left" vertical="center"/>
    </xf>
    <xf numFmtId="0" fontId="3" fillId="0" borderId="2" xfId="2" applyFont="1" applyFill="1" applyBorder="1" applyAlignment="1">
      <alignment horizontal="left" vertical="center"/>
    </xf>
    <xf numFmtId="0" fontId="3" fillId="0" borderId="0" xfId="2" applyFont="1" applyFill="1" applyBorder="1" applyAlignment="1">
      <alignment horizontal="left" vertical="center"/>
    </xf>
    <xf numFmtId="0" fontId="3" fillId="0" borderId="39" xfId="2" applyFont="1" applyFill="1" applyBorder="1" applyAlignment="1">
      <alignment horizontal="left" vertical="center"/>
    </xf>
    <xf numFmtId="0" fontId="53" fillId="0" borderId="1" xfId="0" applyFont="1" applyBorder="1" applyAlignment="1">
      <alignment horizontal="center" vertical="center" shrinkToFit="1"/>
    </xf>
    <xf numFmtId="0" fontId="3" fillId="0" borderId="5" xfId="0" applyNumberFormat="1" applyFont="1" applyFill="1" applyBorder="1" applyAlignment="1">
      <alignment horizontal="left" vertical="center" wrapText="1"/>
    </xf>
    <xf numFmtId="0" fontId="3" fillId="0" borderId="2" xfId="0" applyNumberFormat="1" applyFont="1" applyBorder="1" applyAlignment="1">
      <alignment horizontal="right" vertical="center"/>
    </xf>
    <xf numFmtId="0" fontId="3" fillId="0" borderId="0" xfId="0" applyNumberFormat="1" applyFont="1" applyBorder="1" applyAlignment="1">
      <alignment horizontal="right" vertical="center"/>
    </xf>
    <xf numFmtId="0" fontId="3" fillId="0" borderId="0" xfId="0" applyNumberFormat="1" applyFont="1" applyBorder="1" applyAlignment="1">
      <alignment horizontal="left" vertical="top"/>
    </xf>
    <xf numFmtId="0" fontId="3" fillId="0" borderId="39" xfId="0" applyNumberFormat="1" applyFont="1" applyBorder="1" applyAlignment="1">
      <alignment horizontal="left" vertical="top"/>
    </xf>
    <xf numFmtId="0" fontId="3" fillId="0" borderId="56"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0" fillId="0" borderId="94" xfId="0" applyFill="1" applyBorder="1"/>
    <xf numFmtId="0" fontId="0" fillId="0" borderId="90" xfId="0" applyFill="1" applyBorder="1"/>
    <xf numFmtId="0" fontId="3" fillId="0" borderId="20" xfId="2" applyFont="1" applyFill="1" applyBorder="1" applyAlignment="1">
      <alignment vertical="center" wrapText="1"/>
    </xf>
    <xf numFmtId="0" fontId="3" fillId="0" borderId="40" xfId="2" applyFont="1" applyFill="1" applyBorder="1" applyAlignment="1">
      <alignment vertical="center" wrapText="1"/>
    </xf>
    <xf numFmtId="0" fontId="3" fillId="0" borderId="21" xfId="0" applyFont="1" applyFill="1" applyBorder="1" applyAlignment="1">
      <alignment vertical="center" wrapText="1"/>
    </xf>
    <xf numFmtId="0" fontId="3" fillId="0" borderId="2" xfId="2" applyFont="1" applyFill="1" applyBorder="1" applyAlignment="1">
      <alignment vertical="center" wrapText="1"/>
    </xf>
    <xf numFmtId="0" fontId="3" fillId="0" borderId="0" xfId="2" applyFont="1" applyFill="1" applyBorder="1" applyAlignment="1">
      <alignment vertical="center" wrapText="1"/>
    </xf>
    <xf numFmtId="0" fontId="3" fillId="0" borderId="0" xfId="0" applyFont="1" applyFill="1" applyBorder="1" applyAlignment="1">
      <alignment vertical="center" wrapText="1"/>
    </xf>
    <xf numFmtId="0" fontId="3" fillId="0" borderId="39" xfId="0" applyFont="1" applyFill="1" applyBorder="1" applyAlignment="1">
      <alignment vertical="center" wrapText="1"/>
    </xf>
    <xf numFmtId="0" fontId="3" fillId="0" borderId="16" xfId="0" applyFont="1" applyFill="1" applyBorder="1" applyAlignment="1">
      <alignment vertical="center" wrapText="1"/>
    </xf>
    <xf numFmtId="0" fontId="51" fillId="2" borderId="5" xfId="2" applyFont="1" applyFill="1" applyBorder="1" applyAlignment="1">
      <alignment horizontal="center" vertical="center"/>
    </xf>
    <xf numFmtId="0" fontId="3" fillId="3" borderId="19" xfId="0" applyNumberFormat="1" applyFont="1" applyFill="1" applyBorder="1" applyAlignment="1">
      <alignment horizontal="left" vertical="center"/>
    </xf>
    <xf numFmtId="0" fontId="13" fillId="0" borderId="0" xfId="4" applyFont="1" applyAlignment="1">
      <alignment wrapText="1"/>
    </xf>
    <xf numFmtId="0" fontId="0" fillId="0" borderId="0" xfId="0" applyAlignment="1"/>
    <xf numFmtId="0" fontId="3" fillId="0" borderId="40" xfId="0" applyFont="1" applyFill="1" applyBorder="1" applyAlignment="1">
      <alignment horizontal="left" vertical="center"/>
    </xf>
    <xf numFmtId="0" fontId="3" fillId="0" borderId="21" xfId="0" applyFont="1" applyFill="1" applyBorder="1" applyAlignment="1">
      <alignment horizontal="left" vertical="center"/>
    </xf>
    <xf numFmtId="0" fontId="3" fillId="0" borderId="0" xfId="0" applyFont="1" applyFill="1" applyBorder="1" applyAlignment="1">
      <alignment horizontal="left" vertical="center"/>
    </xf>
    <xf numFmtId="0" fontId="3" fillId="0" borderId="39" xfId="0" applyFont="1" applyFill="1" applyBorder="1" applyAlignment="1">
      <alignment horizontal="left" vertical="center"/>
    </xf>
    <xf numFmtId="0" fontId="3" fillId="0" borderId="15" xfId="0" applyFont="1" applyFill="1" applyBorder="1" applyAlignment="1">
      <alignment horizontal="left" vertical="center"/>
    </xf>
    <xf numFmtId="0" fontId="3" fillId="0" borderId="1" xfId="0" applyFont="1" applyFill="1" applyBorder="1" applyAlignment="1">
      <alignment horizontal="left" vertical="center"/>
    </xf>
    <xf numFmtId="0" fontId="3" fillId="0" borderId="16" xfId="0" applyFont="1" applyFill="1" applyBorder="1" applyAlignment="1">
      <alignment horizontal="left" vertical="center"/>
    </xf>
    <xf numFmtId="0" fontId="3" fillId="0" borderId="15" xfId="0" applyFont="1" applyBorder="1" applyAlignment="1">
      <alignment horizontal="center" vertical="center" wrapText="1"/>
    </xf>
    <xf numFmtId="0" fontId="3" fillId="2" borderId="13" xfId="0" applyFont="1" applyFill="1" applyBorder="1" applyAlignment="1">
      <alignment horizontal="center" vertical="center" wrapText="1"/>
    </xf>
    <xf numFmtId="0" fontId="3" fillId="2" borderId="89"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0" borderId="15" xfId="0" applyNumberFormat="1" applyFont="1" applyFill="1" applyBorder="1" applyAlignment="1">
      <alignment horizontal="right"/>
    </xf>
    <xf numFmtId="0" fontId="3" fillId="0" borderId="1" xfId="0" applyNumberFormat="1" applyFont="1" applyFill="1" applyBorder="1" applyAlignment="1">
      <alignment horizontal="right"/>
    </xf>
    <xf numFmtId="0" fontId="0" fillId="0" borderId="0" xfId="0" applyFont="1" applyBorder="1" applyAlignment="1">
      <alignment horizontal="left" vertical="top" wrapText="1"/>
    </xf>
    <xf numFmtId="0" fontId="0" fillId="0" borderId="39" xfId="0" applyFont="1" applyBorder="1" applyAlignment="1">
      <alignment horizontal="left" vertical="top" wrapText="1"/>
    </xf>
    <xf numFmtId="0" fontId="0" fillId="0" borderId="0" xfId="0" applyFont="1" applyBorder="1" applyAlignment="1">
      <alignment horizontal="right" vertical="top" wrapText="1"/>
    </xf>
    <xf numFmtId="0" fontId="83" fillId="0" borderId="0" xfId="8" applyFont="1" applyAlignment="1">
      <alignment horizontal="center" vertical="center"/>
    </xf>
    <xf numFmtId="0" fontId="83" fillId="0" borderId="0" xfId="8" applyFont="1" applyAlignment="1">
      <alignment horizontal="center" vertical="center" wrapText="1"/>
    </xf>
    <xf numFmtId="0" fontId="83" fillId="0" borderId="13" xfId="8" applyFont="1" applyBorder="1" applyAlignment="1">
      <alignment horizontal="left" vertical="center"/>
    </xf>
    <xf numFmtId="0" fontId="83" fillId="0" borderId="89" xfId="8" applyFont="1" applyBorder="1" applyAlignment="1">
      <alignment horizontal="left" vertical="center"/>
    </xf>
    <xf numFmtId="0" fontId="83" fillId="0" borderId="14" xfId="8" applyFont="1" applyBorder="1" applyAlignment="1">
      <alignment horizontal="left" vertical="center"/>
    </xf>
    <xf numFmtId="0" fontId="83" fillId="0" borderId="5" xfId="8" applyFont="1" applyBorder="1" applyAlignment="1">
      <alignment horizontal="left" vertical="center"/>
    </xf>
    <xf numFmtId="0" fontId="83" fillId="0" borderId="20" xfId="8" applyFont="1" applyBorder="1" applyAlignment="1">
      <alignment horizontal="left" vertical="center"/>
    </xf>
    <xf numFmtId="0" fontId="83" fillId="0" borderId="40" xfId="8" applyFont="1" applyBorder="1" applyAlignment="1">
      <alignment horizontal="left" vertical="center"/>
    </xf>
    <xf numFmtId="0" fontId="83" fillId="0" borderId="21" xfId="8" applyFont="1" applyBorder="1" applyAlignment="1">
      <alignment horizontal="left" vertical="center"/>
    </xf>
    <xf numFmtId="0" fontId="83" fillId="0" borderId="15" xfId="8" applyFont="1" applyBorder="1" applyAlignment="1">
      <alignment horizontal="left" vertical="center"/>
    </xf>
    <xf numFmtId="0" fontId="83" fillId="0" borderId="1" xfId="8" applyFont="1" applyBorder="1" applyAlignment="1">
      <alignment horizontal="left" vertical="center"/>
    </xf>
    <xf numFmtId="0" fontId="83" fillId="0" borderId="16" xfId="8" applyFont="1" applyBorder="1" applyAlignment="1">
      <alignment horizontal="left" vertical="center"/>
    </xf>
    <xf numFmtId="0" fontId="73" fillId="0" borderId="2" xfId="8" applyFont="1" applyBorder="1" applyAlignment="1">
      <alignment horizontal="left" vertical="center" wrapText="1"/>
    </xf>
    <xf numFmtId="0" fontId="83" fillId="0" borderId="0" xfId="8" applyFont="1" applyAlignment="1">
      <alignment horizontal="left" vertical="center" wrapText="1"/>
    </xf>
    <xf numFmtId="0" fontId="83" fillId="0" borderId="39" xfId="8" applyFont="1" applyBorder="1" applyAlignment="1">
      <alignment horizontal="left" vertical="center" wrapText="1"/>
    </xf>
    <xf numFmtId="0" fontId="83" fillId="0" borderId="2" xfId="8" applyFont="1" applyBorder="1" applyAlignment="1">
      <alignment horizontal="left" vertical="center" wrapText="1"/>
    </xf>
    <xf numFmtId="0" fontId="86" fillId="0" borderId="86" xfId="8" applyFont="1" applyBorder="1" applyAlignment="1">
      <alignment horizontal="center" vertical="center" wrapText="1"/>
    </xf>
    <xf numFmtId="0" fontId="86" fillId="0" borderId="99" xfId="8" applyFont="1" applyBorder="1" applyAlignment="1">
      <alignment horizontal="center" vertical="center" wrapText="1"/>
    </xf>
    <xf numFmtId="0" fontId="86" fillId="0" borderId="81" xfId="8" applyFont="1" applyBorder="1" applyAlignment="1">
      <alignment horizontal="center" vertical="center" wrapText="1"/>
    </xf>
    <xf numFmtId="0" fontId="86" fillId="0" borderId="69" xfId="8" applyFont="1" applyBorder="1" applyAlignment="1">
      <alignment horizontal="center" vertical="center" wrapText="1"/>
    </xf>
    <xf numFmtId="0" fontId="86" fillId="0" borderId="13" xfId="8" applyFont="1" applyBorder="1" applyAlignment="1">
      <alignment horizontal="left" vertical="center" wrapText="1"/>
    </xf>
    <xf numFmtId="0" fontId="87" fillId="0" borderId="89" xfId="8" applyFont="1" applyBorder="1" applyAlignment="1">
      <alignment horizontal="left" vertical="center" wrapText="1"/>
    </xf>
    <xf numFmtId="0" fontId="87" fillId="0" borderId="14" xfId="8" applyFont="1" applyBorder="1" applyAlignment="1">
      <alignment horizontal="left" vertical="center" wrapText="1"/>
    </xf>
    <xf numFmtId="0" fontId="83" fillId="0" borderId="37" xfId="8" applyFont="1" applyBorder="1" applyAlignment="1">
      <alignment horizontal="center" vertical="center" wrapText="1"/>
    </xf>
    <xf numFmtId="0" fontId="86" fillId="0" borderId="5" xfId="8" applyFont="1" applyBorder="1" applyAlignment="1">
      <alignment horizontal="center" vertical="center" wrapText="1"/>
    </xf>
    <xf numFmtId="0" fontId="86" fillId="0" borderId="5" xfId="8" applyFont="1" applyBorder="1" applyAlignment="1">
      <alignment horizontal="left" vertical="center" wrapText="1"/>
    </xf>
    <xf numFmtId="0" fontId="83" fillId="0" borderId="20" xfId="8" applyFont="1" applyBorder="1" applyAlignment="1">
      <alignment horizontal="center" vertical="center"/>
    </xf>
    <xf numFmtId="0" fontId="83" fillId="0" borderId="2" xfId="8" applyFont="1" applyBorder="1" applyAlignment="1">
      <alignment horizontal="center" vertical="center"/>
    </xf>
    <xf numFmtId="0" fontId="83" fillId="0" borderId="15" xfId="8" applyFont="1" applyBorder="1" applyAlignment="1">
      <alignment horizontal="center" vertical="center"/>
    </xf>
    <xf numFmtId="0" fontId="83" fillId="0" borderId="14" xfId="8" applyFont="1" applyBorder="1" applyAlignment="1">
      <alignment horizontal="center" vertical="center"/>
    </xf>
    <xf numFmtId="0" fontId="83" fillId="0" borderId="21" xfId="8" applyFont="1" applyBorder="1" applyAlignment="1">
      <alignment horizontal="center" vertical="center"/>
    </xf>
    <xf numFmtId="0" fontId="83" fillId="0" borderId="39" xfId="8" applyFont="1" applyBorder="1" applyAlignment="1">
      <alignment horizontal="center" vertical="center"/>
    </xf>
    <xf numFmtId="0" fontId="83" fillId="0" borderId="16" xfId="8" applyFont="1" applyBorder="1" applyAlignment="1">
      <alignment horizontal="center" vertical="center"/>
    </xf>
    <xf numFmtId="0" fontId="86" fillId="0" borderId="0" xfId="8" applyFont="1" applyAlignment="1">
      <alignment horizontal="left" vertical="center" wrapText="1"/>
    </xf>
    <xf numFmtId="0" fontId="86" fillId="0" borderId="89" xfId="8" applyFont="1" applyBorder="1" applyAlignment="1">
      <alignment horizontal="left" vertical="center" wrapText="1"/>
    </xf>
    <xf numFmtId="0" fontId="86" fillId="0" borderId="14" xfId="8" applyFont="1" applyBorder="1" applyAlignment="1">
      <alignment horizontal="left" vertical="center" wrapText="1"/>
    </xf>
    <xf numFmtId="0" fontId="86" fillId="0" borderId="20" xfId="8" applyFont="1" applyBorder="1" applyAlignment="1">
      <alignment horizontal="center" vertical="center" wrapText="1"/>
    </xf>
    <xf numFmtId="0" fontId="86" fillId="0" borderId="40" xfId="8" applyFont="1" applyBorder="1" applyAlignment="1">
      <alignment horizontal="center" vertical="center" wrapText="1"/>
    </xf>
    <xf numFmtId="0" fontId="86" fillId="0" borderId="21" xfId="8" applyFont="1" applyBorder="1" applyAlignment="1">
      <alignment horizontal="center" vertical="center" wrapText="1"/>
    </xf>
    <xf numFmtId="0" fontId="86" fillId="0" borderId="2" xfId="8" applyFont="1" applyBorder="1" applyAlignment="1">
      <alignment horizontal="center" vertical="center" wrapText="1"/>
    </xf>
    <xf numFmtId="0" fontId="86" fillId="0" borderId="0" xfId="8" applyFont="1" applyAlignment="1">
      <alignment horizontal="center" vertical="center" wrapText="1"/>
    </xf>
    <xf numFmtId="0" fontId="86" fillId="0" borderId="39" xfId="8" applyFont="1" applyBorder="1" applyAlignment="1">
      <alignment horizontal="center" vertical="center" wrapText="1"/>
    </xf>
    <xf numFmtId="0" fontId="86" fillId="0" borderId="15" xfId="8" applyFont="1" applyBorder="1" applyAlignment="1">
      <alignment horizontal="center" vertical="center" wrapText="1"/>
    </xf>
    <xf numFmtId="0" fontId="86" fillId="0" borderId="1" xfId="8" applyFont="1" applyBorder="1" applyAlignment="1">
      <alignment horizontal="center" vertical="center" wrapText="1"/>
    </xf>
    <xf numFmtId="0" fontId="86" fillId="0" borderId="16" xfId="8" applyFont="1" applyBorder="1" applyAlignment="1">
      <alignment horizontal="center" vertical="center" wrapText="1"/>
    </xf>
    <xf numFmtId="0" fontId="83" fillId="0" borderId="40" xfId="8" applyFont="1" applyBorder="1" applyAlignment="1">
      <alignment horizontal="center" vertical="center"/>
    </xf>
    <xf numFmtId="0" fontId="83" fillId="0" borderId="1" xfId="8" applyFont="1" applyBorder="1" applyAlignment="1">
      <alignment horizontal="center" vertical="center"/>
    </xf>
    <xf numFmtId="0" fontId="86" fillId="0" borderId="5" xfId="8" applyFont="1" applyBorder="1" applyAlignment="1">
      <alignment horizontal="center" vertical="center"/>
    </xf>
    <xf numFmtId="0" fontId="86" fillId="0" borderId="20" xfId="8" applyFont="1" applyBorder="1" applyAlignment="1">
      <alignment horizontal="left" vertical="center" wrapText="1"/>
    </xf>
    <xf numFmtId="0" fontId="86" fillId="0" borderId="40" xfId="8" applyFont="1" applyBorder="1" applyAlignment="1">
      <alignment horizontal="left" vertical="center" wrapText="1"/>
    </xf>
    <xf numFmtId="0" fontId="86" fillId="0" borderId="21" xfId="8" applyFont="1" applyBorder="1" applyAlignment="1">
      <alignment horizontal="left" vertical="center" wrapText="1"/>
    </xf>
    <xf numFmtId="0" fontId="86" fillId="0" borderId="15" xfId="8" applyFont="1" applyBorder="1" applyAlignment="1">
      <alignment horizontal="left" vertical="center" wrapText="1"/>
    </xf>
    <xf numFmtId="0" fontId="86" fillId="0" borderId="1" xfId="8" applyFont="1" applyBorder="1" applyAlignment="1">
      <alignment horizontal="left" vertical="center" wrapText="1"/>
    </xf>
    <xf numFmtId="0" fontId="86" fillId="0" borderId="16" xfId="8" applyFont="1" applyBorder="1" applyAlignment="1">
      <alignment horizontal="left" vertical="center" wrapText="1"/>
    </xf>
    <xf numFmtId="0" fontId="83" fillId="0" borderId="20" xfId="8" applyFont="1" applyBorder="1" applyAlignment="1">
      <alignment horizontal="center" vertical="center" wrapText="1"/>
    </xf>
    <xf numFmtId="0" fontId="83" fillId="0" borderId="15" xfId="8" applyFont="1" applyBorder="1" applyAlignment="1">
      <alignment horizontal="center" vertical="center" wrapText="1"/>
    </xf>
    <xf numFmtId="0" fontId="83" fillId="0" borderId="21" xfId="8" applyFont="1" applyBorder="1" applyAlignment="1">
      <alignment horizontal="center" vertical="center" wrapText="1"/>
    </xf>
    <xf numFmtId="0" fontId="83" fillId="0" borderId="16" xfId="8" applyFont="1" applyBorder="1" applyAlignment="1">
      <alignment horizontal="center" vertical="center" wrapText="1"/>
    </xf>
    <xf numFmtId="0" fontId="83" fillId="0" borderId="2" xfId="8" applyFont="1" applyBorder="1" applyAlignment="1">
      <alignment horizontal="center" vertical="center" wrapText="1"/>
    </xf>
    <xf numFmtId="0" fontId="86" fillId="0" borderId="7" xfId="8" applyFont="1" applyBorder="1" applyAlignment="1">
      <alignment horizontal="center" vertical="center"/>
    </xf>
    <xf numFmtId="0" fontId="86" fillId="0" borderId="2" xfId="8" applyFont="1" applyBorder="1" applyAlignment="1">
      <alignment horizontal="left" vertical="center" wrapText="1"/>
    </xf>
    <xf numFmtId="0" fontId="86" fillId="0" borderId="39" xfId="8" applyFont="1" applyBorder="1" applyAlignment="1">
      <alignment horizontal="left" vertical="center" wrapText="1"/>
    </xf>
    <xf numFmtId="0" fontId="86" fillId="0" borderId="7" xfId="8" applyFont="1" applyBorder="1" applyAlignment="1">
      <alignment horizontal="center" vertical="center" wrapText="1"/>
    </xf>
    <xf numFmtId="0" fontId="86" fillId="0" borderId="69" xfId="8" applyFont="1" applyBorder="1" applyAlignment="1">
      <alignment horizontal="left" vertical="center" wrapText="1"/>
    </xf>
    <xf numFmtId="0" fontId="86" fillId="0" borderId="19" xfId="8" applyFont="1" applyBorder="1" applyAlignment="1">
      <alignment horizontal="center" vertical="center"/>
    </xf>
    <xf numFmtId="0" fontId="83" fillId="0" borderId="5" xfId="8" applyFont="1" applyBorder="1" applyAlignment="1">
      <alignment horizontal="center" vertical="center"/>
    </xf>
    <xf numFmtId="0" fontId="86" fillId="0" borderId="0" xfId="8" applyFont="1" applyAlignment="1">
      <alignment horizontal="center" vertical="center"/>
    </xf>
    <xf numFmtId="0" fontId="86" fillId="0" borderId="5" xfId="8" applyFont="1" applyBorder="1" applyAlignment="1">
      <alignment vertical="center" wrapText="1"/>
    </xf>
    <xf numFmtId="0" fontId="83" fillId="0" borderId="39" xfId="8" applyFont="1" applyBorder="1" applyAlignment="1">
      <alignment horizontal="center" vertical="center" wrapText="1"/>
    </xf>
    <xf numFmtId="0" fontId="86" fillId="0" borderId="5" xfId="8" applyFont="1" applyBorder="1" applyAlignment="1">
      <alignment horizontal="left" vertical="center"/>
    </xf>
    <xf numFmtId="0" fontId="90" fillId="0" borderId="124" xfId="8" quotePrefix="1" applyFont="1" applyBorder="1" applyAlignment="1">
      <alignment horizontal="center" vertical="center"/>
    </xf>
    <xf numFmtId="0" fontId="83" fillId="0" borderId="13" xfId="8" applyFont="1" applyBorder="1" applyAlignment="1">
      <alignment horizontal="center" vertical="center"/>
    </xf>
    <xf numFmtId="0" fontId="88" fillId="0" borderId="86" xfId="8" quotePrefix="1" applyFont="1" applyBorder="1" applyAlignment="1">
      <alignment horizontal="center" vertical="center"/>
    </xf>
    <xf numFmtId="0" fontId="88" fillId="0" borderId="99" xfId="8" quotePrefix="1" applyFont="1" applyBorder="1" applyAlignment="1">
      <alignment horizontal="center" vertical="center"/>
    </xf>
    <xf numFmtId="0" fontId="88" fillId="0" borderId="72" xfId="8" quotePrefix="1" applyFont="1" applyBorder="1" applyAlignment="1">
      <alignment horizontal="center" vertical="center"/>
    </xf>
    <xf numFmtId="0" fontId="88" fillId="0" borderId="75" xfId="8" quotePrefix="1" applyFont="1" applyBorder="1" applyAlignment="1">
      <alignment horizontal="center" vertical="center"/>
    </xf>
    <xf numFmtId="0" fontId="86" fillId="0" borderId="0" xfId="8" applyFont="1" applyAlignment="1">
      <alignment horizontal="left" vertical="top" wrapText="1"/>
    </xf>
    <xf numFmtId="0" fontId="26" fillId="0" borderId="1" xfId="3" applyFont="1" applyBorder="1" applyAlignment="1">
      <alignment horizontal="center" vertical="center"/>
    </xf>
    <xf numFmtId="0" fontId="13" fillId="0" borderId="1" xfId="3" applyFont="1" applyBorder="1" applyAlignment="1">
      <alignment horizontal="center" vertical="center"/>
    </xf>
    <xf numFmtId="0" fontId="44" fillId="2" borderId="20" xfId="3" applyFont="1" applyFill="1" applyBorder="1" applyAlignment="1">
      <alignment horizontal="left" vertical="center" wrapText="1"/>
    </xf>
    <xf numFmtId="0" fontId="26" fillId="2" borderId="21" xfId="3" applyFont="1" applyFill="1" applyBorder="1" applyAlignment="1">
      <alignment horizontal="left" wrapText="1"/>
    </xf>
    <xf numFmtId="0" fontId="26" fillId="2" borderId="15" xfId="3" applyFont="1" applyFill="1" applyBorder="1" applyAlignment="1">
      <alignment horizontal="left" wrapText="1"/>
    </xf>
    <xf numFmtId="0" fontId="26" fillId="2" borderId="16" xfId="3" applyFont="1" applyFill="1" applyBorder="1" applyAlignment="1">
      <alignment horizontal="left" wrapText="1"/>
    </xf>
    <xf numFmtId="0" fontId="26" fillId="2" borderId="5" xfId="3" applyFont="1" applyFill="1" applyBorder="1" applyAlignment="1">
      <alignment horizontal="center" vertical="center"/>
    </xf>
    <xf numFmtId="0" fontId="26" fillId="2" borderId="13" xfId="3" applyFont="1" applyFill="1" applyBorder="1" applyAlignment="1">
      <alignment horizontal="center" vertical="center"/>
    </xf>
    <xf numFmtId="0" fontId="26" fillId="2" borderId="4" xfId="3" applyFont="1" applyFill="1" applyBorder="1" applyAlignment="1">
      <alignment horizontal="center" vertical="center" wrapText="1"/>
    </xf>
    <xf numFmtId="0" fontId="26" fillId="2" borderId="8" xfId="3" applyFont="1" applyFill="1" applyBorder="1" applyAlignment="1">
      <alignment horizontal="center" vertical="center"/>
    </xf>
    <xf numFmtId="0" fontId="26" fillId="2" borderId="89" xfId="3" applyFont="1" applyFill="1" applyBorder="1" applyAlignment="1">
      <alignment horizontal="center" vertical="center"/>
    </xf>
    <xf numFmtId="0" fontId="26" fillId="2" borderId="14" xfId="3" applyFont="1" applyFill="1" applyBorder="1" applyAlignment="1">
      <alignment horizontal="center" vertical="center"/>
    </xf>
    <xf numFmtId="0" fontId="74" fillId="0" borderId="13" xfId="3" applyFont="1" applyBorder="1" applyAlignment="1">
      <alignment horizontal="left" vertical="center" wrapText="1"/>
    </xf>
    <xf numFmtId="0" fontId="7" fillId="0" borderId="14" xfId="3" applyFont="1" applyBorder="1" applyAlignment="1">
      <alignment horizontal="left" vertical="center" wrapText="1"/>
    </xf>
    <xf numFmtId="0" fontId="26" fillId="0" borderId="13" xfId="3" applyFont="1" applyBorder="1" applyAlignment="1">
      <alignment horizontal="right" vertical="center"/>
    </xf>
    <xf numFmtId="0" fontId="26" fillId="0" borderId="89" xfId="3" applyFont="1" applyBorder="1" applyAlignment="1">
      <alignment horizontal="right" vertical="center"/>
    </xf>
    <xf numFmtId="0" fontId="45" fillId="2" borderId="20" xfId="3" applyFont="1" applyFill="1" applyBorder="1" applyAlignment="1">
      <alignment horizontal="left" vertical="center" wrapText="1"/>
    </xf>
    <xf numFmtId="0" fontId="26" fillId="2" borderId="21" xfId="3" applyFont="1" applyFill="1" applyBorder="1" applyAlignment="1">
      <alignment horizontal="left" vertical="center" wrapText="1"/>
    </xf>
    <xf numFmtId="0" fontId="26" fillId="2" borderId="15" xfId="3" applyFont="1" applyFill="1" applyBorder="1" applyAlignment="1">
      <alignment horizontal="left" vertical="center" wrapText="1"/>
    </xf>
    <xf numFmtId="0" fontId="26" fillId="2" borderId="16" xfId="3" applyFont="1" applyFill="1" applyBorder="1" applyAlignment="1">
      <alignment horizontal="left" vertical="center" wrapText="1"/>
    </xf>
    <xf numFmtId="0" fontId="24" fillId="0" borderId="0" xfId="3" applyFont="1" applyAlignment="1">
      <alignment horizontal="left" vertical="center" wrapText="1"/>
    </xf>
    <xf numFmtId="0" fontId="95" fillId="6" borderId="0" xfId="9" applyFont="1" applyFill="1" applyAlignment="1">
      <alignment horizontal="left" vertical="center" indent="1"/>
    </xf>
    <xf numFmtId="0" fontId="101" fillId="6" borderId="5" xfId="9" applyFont="1" applyFill="1" applyBorder="1" applyAlignment="1">
      <alignment horizontal="center" vertical="center"/>
    </xf>
    <xf numFmtId="0" fontId="110" fillId="2" borderId="0" xfId="9" applyFont="1" applyFill="1" applyAlignment="1" applyProtection="1">
      <alignment horizontal="center" vertical="center" shrinkToFit="1"/>
      <protection locked="0"/>
    </xf>
    <xf numFmtId="0" fontId="110" fillId="8" borderId="0" xfId="9" applyFont="1" applyFill="1" applyAlignment="1" applyProtection="1">
      <alignment horizontal="center" vertical="center" shrinkToFit="1"/>
      <protection locked="0"/>
    </xf>
    <xf numFmtId="0" fontId="110" fillId="7" borderId="0" xfId="9" applyFont="1" applyFill="1" applyAlignment="1" applyProtection="1">
      <alignment horizontal="center" vertical="center"/>
      <protection locked="0"/>
    </xf>
    <xf numFmtId="0" fontId="110" fillId="0" borderId="0" xfId="9" applyFont="1" applyAlignment="1">
      <alignment horizontal="center" vertical="center"/>
    </xf>
    <xf numFmtId="0" fontId="108" fillId="2" borderId="13" xfId="9" applyFont="1" applyFill="1" applyBorder="1" applyAlignment="1" applyProtection="1">
      <alignment horizontal="center" vertical="center"/>
      <protection locked="0"/>
    </xf>
    <xf numFmtId="0" fontId="108" fillId="8" borderId="89" xfId="9" applyFont="1" applyFill="1" applyBorder="1" applyAlignment="1" applyProtection="1">
      <alignment horizontal="center" vertical="center"/>
      <protection locked="0"/>
    </xf>
    <xf numFmtId="0" fontId="108" fillId="8" borderId="14" xfId="9" applyFont="1" applyFill="1" applyBorder="1" applyAlignment="1" applyProtection="1">
      <alignment horizontal="center" vertical="center"/>
      <protection locked="0"/>
    </xf>
    <xf numFmtId="180" fontId="108" fillId="0" borderId="158" xfId="9" applyNumberFormat="1" applyFont="1" applyBorder="1" applyAlignment="1">
      <alignment horizontal="center" vertical="center" wrapText="1"/>
    </xf>
    <xf numFmtId="180" fontId="108" fillId="0" borderId="156" xfId="9" applyNumberFormat="1" applyFont="1" applyBorder="1" applyAlignment="1">
      <alignment horizontal="center" vertical="center" wrapText="1"/>
    </xf>
    <xf numFmtId="0" fontId="95" fillId="0" borderId="36" xfId="9" applyFont="1" applyBorder="1" applyAlignment="1">
      <alignment horizontal="center" vertical="center" wrapText="1"/>
    </xf>
    <xf numFmtId="0" fontId="95" fillId="0" borderId="99" xfId="9" applyFont="1" applyBorder="1" applyAlignment="1">
      <alignment horizontal="center" vertical="center" wrapText="1"/>
    </xf>
    <xf numFmtId="0" fontId="95" fillId="0" borderId="38" xfId="9" applyFont="1" applyBorder="1" applyAlignment="1">
      <alignment horizontal="center" vertical="center" wrapText="1"/>
    </xf>
    <xf numFmtId="0" fontId="95" fillId="0" borderId="69" xfId="9" applyFont="1" applyBorder="1" applyAlignment="1">
      <alignment horizontal="center" vertical="center" wrapText="1"/>
    </xf>
    <xf numFmtId="0" fontId="95" fillId="0" borderId="168" xfId="9" applyFont="1" applyBorder="1" applyAlignment="1">
      <alignment horizontal="center" vertical="center" wrapText="1"/>
    </xf>
    <xf numFmtId="0" fontId="95" fillId="0" borderId="75" xfId="9" applyFont="1" applyBorder="1" applyAlignment="1">
      <alignment horizontal="center" vertical="center" wrapText="1"/>
    </xf>
    <xf numFmtId="0" fontId="95" fillId="0" borderId="86" xfId="9" applyFont="1" applyBorder="1" applyAlignment="1">
      <alignment horizontal="center" vertical="center" wrapText="1"/>
    </xf>
    <xf numFmtId="0" fontId="95" fillId="0" borderId="81" xfId="9" applyFont="1" applyBorder="1" applyAlignment="1">
      <alignment horizontal="center" vertical="center" wrapText="1"/>
    </xf>
    <xf numFmtId="0" fontId="95" fillId="0" borderId="72" xfId="9" applyFont="1" applyBorder="1" applyAlignment="1">
      <alignment horizontal="center" vertical="center" wrapText="1"/>
    </xf>
    <xf numFmtId="0" fontId="108" fillId="0" borderId="86" xfId="9" applyFont="1" applyBorder="1" applyAlignment="1">
      <alignment horizontal="center" vertical="center" wrapText="1"/>
    </xf>
    <xf numFmtId="0" fontId="108" fillId="0" borderId="87" xfId="9" applyFont="1" applyBorder="1" applyAlignment="1">
      <alignment horizontal="center" vertical="center" wrapText="1"/>
    </xf>
    <xf numFmtId="0" fontId="108" fillId="0" borderId="99" xfId="9" applyFont="1" applyBorder="1" applyAlignment="1">
      <alignment horizontal="center" vertical="center" wrapText="1"/>
    </xf>
    <xf numFmtId="0" fontId="108" fillId="0" borderId="81" xfId="9" applyFont="1" applyBorder="1" applyAlignment="1">
      <alignment horizontal="center" vertical="center" wrapText="1"/>
    </xf>
    <xf numFmtId="0" fontId="108" fillId="0" borderId="0" xfId="9" applyFont="1" applyAlignment="1">
      <alignment horizontal="center" vertical="center" wrapText="1"/>
    </xf>
    <xf numFmtId="0" fontId="108" fillId="0" borderId="69" xfId="9" applyFont="1" applyBorder="1" applyAlignment="1">
      <alignment horizontal="center" vertical="center" wrapText="1"/>
    </xf>
    <xf numFmtId="0" fontId="108" fillId="0" borderId="72" xfId="9" applyFont="1" applyBorder="1" applyAlignment="1">
      <alignment horizontal="center" vertical="center" wrapText="1"/>
    </xf>
    <xf numFmtId="0" fontId="108" fillId="0" borderId="64" xfId="9" applyFont="1" applyBorder="1" applyAlignment="1">
      <alignment horizontal="center" vertical="center" wrapText="1"/>
    </xf>
    <xf numFmtId="0" fontId="108" fillId="0" borderId="75" xfId="9" applyFont="1" applyBorder="1" applyAlignment="1">
      <alignment horizontal="center" vertical="center" wrapText="1"/>
    </xf>
    <xf numFmtId="0" fontId="108" fillId="0" borderId="89" xfId="9" applyFont="1" applyBorder="1" applyAlignment="1">
      <alignment horizontal="center" vertical="center"/>
    </xf>
    <xf numFmtId="0" fontId="108" fillId="0" borderId="170" xfId="9" applyFont="1" applyBorder="1" applyAlignment="1">
      <alignment horizontal="center" vertical="center"/>
    </xf>
    <xf numFmtId="0" fontId="108" fillId="0" borderId="169" xfId="9" applyFont="1" applyBorder="1" applyAlignment="1">
      <alignment horizontal="center" vertical="center"/>
    </xf>
    <xf numFmtId="0" fontId="108" fillId="0" borderId="144" xfId="9" applyFont="1" applyBorder="1" applyAlignment="1">
      <alignment horizontal="center" vertical="center" wrapText="1"/>
    </xf>
    <xf numFmtId="0" fontId="108" fillId="0" borderId="142" xfId="9" applyFont="1" applyBorder="1" applyAlignment="1">
      <alignment horizontal="center" vertical="center" wrapText="1"/>
    </xf>
    <xf numFmtId="0" fontId="108" fillId="7" borderId="11" xfId="9" applyFont="1" applyFill="1" applyBorder="1" applyAlignment="1" applyProtection="1">
      <alignment horizontal="center" vertical="center" shrinkToFit="1"/>
      <protection locked="0"/>
    </xf>
    <xf numFmtId="0" fontId="108" fillId="7" borderId="167" xfId="9" applyFont="1" applyFill="1" applyBorder="1" applyAlignment="1" applyProtection="1">
      <alignment horizontal="center" vertical="center" shrinkToFit="1"/>
      <protection locked="0"/>
    </xf>
    <xf numFmtId="0" fontId="108" fillId="7" borderId="12" xfId="9" applyFont="1" applyFill="1" applyBorder="1" applyAlignment="1" applyProtection="1">
      <alignment horizontal="center" vertical="center" shrinkToFit="1"/>
      <protection locked="0"/>
    </xf>
    <xf numFmtId="0" fontId="108" fillId="7" borderId="13" xfId="9" applyFont="1" applyFill="1" applyBorder="1" applyAlignment="1" applyProtection="1">
      <alignment horizontal="center" vertical="center" shrinkToFit="1"/>
      <protection locked="0"/>
    </xf>
    <xf numFmtId="0" fontId="108" fillId="7" borderId="89" xfId="9" applyFont="1" applyFill="1" applyBorder="1" applyAlignment="1" applyProtection="1">
      <alignment horizontal="center" vertical="center" shrinkToFit="1"/>
      <protection locked="0"/>
    </xf>
    <xf numFmtId="0" fontId="108" fillId="7" borderId="14" xfId="9" applyFont="1" applyFill="1" applyBorder="1" applyAlignment="1" applyProtection="1">
      <alignment horizontal="center" vertical="center" shrinkToFit="1"/>
      <protection locked="0"/>
    </xf>
    <xf numFmtId="0" fontId="108" fillId="0" borderId="162" xfId="9" applyFont="1" applyBorder="1" applyAlignment="1">
      <alignment horizontal="center" vertical="center" wrapText="1"/>
    </xf>
    <xf numFmtId="0" fontId="108" fillId="0" borderId="160" xfId="9" applyFont="1" applyBorder="1" applyAlignment="1">
      <alignment horizontal="center" vertical="center" wrapText="1"/>
    </xf>
    <xf numFmtId="1" fontId="108" fillId="0" borderId="161" xfId="9" applyNumberFormat="1" applyFont="1" applyBorder="1" applyAlignment="1">
      <alignment horizontal="center" vertical="center" wrapText="1"/>
    </xf>
    <xf numFmtId="1" fontId="108" fillId="0" borderId="160" xfId="9" applyNumberFormat="1" applyFont="1" applyBorder="1" applyAlignment="1">
      <alignment horizontal="center" vertical="center" wrapText="1"/>
    </xf>
    <xf numFmtId="0" fontId="108" fillId="7" borderId="86" xfId="9" applyFont="1" applyFill="1" applyBorder="1" applyAlignment="1" applyProtection="1">
      <alignment horizontal="left" vertical="center" wrapText="1"/>
      <protection locked="0"/>
    </xf>
    <xf numFmtId="0" fontId="108" fillId="7" borderId="87" xfId="9" applyFont="1" applyFill="1" applyBorder="1" applyAlignment="1" applyProtection="1">
      <alignment horizontal="left" vertical="center" wrapText="1"/>
      <protection locked="0"/>
    </xf>
    <xf numFmtId="0" fontId="108" fillId="7" borderId="99" xfId="9" applyFont="1" applyFill="1" applyBorder="1" applyAlignment="1" applyProtection="1">
      <alignment horizontal="left" vertical="center" wrapText="1"/>
      <protection locked="0"/>
    </xf>
    <xf numFmtId="0" fontId="108" fillId="7" borderId="81" xfId="9" applyFont="1" applyFill="1" applyBorder="1" applyAlignment="1" applyProtection="1">
      <alignment horizontal="left" vertical="center" wrapText="1"/>
      <protection locked="0"/>
    </xf>
    <xf numFmtId="0" fontId="108" fillId="7" borderId="0" xfId="9" applyFont="1" applyFill="1" applyAlignment="1" applyProtection="1">
      <alignment horizontal="left" vertical="center" wrapText="1"/>
      <protection locked="0"/>
    </xf>
    <xf numFmtId="0" fontId="108" fillId="7" borderId="69" xfId="9" applyFont="1" applyFill="1" applyBorder="1" applyAlignment="1" applyProtection="1">
      <alignment horizontal="left" vertical="center" wrapText="1"/>
      <protection locked="0"/>
    </xf>
    <xf numFmtId="180" fontId="108" fillId="0" borderId="157" xfId="9" applyNumberFormat="1" applyFont="1" applyBorder="1" applyAlignment="1">
      <alignment horizontal="center" vertical="center" wrapText="1"/>
    </xf>
    <xf numFmtId="1" fontId="108" fillId="0" borderId="143" xfId="9" applyNumberFormat="1" applyFont="1" applyBorder="1" applyAlignment="1">
      <alignment horizontal="center" vertical="center" wrapText="1"/>
    </xf>
    <xf numFmtId="1" fontId="108" fillId="0" borderId="142" xfId="9" applyNumberFormat="1" applyFont="1" applyBorder="1" applyAlignment="1">
      <alignment horizontal="center" vertical="center" wrapText="1"/>
    </xf>
    <xf numFmtId="0" fontId="108" fillId="7" borderId="13" xfId="9" applyFont="1" applyFill="1" applyBorder="1" applyAlignment="1" applyProtection="1">
      <alignment horizontal="center" vertical="center"/>
      <protection locked="0"/>
    </xf>
    <xf numFmtId="0" fontId="108" fillId="7" borderId="14" xfId="9" applyFont="1" applyFill="1" applyBorder="1" applyAlignment="1" applyProtection="1">
      <alignment horizontal="center" vertical="center"/>
      <protection locked="0"/>
    </xf>
    <xf numFmtId="0" fontId="108" fillId="6" borderId="13" xfId="9" applyFont="1" applyFill="1" applyBorder="1" applyAlignment="1">
      <alignment horizontal="center" vertical="center"/>
    </xf>
    <xf numFmtId="0" fontId="108" fillId="6" borderId="14" xfId="9" applyFont="1" applyFill="1" applyBorder="1" applyAlignment="1">
      <alignment horizontal="center" vertical="center"/>
    </xf>
    <xf numFmtId="0" fontId="108" fillId="7" borderId="71" xfId="9" applyFont="1" applyFill="1" applyBorder="1" applyAlignment="1" applyProtection="1">
      <alignment horizontal="left" vertical="center" wrapText="1"/>
      <protection locked="0"/>
    </xf>
    <xf numFmtId="0" fontId="108" fillId="7" borderId="40" xfId="9" applyFont="1" applyFill="1" applyBorder="1" applyAlignment="1" applyProtection="1">
      <alignment horizontal="left" vertical="center" wrapText="1"/>
      <protection locked="0"/>
    </xf>
    <xf numFmtId="0" fontId="108" fillId="7" borderId="74" xfId="9" applyFont="1" applyFill="1" applyBorder="1" applyAlignment="1" applyProtection="1">
      <alignment horizontal="left" vertical="center" wrapText="1"/>
      <protection locked="0"/>
    </xf>
    <xf numFmtId="0" fontId="108" fillId="0" borderId="166" xfId="9" applyFont="1" applyBorder="1" applyAlignment="1">
      <alignment horizontal="center" vertical="center" wrapText="1"/>
    </xf>
    <xf numFmtId="0" fontId="108" fillId="0" borderId="88" xfId="9" applyFont="1" applyBorder="1" applyAlignment="1">
      <alignment horizontal="center" vertical="center" wrapText="1"/>
    </xf>
    <xf numFmtId="0" fontId="108" fillId="0" borderId="2" xfId="9" applyFont="1" applyBorder="1" applyAlignment="1">
      <alignment horizontal="center" vertical="center" wrapText="1"/>
    </xf>
    <xf numFmtId="0" fontId="108" fillId="0" borderId="39" xfId="9" applyFont="1" applyBorder="1" applyAlignment="1">
      <alignment horizontal="center" vertical="center" wrapText="1"/>
    </xf>
    <xf numFmtId="0" fontId="108" fillId="0" borderId="51" xfId="9" applyFont="1" applyBorder="1" applyAlignment="1">
      <alignment horizontal="center" vertical="center" wrapText="1"/>
    </xf>
    <xf numFmtId="0" fontId="108" fillId="0" borderId="73" xfId="9" applyFont="1" applyBorder="1" applyAlignment="1">
      <alignment horizontal="center" vertical="center" wrapText="1"/>
    </xf>
    <xf numFmtId="0" fontId="108" fillId="0" borderId="87" xfId="9" quotePrefix="1" applyFont="1" applyBorder="1" applyAlignment="1">
      <alignment horizontal="center" vertical="center"/>
    </xf>
    <xf numFmtId="0" fontId="108" fillId="0" borderId="87" xfId="9" applyFont="1" applyBorder="1" applyAlignment="1">
      <alignment horizontal="center" vertical="center"/>
    </xf>
    <xf numFmtId="0" fontId="108" fillId="0" borderId="23" xfId="9" applyFont="1" applyBorder="1" applyAlignment="1">
      <alignment horizontal="center" vertical="center"/>
    </xf>
    <xf numFmtId="0" fontId="108" fillId="0" borderId="6" xfId="9" applyFont="1" applyBorder="1" applyAlignment="1">
      <alignment horizontal="center" vertical="center"/>
    </xf>
    <xf numFmtId="0" fontId="108" fillId="0" borderId="10" xfId="9" applyFont="1" applyBorder="1" applyAlignment="1">
      <alignment horizontal="center" vertical="center"/>
    </xf>
    <xf numFmtId="0" fontId="105" fillId="0" borderId="166" xfId="9" applyFont="1" applyBorder="1" applyAlignment="1">
      <alignment horizontal="center" vertical="center" wrapText="1"/>
    </xf>
    <xf numFmtId="0" fontId="105" fillId="0" borderId="88" xfId="9" applyFont="1" applyBorder="1" applyAlignment="1">
      <alignment horizontal="center" vertical="center" wrapText="1"/>
    </xf>
    <xf numFmtId="0" fontId="105" fillId="0" borderId="2" xfId="9" applyFont="1" applyBorder="1" applyAlignment="1">
      <alignment horizontal="center" vertical="center" wrapText="1"/>
    </xf>
    <xf numFmtId="0" fontId="105" fillId="0" borderId="39" xfId="9" applyFont="1" applyBorder="1" applyAlignment="1">
      <alignment horizontal="center" vertical="center" wrapText="1"/>
    </xf>
    <xf numFmtId="0" fontId="105" fillId="0" borderId="51" xfId="9" applyFont="1" applyBorder="1" applyAlignment="1">
      <alignment horizontal="center" vertical="center" wrapText="1"/>
    </xf>
    <xf numFmtId="0" fontId="105" fillId="0" borderId="73" xfId="9" applyFont="1" applyBorder="1" applyAlignment="1">
      <alignment horizontal="center" vertical="center" wrapText="1"/>
    </xf>
    <xf numFmtId="0" fontId="108" fillId="2" borderId="166" xfId="9" applyFont="1" applyFill="1" applyBorder="1" applyAlignment="1" applyProtection="1">
      <alignment horizontal="center" vertical="center" wrapText="1"/>
      <protection locked="0"/>
    </xf>
    <xf numFmtId="0" fontId="108" fillId="2" borderId="88" xfId="9" applyFont="1" applyFill="1" applyBorder="1" applyAlignment="1" applyProtection="1">
      <alignment horizontal="center" vertical="center" wrapText="1"/>
      <protection locked="0"/>
    </xf>
    <xf numFmtId="0" fontId="108" fillId="2" borderId="2" xfId="9" applyFont="1" applyFill="1" applyBorder="1" applyAlignment="1" applyProtection="1">
      <alignment horizontal="center" vertical="center" wrapText="1"/>
      <protection locked="0"/>
    </xf>
    <xf numFmtId="0" fontId="108" fillId="2" borderId="39" xfId="9" applyFont="1" applyFill="1" applyBorder="1" applyAlignment="1" applyProtection="1">
      <alignment horizontal="center" vertical="center" wrapText="1"/>
      <protection locked="0"/>
    </xf>
    <xf numFmtId="0" fontId="108" fillId="2" borderId="166" xfId="9" applyFont="1" applyFill="1" applyBorder="1" applyAlignment="1" applyProtection="1">
      <alignment horizontal="center" vertical="center" shrinkToFit="1"/>
      <protection locked="0"/>
    </xf>
    <xf numFmtId="0" fontId="108" fillId="2" borderId="87" xfId="9" applyFont="1" applyFill="1" applyBorder="1" applyAlignment="1" applyProtection="1">
      <alignment horizontal="center" vertical="center" shrinkToFit="1"/>
      <protection locked="0"/>
    </xf>
    <xf numFmtId="0" fontId="108" fillId="2" borderId="88" xfId="9" applyFont="1" applyFill="1" applyBorder="1" applyAlignment="1" applyProtection="1">
      <alignment horizontal="center" vertical="center" shrinkToFit="1"/>
      <protection locked="0"/>
    </xf>
    <xf numFmtId="0" fontId="108" fillId="2" borderId="2" xfId="9" applyFont="1" applyFill="1" applyBorder="1" applyAlignment="1" applyProtection="1">
      <alignment horizontal="center" vertical="center" shrinkToFit="1"/>
      <protection locked="0"/>
    </xf>
    <xf numFmtId="0" fontId="108" fillId="2" borderId="0" xfId="9" applyFont="1" applyFill="1" applyAlignment="1" applyProtection="1">
      <alignment horizontal="center" vertical="center" shrinkToFit="1"/>
      <protection locked="0"/>
    </xf>
    <xf numFmtId="0" fontId="108" fillId="2" borderId="39" xfId="9" applyFont="1" applyFill="1" applyBorder="1" applyAlignment="1" applyProtection="1">
      <alignment horizontal="center" vertical="center" shrinkToFit="1"/>
      <protection locked="0"/>
    </xf>
    <xf numFmtId="0" fontId="108" fillId="0" borderId="22" xfId="9" applyFont="1" applyBorder="1" applyAlignment="1">
      <alignment horizontal="center" vertical="center"/>
    </xf>
    <xf numFmtId="0" fontId="108" fillId="0" borderId="8" xfId="9" applyFont="1" applyBorder="1" applyAlignment="1">
      <alignment horizontal="center" vertical="center"/>
    </xf>
    <xf numFmtId="0" fontId="108" fillId="2" borderId="86" xfId="9" applyFont="1" applyFill="1" applyBorder="1" applyAlignment="1" applyProtection="1">
      <alignment horizontal="center" vertical="center" shrinkToFit="1"/>
      <protection locked="0"/>
    </xf>
    <xf numFmtId="0" fontId="108" fillId="2" borderId="81" xfId="9" applyFont="1" applyFill="1" applyBorder="1" applyAlignment="1" applyProtection="1">
      <alignment horizontal="center" vertical="center" shrinkToFit="1"/>
      <protection locked="0"/>
    </xf>
    <xf numFmtId="0" fontId="108" fillId="2" borderId="71" xfId="9" applyFont="1" applyFill="1" applyBorder="1" applyAlignment="1" applyProtection="1">
      <alignment horizontal="center" vertical="center" shrinkToFit="1"/>
      <protection locked="0"/>
    </xf>
    <xf numFmtId="0" fontId="108" fillId="2" borderId="21" xfId="9" applyFont="1" applyFill="1" applyBorder="1" applyAlignment="1" applyProtection="1">
      <alignment horizontal="center" vertical="center" shrinkToFit="1"/>
      <protection locked="0"/>
    </xf>
    <xf numFmtId="0" fontId="108" fillId="2" borderId="20" xfId="9" applyFont="1" applyFill="1" applyBorder="1" applyAlignment="1" applyProtection="1">
      <alignment horizontal="center" vertical="center" wrapText="1"/>
      <protection locked="0"/>
    </xf>
    <xf numFmtId="0" fontId="108" fillId="2" borderId="21" xfId="9" applyFont="1" applyFill="1" applyBorder="1" applyAlignment="1" applyProtection="1">
      <alignment horizontal="center" vertical="center" wrapText="1"/>
      <protection locked="0"/>
    </xf>
    <xf numFmtId="0" fontId="108" fillId="2" borderId="20" xfId="9" applyFont="1" applyFill="1" applyBorder="1" applyAlignment="1" applyProtection="1">
      <alignment horizontal="center" vertical="center" shrinkToFit="1"/>
      <protection locked="0"/>
    </xf>
    <xf numFmtId="0" fontId="108" fillId="2" borderId="40" xfId="9" applyFont="1" applyFill="1" applyBorder="1" applyAlignment="1" applyProtection="1">
      <alignment horizontal="center" vertical="center" shrinkToFit="1"/>
      <protection locked="0"/>
    </xf>
    <xf numFmtId="0" fontId="108" fillId="7" borderId="80" xfId="9" applyFont="1" applyFill="1" applyBorder="1" applyAlignment="1" applyProtection="1">
      <alignment horizontal="left" vertical="center" wrapText="1"/>
      <protection locked="0"/>
    </xf>
    <xf numFmtId="0" fontId="108" fillId="7" borderId="1" xfId="9" applyFont="1" applyFill="1" applyBorder="1" applyAlignment="1" applyProtection="1">
      <alignment horizontal="left" vertical="center" wrapText="1"/>
      <protection locked="0"/>
    </xf>
    <xf numFmtId="0" fontId="108" fillId="7" borderId="70" xfId="9" applyFont="1" applyFill="1" applyBorder="1" applyAlignment="1" applyProtection="1">
      <alignment horizontal="left" vertical="center" wrapText="1"/>
      <protection locked="0"/>
    </xf>
    <xf numFmtId="180" fontId="108" fillId="0" borderId="151" xfId="9" applyNumberFormat="1" applyFont="1" applyBorder="1" applyAlignment="1">
      <alignment horizontal="center" vertical="center" wrapText="1"/>
    </xf>
    <xf numFmtId="180" fontId="108" fillId="0" borderId="149" xfId="9" applyNumberFormat="1" applyFont="1" applyBorder="1" applyAlignment="1">
      <alignment horizontal="center" vertical="center" wrapText="1"/>
    </xf>
    <xf numFmtId="180" fontId="108" fillId="0" borderId="150" xfId="9" applyNumberFormat="1" applyFont="1" applyBorder="1" applyAlignment="1">
      <alignment horizontal="center" vertical="center" wrapText="1"/>
    </xf>
    <xf numFmtId="0" fontId="108" fillId="2" borderId="80" xfId="9" applyFont="1" applyFill="1" applyBorder="1" applyAlignment="1" applyProtection="1">
      <alignment horizontal="center" vertical="center" shrinkToFit="1"/>
      <protection locked="0"/>
    </xf>
    <xf numFmtId="0" fontId="108" fillId="2" borderId="16" xfId="9" applyFont="1" applyFill="1" applyBorder="1" applyAlignment="1" applyProtection="1">
      <alignment horizontal="center" vertical="center" shrinkToFit="1"/>
      <protection locked="0"/>
    </xf>
    <xf numFmtId="0" fontId="108" fillId="2" borderId="15" xfId="9" applyFont="1" applyFill="1" applyBorder="1" applyAlignment="1" applyProtection="1">
      <alignment horizontal="center" vertical="center" wrapText="1"/>
      <protection locked="0"/>
    </xf>
    <xf numFmtId="0" fontId="108" fillId="2" borderId="16" xfId="9" applyFont="1" applyFill="1" applyBorder="1" applyAlignment="1" applyProtection="1">
      <alignment horizontal="center" vertical="center" wrapText="1"/>
      <protection locked="0"/>
    </xf>
    <xf numFmtId="0" fontId="108" fillId="2" borderId="15" xfId="9" applyFont="1" applyFill="1" applyBorder="1" applyAlignment="1" applyProtection="1">
      <alignment horizontal="center" vertical="center" shrinkToFit="1"/>
      <protection locked="0"/>
    </xf>
    <xf numFmtId="0" fontId="108" fillId="2" borderId="1" xfId="9" applyFont="1" applyFill="1" applyBorder="1" applyAlignment="1" applyProtection="1">
      <alignment horizontal="center" vertical="center" shrinkToFit="1"/>
      <protection locked="0"/>
    </xf>
    <xf numFmtId="0" fontId="108" fillId="7" borderId="72" xfId="9" applyFont="1" applyFill="1" applyBorder="1" applyAlignment="1" applyProtection="1">
      <alignment horizontal="left" vertical="center" wrapText="1"/>
      <protection locked="0"/>
    </xf>
    <xf numFmtId="0" fontId="108" fillId="7" borderId="64" xfId="9" applyFont="1" applyFill="1" applyBorder="1" applyAlignment="1" applyProtection="1">
      <alignment horizontal="left" vertical="center" wrapText="1"/>
      <protection locked="0"/>
    </xf>
    <xf numFmtId="0" fontId="108" fillId="7" borderId="75" xfId="9" applyFont="1" applyFill="1" applyBorder="1" applyAlignment="1" applyProtection="1">
      <alignment horizontal="left" vertical="center" wrapText="1"/>
      <protection locked="0"/>
    </xf>
    <xf numFmtId="0" fontId="95" fillId="0" borderId="0" xfId="9" applyFont="1" applyAlignment="1">
      <alignment horizontal="center" vertical="center"/>
    </xf>
    <xf numFmtId="0" fontId="105" fillId="0" borderId="1" xfId="9" applyFont="1" applyBorder="1" applyAlignment="1">
      <alignment horizontal="center" vertical="center"/>
    </xf>
    <xf numFmtId="0" fontId="95" fillId="6" borderId="0" xfId="9" applyFont="1" applyFill="1" applyAlignment="1" applyProtection="1">
      <alignment horizontal="left" vertical="center" wrapText="1"/>
      <protection locked="0"/>
    </xf>
    <xf numFmtId="0" fontId="105" fillId="0" borderId="0" xfId="9" applyFont="1" applyAlignment="1">
      <alignment horizontal="center" vertical="center"/>
    </xf>
    <xf numFmtId="0" fontId="95" fillId="0" borderId="0" xfId="9" applyFont="1" applyAlignment="1">
      <alignment horizontal="center" vertical="center" wrapText="1"/>
    </xf>
    <xf numFmtId="180" fontId="108" fillId="0" borderId="135" xfId="9" applyNumberFormat="1" applyFont="1" applyBorder="1" applyAlignment="1">
      <alignment horizontal="center" vertical="center" wrapText="1"/>
    </xf>
    <xf numFmtId="180" fontId="108" fillId="0" borderId="133" xfId="9" applyNumberFormat="1" applyFont="1" applyBorder="1" applyAlignment="1">
      <alignment horizontal="center" vertical="center" wrapText="1"/>
    </xf>
    <xf numFmtId="0" fontId="105" fillId="0" borderId="5" xfId="9" applyFont="1" applyBorder="1" applyAlignment="1">
      <alignment horizontal="center" vertical="center"/>
    </xf>
    <xf numFmtId="178" fontId="105" fillId="0" borderId="5" xfId="9" applyNumberFormat="1" applyFont="1" applyBorder="1" applyAlignment="1">
      <alignment horizontal="right" vertical="center"/>
    </xf>
    <xf numFmtId="0" fontId="108" fillId="0" borderId="63" xfId="9" applyFont="1" applyBorder="1" applyAlignment="1">
      <alignment horizontal="center" vertical="center"/>
    </xf>
    <xf numFmtId="0" fontId="108" fillId="2" borderId="72" xfId="9" applyFont="1" applyFill="1" applyBorder="1" applyAlignment="1" applyProtection="1">
      <alignment horizontal="center" vertical="center" shrinkToFit="1"/>
      <protection locked="0"/>
    </xf>
    <xf numFmtId="0" fontId="108" fillId="2" borderId="73" xfId="9" applyFont="1" applyFill="1" applyBorder="1" applyAlignment="1" applyProtection="1">
      <alignment horizontal="center" vertical="center" shrinkToFit="1"/>
      <protection locked="0"/>
    </xf>
    <xf numFmtId="0" fontId="108" fillId="2" borderId="51" xfId="9" applyFont="1" applyFill="1" applyBorder="1" applyAlignment="1" applyProtection="1">
      <alignment horizontal="center" vertical="center" wrapText="1"/>
      <protection locked="0"/>
    </xf>
    <xf numFmtId="0" fontId="108" fillId="2" borderId="73" xfId="9" applyFont="1" applyFill="1" applyBorder="1" applyAlignment="1" applyProtection="1">
      <alignment horizontal="center" vertical="center" wrapText="1"/>
      <protection locked="0"/>
    </xf>
    <xf numFmtId="0" fontId="108" fillId="2" borderId="51" xfId="9" applyFont="1" applyFill="1" applyBorder="1" applyAlignment="1" applyProtection="1">
      <alignment horizontal="center" vertical="center" shrinkToFit="1"/>
      <protection locked="0"/>
    </xf>
    <xf numFmtId="0" fontId="108" fillId="2" borderId="64" xfId="9" applyFont="1" applyFill="1" applyBorder="1" applyAlignment="1" applyProtection="1">
      <alignment horizontal="center" vertical="center" shrinkToFit="1"/>
      <protection locked="0"/>
    </xf>
    <xf numFmtId="180" fontId="108" fillId="0" borderId="134" xfId="9" applyNumberFormat="1" applyFont="1" applyBorder="1" applyAlignment="1">
      <alignment horizontal="center" vertical="center" wrapText="1"/>
    </xf>
    <xf numFmtId="178" fontId="105" fillId="0" borderId="5" xfId="10" applyNumberFormat="1" applyFont="1" applyFill="1" applyBorder="1" applyAlignment="1">
      <alignment horizontal="right" vertical="center"/>
    </xf>
    <xf numFmtId="178" fontId="105" fillId="7" borderId="5" xfId="9" applyNumberFormat="1" applyFont="1" applyFill="1" applyBorder="1" applyAlignment="1" applyProtection="1">
      <alignment horizontal="right" vertical="center"/>
      <protection locked="0"/>
    </xf>
    <xf numFmtId="178" fontId="105" fillId="7" borderId="13" xfId="9" applyNumberFormat="1" applyFont="1" applyFill="1" applyBorder="1" applyAlignment="1" applyProtection="1">
      <alignment horizontal="right" vertical="center"/>
      <protection locked="0"/>
    </xf>
    <xf numFmtId="178" fontId="105" fillId="7" borderId="14" xfId="9" applyNumberFormat="1" applyFont="1" applyFill="1" applyBorder="1" applyAlignment="1" applyProtection="1">
      <alignment horizontal="right" vertical="center"/>
      <protection locked="0"/>
    </xf>
    <xf numFmtId="176" fontId="105" fillId="0" borderId="5" xfId="9" applyNumberFormat="1" applyFont="1" applyBorder="1" applyAlignment="1">
      <alignment horizontal="center" vertical="center"/>
    </xf>
    <xf numFmtId="0" fontId="95" fillId="6" borderId="0" xfId="9" applyFont="1" applyFill="1" applyAlignment="1" applyProtection="1">
      <alignment horizontal="center" vertical="center" wrapText="1"/>
      <protection locked="0"/>
    </xf>
    <xf numFmtId="176" fontId="105" fillId="6" borderId="5" xfId="9" applyNumberFormat="1" applyFont="1" applyFill="1" applyBorder="1" applyAlignment="1">
      <alignment horizontal="center" vertical="center"/>
    </xf>
    <xf numFmtId="0" fontId="108" fillId="7" borderId="17" xfId="9" applyFont="1" applyFill="1" applyBorder="1" applyAlignment="1" applyProtection="1">
      <alignment horizontal="center" vertical="center" shrinkToFit="1"/>
      <protection locked="0"/>
    </xf>
    <xf numFmtId="0" fontId="108" fillId="7" borderId="141" xfId="9" applyFont="1" applyFill="1" applyBorder="1" applyAlignment="1" applyProtection="1">
      <alignment horizontal="center" vertical="center" shrinkToFit="1"/>
      <protection locked="0"/>
    </xf>
    <xf numFmtId="0" fontId="108" fillId="7" borderId="18" xfId="9" applyFont="1" applyFill="1" applyBorder="1" applyAlignment="1" applyProtection="1">
      <alignment horizontal="center" vertical="center" shrinkToFit="1"/>
      <protection locked="0"/>
    </xf>
    <xf numFmtId="177" fontId="105" fillId="0" borderId="5" xfId="9" applyNumberFormat="1" applyFont="1" applyBorder="1" applyAlignment="1">
      <alignment horizontal="center" vertical="center"/>
    </xf>
    <xf numFmtId="0" fontId="105" fillId="6" borderId="5" xfId="9" applyFont="1" applyFill="1" applyBorder="1" applyAlignment="1">
      <alignment horizontal="center" vertical="center"/>
    </xf>
    <xf numFmtId="177" fontId="105" fillId="6" borderId="5" xfId="9" applyNumberFormat="1" applyFont="1" applyFill="1" applyBorder="1" applyAlignment="1">
      <alignment horizontal="center" vertical="center"/>
    </xf>
    <xf numFmtId="178" fontId="105" fillId="7" borderId="5" xfId="10" applyNumberFormat="1" applyFont="1" applyFill="1" applyBorder="1" applyAlignment="1" applyProtection="1">
      <alignment horizontal="right" vertical="center"/>
      <protection locked="0"/>
    </xf>
    <xf numFmtId="178" fontId="105" fillId="0" borderId="13" xfId="9" applyNumberFormat="1" applyFont="1" applyBorder="1" applyAlignment="1">
      <alignment horizontal="center" vertical="center"/>
    </xf>
    <xf numFmtId="178" fontId="105" fillId="0" borderId="14" xfId="9" applyNumberFormat="1" applyFont="1" applyBorder="1" applyAlignment="1">
      <alignment horizontal="center" vertical="center"/>
    </xf>
    <xf numFmtId="178" fontId="105" fillId="0" borderId="5" xfId="9" applyNumberFormat="1" applyFont="1" applyBorder="1" applyAlignment="1">
      <alignment horizontal="center" vertical="center"/>
    </xf>
    <xf numFmtId="178" fontId="105" fillId="0" borderId="13" xfId="9" applyNumberFormat="1" applyFont="1" applyBorder="1" applyAlignment="1">
      <alignment horizontal="right" vertical="center"/>
    </xf>
    <xf numFmtId="178" fontId="105" fillId="0" borderId="14" xfId="9" applyNumberFormat="1" applyFont="1" applyBorder="1" applyAlignment="1">
      <alignment horizontal="right" vertical="center"/>
    </xf>
    <xf numFmtId="0" fontId="105" fillId="7" borderId="13" xfId="9" applyFont="1" applyFill="1" applyBorder="1" applyAlignment="1" applyProtection="1">
      <alignment horizontal="center" vertical="center"/>
      <protection locked="0"/>
    </xf>
    <xf numFmtId="0" fontId="105" fillId="7" borderId="14" xfId="9" applyFont="1" applyFill="1" applyBorder="1" applyAlignment="1" applyProtection="1">
      <alignment horizontal="center" vertical="center"/>
      <protection locked="0"/>
    </xf>
    <xf numFmtId="0" fontId="105" fillId="6" borderId="13" xfId="9" applyFont="1" applyFill="1" applyBorder="1" applyAlignment="1">
      <alignment horizontal="center" vertical="center"/>
    </xf>
    <xf numFmtId="0" fontId="105" fillId="6" borderId="14" xfId="9" applyFont="1" applyFill="1" applyBorder="1" applyAlignment="1">
      <alignment horizontal="center" vertical="center"/>
    </xf>
    <xf numFmtId="0" fontId="108" fillId="2" borderId="169" xfId="9" applyFont="1" applyFill="1" applyBorder="1" applyAlignment="1" applyProtection="1">
      <alignment horizontal="center" vertical="center"/>
      <protection locked="0"/>
    </xf>
    <xf numFmtId="0" fontId="108" fillId="8" borderId="170" xfId="9" applyFont="1" applyFill="1" applyBorder="1" applyAlignment="1" applyProtection="1">
      <alignment horizontal="center" vertical="center"/>
      <protection locked="0"/>
    </xf>
    <xf numFmtId="0" fontId="108" fillId="8" borderId="169" xfId="9" applyFont="1" applyFill="1" applyBorder="1" applyAlignment="1" applyProtection="1">
      <alignment horizontal="center" vertical="center"/>
      <protection locked="0"/>
    </xf>
    <xf numFmtId="0" fontId="108" fillId="2" borderId="6" xfId="9" applyFont="1" applyFill="1" applyBorder="1" applyAlignment="1" applyProtection="1">
      <alignment horizontal="center" vertical="center"/>
      <protection locked="0"/>
    </xf>
    <xf numFmtId="0" fontId="108" fillId="8" borderId="6" xfId="9" applyFont="1" applyFill="1" applyBorder="1" applyAlignment="1" applyProtection="1">
      <alignment horizontal="center" vertical="center"/>
      <protection locked="0"/>
    </xf>
    <xf numFmtId="0" fontId="108" fillId="8" borderId="10" xfId="9" applyFont="1" applyFill="1" applyBorder="1" applyAlignment="1" applyProtection="1">
      <alignment horizontal="center" vertical="center"/>
      <protection locked="0"/>
    </xf>
    <xf numFmtId="0" fontId="108" fillId="8" borderId="29" xfId="9" applyFont="1" applyFill="1" applyBorder="1" applyAlignment="1" applyProtection="1">
      <alignment horizontal="center" vertical="center"/>
      <protection locked="0"/>
    </xf>
    <xf numFmtId="0" fontId="108" fillId="8" borderId="141" xfId="9" applyFont="1" applyFill="1" applyBorder="1" applyAlignment="1" applyProtection="1">
      <alignment horizontal="center" vertical="center"/>
      <protection locked="0"/>
    </xf>
    <xf numFmtId="0" fontId="108" fillId="8" borderId="172" xfId="9" applyFont="1" applyFill="1" applyBorder="1" applyAlignment="1" applyProtection="1">
      <alignment horizontal="center" vertical="center"/>
      <protection locked="0"/>
    </xf>
    <xf numFmtId="0" fontId="108" fillId="2" borderId="23" xfId="9" applyFont="1" applyFill="1" applyBorder="1" applyAlignment="1" applyProtection="1">
      <alignment horizontal="center" vertical="center"/>
      <protection locked="0"/>
    </xf>
    <xf numFmtId="0" fontId="108" fillId="2" borderId="177" xfId="9" applyFont="1" applyFill="1" applyBorder="1" applyAlignment="1" applyProtection="1">
      <alignment horizontal="center" vertical="center"/>
      <protection locked="0"/>
    </xf>
    <xf numFmtId="0" fontId="108" fillId="8" borderId="167" xfId="9" applyFont="1" applyFill="1" applyBorder="1" applyAlignment="1" applyProtection="1">
      <alignment horizontal="center" vertical="center"/>
      <protection locked="0"/>
    </xf>
    <xf numFmtId="0" fontId="108" fillId="8" borderId="176" xfId="9" applyFont="1" applyFill="1" applyBorder="1" applyAlignment="1" applyProtection="1">
      <alignment horizontal="center" vertical="center"/>
      <protection locked="0"/>
    </xf>
    <xf numFmtId="0" fontId="106" fillId="0" borderId="4" xfId="9" applyFont="1" applyBorder="1" applyAlignment="1">
      <alignment horizontal="center" vertical="center" wrapText="1"/>
    </xf>
    <xf numFmtId="0" fontId="106" fillId="0" borderId="24" xfId="9" applyFont="1" applyBorder="1" applyAlignment="1">
      <alignment horizontal="center" vertical="center" wrapText="1"/>
    </xf>
    <xf numFmtId="0" fontId="106" fillId="0" borderId="63" xfId="9" applyFont="1" applyBorder="1" applyAlignment="1">
      <alignment horizontal="center" vertical="center" wrapText="1"/>
    </xf>
    <xf numFmtId="0" fontId="108" fillId="0" borderId="99" xfId="9" applyFont="1" applyBorder="1" applyAlignment="1">
      <alignment horizontal="center" vertical="center"/>
    </xf>
    <xf numFmtId="0" fontId="108" fillId="0" borderId="81" xfId="9" applyFont="1" applyBorder="1" applyAlignment="1">
      <alignment horizontal="center" vertical="center"/>
    </xf>
    <xf numFmtId="0" fontId="108" fillId="0" borderId="0" xfId="9" applyFont="1" applyAlignment="1">
      <alignment horizontal="center" vertical="center"/>
    </xf>
    <xf numFmtId="0" fontId="108" fillId="0" borderId="69" xfId="9" applyFont="1" applyBorder="1" applyAlignment="1">
      <alignment horizontal="center" vertical="center"/>
    </xf>
    <xf numFmtId="0" fontId="108" fillId="0" borderId="72" xfId="9" applyFont="1" applyBorder="1" applyAlignment="1">
      <alignment horizontal="center" vertical="center"/>
    </xf>
    <xf numFmtId="0" fontId="108" fillId="0" borderId="64" xfId="9" applyFont="1" applyBorder="1" applyAlignment="1">
      <alignment horizontal="center" vertical="center"/>
    </xf>
    <xf numFmtId="0" fontId="108" fillId="0" borderId="75" xfId="9" applyFont="1" applyBorder="1" applyAlignment="1">
      <alignment horizontal="center" vertical="center"/>
    </xf>
    <xf numFmtId="0" fontId="1" fillId="6" borderId="4" xfId="9" applyFill="1" applyBorder="1" applyAlignment="1">
      <alignment horizontal="center" vertical="center"/>
    </xf>
    <xf numFmtId="0" fontId="1" fillId="6" borderId="24" xfId="9" applyFill="1" applyBorder="1" applyAlignment="1">
      <alignment horizontal="center" vertical="center"/>
    </xf>
    <xf numFmtId="0" fontId="1" fillId="6" borderId="63" xfId="9" applyFill="1" applyBorder="1" applyAlignment="1">
      <alignment horizontal="center" vertical="center"/>
    </xf>
  </cellXfs>
  <cellStyles count="11">
    <cellStyle name="どちらでもない 2" xfId="5" xr:uid="{00000000-0005-0000-0000-000033000000}"/>
    <cellStyle name="桁区切り 2" xfId="10" xr:uid="{9C93E1A1-C4B9-4198-8C5C-4311355315ED}"/>
    <cellStyle name="標準" xfId="0" builtinId="0"/>
    <cellStyle name="標準 2" xfId="1" xr:uid="{00000000-0005-0000-0000-000001000000}"/>
    <cellStyle name="標準 2 2" xfId="4" xr:uid="{00000000-0005-0000-0000-000003000000}"/>
    <cellStyle name="標準 2 3" xfId="8" xr:uid="{6312D161-8277-4CCA-8503-E7F9EEB3E29F}"/>
    <cellStyle name="標準 3" xfId="7" xr:uid="{A15AF098-BD82-41A6-97FC-6E6A9D3E9B36}"/>
    <cellStyle name="標準 3 2" xfId="9" xr:uid="{280F0316-C8D7-4E65-A50D-36467A714DA8}"/>
    <cellStyle name="標準 4" xfId="6" xr:uid="{00000000-0005-0000-0000-000004000000}"/>
    <cellStyle name="標準_コピーCT279ID2202N16" xfId="2" xr:uid="{00000000-0005-0000-0000-000003000000}"/>
    <cellStyle name="標準_入所者数・利用者数一覧表(老福＆併設短期)" xfId="3" xr:uid="{00000000-0005-0000-0000-000004000000}"/>
  </cellStyles>
  <dxfs count="146">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numFmt numFmtId="3" formatCode="#,##0"/>
    </dxf>
    <dxf>
      <numFmt numFmtId="3" formatCode="#,##0"/>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numFmt numFmtId="3" formatCode="#,##0"/>
    </dxf>
    <dxf>
      <numFmt numFmtId="3" formatCode="#,##0"/>
    </dxf>
  </dxfs>
  <tableStyles count="0" defaultTableStyle="TableStyleMedium9" defaultPivotStyle="PivotStyleLight16"/>
  <colors>
    <mruColors>
      <color rgb="FFFF0066"/>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47625</xdr:colOff>
      <xdr:row>263</xdr:row>
      <xdr:rowOff>57150</xdr:rowOff>
    </xdr:from>
    <xdr:to>
      <xdr:col>62</xdr:col>
      <xdr:colOff>19050</xdr:colOff>
      <xdr:row>267</xdr:row>
      <xdr:rowOff>28576</xdr:rowOff>
    </xdr:to>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152400" y="43843575"/>
          <a:ext cx="6362700" cy="619126"/>
        </a:xfrm>
        <a:prstGeom prst="roundRect">
          <a:avLst/>
        </a:prstGeom>
        <a:solidFill>
          <a:srgbClr val="FFCCFF"/>
        </a:solidFill>
        <a:ln>
          <a:solidFill>
            <a:srgbClr val="FF3399"/>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nSpc>
              <a:spcPts val="1400"/>
            </a:lnSpc>
          </a:pPr>
          <a:r>
            <a:rPr lang="ja-JP" altLang="en-US" sz="1200" b="0">
              <a:solidFill>
                <a:sysClr val="windowText" lastClr="000000"/>
              </a:solidFill>
              <a:latin typeface="HG丸ｺﾞｼｯｸM-PRO" pitchFamily="50" charset="-128"/>
              <a:ea typeface="HG丸ｺﾞｼｯｸM-PRO" pitchFamily="50" charset="-128"/>
            </a:rPr>
            <a:t>医師、看護職員又は介護職員、理学療法士、作業療法士又は言語聴覚士、介護支援専門員が基準で定められている配置を下回る場合、減算が必要になることがあります。</a:t>
          </a:r>
        </a:p>
      </xdr:txBody>
    </xdr:sp>
    <xdr:clientData/>
  </xdr:twoCellAnchor>
  <xdr:oneCellAnchor>
    <xdr:from>
      <xdr:col>34</xdr:col>
      <xdr:colOff>19050</xdr:colOff>
      <xdr:row>272</xdr:row>
      <xdr:rowOff>0</xdr:rowOff>
    </xdr:from>
    <xdr:ext cx="184731" cy="264560"/>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3905250" y="2417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twoCellAnchor>
    <xdr:from>
      <xdr:col>2</xdr:col>
      <xdr:colOff>0</xdr:colOff>
      <xdr:row>2733</xdr:row>
      <xdr:rowOff>85725</xdr:rowOff>
    </xdr:from>
    <xdr:to>
      <xdr:col>62</xdr:col>
      <xdr:colOff>28575</xdr:colOff>
      <xdr:row>2736</xdr:row>
      <xdr:rowOff>104775</xdr:rowOff>
    </xdr:to>
    <xdr:sp macro="" textlink="">
      <xdr:nvSpPr>
        <xdr:cNvPr id="5" name="角丸四角形 4">
          <a:extLst>
            <a:ext uri="{FF2B5EF4-FFF2-40B4-BE49-F238E27FC236}">
              <a16:creationId xmlns:a16="http://schemas.microsoft.com/office/drawing/2014/main" id="{00000000-0008-0000-0000-000005000000}"/>
            </a:ext>
          </a:extLst>
        </xdr:cNvPr>
        <xdr:cNvSpPr/>
      </xdr:nvSpPr>
      <xdr:spPr>
        <a:xfrm>
          <a:off x="209550" y="507368175"/>
          <a:ext cx="6315075" cy="504825"/>
        </a:xfrm>
        <a:prstGeom prst="roundRect">
          <a:avLst/>
        </a:prstGeom>
        <a:solidFill>
          <a:srgbClr val="FFCCCC"/>
        </a:solidFill>
        <a:ln>
          <a:solidFill>
            <a:srgbClr val="FF3399"/>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rtl="0"/>
          <a:r>
            <a:rPr lang="ja-JP" altLang="ja-JP" sz="1200" b="0" i="0" baseline="0">
              <a:solidFill>
                <a:sysClr val="windowText" lastClr="000000"/>
              </a:solidFill>
              <a:latin typeface="HG丸ｺﾞｼｯｸM-PRO" pitchFamily="50" charset="-128"/>
              <a:ea typeface="HG丸ｺﾞｼｯｸM-PRO" pitchFamily="50" charset="-128"/>
              <a:cs typeface="+mn-cs"/>
            </a:rPr>
            <a:t>加算の算定要件を満たしていない場合、加算の取下げが必要です。</a:t>
          </a:r>
          <a:endParaRPr lang="ja-JP" altLang="ja-JP" sz="1200">
            <a:solidFill>
              <a:sysClr val="windowText" lastClr="000000"/>
            </a:solidFill>
            <a:latin typeface="HG丸ｺﾞｼｯｸM-PRO" pitchFamily="50" charset="-128"/>
            <a:ea typeface="HG丸ｺﾞｼｯｸM-PRO" pitchFamily="50" charset="-128"/>
          </a:endParaRPr>
        </a:p>
      </xdr:txBody>
    </xdr:sp>
    <xdr:clientData/>
  </xdr:twoCellAnchor>
  <xdr:twoCellAnchor editAs="oneCell">
    <xdr:from>
      <xdr:col>2</xdr:col>
      <xdr:colOff>9525</xdr:colOff>
      <xdr:row>2811</xdr:row>
      <xdr:rowOff>9525</xdr:rowOff>
    </xdr:from>
    <xdr:to>
      <xdr:col>61</xdr:col>
      <xdr:colOff>19050</xdr:colOff>
      <xdr:row>2813</xdr:row>
      <xdr:rowOff>152402</xdr:rowOff>
    </xdr:to>
    <xdr:sp macro="" textlink="">
      <xdr:nvSpPr>
        <xdr:cNvPr id="6" name="PubCross">
          <a:extLst>
            <a:ext uri="{FF2B5EF4-FFF2-40B4-BE49-F238E27FC236}">
              <a16:creationId xmlns:a16="http://schemas.microsoft.com/office/drawing/2014/main" id="{00000000-0008-0000-0000-000006000000}"/>
            </a:ext>
          </a:extLst>
        </xdr:cNvPr>
        <xdr:cNvSpPr>
          <a:spLocks noEditPoints="1" noChangeArrowheads="1"/>
        </xdr:cNvSpPr>
      </xdr:nvSpPr>
      <xdr:spPr bwMode="auto">
        <a:xfrm>
          <a:off x="219075" y="523703550"/>
          <a:ext cx="6191250" cy="600075"/>
        </a:xfrm>
        <a:prstGeom prst="roundRect">
          <a:avLst/>
        </a:prstGeom>
        <a:solidFill>
          <a:srgbClr val="99FF99"/>
        </a:solidFill>
        <a:ln w="9525">
          <a:noFill/>
          <a:miter lim="800000"/>
          <a:headEnd/>
          <a:tailEnd/>
        </a:ln>
        <a:effectLst>
          <a:innerShdw blurRad="63500" dist="50800" dir="2700000">
            <a:prstClr val="black">
              <a:alpha val="50000"/>
            </a:prstClr>
          </a:innerShdw>
        </a:effectLst>
        <a:scene3d>
          <a:camera prst="orthographicFront">
            <a:rot lat="0" lon="0" rev="0"/>
          </a:camera>
          <a:lightRig rig="balanced" dir="t">
            <a:rot lat="0" lon="0" rev="8700000"/>
          </a:lightRig>
        </a:scene3d>
        <a:sp3d/>
      </xdr:spPr>
      <xdr:txBody>
        <a:bodyPr vertOverflow="clip" wrap="square" lIns="90000" tIns="72000" rIns="90000" bIns="46800" anchor="ctr" upright="1"/>
        <a:lstStyle/>
        <a:p>
          <a:pPr algn="ctr" rtl="0">
            <a:defRPr sz="1000"/>
          </a:pPr>
          <a:r>
            <a:rPr lang="ja-JP" altLang="en-US" sz="1800" b="0" i="0" u="none" strike="noStrike" baseline="0">
              <a:solidFill>
                <a:srgbClr val="000000"/>
              </a:solidFill>
              <a:latin typeface="HG丸ｺﾞｼｯｸM-PRO" pitchFamily="50" charset="-128"/>
              <a:ea typeface="HG丸ｺﾞｼｯｸM-PRO" pitchFamily="50" charset="-128"/>
            </a:rPr>
            <a:t>以上で点検は終了です。お疲れさまでした。</a:t>
          </a:r>
        </a:p>
      </xdr:txBody>
    </xdr:sp>
    <xdr:clientData/>
  </xdr:twoCellAnchor>
  <xdr:twoCellAnchor>
    <xdr:from>
      <xdr:col>1</xdr:col>
      <xdr:colOff>0</xdr:colOff>
      <xdr:row>1204</xdr:row>
      <xdr:rowOff>95250</xdr:rowOff>
    </xdr:from>
    <xdr:to>
      <xdr:col>62</xdr:col>
      <xdr:colOff>76200</xdr:colOff>
      <xdr:row>1209</xdr:row>
      <xdr:rowOff>12700</xdr:rowOff>
    </xdr:to>
    <xdr:sp macro="" textlink="">
      <xdr:nvSpPr>
        <xdr:cNvPr id="10" name="テキスト ボックス 9">
          <a:extLst>
            <a:ext uri="{FF2B5EF4-FFF2-40B4-BE49-F238E27FC236}">
              <a16:creationId xmlns:a16="http://schemas.microsoft.com/office/drawing/2014/main" id="{00000000-0008-0000-0000-00000A000000}"/>
            </a:ext>
          </a:extLst>
        </xdr:cNvPr>
        <xdr:cNvSpPr txBox="1"/>
      </xdr:nvSpPr>
      <xdr:spPr>
        <a:xfrm>
          <a:off x="107950" y="209353150"/>
          <a:ext cx="6661150" cy="711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tIns="0" bIns="0" rtlCol="0" anchor="t"/>
        <a:lstStyle/>
        <a:p>
          <a:pPr>
            <a:lnSpc>
              <a:spcPts val="1600"/>
            </a:lnSpc>
          </a:pPr>
          <a:r>
            <a:rPr kumimoji="1" lang="ja-JP" altLang="en-US" sz="1100">
              <a:ln>
                <a:noFill/>
              </a:ln>
              <a:latin typeface="メイリオ" pitchFamily="50" charset="-128"/>
              <a:ea typeface="メイリオ" pitchFamily="50" charset="-128"/>
            </a:rPr>
            <a:t>介護報酬の請求は、提供したサ－ビスの内容を良く確認した上で、適正に行う必要があります。</a:t>
          </a:r>
        </a:p>
        <a:p>
          <a:pPr>
            <a:lnSpc>
              <a:spcPts val="1600"/>
            </a:lnSpc>
          </a:pPr>
          <a:r>
            <a:rPr kumimoji="1" lang="ja-JP" altLang="en-US" sz="1100">
              <a:ln>
                <a:noFill/>
              </a:ln>
              <a:latin typeface="メイリオ" pitchFamily="50" charset="-128"/>
              <a:ea typeface="メイリオ" pitchFamily="50" charset="-128"/>
            </a:rPr>
            <a:t>誤って請求したことが判明した場合には、速やかに、自主的に過誤調整をしてください。</a:t>
          </a:r>
        </a:p>
        <a:p>
          <a:pPr>
            <a:lnSpc>
              <a:spcPts val="1600"/>
            </a:lnSpc>
          </a:pPr>
          <a:r>
            <a:rPr kumimoji="1" lang="ja-JP" altLang="en-US" sz="1100">
              <a:ln>
                <a:noFill/>
              </a:ln>
              <a:latin typeface="メイリオ" pitchFamily="50" charset="-128"/>
              <a:ea typeface="メイリオ" pitchFamily="50" charset="-128"/>
            </a:rPr>
            <a:t>（入所者負担分も含む）</a:t>
          </a:r>
        </a:p>
      </xdr:txBody>
    </xdr:sp>
    <xdr:clientData/>
  </xdr:twoCellAnchor>
  <xdr:twoCellAnchor>
    <xdr:from>
      <xdr:col>66</xdr:col>
      <xdr:colOff>12700</xdr:colOff>
      <xdr:row>1</xdr:row>
      <xdr:rowOff>82550</xdr:rowOff>
    </xdr:from>
    <xdr:to>
      <xdr:col>87</xdr:col>
      <xdr:colOff>19050</xdr:colOff>
      <xdr:row>3</xdr:row>
      <xdr:rowOff>292100</xdr:rowOff>
    </xdr:to>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7162800" y="241300"/>
          <a:ext cx="2540000" cy="882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b="1">
              <a:solidFill>
                <a:sysClr val="windowText" lastClr="000000"/>
              </a:solidFill>
              <a:effectLst/>
              <a:latin typeface="+mn-lt"/>
              <a:ea typeface="+mn-ea"/>
              <a:cs typeface="+mn-cs"/>
            </a:rPr>
            <a:t>市に提出する際は、カラーで出力する必要はありません。</a:t>
          </a:r>
          <a:endParaRPr lang="ja-JP" altLang="ja-JP">
            <a:solidFill>
              <a:sysClr val="windowText" lastClr="000000"/>
            </a:solidFill>
            <a:effectLst/>
          </a:endParaRPr>
        </a:p>
        <a:p>
          <a:r>
            <a:rPr kumimoji="1" lang="ja-JP" altLang="ja-JP" sz="1100" b="1">
              <a:solidFill>
                <a:sysClr val="windowText" lastClr="000000"/>
              </a:solidFill>
              <a:effectLst/>
              <a:latin typeface="+mn-lt"/>
              <a:ea typeface="+mn-ea"/>
              <a:cs typeface="+mn-cs"/>
            </a:rPr>
            <a:t>電子メールでの提出でも結構です。</a:t>
          </a:r>
          <a:endParaRPr lang="ja-JP" altLang="ja-JP">
            <a:solidFill>
              <a:sysClr val="windowText" lastClr="000000"/>
            </a:solidFill>
            <a:effectLst/>
          </a:endParaRPr>
        </a:p>
        <a:p>
          <a:endParaRPr kumimoji="1" lang="ja-JP" altLang="en-US" sz="1100"/>
        </a:p>
      </xdr:txBody>
    </xdr:sp>
    <xdr:clientData/>
  </xdr:twoCellAnchor>
  <xdr:twoCellAnchor>
    <xdr:from>
      <xdr:col>1</xdr:col>
      <xdr:colOff>0</xdr:colOff>
      <xdr:row>1830</xdr:row>
      <xdr:rowOff>0</xdr:rowOff>
    </xdr:from>
    <xdr:to>
      <xdr:col>57</xdr:col>
      <xdr:colOff>13607</xdr:colOff>
      <xdr:row>1835</xdr:row>
      <xdr:rowOff>142875</xdr:rowOff>
    </xdr:to>
    <xdr:sp macro="" textlink="">
      <xdr:nvSpPr>
        <xdr:cNvPr id="9" name="テキスト ボックス 8">
          <a:extLst>
            <a:ext uri="{FF2B5EF4-FFF2-40B4-BE49-F238E27FC236}">
              <a16:creationId xmlns:a16="http://schemas.microsoft.com/office/drawing/2014/main" id="{A27531FD-4FB8-441D-BBF9-FA0A6E00CEDD}"/>
            </a:ext>
          </a:extLst>
        </xdr:cNvPr>
        <xdr:cNvSpPr txBox="1"/>
      </xdr:nvSpPr>
      <xdr:spPr>
        <a:xfrm>
          <a:off x="102054" y="303187554"/>
          <a:ext cx="5728607" cy="959303"/>
        </a:xfrm>
        <a:prstGeom prst="roundRect">
          <a:avLst/>
        </a:prstGeom>
        <a:solidFill>
          <a:sysClr val="window" lastClr="FFFFFF"/>
        </a:solidFill>
        <a:ln w="6350" cmpd="sng">
          <a:solidFill>
            <a:sysClr val="windowText" lastClr="000000"/>
          </a:solidFill>
          <a:prstDash val="sysDot"/>
        </a:ln>
      </xdr:spPr>
      <xdr:style>
        <a:lnRef idx="0">
          <a:scrgbClr r="0" g="0" b="0"/>
        </a:lnRef>
        <a:fillRef idx="0">
          <a:scrgbClr r="0" g="0" b="0"/>
        </a:fillRef>
        <a:effectRef idx="0">
          <a:scrgbClr r="0" g="0" b="0"/>
        </a:effectRef>
        <a:fontRef idx="minor">
          <a:schemeClr val="dk1"/>
        </a:fontRef>
      </xdr:style>
      <xdr:txBody>
        <a:bodyPr vertOverflow="clip" wrap="square" tIns="0" bIns="0" rtlCol="0" anchor="ctr" anchorCtr="0"/>
        <a:lstStyle/>
        <a:p>
          <a:r>
            <a:rPr kumimoji="1" lang="en-US" altLang="ja-JP" sz="1100" b="0">
              <a:latin typeface="HG丸ｺﾞｼｯｸM-PRO" pitchFamily="50" charset="-128"/>
              <a:ea typeface="HG丸ｺﾞｼｯｸM-PRO" pitchFamily="50" charset="-128"/>
            </a:rPr>
            <a:t>※</a:t>
          </a:r>
          <a:r>
            <a:rPr kumimoji="1" lang="ja-JP" altLang="en-US" sz="1100" b="0">
              <a:latin typeface="HG丸ｺﾞｼｯｸM-PRO" pitchFamily="50" charset="-128"/>
              <a:ea typeface="HG丸ｺﾞｼｯｸM-PRO" pitchFamily="50" charset="-128"/>
            </a:rPr>
            <a:t>当該加算に係る計画の作成に当たっては別途通知「リハビリテーション・個別機能訓練、栄養、口腔の実施及び一体的取組について」令和６年３月</a:t>
          </a:r>
          <a:r>
            <a:rPr kumimoji="1" lang="en-US" altLang="ja-JP" sz="1100" b="0">
              <a:latin typeface="HG丸ｺﾞｼｯｸM-PRO" pitchFamily="50" charset="-128"/>
              <a:ea typeface="HG丸ｺﾞｼｯｸM-PRO" pitchFamily="50" charset="-128"/>
            </a:rPr>
            <a:t>15</a:t>
          </a:r>
          <a:r>
            <a:rPr kumimoji="1" lang="ja-JP" altLang="en-US" sz="1100" b="0">
              <a:latin typeface="HG丸ｺﾞｼｯｸM-PRO" pitchFamily="50" charset="-128"/>
              <a:ea typeface="HG丸ｺﾞｼｯｸM-PRO" pitchFamily="50" charset="-128"/>
            </a:rPr>
            <a:t>日　老高発 </a:t>
          </a:r>
          <a:r>
            <a:rPr kumimoji="1" lang="en-US" altLang="ja-JP" sz="1100" b="0">
              <a:latin typeface="HG丸ｺﾞｼｯｸM-PRO" pitchFamily="50" charset="-128"/>
              <a:ea typeface="HG丸ｺﾞｼｯｸM-PRO" pitchFamily="50" charset="-128"/>
            </a:rPr>
            <a:t>0315 </a:t>
          </a:r>
          <a:r>
            <a:rPr kumimoji="1" lang="ja-JP" altLang="en-US" sz="1100" b="0">
              <a:latin typeface="HG丸ｺﾞｼｯｸM-PRO" pitchFamily="50" charset="-128"/>
              <a:ea typeface="HG丸ｺﾞｼｯｸM-PRO" pitchFamily="50" charset="-128"/>
            </a:rPr>
            <a:t>第２号・老認発</a:t>
          </a:r>
          <a:r>
            <a:rPr kumimoji="1" lang="ja-JP" altLang="en-US" sz="1100" b="0" baseline="0">
              <a:latin typeface="HG丸ｺﾞｼｯｸM-PRO" pitchFamily="50" charset="-128"/>
              <a:ea typeface="HG丸ｺﾞｼｯｸM-PRO" pitchFamily="50" charset="-128"/>
            </a:rPr>
            <a:t> </a:t>
          </a:r>
          <a:r>
            <a:rPr kumimoji="1" lang="en-US" altLang="ja-JP" sz="1100" b="0">
              <a:latin typeface="HG丸ｺﾞｼｯｸM-PRO" pitchFamily="50" charset="-128"/>
              <a:ea typeface="HG丸ｺﾞｼｯｸM-PRO" pitchFamily="50" charset="-128"/>
            </a:rPr>
            <a:t>0315 </a:t>
          </a:r>
          <a:r>
            <a:rPr kumimoji="1" lang="ja-JP" altLang="en-US" sz="1100" b="0">
              <a:latin typeface="HG丸ｺﾞｼｯｸM-PRO" pitchFamily="50" charset="-128"/>
              <a:ea typeface="HG丸ｺﾞｼｯｸM-PRO" pitchFamily="50" charset="-128"/>
            </a:rPr>
            <a:t>第２号・老老発 </a:t>
          </a:r>
          <a:r>
            <a:rPr kumimoji="1" lang="en-US" altLang="ja-JP" sz="1100" b="0">
              <a:latin typeface="HG丸ｺﾞｼｯｸM-PRO" pitchFamily="50" charset="-128"/>
              <a:ea typeface="HG丸ｺﾞｼｯｸM-PRO" pitchFamily="50" charset="-128"/>
            </a:rPr>
            <a:t>0315 </a:t>
          </a:r>
          <a:r>
            <a:rPr kumimoji="1" lang="ja-JP" altLang="en-US" sz="1100" b="0">
              <a:latin typeface="HG丸ｺﾞｼｯｸM-PRO" pitchFamily="50" charset="-128"/>
              <a:ea typeface="HG丸ｺﾞｼｯｸM-PRO" pitchFamily="50" charset="-128"/>
            </a:rPr>
            <a:t>第２号）を参考にしてください。</a:t>
          </a:r>
          <a:endParaRPr kumimoji="1" lang="ja-JP" altLang="en-US" sz="1050" b="0">
            <a:latin typeface="HG丸ｺﾞｼｯｸM-PRO" pitchFamily="50" charset="-128"/>
            <a:ea typeface="HG丸ｺﾞｼｯｸM-PRO" pitchFamily="50" charset="-128"/>
          </a:endParaRPr>
        </a:p>
      </xdr:txBody>
    </xdr:sp>
    <xdr:clientData/>
  </xdr:twoCellAnchor>
  <xdr:twoCellAnchor>
    <xdr:from>
      <xdr:col>1</xdr:col>
      <xdr:colOff>0</xdr:colOff>
      <xdr:row>1868</xdr:row>
      <xdr:rowOff>0</xdr:rowOff>
    </xdr:from>
    <xdr:to>
      <xdr:col>56</xdr:col>
      <xdr:colOff>95250</xdr:colOff>
      <xdr:row>1872</xdr:row>
      <xdr:rowOff>142875</xdr:rowOff>
    </xdr:to>
    <xdr:sp macro="" textlink="">
      <xdr:nvSpPr>
        <xdr:cNvPr id="11" name="テキスト ボックス 10">
          <a:extLst>
            <a:ext uri="{FF2B5EF4-FFF2-40B4-BE49-F238E27FC236}">
              <a16:creationId xmlns:a16="http://schemas.microsoft.com/office/drawing/2014/main" id="{5C5E38F5-B9CD-4057-986B-95867A5EA2A7}"/>
            </a:ext>
          </a:extLst>
        </xdr:cNvPr>
        <xdr:cNvSpPr txBox="1"/>
      </xdr:nvSpPr>
      <xdr:spPr>
        <a:xfrm>
          <a:off x="102054" y="309018214"/>
          <a:ext cx="5708196" cy="796018"/>
        </a:xfrm>
        <a:prstGeom prst="roundRect">
          <a:avLst/>
        </a:prstGeom>
        <a:solidFill>
          <a:sysClr val="window" lastClr="FFFFFF"/>
        </a:solidFill>
        <a:ln w="6350" cmpd="sng">
          <a:solidFill>
            <a:sysClr val="windowText" lastClr="000000"/>
          </a:solidFill>
          <a:prstDash val="sysDot"/>
        </a:ln>
      </xdr:spPr>
      <xdr:style>
        <a:lnRef idx="0">
          <a:scrgbClr r="0" g="0" b="0"/>
        </a:lnRef>
        <a:fillRef idx="0">
          <a:scrgbClr r="0" g="0" b="0"/>
        </a:fillRef>
        <a:effectRef idx="0">
          <a:scrgbClr r="0" g="0" b="0"/>
        </a:effectRef>
        <a:fontRef idx="minor">
          <a:schemeClr val="dk1"/>
        </a:fontRef>
      </xdr:style>
      <xdr:txBody>
        <a:bodyPr vertOverflow="clip" wrap="square" tIns="0" bIns="0" rtlCol="0" anchor="ctr" anchorCtr="0"/>
        <a:lstStyle/>
        <a:p>
          <a:r>
            <a:rPr kumimoji="1" lang="en-US" altLang="ja-JP" sz="1100" b="0">
              <a:latin typeface="HG丸ｺﾞｼｯｸM-PRO" pitchFamily="50" charset="-128"/>
              <a:ea typeface="HG丸ｺﾞｼｯｸM-PRO" pitchFamily="50" charset="-128"/>
            </a:rPr>
            <a:t>※</a:t>
          </a:r>
          <a:r>
            <a:rPr kumimoji="1" lang="ja-JP" altLang="en-US" sz="1100" b="0">
              <a:latin typeface="HG丸ｺﾞｼｯｸM-PRO" pitchFamily="50" charset="-128"/>
              <a:ea typeface="HG丸ｺﾞｼｯｸM-PRO" pitchFamily="50" charset="-128"/>
            </a:rPr>
            <a:t>当該加算に係る計画の作成に当たっては別途通知「リハビリテーション・個別機能訓練、栄養、口腔の実施及び一体的取組について」令和６年３月</a:t>
          </a:r>
          <a:r>
            <a:rPr kumimoji="1" lang="en-US" altLang="ja-JP" sz="1100" b="0">
              <a:latin typeface="HG丸ｺﾞｼｯｸM-PRO" pitchFamily="50" charset="-128"/>
              <a:ea typeface="HG丸ｺﾞｼｯｸM-PRO" pitchFamily="50" charset="-128"/>
            </a:rPr>
            <a:t>15</a:t>
          </a:r>
          <a:r>
            <a:rPr kumimoji="1" lang="ja-JP" altLang="en-US" sz="1100" b="0">
              <a:latin typeface="HG丸ｺﾞｼｯｸM-PRO" pitchFamily="50" charset="-128"/>
              <a:ea typeface="HG丸ｺﾞｼｯｸM-PRO" pitchFamily="50" charset="-128"/>
            </a:rPr>
            <a:t>日　老高発 </a:t>
          </a:r>
          <a:r>
            <a:rPr kumimoji="1" lang="en-US" altLang="ja-JP" sz="1100" b="0">
              <a:latin typeface="HG丸ｺﾞｼｯｸM-PRO" pitchFamily="50" charset="-128"/>
              <a:ea typeface="HG丸ｺﾞｼｯｸM-PRO" pitchFamily="50" charset="-128"/>
            </a:rPr>
            <a:t>0315 </a:t>
          </a:r>
          <a:r>
            <a:rPr kumimoji="1" lang="ja-JP" altLang="en-US" sz="1100" b="0">
              <a:latin typeface="HG丸ｺﾞｼｯｸM-PRO" pitchFamily="50" charset="-128"/>
              <a:ea typeface="HG丸ｺﾞｼｯｸM-PRO" pitchFamily="50" charset="-128"/>
            </a:rPr>
            <a:t>第２号・老認発</a:t>
          </a:r>
          <a:r>
            <a:rPr kumimoji="1" lang="ja-JP" altLang="en-US" sz="1100" b="0" baseline="0">
              <a:latin typeface="HG丸ｺﾞｼｯｸM-PRO" pitchFamily="50" charset="-128"/>
              <a:ea typeface="HG丸ｺﾞｼｯｸM-PRO" pitchFamily="50" charset="-128"/>
            </a:rPr>
            <a:t> </a:t>
          </a:r>
          <a:r>
            <a:rPr kumimoji="1" lang="en-US" altLang="ja-JP" sz="1100" b="0">
              <a:latin typeface="HG丸ｺﾞｼｯｸM-PRO" pitchFamily="50" charset="-128"/>
              <a:ea typeface="HG丸ｺﾞｼｯｸM-PRO" pitchFamily="50" charset="-128"/>
            </a:rPr>
            <a:t>0315 </a:t>
          </a:r>
          <a:r>
            <a:rPr kumimoji="1" lang="ja-JP" altLang="en-US" sz="1100" b="0">
              <a:latin typeface="HG丸ｺﾞｼｯｸM-PRO" pitchFamily="50" charset="-128"/>
              <a:ea typeface="HG丸ｺﾞｼｯｸM-PRO" pitchFamily="50" charset="-128"/>
            </a:rPr>
            <a:t>第２号・老老発 </a:t>
          </a:r>
          <a:r>
            <a:rPr kumimoji="1" lang="en-US" altLang="ja-JP" sz="1100" b="0">
              <a:latin typeface="HG丸ｺﾞｼｯｸM-PRO" pitchFamily="50" charset="-128"/>
              <a:ea typeface="HG丸ｺﾞｼｯｸM-PRO" pitchFamily="50" charset="-128"/>
            </a:rPr>
            <a:t>0315 </a:t>
          </a:r>
          <a:r>
            <a:rPr kumimoji="1" lang="ja-JP" altLang="en-US" sz="1100" b="0">
              <a:latin typeface="HG丸ｺﾞｼｯｸM-PRO" pitchFamily="50" charset="-128"/>
              <a:ea typeface="HG丸ｺﾞｼｯｸM-PRO" pitchFamily="50" charset="-128"/>
            </a:rPr>
            <a:t>第２号）を参考にしてください。</a:t>
          </a:r>
          <a:endParaRPr kumimoji="1" lang="ja-JP" altLang="en-US" sz="1050" b="0">
            <a:latin typeface="HG丸ｺﾞｼｯｸM-PRO" pitchFamily="50" charset="-128"/>
            <a:ea typeface="HG丸ｺﾞｼｯｸM-PRO" pitchFamily="50" charset="-128"/>
          </a:endParaRPr>
        </a:p>
      </xdr:txBody>
    </xdr:sp>
    <xdr:clientData/>
  </xdr:twoCellAnchor>
  <xdr:twoCellAnchor>
    <xdr:from>
      <xdr:col>1</xdr:col>
      <xdr:colOff>0</xdr:colOff>
      <xdr:row>1922</xdr:row>
      <xdr:rowOff>0</xdr:rowOff>
    </xdr:from>
    <xdr:to>
      <xdr:col>56</xdr:col>
      <xdr:colOff>95250</xdr:colOff>
      <xdr:row>1926</xdr:row>
      <xdr:rowOff>142875</xdr:rowOff>
    </xdr:to>
    <xdr:sp macro="" textlink="">
      <xdr:nvSpPr>
        <xdr:cNvPr id="12" name="テキスト ボックス 11">
          <a:extLst>
            <a:ext uri="{FF2B5EF4-FFF2-40B4-BE49-F238E27FC236}">
              <a16:creationId xmlns:a16="http://schemas.microsoft.com/office/drawing/2014/main" id="{F71062A4-45FA-4E71-A006-B9CA4C8D54D4}"/>
            </a:ext>
          </a:extLst>
        </xdr:cNvPr>
        <xdr:cNvSpPr txBox="1"/>
      </xdr:nvSpPr>
      <xdr:spPr>
        <a:xfrm>
          <a:off x="102054" y="317427429"/>
          <a:ext cx="5708196" cy="796017"/>
        </a:xfrm>
        <a:prstGeom prst="roundRect">
          <a:avLst/>
        </a:prstGeom>
        <a:solidFill>
          <a:sysClr val="window" lastClr="FFFFFF"/>
        </a:solidFill>
        <a:ln w="6350" cmpd="sng">
          <a:solidFill>
            <a:sysClr val="windowText" lastClr="000000"/>
          </a:solidFill>
          <a:prstDash val="sysDot"/>
        </a:ln>
      </xdr:spPr>
      <xdr:style>
        <a:lnRef idx="0">
          <a:scrgbClr r="0" g="0" b="0"/>
        </a:lnRef>
        <a:fillRef idx="0">
          <a:scrgbClr r="0" g="0" b="0"/>
        </a:fillRef>
        <a:effectRef idx="0">
          <a:scrgbClr r="0" g="0" b="0"/>
        </a:effectRef>
        <a:fontRef idx="minor">
          <a:schemeClr val="dk1"/>
        </a:fontRef>
      </xdr:style>
      <xdr:txBody>
        <a:bodyPr vertOverflow="clip" wrap="square" tIns="0" bIns="0" rtlCol="0" anchor="ctr" anchorCtr="0"/>
        <a:lstStyle/>
        <a:p>
          <a:r>
            <a:rPr kumimoji="1" lang="en-US" altLang="ja-JP" sz="1100" b="0">
              <a:latin typeface="HG丸ｺﾞｼｯｸM-PRO" pitchFamily="50" charset="-128"/>
              <a:ea typeface="HG丸ｺﾞｼｯｸM-PRO" pitchFamily="50" charset="-128"/>
            </a:rPr>
            <a:t>※</a:t>
          </a:r>
          <a:r>
            <a:rPr kumimoji="1" lang="ja-JP" altLang="en-US" sz="1100" b="0">
              <a:latin typeface="HG丸ｺﾞｼｯｸM-PRO" pitchFamily="50" charset="-128"/>
              <a:ea typeface="HG丸ｺﾞｼｯｸM-PRO" pitchFamily="50" charset="-128"/>
            </a:rPr>
            <a:t>当該加算に係る計画の作成に当たっては別途通知「リハビリテーション・個別機能訓練、栄養、口腔の実施及び一体的取組について」令和６年３月</a:t>
          </a:r>
          <a:r>
            <a:rPr kumimoji="1" lang="en-US" altLang="ja-JP" sz="1100" b="0">
              <a:latin typeface="HG丸ｺﾞｼｯｸM-PRO" pitchFamily="50" charset="-128"/>
              <a:ea typeface="HG丸ｺﾞｼｯｸM-PRO" pitchFamily="50" charset="-128"/>
            </a:rPr>
            <a:t>15</a:t>
          </a:r>
          <a:r>
            <a:rPr kumimoji="1" lang="ja-JP" altLang="en-US" sz="1100" b="0">
              <a:latin typeface="HG丸ｺﾞｼｯｸM-PRO" pitchFamily="50" charset="-128"/>
              <a:ea typeface="HG丸ｺﾞｼｯｸM-PRO" pitchFamily="50" charset="-128"/>
            </a:rPr>
            <a:t>日　老高発 </a:t>
          </a:r>
          <a:r>
            <a:rPr kumimoji="1" lang="en-US" altLang="ja-JP" sz="1100" b="0">
              <a:latin typeface="HG丸ｺﾞｼｯｸM-PRO" pitchFamily="50" charset="-128"/>
              <a:ea typeface="HG丸ｺﾞｼｯｸM-PRO" pitchFamily="50" charset="-128"/>
            </a:rPr>
            <a:t>0315 </a:t>
          </a:r>
          <a:r>
            <a:rPr kumimoji="1" lang="ja-JP" altLang="en-US" sz="1100" b="0">
              <a:latin typeface="HG丸ｺﾞｼｯｸM-PRO" pitchFamily="50" charset="-128"/>
              <a:ea typeface="HG丸ｺﾞｼｯｸM-PRO" pitchFamily="50" charset="-128"/>
            </a:rPr>
            <a:t>第２号・老認発</a:t>
          </a:r>
          <a:r>
            <a:rPr kumimoji="1" lang="ja-JP" altLang="en-US" sz="1100" b="0" baseline="0">
              <a:latin typeface="HG丸ｺﾞｼｯｸM-PRO" pitchFamily="50" charset="-128"/>
              <a:ea typeface="HG丸ｺﾞｼｯｸM-PRO" pitchFamily="50" charset="-128"/>
            </a:rPr>
            <a:t> </a:t>
          </a:r>
          <a:r>
            <a:rPr kumimoji="1" lang="en-US" altLang="ja-JP" sz="1100" b="0">
              <a:latin typeface="HG丸ｺﾞｼｯｸM-PRO" pitchFamily="50" charset="-128"/>
              <a:ea typeface="HG丸ｺﾞｼｯｸM-PRO" pitchFamily="50" charset="-128"/>
            </a:rPr>
            <a:t>0315 </a:t>
          </a:r>
          <a:r>
            <a:rPr kumimoji="1" lang="ja-JP" altLang="en-US" sz="1100" b="0">
              <a:latin typeface="HG丸ｺﾞｼｯｸM-PRO" pitchFamily="50" charset="-128"/>
              <a:ea typeface="HG丸ｺﾞｼｯｸM-PRO" pitchFamily="50" charset="-128"/>
            </a:rPr>
            <a:t>第２号・老老発 </a:t>
          </a:r>
          <a:r>
            <a:rPr kumimoji="1" lang="en-US" altLang="ja-JP" sz="1100" b="0">
              <a:latin typeface="HG丸ｺﾞｼｯｸM-PRO" pitchFamily="50" charset="-128"/>
              <a:ea typeface="HG丸ｺﾞｼｯｸM-PRO" pitchFamily="50" charset="-128"/>
            </a:rPr>
            <a:t>0315 </a:t>
          </a:r>
          <a:r>
            <a:rPr kumimoji="1" lang="ja-JP" altLang="en-US" sz="1100" b="0">
              <a:latin typeface="HG丸ｺﾞｼｯｸM-PRO" pitchFamily="50" charset="-128"/>
              <a:ea typeface="HG丸ｺﾞｼｯｸM-PRO" pitchFamily="50" charset="-128"/>
            </a:rPr>
            <a:t>第２号）を参考にしてください。</a:t>
          </a:r>
          <a:endParaRPr kumimoji="1" lang="ja-JP" altLang="en-US" sz="1050" b="0">
            <a:latin typeface="HG丸ｺﾞｼｯｸM-PRO" pitchFamily="50" charset="-128"/>
            <a:ea typeface="HG丸ｺﾞｼｯｸM-PRO"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15</xdr:row>
      <xdr:rowOff>0</xdr:rowOff>
    </xdr:from>
    <xdr:to>
      <xdr:col>0</xdr:col>
      <xdr:colOff>9525</xdr:colOff>
      <xdr:row>15</xdr:row>
      <xdr:rowOff>0</xdr:rowOff>
    </xdr:to>
    <xdr:sp macro="" textlink="">
      <xdr:nvSpPr>
        <xdr:cNvPr id="2" name="Text Box 1">
          <a:extLst>
            <a:ext uri="{FF2B5EF4-FFF2-40B4-BE49-F238E27FC236}">
              <a16:creationId xmlns:a16="http://schemas.microsoft.com/office/drawing/2014/main" id="{00000000-0008-0000-0300-000002000000}"/>
            </a:ext>
          </a:extLst>
        </xdr:cNvPr>
        <xdr:cNvSpPr txBox="1">
          <a:spLocks noChangeArrowheads="1"/>
        </xdr:cNvSpPr>
      </xdr:nvSpPr>
      <xdr:spPr bwMode="auto">
        <a:xfrm>
          <a:off x="0" y="4838700"/>
          <a:ext cx="9525" cy="0"/>
        </a:xfrm>
        <a:prstGeom prst="rect">
          <a:avLst/>
        </a:prstGeom>
        <a:noFill/>
        <a:ln w="9525">
          <a:noFill/>
          <a:miter lim="800000"/>
          <a:headEnd/>
          <a:tailEnd/>
        </a:ln>
      </xdr:spPr>
      <xdr:txBody>
        <a:bodyPr vertOverflow="clip" vert="vert" wrap="square" lIns="27432" tIns="18288" rIns="27432" bIns="18288" anchor="ctr" upright="1"/>
        <a:lstStyle/>
        <a:p>
          <a:pPr algn="ctr" rtl="0">
            <a:defRPr sz="1000"/>
          </a:pPr>
          <a:endParaRPr lang="ja-JP" altLang="en-US" sz="1100" b="0" i="0" u="none" strike="noStrike" baseline="0">
            <a:solidFill>
              <a:srgbClr val="000000"/>
            </a:solidFill>
            <a:latin typeface="ＭＳ Ｐゴシック"/>
            <a:ea typeface="ＭＳ Ｐゴシック"/>
          </a:endParaRPr>
        </a:p>
        <a:p>
          <a:pPr algn="ctr"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oneCellAnchor>
    <xdr:from>
      <xdr:col>0</xdr:col>
      <xdr:colOff>38099</xdr:colOff>
      <xdr:row>0</xdr:row>
      <xdr:rowOff>20798</xdr:rowOff>
    </xdr:from>
    <xdr:ext cx="2643970" cy="368524"/>
    <xdr:sp macro="" textlink="">
      <xdr:nvSpPr>
        <xdr:cNvPr id="3" name="Rectangle 2">
          <a:extLst>
            <a:ext uri="{FF2B5EF4-FFF2-40B4-BE49-F238E27FC236}">
              <a16:creationId xmlns:a16="http://schemas.microsoft.com/office/drawing/2014/main" id="{00000000-0008-0000-0300-000003000000}"/>
            </a:ext>
          </a:extLst>
        </xdr:cNvPr>
        <xdr:cNvSpPr>
          <a:spLocks noChangeArrowheads="1"/>
        </xdr:cNvSpPr>
      </xdr:nvSpPr>
      <xdr:spPr bwMode="auto">
        <a:xfrm>
          <a:off x="38099" y="20798"/>
          <a:ext cx="2643970" cy="368524"/>
        </a:xfrm>
        <a:prstGeom prst="rect">
          <a:avLst/>
        </a:prstGeom>
        <a:solidFill>
          <a:srgbClr val="FFFFFF"/>
        </a:solidFill>
        <a:ln w="9525">
          <a:solidFill>
            <a:srgbClr val="000000"/>
          </a:solidFill>
          <a:miter lim="800000"/>
          <a:headEnd/>
          <a:tailEnd/>
        </a:ln>
      </xdr:spPr>
      <xdr:txBody>
        <a:bodyPr wrap="none" lIns="90000" tIns="54000" rIns="90000" bIns="46800" anchor="ctr" anchorCtr="0" upright="1">
          <a:spAutoFit/>
        </a:bodyPr>
        <a:lstStyle/>
        <a:p>
          <a:pPr algn="l" rtl="0">
            <a:defRPr sz="1000"/>
          </a:pPr>
          <a:r>
            <a:rPr lang="ja-JP" altLang="en-US" sz="1600" b="0" i="0" u="none" strike="noStrike" baseline="0">
              <a:solidFill>
                <a:srgbClr val="000000"/>
              </a:solidFill>
              <a:latin typeface="HGS創英角ｺﾞｼｯｸUB" pitchFamily="50" charset="-128"/>
              <a:ea typeface="HGS創英角ｺﾞｼｯｸUB" pitchFamily="50" charset="-128"/>
            </a:rPr>
            <a:t>入所者数・利用者数一覧表</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4</xdr:col>
      <xdr:colOff>571500</xdr:colOff>
      <xdr:row>3</xdr:row>
      <xdr:rowOff>66675</xdr:rowOff>
    </xdr:from>
    <xdr:to>
      <xdr:col>4</xdr:col>
      <xdr:colOff>647700</xdr:colOff>
      <xdr:row>4</xdr:row>
      <xdr:rowOff>228600</xdr:rowOff>
    </xdr:to>
    <xdr:sp macro="" textlink="">
      <xdr:nvSpPr>
        <xdr:cNvPr id="2" name="右中かっこ 1">
          <a:extLst>
            <a:ext uri="{FF2B5EF4-FFF2-40B4-BE49-F238E27FC236}">
              <a16:creationId xmlns:a16="http://schemas.microsoft.com/office/drawing/2014/main" id="{95456C0D-E575-437E-A608-A31C5B24DA84}"/>
            </a:ext>
          </a:extLst>
        </xdr:cNvPr>
        <xdr:cNvSpPr/>
      </xdr:nvSpPr>
      <xdr:spPr>
        <a:xfrm>
          <a:off x="3314700" y="609600"/>
          <a:ext cx="76200" cy="295275"/>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9525</xdr:colOff>
      <xdr:row>76</xdr:row>
      <xdr:rowOff>219075</xdr:rowOff>
    </xdr:from>
    <xdr:to>
      <xdr:col>15</xdr:col>
      <xdr:colOff>581025</xdr:colOff>
      <xdr:row>86</xdr:row>
      <xdr:rowOff>19050</xdr:rowOff>
    </xdr:to>
    <xdr:sp macro="" textlink="">
      <xdr:nvSpPr>
        <xdr:cNvPr id="3" name="正方形/長方形 2">
          <a:extLst>
            <a:ext uri="{FF2B5EF4-FFF2-40B4-BE49-F238E27FC236}">
              <a16:creationId xmlns:a16="http://schemas.microsoft.com/office/drawing/2014/main" id="{DA1B1B53-1B58-4CBA-896A-62992573A065}"/>
            </a:ext>
          </a:extLst>
        </xdr:cNvPr>
        <xdr:cNvSpPr/>
      </xdr:nvSpPr>
      <xdr:spPr>
        <a:xfrm>
          <a:off x="695325" y="13935075"/>
          <a:ext cx="10172700" cy="16478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・必要項目を満たしていれば、各施設で使用するシフト表等をもって代替書類として差し支えありません。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0</xdr:rowOff>
    </xdr:from>
    <xdr:to>
      <xdr:col>3</xdr:col>
      <xdr:colOff>292100</xdr:colOff>
      <xdr:row>2</xdr:row>
      <xdr:rowOff>88900</xdr:rowOff>
    </xdr:to>
    <xdr:sp macro="" textlink="">
      <xdr:nvSpPr>
        <xdr:cNvPr id="2" name="正方形/長方形 1">
          <a:extLst>
            <a:ext uri="{FF2B5EF4-FFF2-40B4-BE49-F238E27FC236}">
              <a16:creationId xmlns:a16="http://schemas.microsoft.com/office/drawing/2014/main" id="{CBF337B2-2D7A-4D6F-9181-178943535B10}"/>
            </a:ext>
          </a:extLst>
        </xdr:cNvPr>
        <xdr:cNvSpPr/>
      </xdr:nvSpPr>
      <xdr:spPr>
        <a:xfrm>
          <a:off x="0" y="180975"/>
          <a:ext cx="1320800" cy="2698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514350</xdr:colOff>
      <xdr:row>2</xdr:row>
      <xdr:rowOff>9525</xdr:rowOff>
    </xdr:from>
    <xdr:to>
      <xdr:col>5</xdr:col>
      <xdr:colOff>1085850</xdr:colOff>
      <xdr:row>6</xdr:row>
      <xdr:rowOff>85725</xdr:rowOff>
    </xdr:to>
    <xdr:sp macro="" textlink="">
      <xdr:nvSpPr>
        <xdr:cNvPr id="2" name="正方形/長方形 1">
          <a:extLst>
            <a:ext uri="{FF2B5EF4-FFF2-40B4-BE49-F238E27FC236}">
              <a16:creationId xmlns:a16="http://schemas.microsoft.com/office/drawing/2014/main" id="{82BD949B-70E2-478A-B50F-56F0C47C0C8D}"/>
            </a:ext>
          </a:extLst>
        </xdr:cNvPr>
        <xdr:cNvSpPr/>
      </xdr:nvSpPr>
      <xdr:spPr>
        <a:xfrm>
          <a:off x="2571750" y="371475"/>
          <a:ext cx="1543050" cy="8001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rakuraku.or.jp/kaigo2/work/lib/CT480ID2804N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HP&#35201;&#38936;&#27096;&#24335;1215&#22793;&#26356;&#2362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６（ｷｬﾘｱﾊﾟｽ等届）"/>
      <sheetName val="あて先"/>
      <sheetName val="受領書"/>
      <sheetName val="サービス種類一覧"/>
    </sheetNames>
    <sheetDataSet>
      <sheetData sheetId="0" refreshError="1"/>
      <sheetData sheetId="1" refreshError="1"/>
      <sheetData sheetId="2" refreshError="1"/>
      <sheetData sheetId="3">
        <row r="4">
          <cell r="B4" t="str">
            <v>（介護予防）訪問介護</v>
          </cell>
        </row>
        <row r="5">
          <cell r="B5" t="str">
            <v>夜間対応型訪問介護</v>
          </cell>
        </row>
        <row r="6">
          <cell r="B6" t="str">
            <v>（介護予防）訪問入浴介護</v>
          </cell>
        </row>
        <row r="7">
          <cell r="B7" t="str">
            <v>（介護予防）通所介護</v>
          </cell>
        </row>
        <row r="8">
          <cell r="B8" t="str">
            <v>（介護予防）認知症対応型通所介護</v>
          </cell>
        </row>
        <row r="9">
          <cell r="B9" t="str">
            <v>（介護予防）通所リハビリテーション</v>
          </cell>
        </row>
        <row r="10">
          <cell r="B10" t="str">
            <v>（介護予防）短期入所生活介護</v>
          </cell>
        </row>
        <row r="11">
          <cell r="B11" t="str">
            <v>（介護予防）短期入所療養介護（老健）</v>
          </cell>
        </row>
        <row r="12">
          <cell r="B12" t="str">
            <v>（介護予防）短期入所療養介護（老健以外）</v>
          </cell>
        </row>
        <row r="13">
          <cell r="B13" t="str">
            <v>（介護予防）特定施設入居者生活介護</v>
          </cell>
        </row>
        <row r="14">
          <cell r="B14" t="str">
            <v>地域密着型特定施設入居者生活介護</v>
          </cell>
        </row>
        <row r="15">
          <cell r="B15" t="str">
            <v>（介護予防）認知症対応型共同生活介護</v>
          </cell>
        </row>
        <row r="16">
          <cell r="B16" t="str">
            <v>（介護予防）小規模多機能型居宅介護</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1（申請書）"/>
      <sheetName val="様式2（計画書）"/>
      <sheetName val="様式2添付1（都内所別内訳）"/>
      <sheetName val="交付率一覧"/>
      <sheetName val="様式2添付2（他道府県等見込）"/>
      <sheetName val="様式2添付3（周知方法）"/>
      <sheetName val="様式3"/>
      <sheetName val="様式４"/>
      <sheetName val="様式4添付１"/>
      <sheetName val="様式5の1（実績報告書）"/>
      <sheetName val="様式5添付1（都内所別内訳）"/>
      <sheetName val="様式5添付2（他道府県等実績額）"/>
      <sheetName val="参考（派遣委託誓約書）"/>
    </sheetNames>
    <sheetDataSet>
      <sheetData sheetId="0" refreshError="1"/>
      <sheetData sheetId="1" refreshError="1"/>
      <sheetData sheetId="2" refreshError="1"/>
      <sheetData sheetId="3" refreshError="1"/>
      <sheetData sheetId="4">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refreshError="1"/>
      <sheetData sheetId="1" refreshError="1"/>
      <sheetData sheetId="2" refreshError="1"/>
      <sheetData sheetId="3" refreshError="1"/>
      <sheetData sheetId="4" refreshError="1"/>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outlinePr summaryBelow="0" summaryRight="0"/>
    <pageSetUpPr fitToPage="1"/>
  </sheetPr>
  <dimension ref="A2:EL2953"/>
  <sheetViews>
    <sheetView showGridLines="0" tabSelected="1" view="pageBreakPreview" zoomScale="140" zoomScaleNormal="100" zoomScaleSheetLayoutView="140" zoomScalePageLayoutView="130" workbookViewId="0">
      <selection activeCell="AM2394" sqref="AM2394"/>
    </sheetView>
  </sheetViews>
  <sheetFormatPr defaultColWidth="3.5703125" defaultRowHeight="12.75" customHeight="1"/>
  <cols>
    <col min="1" max="1" width="1.5703125" style="192" customWidth="1"/>
    <col min="2" max="58" width="1.5703125" style="44" customWidth="1"/>
    <col min="59" max="64" width="1.5703125" style="50" customWidth="1"/>
    <col min="65" max="80" width="1.7109375" style="46" customWidth="1"/>
    <col min="81" max="140" width="1.7109375" style="44" customWidth="1"/>
    <col min="141" max="16384" width="3.5703125" style="44"/>
  </cols>
  <sheetData>
    <row r="2" spans="1:78" ht="40.5" customHeight="1">
      <c r="A2" s="248"/>
      <c r="B2" s="43"/>
      <c r="C2" s="43"/>
      <c r="D2" s="43"/>
      <c r="E2" s="43"/>
      <c r="F2" s="43"/>
      <c r="G2" s="43"/>
      <c r="I2" s="45"/>
      <c r="J2" s="1472" t="s">
        <v>1441</v>
      </c>
      <c r="K2" s="1472"/>
      <c r="L2" s="1472"/>
      <c r="M2" s="1472"/>
      <c r="N2" s="1472"/>
      <c r="O2" s="1472"/>
      <c r="P2" s="1472"/>
      <c r="Q2" s="1472"/>
      <c r="R2" s="1472"/>
      <c r="S2" s="1472"/>
      <c r="T2" s="1472"/>
      <c r="U2" s="1472"/>
      <c r="V2" s="1472"/>
      <c r="W2" s="1472"/>
      <c r="X2" s="1472"/>
      <c r="Y2" s="1472"/>
      <c r="Z2" s="1472"/>
      <c r="AA2" s="1472"/>
      <c r="AB2" s="1472"/>
      <c r="AC2" s="1472"/>
      <c r="AD2" s="1472"/>
      <c r="AE2" s="1472"/>
      <c r="AF2" s="1472"/>
      <c r="AG2" s="1472"/>
      <c r="AH2" s="1472"/>
      <c r="AI2" s="1472"/>
      <c r="AJ2" s="1472"/>
      <c r="AK2" s="1472"/>
      <c r="AL2" s="1472"/>
      <c r="AM2" s="1472"/>
      <c r="AN2" s="1472"/>
      <c r="AO2" s="1472"/>
      <c r="AP2" s="1472"/>
      <c r="AQ2" s="1472"/>
      <c r="AR2" s="1472"/>
      <c r="AS2" s="1472"/>
      <c r="AT2" s="1472"/>
      <c r="AU2" s="1472"/>
      <c r="AV2" s="1472"/>
      <c r="AW2" s="1472"/>
      <c r="AX2" s="1472"/>
      <c r="AY2" s="1472"/>
      <c r="AZ2" s="1472"/>
      <c r="BA2" s="1472"/>
      <c r="BB2" s="1472"/>
      <c r="BC2" s="45"/>
      <c r="BD2" s="45"/>
      <c r="BE2" s="43"/>
      <c r="BF2" s="43"/>
      <c r="BG2" s="43"/>
      <c r="BH2" s="43"/>
      <c r="BI2" s="43"/>
      <c r="BJ2" s="43"/>
      <c r="BK2" s="43"/>
      <c r="BL2" s="43"/>
    </row>
    <row r="3" spans="1:78" ht="10.5" customHeight="1">
      <c r="A3" s="248"/>
      <c r="B3" s="43"/>
      <c r="C3" s="43"/>
      <c r="D3" s="43"/>
      <c r="E3" s="43"/>
      <c r="F3" s="43"/>
      <c r="G3" s="43"/>
      <c r="H3" s="47"/>
      <c r="I3" s="47"/>
      <c r="J3" s="47"/>
      <c r="K3" s="47"/>
      <c r="L3" s="47"/>
      <c r="M3" s="47"/>
      <c r="N3" s="47"/>
      <c r="O3" s="47"/>
      <c r="P3" s="47"/>
      <c r="Q3" s="47"/>
      <c r="R3" s="47"/>
      <c r="S3" s="47"/>
      <c r="T3" s="47"/>
      <c r="U3" s="47"/>
      <c r="V3" s="47"/>
      <c r="W3" s="47"/>
      <c r="X3" s="47"/>
      <c r="Y3" s="47"/>
      <c r="Z3" s="47"/>
      <c r="AA3" s="47"/>
      <c r="AB3" s="47"/>
      <c r="AC3" s="47"/>
      <c r="AD3" s="47"/>
      <c r="AE3" s="47"/>
      <c r="AF3" s="47"/>
      <c r="AG3" s="47"/>
      <c r="AH3" s="47"/>
      <c r="AI3" s="47"/>
      <c r="AJ3" s="47"/>
      <c r="AK3" s="47"/>
      <c r="AL3" s="47"/>
      <c r="AM3" s="47"/>
      <c r="AN3" s="47"/>
      <c r="AO3" s="47"/>
      <c r="AP3" s="47"/>
      <c r="AQ3" s="47"/>
      <c r="AR3" s="47"/>
      <c r="AS3" s="47"/>
      <c r="AT3" s="47"/>
      <c r="AU3" s="47"/>
      <c r="AV3" s="47"/>
      <c r="AW3" s="47"/>
      <c r="AX3" s="47"/>
      <c r="AY3" s="47"/>
      <c r="AZ3" s="47"/>
      <c r="BA3" s="47"/>
      <c r="BB3" s="47"/>
      <c r="BC3" s="47"/>
      <c r="BD3" s="47"/>
      <c r="BE3" s="43"/>
      <c r="BF3" s="43"/>
      <c r="BG3" s="43"/>
      <c r="BH3" s="43"/>
      <c r="BI3" s="43"/>
      <c r="BJ3" s="43"/>
      <c r="BK3" s="43"/>
      <c r="BL3" s="43"/>
    </row>
    <row r="4" spans="1:78" ht="25.5" customHeight="1">
      <c r="A4" s="1473" t="s">
        <v>71</v>
      </c>
      <c r="B4" s="1473"/>
      <c r="C4" s="1473"/>
      <c r="D4" s="1473"/>
      <c r="E4" s="1473"/>
      <c r="F4" s="1473"/>
      <c r="G4" s="1473"/>
      <c r="H4" s="1473"/>
      <c r="I4" s="1473"/>
      <c r="J4" s="1473"/>
      <c r="K4" s="1473"/>
      <c r="L4" s="1473"/>
      <c r="M4" s="1473"/>
      <c r="N4" s="1473"/>
      <c r="O4" s="1473"/>
      <c r="P4" s="1473"/>
      <c r="Q4" s="1473"/>
      <c r="R4" s="1473"/>
      <c r="S4" s="1473"/>
      <c r="T4" s="1473"/>
      <c r="U4" s="1473"/>
      <c r="V4" s="1473"/>
      <c r="W4" s="1473"/>
      <c r="X4" s="1473"/>
      <c r="Y4" s="1473"/>
      <c r="Z4" s="1473"/>
      <c r="AA4" s="1473"/>
      <c r="AB4" s="1473"/>
      <c r="AC4" s="1473"/>
      <c r="AD4" s="1473"/>
      <c r="AE4" s="1473"/>
      <c r="AF4" s="1473"/>
      <c r="AG4" s="1473"/>
      <c r="AH4" s="1473"/>
      <c r="AI4" s="1473"/>
      <c r="AJ4" s="1473"/>
      <c r="AK4" s="1473"/>
      <c r="AL4" s="1473"/>
      <c r="AM4" s="1473"/>
      <c r="AN4" s="1473"/>
      <c r="AO4" s="1473"/>
      <c r="AP4" s="1473"/>
      <c r="AQ4" s="1473"/>
      <c r="AR4" s="1473"/>
      <c r="AS4" s="1473"/>
      <c r="AT4" s="1473"/>
      <c r="AU4" s="1473"/>
      <c r="AV4" s="1473"/>
      <c r="AW4" s="1473"/>
      <c r="AX4" s="1473"/>
      <c r="AY4" s="1473"/>
      <c r="AZ4" s="1473"/>
      <c r="BA4" s="1473"/>
      <c r="BB4" s="1473"/>
      <c r="BC4" s="1473"/>
      <c r="BD4" s="1473"/>
      <c r="BE4" s="1473"/>
      <c r="BF4" s="1473"/>
      <c r="BG4" s="1473"/>
      <c r="BH4" s="1473"/>
      <c r="BI4" s="1473"/>
      <c r="BJ4" s="1473"/>
      <c r="BK4" s="1473"/>
      <c r="BL4" s="1473"/>
    </row>
    <row r="5" spans="1:78" ht="10.5" customHeight="1">
      <c r="A5" s="249"/>
      <c r="B5" s="48"/>
      <c r="C5" s="48"/>
      <c r="D5" s="48"/>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c r="AI5" s="48"/>
      <c r="AJ5" s="48"/>
      <c r="AK5" s="48"/>
      <c r="AL5" s="48"/>
      <c r="AM5" s="48"/>
      <c r="AN5" s="48"/>
      <c r="AO5" s="48"/>
      <c r="AP5" s="48"/>
      <c r="AQ5" s="48"/>
      <c r="AR5" s="48"/>
      <c r="AS5" s="48"/>
      <c r="AT5" s="48"/>
      <c r="AU5" s="48"/>
      <c r="AV5" s="48"/>
      <c r="AW5" s="48"/>
      <c r="AX5" s="48"/>
      <c r="AY5" s="48"/>
      <c r="AZ5" s="48"/>
      <c r="BA5" s="48"/>
      <c r="BB5" s="48"/>
      <c r="BC5" s="48"/>
      <c r="BD5" s="48"/>
      <c r="BE5" s="48"/>
      <c r="BF5" s="48"/>
      <c r="BG5" s="48"/>
      <c r="BH5" s="48"/>
      <c r="BI5" s="48"/>
      <c r="BJ5" s="48"/>
      <c r="BK5" s="48"/>
      <c r="BL5" s="48"/>
    </row>
    <row r="6" spans="1:78" ht="13.5" customHeight="1">
      <c r="A6" s="1474" t="s">
        <v>18</v>
      </c>
      <c r="B6" s="1424"/>
      <c r="C6" s="1424"/>
      <c r="D6" s="1424"/>
      <c r="E6" s="1424"/>
      <c r="F6" s="1424"/>
      <c r="G6" s="1424"/>
      <c r="H6" s="1424"/>
      <c r="I6" s="1424"/>
      <c r="J6" s="1424"/>
      <c r="K6" s="1424"/>
      <c r="L6" s="1424"/>
      <c r="M6" s="1424"/>
      <c r="N6" s="1424"/>
      <c r="O6" s="1424"/>
      <c r="P6" s="52"/>
      <c r="Q6" s="52"/>
      <c r="R6" s="52"/>
      <c r="S6" s="52"/>
      <c r="T6" s="52"/>
      <c r="U6" s="52"/>
      <c r="V6" s="52"/>
      <c r="W6" s="53"/>
      <c r="X6" s="51" t="s">
        <v>19</v>
      </c>
      <c r="Y6" s="54"/>
      <c r="Z6" s="54"/>
      <c r="AA6" s="54"/>
      <c r="AB6" s="54"/>
      <c r="AC6" s="54"/>
      <c r="AD6" s="54"/>
      <c r="AE6" s="54"/>
      <c r="AF6" s="54"/>
      <c r="AG6" s="54"/>
      <c r="AH6" s="54"/>
      <c r="AI6" s="54"/>
      <c r="AJ6" s="54"/>
      <c r="AK6" s="54"/>
      <c r="AL6" s="54"/>
      <c r="AM6" s="54"/>
      <c r="AN6" s="54"/>
      <c r="AO6" s="54"/>
      <c r="AP6" s="52"/>
      <c r="AQ6" s="52"/>
      <c r="AR6" s="52"/>
      <c r="AS6" s="52"/>
      <c r="AT6" s="52"/>
      <c r="AU6" s="55"/>
      <c r="AV6" s="55"/>
      <c r="AW6" s="55"/>
      <c r="AX6" s="55"/>
      <c r="AY6" s="55"/>
      <c r="AZ6" s="55"/>
      <c r="BA6" s="55"/>
      <c r="BB6" s="55"/>
      <c r="BC6" s="55"/>
      <c r="BD6" s="55"/>
      <c r="BE6" s="55"/>
      <c r="BF6" s="55"/>
      <c r="BG6" s="56"/>
      <c r="BH6" s="56"/>
      <c r="BI6" s="56"/>
      <c r="BJ6" s="56"/>
      <c r="BK6" s="56"/>
      <c r="BL6" s="57"/>
    </row>
    <row r="7" spans="1:78" ht="12.75" customHeight="1">
      <c r="A7" s="251"/>
      <c r="B7" s="1475" t="s">
        <v>608</v>
      </c>
      <c r="C7" s="1475"/>
      <c r="D7" s="1475"/>
      <c r="E7" s="1475"/>
      <c r="F7" s="1477"/>
      <c r="G7" s="1477"/>
      <c r="H7" s="1477"/>
      <c r="I7" s="1475" t="s">
        <v>20</v>
      </c>
      <c r="J7" s="1475"/>
      <c r="K7" s="1477"/>
      <c r="L7" s="1477"/>
      <c r="M7" s="1477"/>
      <c r="N7" s="1475" t="s">
        <v>21</v>
      </c>
      <c r="O7" s="1475"/>
      <c r="P7" s="1477"/>
      <c r="Q7" s="1477"/>
      <c r="R7" s="1477"/>
      <c r="S7" s="1475" t="s">
        <v>22</v>
      </c>
      <c r="T7" s="1475"/>
      <c r="U7" s="29"/>
      <c r="V7" s="29"/>
      <c r="W7" s="58"/>
      <c r="X7" s="59"/>
      <c r="Y7" s="60"/>
      <c r="Z7" s="1477"/>
      <c r="AA7" s="1477"/>
      <c r="AB7" s="1477"/>
      <c r="AC7" s="1477"/>
      <c r="AD7" s="1477"/>
      <c r="AE7" s="1477"/>
      <c r="AF7" s="1477"/>
      <c r="AG7" s="1477"/>
      <c r="AH7" s="1477"/>
      <c r="AI7" s="1477"/>
      <c r="AJ7" s="1477"/>
      <c r="AK7" s="1477"/>
      <c r="AL7" s="1477"/>
      <c r="AM7" s="1477"/>
      <c r="AN7" s="1477"/>
      <c r="AO7" s="1477"/>
      <c r="AP7" s="1477"/>
      <c r="AQ7" s="1477"/>
      <c r="AR7" s="1477"/>
      <c r="AS7" s="1477"/>
      <c r="AT7" s="1477"/>
      <c r="AU7" s="1477"/>
      <c r="AV7" s="1477"/>
      <c r="AW7" s="1477"/>
      <c r="AX7" s="1477"/>
      <c r="AY7" s="1477"/>
      <c r="AZ7" s="1477"/>
      <c r="BA7" s="1477"/>
      <c r="BB7" s="1477"/>
      <c r="BC7" s="1477"/>
      <c r="BD7" s="1477"/>
      <c r="BE7" s="1477"/>
      <c r="BF7" s="1477"/>
      <c r="BG7" s="1477"/>
      <c r="BH7" s="1477"/>
      <c r="BI7" s="1477"/>
      <c r="BJ7" s="1477"/>
      <c r="BK7" s="61"/>
      <c r="BL7" s="62"/>
    </row>
    <row r="8" spans="1:78" ht="12.75" customHeight="1">
      <c r="A8" s="252"/>
      <c r="B8" s="1476"/>
      <c r="C8" s="1476"/>
      <c r="D8" s="1476"/>
      <c r="E8" s="1476"/>
      <c r="F8" s="1478"/>
      <c r="G8" s="1478"/>
      <c r="H8" s="1478"/>
      <c r="I8" s="1476"/>
      <c r="J8" s="1476"/>
      <c r="K8" s="1478"/>
      <c r="L8" s="1478"/>
      <c r="M8" s="1478"/>
      <c r="N8" s="1476"/>
      <c r="O8" s="1476"/>
      <c r="P8" s="1478"/>
      <c r="Q8" s="1478"/>
      <c r="R8" s="1478"/>
      <c r="S8" s="1476"/>
      <c r="T8" s="1476"/>
      <c r="U8" s="63"/>
      <c r="V8" s="63"/>
      <c r="W8" s="64"/>
      <c r="X8" s="65"/>
      <c r="Y8" s="66"/>
      <c r="Z8" s="1478"/>
      <c r="AA8" s="1478"/>
      <c r="AB8" s="1478"/>
      <c r="AC8" s="1478"/>
      <c r="AD8" s="1478"/>
      <c r="AE8" s="1478"/>
      <c r="AF8" s="1478"/>
      <c r="AG8" s="1478"/>
      <c r="AH8" s="1478"/>
      <c r="AI8" s="1478"/>
      <c r="AJ8" s="1478"/>
      <c r="AK8" s="1478"/>
      <c r="AL8" s="1478"/>
      <c r="AM8" s="1478"/>
      <c r="AN8" s="1478"/>
      <c r="AO8" s="1478"/>
      <c r="AP8" s="1478"/>
      <c r="AQ8" s="1478"/>
      <c r="AR8" s="1478"/>
      <c r="AS8" s="1478"/>
      <c r="AT8" s="1478"/>
      <c r="AU8" s="1478"/>
      <c r="AV8" s="1478"/>
      <c r="AW8" s="1478"/>
      <c r="AX8" s="1478"/>
      <c r="AY8" s="1478"/>
      <c r="AZ8" s="1478"/>
      <c r="BA8" s="1478"/>
      <c r="BB8" s="1478"/>
      <c r="BC8" s="1478"/>
      <c r="BD8" s="1478"/>
      <c r="BE8" s="1478"/>
      <c r="BF8" s="1478"/>
      <c r="BG8" s="1478"/>
      <c r="BH8" s="1478"/>
      <c r="BI8" s="1478"/>
      <c r="BJ8" s="1478"/>
      <c r="BK8" s="67"/>
      <c r="BL8" s="68"/>
    </row>
    <row r="9" spans="1:78" ht="12" customHeight="1">
      <c r="A9" s="253" t="s">
        <v>17</v>
      </c>
      <c r="B9" s="1"/>
      <c r="C9" s="1"/>
      <c r="D9" s="49"/>
      <c r="E9" s="49"/>
      <c r="F9" s="49"/>
      <c r="G9" s="49"/>
      <c r="H9" s="49"/>
      <c r="I9" s="49"/>
      <c r="J9" s="49"/>
      <c r="K9" s="49"/>
      <c r="L9" s="49"/>
      <c r="M9" s="49"/>
      <c r="N9" s="49"/>
      <c r="O9" s="49"/>
      <c r="P9" s="49"/>
      <c r="Q9" s="49"/>
      <c r="R9" s="49"/>
      <c r="S9" s="49"/>
      <c r="T9" s="49"/>
      <c r="U9" s="49"/>
      <c r="V9" s="49"/>
      <c r="W9" s="49"/>
      <c r="X9" s="49"/>
      <c r="Y9" s="49"/>
      <c r="Z9" s="49"/>
      <c r="AA9" s="49"/>
      <c r="AB9" s="49"/>
      <c r="AC9" s="49"/>
      <c r="AD9" s="49"/>
      <c r="AE9" s="49"/>
      <c r="AF9" s="49"/>
      <c r="AG9" s="49"/>
      <c r="AH9" s="49"/>
      <c r="AI9" s="49"/>
      <c r="AJ9" s="49"/>
      <c r="AK9" s="49"/>
      <c r="AL9" s="49"/>
      <c r="AM9" s="49"/>
      <c r="AN9" s="49"/>
      <c r="AO9" s="49"/>
      <c r="AP9" s="49"/>
      <c r="AQ9" s="49"/>
      <c r="AR9" s="49"/>
      <c r="AS9" s="49"/>
      <c r="AT9" s="49"/>
    </row>
    <row r="10" spans="1:78" ht="12.75" customHeight="1">
      <c r="A10" s="1492" t="s">
        <v>23</v>
      </c>
      <c r="B10" s="1493"/>
      <c r="C10" s="1494"/>
      <c r="D10" s="1479" t="s">
        <v>114</v>
      </c>
      <c r="E10" s="981"/>
      <c r="F10" s="981"/>
      <c r="G10" s="981"/>
      <c r="H10" s="981"/>
      <c r="I10" s="981"/>
      <c r="J10" s="981"/>
      <c r="K10" s="981"/>
      <c r="L10" s="981"/>
      <c r="M10" s="981"/>
      <c r="N10" s="982"/>
      <c r="O10" s="69"/>
      <c r="P10" s="70"/>
      <c r="Q10" s="71"/>
      <c r="R10" s="71"/>
      <c r="S10" s="71"/>
      <c r="T10" s="1481">
        <v>1</v>
      </c>
      <c r="U10" s="1481"/>
      <c r="V10" s="1481"/>
      <c r="W10" s="1481"/>
      <c r="X10" s="1481">
        <v>4</v>
      </c>
      <c r="Y10" s="1481"/>
      <c r="Z10" s="1481"/>
      <c r="AA10" s="1481"/>
      <c r="AB10" s="1485"/>
      <c r="AC10" s="1485"/>
      <c r="AD10" s="1485"/>
      <c r="AE10" s="1485"/>
      <c r="AF10" s="1485"/>
      <c r="AG10" s="1485"/>
      <c r="AH10" s="1485"/>
      <c r="AI10" s="1485"/>
      <c r="AJ10" s="1485"/>
      <c r="AK10" s="1485"/>
      <c r="AL10" s="1485"/>
      <c r="AM10" s="1485"/>
      <c r="AN10" s="1485"/>
      <c r="AO10" s="1485"/>
      <c r="AP10" s="1485"/>
      <c r="AQ10" s="1485"/>
      <c r="AR10" s="1485"/>
      <c r="AS10" s="1485"/>
      <c r="AT10" s="1485"/>
      <c r="AU10" s="1485"/>
      <c r="AV10" s="1485"/>
      <c r="AW10" s="1485"/>
      <c r="AX10" s="1485"/>
      <c r="AY10" s="1485"/>
      <c r="AZ10" s="1485"/>
      <c r="BA10" s="1485"/>
      <c r="BB10" s="1485"/>
      <c r="BC10" s="1485"/>
      <c r="BD10" s="1485"/>
      <c r="BE10" s="1485"/>
      <c r="BF10" s="1485"/>
      <c r="BG10" s="1485"/>
      <c r="BH10" s="71"/>
      <c r="BI10" s="71"/>
      <c r="BJ10" s="414"/>
      <c r="BK10" s="414"/>
      <c r="BL10" s="415"/>
      <c r="BM10" s="412"/>
      <c r="BN10" s="412"/>
      <c r="BO10" s="412"/>
      <c r="BP10" s="412" t="s">
        <v>549</v>
      </c>
      <c r="BQ10" s="412"/>
      <c r="BR10" s="412"/>
      <c r="BS10" s="412"/>
      <c r="BT10" s="412"/>
      <c r="BU10" s="412"/>
      <c r="BV10" s="412"/>
      <c r="BW10" s="412"/>
      <c r="BX10" s="412"/>
      <c r="BY10" s="412"/>
      <c r="BZ10" s="412"/>
    </row>
    <row r="11" spans="1:78" ht="12.75" customHeight="1">
      <c r="A11" s="1495"/>
      <c r="B11" s="1496"/>
      <c r="C11" s="1497"/>
      <c r="D11" s="1480"/>
      <c r="E11" s="1419"/>
      <c r="F11" s="1419"/>
      <c r="G11" s="1419"/>
      <c r="H11" s="1419"/>
      <c r="I11" s="1419"/>
      <c r="J11" s="1419"/>
      <c r="K11" s="1419"/>
      <c r="L11" s="1419"/>
      <c r="M11" s="1419"/>
      <c r="N11" s="1436"/>
      <c r="O11" s="72"/>
      <c r="P11" s="73"/>
      <c r="Q11" s="74"/>
      <c r="R11" s="74"/>
      <c r="S11" s="74"/>
      <c r="T11" s="1482"/>
      <c r="U11" s="1482"/>
      <c r="V11" s="1482"/>
      <c r="W11" s="1482"/>
      <c r="X11" s="1482"/>
      <c r="Y11" s="1482"/>
      <c r="Z11" s="1482"/>
      <c r="AA11" s="1482"/>
      <c r="AB11" s="1486"/>
      <c r="AC11" s="1486"/>
      <c r="AD11" s="1486"/>
      <c r="AE11" s="1486"/>
      <c r="AF11" s="1486"/>
      <c r="AG11" s="1486"/>
      <c r="AH11" s="1486"/>
      <c r="AI11" s="1486"/>
      <c r="AJ11" s="1486"/>
      <c r="AK11" s="1486"/>
      <c r="AL11" s="1486"/>
      <c r="AM11" s="1486"/>
      <c r="AN11" s="1486"/>
      <c r="AO11" s="1486"/>
      <c r="AP11" s="1486"/>
      <c r="AQ11" s="1486"/>
      <c r="AR11" s="1486"/>
      <c r="AS11" s="1486"/>
      <c r="AT11" s="1486"/>
      <c r="AU11" s="1486"/>
      <c r="AV11" s="1486"/>
      <c r="AW11" s="1486"/>
      <c r="AX11" s="1486"/>
      <c r="AY11" s="1486"/>
      <c r="AZ11" s="1486"/>
      <c r="BA11" s="1486"/>
      <c r="BB11" s="1486"/>
      <c r="BC11" s="1486"/>
      <c r="BD11" s="1486"/>
      <c r="BE11" s="1486"/>
      <c r="BF11" s="1486"/>
      <c r="BG11" s="1486"/>
      <c r="BH11" s="74"/>
      <c r="BI11" s="74"/>
      <c r="BJ11" s="416"/>
      <c r="BK11" s="416"/>
      <c r="BL11" s="417"/>
      <c r="BM11" s="412"/>
      <c r="BN11" s="412"/>
      <c r="BO11" s="412"/>
      <c r="BP11" s="412"/>
      <c r="BQ11" s="412"/>
      <c r="BR11" s="412"/>
      <c r="BS11" s="412"/>
      <c r="BT11" s="412"/>
      <c r="BU11" s="412"/>
      <c r="BV11" s="412"/>
      <c r="BW11" s="412"/>
      <c r="BX11" s="412"/>
      <c r="BY11" s="412"/>
      <c r="BZ11" s="412"/>
    </row>
    <row r="12" spans="1:78" ht="7.5" customHeight="1">
      <c r="A12" s="1495"/>
      <c r="B12" s="1496"/>
      <c r="C12" s="1497"/>
      <c r="D12" s="1487" t="s">
        <v>14</v>
      </c>
      <c r="E12" s="981"/>
      <c r="F12" s="981"/>
      <c r="G12" s="981"/>
      <c r="H12" s="981"/>
      <c r="I12" s="981"/>
      <c r="J12" s="981"/>
      <c r="K12" s="981"/>
      <c r="L12" s="981"/>
      <c r="M12" s="981"/>
      <c r="N12" s="982"/>
      <c r="O12" s="69"/>
      <c r="P12" s="1444"/>
      <c r="Q12" s="1444"/>
      <c r="R12" s="1444"/>
      <c r="S12" s="1444"/>
      <c r="T12" s="1444"/>
      <c r="U12" s="1444"/>
      <c r="V12" s="1444"/>
      <c r="W12" s="1444"/>
      <c r="X12" s="1444"/>
      <c r="Y12" s="1444"/>
      <c r="Z12" s="1444"/>
      <c r="AA12" s="1444"/>
      <c r="AB12" s="1444"/>
      <c r="AC12" s="1444"/>
      <c r="AD12" s="1444"/>
      <c r="AE12" s="1444"/>
      <c r="AF12" s="1444"/>
      <c r="AG12" s="1444"/>
      <c r="AH12" s="1444"/>
      <c r="AI12" s="1444"/>
      <c r="AJ12" s="1444"/>
      <c r="AK12" s="1444"/>
      <c r="AL12" s="1444"/>
      <c r="AM12" s="1444"/>
      <c r="AN12" s="1444"/>
      <c r="AO12" s="1444"/>
      <c r="AP12" s="1444"/>
      <c r="AQ12" s="1444"/>
      <c r="AR12" s="1444"/>
      <c r="AS12" s="1444"/>
      <c r="AT12" s="1444"/>
      <c r="AU12" s="1444"/>
      <c r="AV12" s="1444"/>
      <c r="AW12" s="1444"/>
      <c r="AX12" s="1444"/>
      <c r="AY12" s="1444"/>
      <c r="AZ12" s="1444"/>
      <c r="BA12" s="1444"/>
      <c r="BB12" s="1444"/>
      <c r="BC12" s="1444"/>
      <c r="BD12" s="1444"/>
      <c r="BE12" s="1444"/>
      <c r="BF12" s="1444"/>
      <c r="BG12" s="1444"/>
      <c r="BH12" s="1444"/>
      <c r="BI12" s="1444"/>
      <c r="BJ12" s="1444"/>
      <c r="BK12" s="1444"/>
      <c r="BL12" s="415"/>
      <c r="BM12" s="412"/>
      <c r="BN12" s="412"/>
      <c r="BO12" s="412"/>
      <c r="BP12" s="412"/>
      <c r="BQ12" s="412"/>
      <c r="BR12" s="412"/>
      <c r="BS12" s="412"/>
      <c r="BT12" s="412"/>
      <c r="BU12" s="412"/>
      <c r="BV12" s="412"/>
      <c r="BW12" s="412"/>
      <c r="BX12" s="412"/>
      <c r="BY12" s="412"/>
      <c r="BZ12" s="412"/>
    </row>
    <row r="13" spans="1:78" ht="7.5" customHeight="1">
      <c r="A13" s="1495"/>
      <c r="B13" s="1496"/>
      <c r="C13" s="1497"/>
      <c r="D13" s="1488"/>
      <c r="E13" s="1489"/>
      <c r="F13" s="1489"/>
      <c r="G13" s="1489"/>
      <c r="H13" s="1489"/>
      <c r="I13" s="1489"/>
      <c r="J13" s="1489"/>
      <c r="K13" s="1489"/>
      <c r="L13" s="1489"/>
      <c r="M13" s="1489"/>
      <c r="N13" s="1490"/>
      <c r="O13" s="75"/>
      <c r="P13" s="1538"/>
      <c r="Q13" s="1538"/>
      <c r="R13" s="1538"/>
      <c r="S13" s="1538"/>
      <c r="T13" s="1538"/>
      <c r="U13" s="1538"/>
      <c r="V13" s="1538"/>
      <c r="W13" s="1538"/>
      <c r="X13" s="1538"/>
      <c r="Y13" s="1538"/>
      <c r="Z13" s="1538"/>
      <c r="AA13" s="1538"/>
      <c r="AB13" s="1538"/>
      <c r="AC13" s="1538"/>
      <c r="AD13" s="1538"/>
      <c r="AE13" s="1538"/>
      <c r="AF13" s="1538"/>
      <c r="AG13" s="1538"/>
      <c r="AH13" s="1538"/>
      <c r="AI13" s="1538"/>
      <c r="AJ13" s="1538"/>
      <c r="AK13" s="1538"/>
      <c r="AL13" s="1538"/>
      <c r="AM13" s="1538"/>
      <c r="AN13" s="1538"/>
      <c r="AO13" s="1538"/>
      <c r="AP13" s="1538"/>
      <c r="AQ13" s="1538"/>
      <c r="AR13" s="1538"/>
      <c r="AS13" s="1538"/>
      <c r="AT13" s="1538"/>
      <c r="AU13" s="1538"/>
      <c r="AV13" s="1538"/>
      <c r="AW13" s="1538"/>
      <c r="AX13" s="1538"/>
      <c r="AY13" s="1538"/>
      <c r="AZ13" s="1538"/>
      <c r="BA13" s="1538"/>
      <c r="BB13" s="1538"/>
      <c r="BC13" s="1538"/>
      <c r="BD13" s="1538"/>
      <c r="BE13" s="1538"/>
      <c r="BF13" s="1538"/>
      <c r="BG13" s="1538"/>
      <c r="BH13" s="1538"/>
      <c r="BI13" s="1538"/>
      <c r="BJ13" s="1538"/>
      <c r="BK13" s="1538"/>
      <c r="BL13" s="418"/>
      <c r="BM13" s="412"/>
      <c r="BN13" s="412"/>
      <c r="BO13" s="412"/>
      <c r="BP13" s="412"/>
      <c r="BQ13" s="412"/>
      <c r="BR13" s="412"/>
      <c r="BS13" s="412"/>
      <c r="BT13" s="412"/>
      <c r="BU13" s="412"/>
      <c r="BV13" s="412"/>
      <c r="BW13" s="412"/>
      <c r="BX13" s="412"/>
      <c r="BY13" s="412"/>
      <c r="BZ13" s="412"/>
    </row>
    <row r="14" spans="1:78" ht="12.75" customHeight="1">
      <c r="A14" s="1495"/>
      <c r="B14" s="1496"/>
      <c r="C14" s="1497"/>
      <c r="D14" s="1539" t="s">
        <v>79</v>
      </c>
      <c r="E14" s="1416"/>
      <c r="F14" s="1416"/>
      <c r="G14" s="1416"/>
      <c r="H14" s="1416"/>
      <c r="I14" s="1416"/>
      <c r="J14" s="1416"/>
      <c r="K14" s="1416"/>
      <c r="L14" s="1416"/>
      <c r="M14" s="1416"/>
      <c r="N14" s="1540"/>
      <c r="O14" s="76"/>
      <c r="P14" s="1541"/>
      <c r="Q14" s="1541"/>
      <c r="R14" s="1541"/>
      <c r="S14" s="1541"/>
      <c r="T14" s="1541"/>
      <c r="U14" s="1541"/>
      <c r="V14" s="1541"/>
      <c r="W14" s="1541"/>
      <c r="X14" s="1541"/>
      <c r="Y14" s="1541"/>
      <c r="Z14" s="1541"/>
      <c r="AA14" s="1541"/>
      <c r="AB14" s="1541"/>
      <c r="AC14" s="1541"/>
      <c r="AD14" s="1541"/>
      <c r="AE14" s="1541"/>
      <c r="AF14" s="1541"/>
      <c r="AG14" s="1541"/>
      <c r="AH14" s="1541"/>
      <c r="AI14" s="1541"/>
      <c r="AJ14" s="1541"/>
      <c r="AK14" s="1541"/>
      <c r="AL14" s="1541"/>
      <c r="AM14" s="1541"/>
      <c r="AN14" s="1541"/>
      <c r="AO14" s="1541"/>
      <c r="AP14" s="1541"/>
      <c r="AQ14" s="1541"/>
      <c r="AR14" s="1541"/>
      <c r="AS14" s="1541"/>
      <c r="AT14" s="1541"/>
      <c r="AU14" s="1541"/>
      <c r="AV14" s="1541"/>
      <c r="AW14" s="1541"/>
      <c r="AX14" s="1541"/>
      <c r="AY14" s="1541"/>
      <c r="AZ14" s="1541"/>
      <c r="BA14" s="1541"/>
      <c r="BB14" s="1541"/>
      <c r="BC14" s="1541"/>
      <c r="BD14" s="1541"/>
      <c r="BE14" s="1541"/>
      <c r="BF14" s="1541"/>
      <c r="BG14" s="1541"/>
      <c r="BH14" s="1541"/>
      <c r="BI14" s="1541"/>
      <c r="BJ14" s="1541"/>
      <c r="BK14" s="1541"/>
      <c r="BL14" s="419"/>
      <c r="BM14" s="412"/>
      <c r="BN14" s="412"/>
      <c r="BO14" s="412"/>
      <c r="BP14" s="412"/>
      <c r="BQ14" s="412"/>
      <c r="BR14" s="412"/>
      <c r="BS14" s="412"/>
      <c r="BT14" s="412"/>
      <c r="BU14" s="412"/>
      <c r="BV14" s="412"/>
      <c r="BW14" s="412"/>
      <c r="BX14" s="412"/>
      <c r="BY14" s="412"/>
      <c r="BZ14" s="412"/>
    </row>
    <row r="15" spans="1:78" ht="12.75" customHeight="1">
      <c r="A15" s="1495"/>
      <c r="B15" s="1496"/>
      <c r="C15" s="1497"/>
      <c r="D15" s="983"/>
      <c r="E15" s="1434"/>
      <c r="F15" s="1434"/>
      <c r="G15" s="1434"/>
      <c r="H15" s="1434"/>
      <c r="I15" s="1434"/>
      <c r="J15" s="1434"/>
      <c r="K15" s="1434"/>
      <c r="L15" s="1434"/>
      <c r="M15" s="1434"/>
      <c r="N15" s="985"/>
      <c r="O15" s="77"/>
      <c r="P15" s="1542"/>
      <c r="Q15" s="1542"/>
      <c r="R15" s="1542"/>
      <c r="S15" s="1542"/>
      <c r="T15" s="1542"/>
      <c r="U15" s="1542"/>
      <c r="V15" s="1542"/>
      <c r="W15" s="1542"/>
      <c r="X15" s="1542"/>
      <c r="Y15" s="1542"/>
      <c r="Z15" s="1542"/>
      <c r="AA15" s="1542"/>
      <c r="AB15" s="1542"/>
      <c r="AC15" s="1542"/>
      <c r="AD15" s="1542"/>
      <c r="AE15" s="1542"/>
      <c r="AF15" s="1542"/>
      <c r="AG15" s="1542"/>
      <c r="AH15" s="1542"/>
      <c r="AI15" s="1542"/>
      <c r="AJ15" s="1542"/>
      <c r="AK15" s="1542"/>
      <c r="AL15" s="1542"/>
      <c r="AM15" s="1542"/>
      <c r="AN15" s="1542"/>
      <c r="AO15" s="1542"/>
      <c r="AP15" s="1542"/>
      <c r="AQ15" s="1542"/>
      <c r="AR15" s="1542"/>
      <c r="AS15" s="1542"/>
      <c r="AT15" s="1542"/>
      <c r="AU15" s="1542"/>
      <c r="AV15" s="1542"/>
      <c r="AW15" s="1542"/>
      <c r="AX15" s="1542"/>
      <c r="AY15" s="1542"/>
      <c r="AZ15" s="1542"/>
      <c r="BA15" s="1542"/>
      <c r="BB15" s="1542"/>
      <c r="BC15" s="1542"/>
      <c r="BD15" s="1542"/>
      <c r="BE15" s="1542"/>
      <c r="BF15" s="1542"/>
      <c r="BG15" s="1542"/>
      <c r="BH15" s="1542"/>
      <c r="BI15" s="1542"/>
      <c r="BJ15" s="1542"/>
      <c r="BK15" s="1542"/>
      <c r="BL15" s="419"/>
      <c r="BM15" s="412"/>
      <c r="BN15" s="412"/>
      <c r="BO15" s="412"/>
      <c r="BP15" s="412"/>
      <c r="BQ15" s="412"/>
      <c r="BR15" s="412"/>
      <c r="BS15" s="412"/>
      <c r="BT15" s="412"/>
      <c r="BU15" s="412"/>
      <c r="BV15" s="412"/>
      <c r="BW15" s="412"/>
      <c r="BX15" s="412"/>
      <c r="BY15" s="412"/>
      <c r="BZ15" s="412"/>
    </row>
    <row r="16" spans="1:78" ht="12.75" customHeight="1">
      <c r="A16" s="1495"/>
      <c r="B16" s="1496"/>
      <c r="C16" s="1497"/>
      <c r="D16" s="1480"/>
      <c r="E16" s="1419"/>
      <c r="F16" s="1419"/>
      <c r="G16" s="1419"/>
      <c r="H16" s="1419"/>
      <c r="I16" s="1419"/>
      <c r="J16" s="1419"/>
      <c r="K16" s="1419"/>
      <c r="L16" s="1419"/>
      <c r="M16" s="1419"/>
      <c r="N16" s="1436"/>
      <c r="O16" s="72"/>
      <c r="P16" s="1486"/>
      <c r="Q16" s="1486"/>
      <c r="R16" s="1486"/>
      <c r="S16" s="1486"/>
      <c r="T16" s="1486"/>
      <c r="U16" s="1486"/>
      <c r="V16" s="1486"/>
      <c r="W16" s="1486"/>
      <c r="X16" s="1486"/>
      <c r="Y16" s="1486"/>
      <c r="Z16" s="1486"/>
      <c r="AA16" s="1486"/>
      <c r="AB16" s="1486"/>
      <c r="AC16" s="1486"/>
      <c r="AD16" s="1486"/>
      <c r="AE16" s="1486"/>
      <c r="AF16" s="1486"/>
      <c r="AG16" s="1486"/>
      <c r="AH16" s="1486"/>
      <c r="AI16" s="1486"/>
      <c r="AJ16" s="1486"/>
      <c r="AK16" s="1486"/>
      <c r="AL16" s="1486"/>
      <c r="AM16" s="1486"/>
      <c r="AN16" s="1486"/>
      <c r="AO16" s="1486"/>
      <c r="AP16" s="1486"/>
      <c r="AQ16" s="1486"/>
      <c r="AR16" s="1486"/>
      <c r="AS16" s="1486"/>
      <c r="AT16" s="1486"/>
      <c r="AU16" s="1486"/>
      <c r="AV16" s="1486"/>
      <c r="AW16" s="1486"/>
      <c r="AX16" s="1486"/>
      <c r="AY16" s="1486"/>
      <c r="AZ16" s="1486"/>
      <c r="BA16" s="1486"/>
      <c r="BB16" s="1486"/>
      <c r="BC16" s="1486"/>
      <c r="BD16" s="1486"/>
      <c r="BE16" s="1486"/>
      <c r="BF16" s="1486"/>
      <c r="BG16" s="1486"/>
      <c r="BH16" s="1486"/>
      <c r="BI16" s="1486"/>
      <c r="BJ16" s="1486"/>
      <c r="BK16" s="1486"/>
      <c r="BL16" s="417"/>
      <c r="BM16" s="412"/>
      <c r="BN16" s="412"/>
      <c r="BO16" s="412"/>
      <c r="BP16" s="412"/>
      <c r="BQ16" s="412"/>
      <c r="BR16" s="412"/>
      <c r="BS16" s="412"/>
      <c r="BT16" s="412"/>
      <c r="BU16" s="412"/>
      <c r="BV16" s="412"/>
      <c r="BW16" s="412"/>
      <c r="BX16" s="412"/>
      <c r="BY16" s="412"/>
      <c r="BZ16" s="412"/>
    </row>
    <row r="17" spans="1:140" ht="13.5" customHeight="1">
      <c r="A17" s="1495"/>
      <c r="B17" s="1496"/>
      <c r="C17" s="1497"/>
      <c r="D17" s="1487" t="s">
        <v>24</v>
      </c>
      <c r="E17" s="981"/>
      <c r="F17" s="981"/>
      <c r="G17" s="981"/>
      <c r="H17" s="981"/>
      <c r="I17" s="981"/>
      <c r="J17" s="981"/>
      <c r="K17" s="981"/>
      <c r="L17" s="981"/>
      <c r="M17" s="981"/>
      <c r="N17" s="982"/>
      <c r="O17" s="69"/>
      <c r="P17" s="1491" t="s">
        <v>0</v>
      </c>
      <c r="Q17" s="1491"/>
      <c r="R17" s="1414"/>
      <c r="S17" s="1414"/>
      <c r="T17" s="1414"/>
      <c r="U17" s="1491" t="s">
        <v>25</v>
      </c>
      <c r="V17" s="1491"/>
      <c r="W17" s="1414"/>
      <c r="X17" s="1414"/>
      <c r="Y17" s="1414"/>
      <c r="Z17" s="1414"/>
      <c r="AA17" s="1414"/>
      <c r="AB17" s="159"/>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420"/>
      <c r="BH17" s="420"/>
      <c r="BI17" s="420"/>
      <c r="BJ17" s="420"/>
      <c r="BK17" s="420"/>
      <c r="BL17" s="421"/>
      <c r="BM17" s="412"/>
      <c r="BN17" s="412"/>
      <c r="BO17" s="412"/>
      <c r="BP17" s="412"/>
      <c r="BQ17" s="412"/>
      <c r="BR17" s="412"/>
      <c r="BS17" s="412"/>
      <c r="BT17" s="412"/>
      <c r="BU17" s="412"/>
      <c r="BV17" s="412"/>
      <c r="BW17" s="412"/>
      <c r="BX17" s="412"/>
      <c r="BY17" s="412"/>
      <c r="BZ17" s="412"/>
    </row>
    <row r="18" spans="1:140" ht="12.75" customHeight="1">
      <c r="A18" s="1495"/>
      <c r="B18" s="1496"/>
      <c r="C18" s="1497"/>
      <c r="D18" s="983"/>
      <c r="E18" s="1434"/>
      <c r="F18" s="1434"/>
      <c r="G18" s="1434"/>
      <c r="H18" s="1434"/>
      <c r="I18" s="1434"/>
      <c r="J18" s="1434"/>
      <c r="K18" s="1434"/>
      <c r="L18" s="1434"/>
      <c r="M18" s="1434"/>
      <c r="N18" s="985"/>
      <c r="O18" s="77"/>
      <c r="P18" s="1501"/>
      <c r="Q18" s="1501"/>
      <c r="R18" s="1501"/>
      <c r="S18" s="1501"/>
      <c r="T18" s="1501"/>
      <c r="U18" s="1501"/>
      <c r="V18" s="1501"/>
      <c r="W18" s="1501"/>
      <c r="X18" s="1501"/>
      <c r="Y18" s="1501"/>
      <c r="Z18" s="1501"/>
      <c r="AA18" s="1501"/>
      <c r="AB18" s="1501"/>
      <c r="AC18" s="1501"/>
      <c r="AD18" s="1501"/>
      <c r="AE18" s="1501"/>
      <c r="AF18" s="1501"/>
      <c r="AG18" s="1501"/>
      <c r="AH18" s="1501"/>
      <c r="AI18" s="1501"/>
      <c r="AJ18" s="1501"/>
      <c r="AK18" s="1501"/>
      <c r="AL18" s="1501"/>
      <c r="AM18" s="1501"/>
      <c r="AN18" s="1501"/>
      <c r="AO18" s="1501"/>
      <c r="AP18" s="1501"/>
      <c r="AQ18" s="1501"/>
      <c r="AR18" s="1501"/>
      <c r="AS18" s="1501"/>
      <c r="AT18" s="1501"/>
      <c r="AU18" s="1501"/>
      <c r="AV18" s="1501"/>
      <c r="AW18" s="1501"/>
      <c r="AX18" s="1501"/>
      <c r="AY18" s="1501"/>
      <c r="AZ18" s="1501"/>
      <c r="BA18" s="1501"/>
      <c r="BB18" s="1501"/>
      <c r="BC18" s="1501"/>
      <c r="BD18" s="1501"/>
      <c r="BE18" s="1501"/>
      <c r="BF18" s="1501"/>
      <c r="BG18" s="1501"/>
      <c r="BH18" s="1501"/>
      <c r="BI18" s="1501"/>
      <c r="BJ18" s="1501"/>
      <c r="BK18" s="1501"/>
      <c r="BL18" s="419"/>
      <c r="BM18" s="412"/>
      <c r="BN18" s="412"/>
      <c r="BO18" s="412"/>
      <c r="BP18" s="412"/>
      <c r="BQ18" s="412"/>
      <c r="BR18" s="412"/>
      <c r="BS18" s="412"/>
      <c r="BT18" s="412"/>
      <c r="BU18" s="412"/>
      <c r="BV18" s="412"/>
      <c r="BW18" s="412"/>
      <c r="BX18" s="412"/>
      <c r="BY18" s="412"/>
      <c r="BZ18" s="412"/>
    </row>
    <row r="19" spans="1:140" ht="12.75" customHeight="1">
      <c r="A19" s="1495"/>
      <c r="B19" s="1496"/>
      <c r="C19" s="1497"/>
      <c r="D19" s="1480"/>
      <c r="E19" s="1419"/>
      <c r="F19" s="1419"/>
      <c r="G19" s="1419"/>
      <c r="H19" s="1419"/>
      <c r="I19" s="1419"/>
      <c r="J19" s="1419"/>
      <c r="K19" s="1419"/>
      <c r="L19" s="1419"/>
      <c r="M19" s="1419"/>
      <c r="N19" s="1436"/>
      <c r="O19" s="72"/>
      <c r="P19" s="1383"/>
      <c r="Q19" s="1383"/>
      <c r="R19" s="1383"/>
      <c r="S19" s="1383"/>
      <c r="T19" s="1383"/>
      <c r="U19" s="1383"/>
      <c r="V19" s="1383"/>
      <c r="W19" s="1383"/>
      <c r="X19" s="1383"/>
      <c r="Y19" s="1383"/>
      <c r="Z19" s="1383"/>
      <c r="AA19" s="1383"/>
      <c r="AB19" s="1383"/>
      <c r="AC19" s="1383"/>
      <c r="AD19" s="1383"/>
      <c r="AE19" s="1383"/>
      <c r="AF19" s="1383"/>
      <c r="AG19" s="1383"/>
      <c r="AH19" s="1383"/>
      <c r="AI19" s="1383"/>
      <c r="AJ19" s="1383"/>
      <c r="AK19" s="1383"/>
      <c r="AL19" s="1383"/>
      <c r="AM19" s="1383"/>
      <c r="AN19" s="1383"/>
      <c r="AO19" s="1383"/>
      <c r="AP19" s="1383"/>
      <c r="AQ19" s="1383"/>
      <c r="AR19" s="1383"/>
      <c r="AS19" s="1383"/>
      <c r="AT19" s="1383"/>
      <c r="AU19" s="1383"/>
      <c r="AV19" s="1383"/>
      <c r="AW19" s="1383"/>
      <c r="AX19" s="1383"/>
      <c r="AY19" s="1383"/>
      <c r="AZ19" s="1383"/>
      <c r="BA19" s="1383"/>
      <c r="BB19" s="1383"/>
      <c r="BC19" s="1383"/>
      <c r="BD19" s="1383"/>
      <c r="BE19" s="1383"/>
      <c r="BF19" s="1383"/>
      <c r="BG19" s="1383"/>
      <c r="BH19" s="1383"/>
      <c r="BI19" s="1383"/>
      <c r="BJ19" s="1383"/>
      <c r="BK19" s="1383"/>
      <c r="BL19" s="417"/>
      <c r="BM19" s="412"/>
      <c r="BN19" s="412"/>
      <c r="BO19" s="412"/>
      <c r="BP19" s="412"/>
      <c r="BQ19" s="412"/>
      <c r="BR19" s="412"/>
      <c r="BS19" s="412"/>
      <c r="BT19" s="412"/>
      <c r="BU19" s="412"/>
      <c r="BV19" s="412"/>
      <c r="BW19" s="412"/>
      <c r="BX19" s="412"/>
      <c r="BY19" s="412"/>
      <c r="BZ19" s="412"/>
    </row>
    <row r="20" spans="1:140" ht="12.75" customHeight="1">
      <c r="A20" s="1495"/>
      <c r="B20" s="1496"/>
      <c r="C20" s="1497"/>
      <c r="D20" s="1487" t="s">
        <v>26</v>
      </c>
      <c r="E20" s="981"/>
      <c r="F20" s="981"/>
      <c r="G20" s="981"/>
      <c r="H20" s="981"/>
      <c r="I20" s="981"/>
      <c r="J20" s="981"/>
      <c r="K20" s="981"/>
      <c r="L20" s="981"/>
      <c r="M20" s="981"/>
      <c r="N20" s="982"/>
      <c r="O20" s="1402" t="s">
        <v>16</v>
      </c>
      <c r="P20" s="1403"/>
      <c r="Q20" s="1403"/>
      <c r="R20" s="1403"/>
      <c r="S20" s="1403"/>
      <c r="T20" s="1404"/>
      <c r="U20" s="78"/>
      <c r="V20" s="1412"/>
      <c r="W20" s="1412"/>
      <c r="X20" s="1412"/>
      <c r="Y20" s="1412"/>
      <c r="Z20" s="1408" t="s">
        <v>25</v>
      </c>
      <c r="AA20" s="1408"/>
      <c r="AB20" s="1412"/>
      <c r="AC20" s="1412"/>
      <c r="AD20" s="1412"/>
      <c r="AE20" s="1412"/>
      <c r="AF20" s="1421" t="s">
        <v>25</v>
      </c>
      <c r="AG20" s="1421"/>
      <c r="AH20" s="1400"/>
      <c r="AI20" s="1400"/>
      <c r="AJ20" s="1400"/>
      <c r="AK20" s="1400"/>
      <c r="AL20" s="422"/>
      <c r="AM20" s="411"/>
      <c r="AN20" s="1402" t="s">
        <v>27</v>
      </c>
      <c r="AO20" s="1403"/>
      <c r="AP20" s="1403"/>
      <c r="AQ20" s="1403"/>
      <c r="AR20" s="1403"/>
      <c r="AS20" s="1404"/>
      <c r="AT20" s="157"/>
      <c r="AU20" s="1412"/>
      <c r="AV20" s="1412"/>
      <c r="AW20" s="1412"/>
      <c r="AX20" s="1412"/>
      <c r="AY20" s="1408" t="s">
        <v>25</v>
      </c>
      <c r="AZ20" s="1408"/>
      <c r="BA20" s="1412"/>
      <c r="BB20" s="1412"/>
      <c r="BC20" s="1412"/>
      <c r="BD20" s="1412"/>
      <c r="BE20" s="1408" t="s">
        <v>25</v>
      </c>
      <c r="BF20" s="1408"/>
      <c r="BG20" s="1412"/>
      <c r="BH20" s="1412"/>
      <c r="BI20" s="1412"/>
      <c r="BJ20" s="1412"/>
      <c r="BK20" s="190"/>
      <c r="BL20" s="423"/>
      <c r="BM20" s="412"/>
      <c r="BN20" s="412"/>
      <c r="BO20" s="412"/>
      <c r="BP20" s="412"/>
      <c r="BQ20" s="412"/>
      <c r="BR20" s="412"/>
      <c r="BS20" s="412"/>
      <c r="BT20" s="412"/>
      <c r="BU20" s="412"/>
      <c r="BV20" s="412"/>
      <c r="BW20" s="412"/>
      <c r="BX20" s="412"/>
      <c r="BY20" s="412"/>
      <c r="BZ20" s="412"/>
    </row>
    <row r="21" spans="1:140" s="46" customFormat="1" ht="12.75" customHeight="1">
      <c r="A21" s="1495"/>
      <c r="B21" s="1496"/>
      <c r="C21" s="1497"/>
      <c r="D21" s="1480"/>
      <c r="E21" s="1419"/>
      <c r="F21" s="1419"/>
      <c r="G21" s="1419"/>
      <c r="H21" s="1419"/>
      <c r="I21" s="1419"/>
      <c r="J21" s="1419"/>
      <c r="K21" s="1419"/>
      <c r="L21" s="1419"/>
      <c r="M21" s="1419"/>
      <c r="N21" s="1436"/>
      <c r="O21" s="1405"/>
      <c r="P21" s="1406"/>
      <c r="Q21" s="1406"/>
      <c r="R21" s="1406"/>
      <c r="S21" s="1406"/>
      <c r="T21" s="1407"/>
      <c r="U21" s="78"/>
      <c r="V21" s="1483"/>
      <c r="W21" s="1483"/>
      <c r="X21" s="1483"/>
      <c r="Y21" s="1483"/>
      <c r="Z21" s="1484"/>
      <c r="AA21" s="1484"/>
      <c r="AB21" s="1413"/>
      <c r="AC21" s="1413"/>
      <c r="AD21" s="1413"/>
      <c r="AE21" s="1413"/>
      <c r="AF21" s="1422"/>
      <c r="AG21" s="1422"/>
      <c r="AH21" s="1401"/>
      <c r="AI21" s="1401"/>
      <c r="AJ21" s="1401"/>
      <c r="AK21" s="1401"/>
      <c r="AL21" s="424"/>
      <c r="AM21" s="411"/>
      <c r="AN21" s="1405"/>
      <c r="AO21" s="1406"/>
      <c r="AP21" s="1406"/>
      <c r="AQ21" s="1406"/>
      <c r="AR21" s="1406"/>
      <c r="AS21" s="1407"/>
      <c r="AT21" s="158"/>
      <c r="AU21" s="1413"/>
      <c r="AV21" s="1413"/>
      <c r="AW21" s="1413"/>
      <c r="AX21" s="1413"/>
      <c r="AY21" s="1409"/>
      <c r="AZ21" s="1409"/>
      <c r="BA21" s="1413"/>
      <c r="BB21" s="1413"/>
      <c r="BC21" s="1413"/>
      <c r="BD21" s="1413"/>
      <c r="BE21" s="1409"/>
      <c r="BF21" s="1409"/>
      <c r="BG21" s="1413"/>
      <c r="BH21" s="1413"/>
      <c r="BI21" s="1413"/>
      <c r="BJ21" s="1413"/>
      <c r="BK21" s="191"/>
      <c r="BL21" s="425"/>
      <c r="BM21" s="412"/>
      <c r="BN21" s="412"/>
      <c r="BO21" s="412"/>
      <c r="BP21" s="412"/>
      <c r="BQ21" s="412"/>
      <c r="BR21" s="412"/>
      <c r="BS21" s="412"/>
      <c r="BT21" s="412"/>
      <c r="BU21" s="412"/>
      <c r="BV21" s="412"/>
      <c r="BW21" s="412"/>
      <c r="BX21" s="412"/>
      <c r="BY21" s="412"/>
      <c r="BZ21" s="412"/>
      <c r="CP21" s="44"/>
      <c r="CQ21" s="44"/>
      <c r="CR21" s="44"/>
      <c r="CS21" s="44"/>
      <c r="CT21" s="44"/>
      <c r="CU21" s="44"/>
      <c r="CV21" s="44"/>
      <c r="CW21" s="44"/>
      <c r="CX21" s="44"/>
      <c r="CY21" s="44"/>
      <c r="CZ21" s="44"/>
      <c r="DA21" s="44"/>
      <c r="DB21" s="44"/>
      <c r="DC21" s="44"/>
      <c r="DD21" s="44"/>
      <c r="DE21" s="44"/>
      <c r="DF21" s="44"/>
      <c r="DG21" s="44"/>
      <c r="DH21" s="44"/>
      <c r="DI21" s="44"/>
      <c r="DJ21" s="44"/>
      <c r="DK21" s="44"/>
      <c r="DL21" s="44"/>
      <c r="DM21" s="44"/>
      <c r="DN21" s="44"/>
      <c r="DO21" s="44"/>
      <c r="DP21" s="44"/>
      <c r="DQ21" s="44"/>
      <c r="DR21" s="44"/>
      <c r="DS21" s="44"/>
      <c r="DT21" s="44"/>
      <c r="DU21" s="44"/>
      <c r="DV21" s="44"/>
      <c r="DW21" s="44"/>
      <c r="DX21" s="44"/>
      <c r="DY21" s="44"/>
      <c r="DZ21" s="44"/>
      <c r="EA21" s="44"/>
      <c r="EB21" s="44"/>
      <c r="EC21" s="44"/>
      <c r="ED21" s="44"/>
      <c r="EE21" s="44"/>
      <c r="EF21" s="44"/>
      <c r="EG21" s="44"/>
      <c r="EH21" s="44"/>
      <c r="EI21" s="44"/>
      <c r="EJ21" s="44"/>
    </row>
    <row r="22" spans="1:140" s="46" customFormat="1" ht="12.75" customHeight="1">
      <c r="A22" s="1495"/>
      <c r="B22" s="1496"/>
      <c r="C22" s="1497"/>
      <c r="D22" s="1487" t="s">
        <v>72</v>
      </c>
      <c r="E22" s="1438"/>
      <c r="F22" s="1438"/>
      <c r="G22" s="1438"/>
      <c r="H22" s="1438"/>
      <c r="I22" s="1438"/>
      <c r="J22" s="1438"/>
      <c r="K22" s="1438"/>
      <c r="L22" s="1438"/>
      <c r="M22" s="1438"/>
      <c r="N22" s="1439"/>
      <c r="O22" s="1402" t="s">
        <v>301</v>
      </c>
      <c r="P22" s="1403"/>
      <c r="Q22" s="1403"/>
      <c r="R22" s="1403"/>
      <c r="S22" s="1403"/>
      <c r="T22" s="1404"/>
      <c r="U22" s="79"/>
      <c r="V22" s="1515"/>
      <c r="W22" s="1515"/>
      <c r="X22" s="1515"/>
      <c r="Y22" s="1515"/>
      <c r="Z22" s="1515"/>
      <c r="AA22" s="1515"/>
      <c r="AB22" s="1515"/>
      <c r="AC22" s="1515"/>
      <c r="AD22" s="1515"/>
      <c r="AE22" s="1515"/>
      <c r="AF22" s="1515"/>
      <c r="AG22" s="1515"/>
      <c r="AH22" s="1515"/>
      <c r="AI22" s="1515"/>
      <c r="AJ22" s="1515"/>
      <c r="AK22" s="1515"/>
      <c r="AL22" s="1515"/>
      <c r="AM22" s="1515"/>
      <c r="AN22" s="1515"/>
      <c r="AO22" s="1515"/>
      <c r="AP22" s="1515"/>
      <c r="AQ22" s="1515"/>
      <c r="AR22" s="1515"/>
      <c r="AS22" s="1515"/>
      <c r="AT22" s="1515"/>
      <c r="AU22" s="1515"/>
      <c r="AV22" s="1515"/>
      <c r="AW22" s="1515"/>
      <c r="AX22" s="1515"/>
      <c r="AY22" s="1515"/>
      <c r="AZ22" s="1515"/>
      <c r="BA22" s="1515"/>
      <c r="BB22" s="1515"/>
      <c r="BC22" s="1515"/>
      <c r="BD22" s="1515"/>
      <c r="BE22" s="1515"/>
      <c r="BF22" s="1515"/>
      <c r="BG22" s="1515"/>
      <c r="BH22" s="1515"/>
      <c r="BI22" s="1515"/>
      <c r="BJ22" s="1515"/>
      <c r="BK22" s="1515"/>
      <c r="BL22" s="426"/>
      <c r="BM22" s="412"/>
      <c r="BN22" s="412"/>
      <c r="BO22" s="412"/>
      <c r="BP22" s="412"/>
      <c r="BQ22" s="412"/>
      <c r="BR22" s="412"/>
      <c r="BS22" s="412"/>
      <c r="BT22" s="412"/>
      <c r="BU22" s="412"/>
      <c r="BV22" s="412"/>
      <c r="BW22" s="412"/>
      <c r="BX22" s="412"/>
      <c r="BY22" s="412"/>
      <c r="BZ22" s="412"/>
      <c r="CC22" s="44"/>
      <c r="CD22" s="44"/>
      <c r="CE22" s="44"/>
      <c r="CF22" s="44"/>
      <c r="CG22" s="44"/>
      <c r="CH22" s="44"/>
      <c r="CI22" s="44"/>
      <c r="CJ22" s="44"/>
      <c r="CK22" s="44"/>
      <c r="CL22" s="44"/>
      <c r="CM22" s="44"/>
      <c r="CN22" s="44"/>
      <c r="CO22" s="44"/>
      <c r="CP22" s="44"/>
      <c r="CQ22" s="44"/>
      <c r="CR22" s="44"/>
      <c r="CS22" s="44"/>
      <c r="CT22" s="44"/>
      <c r="CU22" s="44"/>
      <c r="CV22" s="44"/>
      <c r="CW22" s="44"/>
      <c r="CX22" s="44"/>
      <c r="CY22" s="44"/>
      <c r="CZ22" s="44"/>
      <c r="DA22" s="44"/>
      <c r="DB22" s="44"/>
      <c r="DC22" s="44"/>
      <c r="DD22" s="44"/>
      <c r="DE22" s="44"/>
      <c r="DF22" s="44"/>
      <c r="DG22" s="44"/>
      <c r="DH22" s="44"/>
      <c r="DI22" s="44"/>
      <c r="DJ22" s="44"/>
      <c r="DK22" s="44"/>
      <c r="DL22" s="44"/>
      <c r="DM22" s="44"/>
      <c r="DN22" s="44"/>
      <c r="DO22" s="44"/>
      <c r="DP22" s="44"/>
      <c r="DQ22" s="44"/>
      <c r="DR22" s="44"/>
      <c r="DS22" s="44"/>
      <c r="DT22" s="44"/>
      <c r="DU22" s="44"/>
      <c r="DV22" s="44"/>
      <c r="DW22" s="44"/>
      <c r="DX22" s="44"/>
      <c r="DY22" s="44"/>
      <c r="DZ22" s="44"/>
      <c r="EA22" s="44"/>
      <c r="EB22" s="44"/>
      <c r="EC22" s="44"/>
      <c r="ED22" s="44"/>
      <c r="EE22" s="44"/>
      <c r="EF22" s="44"/>
      <c r="EG22" s="44"/>
      <c r="EH22" s="44"/>
      <c r="EI22" s="44"/>
      <c r="EJ22" s="44"/>
    </row>
    <row r="23" spans="1:140" s="46" customFormat="1" ht="12.75" customHeight="1">
      <c r="A23" s="1495"/>
      <c r="B23" s="1496"/>
      <c r="C23" s="1497"/>
      <c r="D23" s="1529"/>
      <c r="E23" s="1530"/>
      <c r="F23" s="1530"/>
      <c r="G23" s="1530"/>
      <c r="H23" s="1530"/>
      <c r="I23" s="1530"/>
      <c r="J23" s="1530"/>
      <c r="K23" s="1530"/>
      <c r="L23" s="1530"/>
      <c r="M23" s="1530"/>
      <c r="N23" s="1531"/>
      <c r="O23" s="1405"/>
      <c r="P23" s="1406"/>
      <c r="Q23" s="1406"/>
      <c r="R23" s="1406"/>
      <c r="S23" s="1406"/>
      <c r="T23" s="1407"/>
      <c r="U23" s="80"/>
      <c r="V23" s="1516"/>
      <c r="W23" s="1516"/>
      <c r="X23" s="1516"/>
      <c r="Y23" s="1516"/>
      <c r="Z23" s="1516"/>
      <c r="AA23" s="1516"/>
      <c r="AB23" s="1516"/>
      <c r="AC23" s="1516"/>
      <c r="AD23" s="1516"/>
      <c r="AE23" s="1516"/>
      <c r="AF23" s="1516"/>
      <c r="AG23" s="1516"/>
      <c r="AH23" s="1516"/>
      <c r="AI23" s="1516"/>
      <c r="AJ23" s="1516"/>
      <c r="AK23" s="1516"/>
      <c r="AL23" s="1516"/>
      <c r="AM23" s="1516"/>
      <c r="AN23" s="1516"/>
      <c r="AO23" s="1516"/>
      <c r="AP23" s="1516"/>
      <c r="AQ23" s="1516"/>
      <c r="AR23" s="1516"/>
      <c r="AS23" s="1516"/>
      <c r="AT23" s="1516"/>
      <c r="AU23" s="1516"/>
      <c r="AV23" s="1516"/>
      <c r="AW23" s="1516"/>
      <c r="AX23" s="1516"/>
      <c r="AY23" s="1516"/>
      <c r="AZ23" s="1516"/>
      <c r="BA23" s="1516"/>
      <c r="BB23" s="1516"/>
      <c r="BC23" s="1516"/>
      <c r="BD23" s="1516"/>
      <c r="BE23" s="1516"/>
      <c r="BF23" s="1516"/>
      <c r="BG23" s="1516"/>
      <c r="BH23" s="1516"/>
      <c r="BI23" s="1516"/>
      <c r="BJ23" s="1516"/>
      <c r="BK23" s="1516"/>
      <c r="BL23" s="427"/>
      <c r="BM23" s="412"/>
      <c r="BN23" s="412"/>
      <c r="BO23" s="412"/>
      <c r="BP23" s="412"/>
      <c r="BQ23" s="412"/>
      <c r="BR23" s="412"/>
      <c r="BS23" s="412"/>
      <c r="BT23" s="412"/>
      <c r="BU23" s="412"/>
      <c r="BV23" s="412"/>
      <c r="BW23" s="412"/>
      <c r="BX23" s="412"/>
      <c r="BY23" s="412"/>
      <c r="BZ23" s="412"/>
      <c r="CC23" s="44"/>
      <c r="CD23" s="44"/>
      <c r="CE23" s="44"/>
      <c r="CF23" s="44"/>
      <c r="CG23" s="44"/>
      <c r="CH23" s="44"/>
      <c r="CI23" s="44"/>
      <c r="CJ23" s="44"/>
      <c r="CK23" s="44"/>
      <c r="CL23" s="44"/>
      <c r="CM23" s="44"/>
      <c r="CN23" s="44"/>
      <c r="CO23" s="44"/>
      <c r="CP23" s="44"/>
      <c r="CQ23" s="44"/>
      <c r="CR23" s="44"/>
      <c r="CS23" s="44"/>
      <c r="CT23" s="44"/>
      <c r="CU23" s="44"/>
      <c r="CV23" s="44"/>
      <c r="CW23" s="44"/>
      <c r="CX23" s="44"/>
      <c r="CY23" s="44"/>
      <c r="CZ23" s="44"/>
      <c r="DA23" s="44"/>
      <c r="DB23" s="44"/>
      <c r="DC23" s="44"/>
      <c r="DD23" s="44"/>
      <c r="DE23" s="44"/>
      <c r="DF23" s="44"/>
      <c r="DG23" s="44"/>
      <c r="DH23" s="44"/>
      <c r="DI23" s="44"/>
      <c r="DJ23" s="44"/>
      <c r="DK23" s="44"/>
      <c r="DL23" s="44"/>
      <c r="DM23" s="44"/>
      <c r="DN23" s="44"/>
      <c r="DO23" s="44"/>
      <c r="DP23" s="44"/>
      <c r="DQ23" s="44"/>
      <c r="DR23" s="44"/>
      <c r="DS23" s="44"/>
      <c r="DT23" s="44"/>
      <c r="DU23" s="44"/>
      <c r="DV23" s="44"/>
      <c r="DW23" s="44"/>
      <c r="DX23" s="44"/>
      <c r="DY23" s="44"/>
      <c r="DZ23" s="44"/>
      <c r="EA23" s="44"/>
      <c r="EB23" s="44"/>
      <c r="EC23" s="44"/>
      <c r="ED23" s="44"/>
      <c r="EE23" s="44"/>
      <c r="EF23" s="44"/>
      <c r="EG23" s="44"/>
      <c r="EH23" s="44"/>
      <c r="EI23" s="44"/>
      <c r="EJ23" s="44"/>
    </row>
    <row r="24" spans="1:140" s="46" customFormat="1" ht="13.5" customHeight="1">
      <c r="A24" s="1495"/>
      <c r="B24" s="1496"/>
      <c r="C24" s="1497"/>
      <c r="D24" s="1529"/>
      <c r="E24" s="1530"/>
      <c r="F24" s="1530"/>
      <c r="G24" s="1530"/>
      <c r="H24" s="1530"/>
      <c r="I24" s="1530"/>
      <c r="J24" s="1530"/>
      <c r="K24" s="1530"/>
      <c r="L24" s="1530"/>
      <c r="M24" s="1530"/>
      <c r="N24" s="1531"/>
      <c r="O24" s="1517" t="s">
        <v>81</v>
      </c>
      <c r="P24" s="1518"/>
      <c r="Q24" s="1518"/>
      <c r="R24" s="1518"/>
      <c r="S24" s="1518"/>
      <c r="T24" s="1518"/>
      <c r="U24" s="1518"/>
      <c r="V24" s="1518"/>
      <c r="W24" s="1518"/>
      <c r="X24" s="1518"/>
      <c r="Y24" s="1518"/>
      <c r="Z24" s="1518"/>
      <c r="AA24" s="1518"/>
      <c r="AB24" s="1518"/>
      <c r="AC24" s="1518"/>
      <c r="AD24" s="1518"/>
      <c r="AE24" s="1518"/>
      <c r="AF24" s="1518"/>
      <c r="AG24" s="1518"/>
      <c r="AH24" s="1518"/>
      <c r="AI24" s="1518"/>
      <c r="AJ24" s="1518"/>
      <c r="AK24" s="1518"/>
      <c r="AL24" s="1518"/>
      <c r="AM24" s="1518"/>
      <c r="AN24" s="1518"/>
      <c r="AO24" s="1518"/>
      <c r="AP24" s="1518"/>
      <c r="AQ24" s="1518"/>
      <c r="AR24" s="1518"/>
      <c r="AS24" s="1518"/>
      <c r="AT24" s="1518"/>
      <c r="AU24" s="1518"/>
      <c r="AV24" s="1518"/>
      <c r="AW24" s="1518"/>
      <c r="AX24" s="1518"/>
      <c r="AY24" s="1518"/>
      <c r="AZ24" s="1518"/>
      <c r="BA24" s="1518"/>
      <c r="BB24" s="1518"/>
      <c r="BC24" s="1518"/>
      <c r="BD24" s="1518"/>
      <c r="BE24" s="1518"/>
      <c r="BF24" s="1518"/>
      <c r="BG24" s="1518"/>
      <c r="BH24" s="1518"/>
      <c r="BI24" s="1518"/>
      <c r="BJ24" s="1518"/>
      <c r="BK24" s="1518"/>
      <c r="BL24" s="1519"/>
      <c r="BM24" s="412"/>
      <c r="BN24" s="412"/>
      <c r="BO24" s="412"/>
      <c r="BP24" s="412"/>
      <c r="BQ24" s="412"/>
      <c r="BR24" s="412"/>
      <c r="BS24" s="412"/>
      <c r="BT24" s="412"/>
      <c r="BU24" s="412"/>
      <c r="BV24" s="412"/>
      <c r="BW24" s="412"/>
      <c r="BX24" s="412"/>
      <c r="BY24" s="412"/>
      <c r="BZ24" s="412"/>
      <c r="CC24" s="44"/>
      <c r="CD24" s="44"/>
      <c r="CE24" s="44"/>
      <c r="CF24" s="44"/>
      <c r="CG24" s="44"/>
      <c r="CH24" s="44"/>
      <c r="CI24" s="44"/>
      <c r="CJ24" s="44"/>
      <c r="CK24" s="44"/>
      <c r="CL24" s="44"/>
      <c r="CM24" s="44"/>
      <c r="CN24" s="44"/>
      <c r="CO24" s="44"/>
      <c r="CP24" s="44"/>
      <c r="CQ24" s="44"/>
      <c r="CR24" s="44"/>
      <c r="CS24" s="44"/>
      <c r="CT24" s="44"/>
      <c r="CU24" s="44"/>
      <c r="CV24" s="44"/>
      <c r="CW24" s="44"/>
      <c r="CX24" s="44"/>
      <c r="CY24" s="44"/>
      <c r="CZ24" s="44"/>
      <c r="DA24" s="44"/>
      <c r="DB24" s="44"/>
      <c r="DC24" s="44"/>
      <c r="DD24" s="44"/>
      <c r="DE24" s="44"/>
      <c r="DF24" s="44"/>
      <c r="DG24" s="44"/>
      <c r="DH24" s="44"/>
      <c r="DI24" s="44"/>
      <c r="DJ24" s="44"/>
      <c r="DK24" s="44"/>
      <c r="DL24" s="44"/>
      <c r="DM24" s="44"/>
      <c r="DN24" s="44"/>
      <c r="DO24" s="44"/>
      <c r="DP24" s="44"/>
      <c r="DQ24" s="44"/>
      <c r="DR24" s="44"/>
      <c r="DS24" s="44"/>
      <c r="DT24" s="44"/>
      <c r="DU24" s="44"/>
      <c r="DV24" s="44"/>
      <c r="DW24" s="44"/>
      <c r="DX24" s="44"/>
      <c r="DY24" s="44"/>
      <c r="DZ24" s="44"/>
      <c r="EA24" s="44"/>
      <c r="EB24" s="44"/>
      <c r="EC24" s="44"/>
      <c r="ED24" s="44"/>
      <c r="EE24" s="44"/>
      <c r="EF24" s="44"/>
      <c r="EG24" s="44"/>
      <c r="EH24" s="44"/>
      <c r="EI24" s="44"/>
      <c r="EJ24" s="44"/>
    </row>
    <row r="25" spans="1:140" s="46" customFormat="1" ht="12.75" customHeight="1">
      <c r="A25" s="1495"/>
      <c r="B25" s="1496"/>
      <c r="C25" s="1497"/>
      <c r="D25" s="1529"/>
      <c r="E25" s="1530"/>
      <c r="F25" s="1530"/>
      <c r="G25" s="1530"/>
      <c r="H25" s="1530"/>
      <c r="I25" s="1530"/>
      <c r="J25" s="1530"/>
      <c r="K25" s="1530"/>
      <c r="L25" s="1530"/>
      <c r="M25" s="1530"/>
      <c r="N25" s="1531"/>
      <c r="O25" s="1533" t="s">
        <v>73</v>
      </c>
      <c r="P25" s="1534"/>
      <c r="Q25" s="1534"/>
      <c r="R25" s="1534"/>
      <c r="S25" s="1534"/>
      <c r="T25" s="1534"/>
      <c r="U25" s="1534"/>
      <c r="V25" s="1534"/>
      <c r="W25" s="1534"/>
      <c r="X25" s="1534"/>
      <c r="Y25" s="1534"/>
      <c r="Z25" s="1504"/>
      <c r="AA25" s="1458"/>
      <c r="AB25" s="1458"/>
      <c r="AC25" s="1458"/>
      <c r="AD25" s="1458"/>
      <c r="AE25" s="1458"/>
      <c r="AF25" s="1458"/>
      <c r="AG25" s="1458"/>
      <c r="AH25" s="1458"/>
      <c r="AI25" s="1458"/>
      <c r="AJ25" s="1458"/>
      <c r="AK25" s="1458"/>
      <c r="AL25" s="1458"/>
      <c r="AM25" s="1458"/>
      <c r="AN25" s="1458"/>
      <c r="AO25" s="1458"/>
      <c r="AP25" s="1458"/>
      <c r="AQ25" s="1458"/>
      <c r="AR25" s="1458"/>
      <c r="AS25" s="1458"/>
      <c r="AT25" s="1458"/>
      <c r="AU25" s="1458"/>
      <c r="AV25" s="1458"/>
      <c r="AW25" s="1458"/>
      <c r="AX25" s="1458"/>
      <c r="AY25" s="1458"/>
      <c r="AZ25" s="1458"/>
      <c r="BA25" s="1458"/>
      <c r="BB25" s="1458"/>
      <c r="BC25" s="1458"/>
      <c r="BD25" s="1458"/>
      <c r="BE25" s="1458"/>
      <c r="BF25" s="1458"/>
      <c r="BG25" s="1458"/>
      <c r="BH25" s="1458"/>
      <c r="BI25" s="1458"/>
      <c r="BJ25" s="1458"/>
      <c r="BK25" s="1458"/>
      <c r="BL25" s="1410"/>
      <c r="BM25" s="412"/>
      <c r="BN25" s="412"/>
      <c r="BO25" s="412"/>
      <c r="BP25" s="412"/>
      <c r="BQ25" s="412"/>
      <c r="BR25" s="412"/>
      <c r="BS25" s="412"/>
      <c r="BT25" s="412"/>
      <c r="BU25" s="412"/>
      <c r="BV25" s="412"/>
      <c r="BW25" s="412"/>
      <c r="BX25" s="412"/>
      <c r="BY25" s="412"/>
      <c r="BZ25" s="412"/>
      <c r="CC25" s="44"/>
      <c r="CD25" s="44"/>
      <c r="CE25" s="44"/>
      <c r="CF25" s="44"/>
      <c r="CG25" s="44"/>
      <c r="CH25" s="44"/>
      <c r="CI25" s="44"/>
      <c r="CJ25" s="44"/>
      <c r="CK25" s="44"/>
      <c r="CL25" s="44"/>
      <c r="CM25" s="44"/>
      <c r="CN25" s="44"/>
      <c r="CO25" s="44"/>
      <c r="CP25" s="44"/>
      <c r="CQ25" s="44"/>
      <c r="CR25" s="44"/>
      <c r="CS25" s="44"/>
      <c r="CT25" s="44"/>
      <c r="CU25" s="44"/>
      <c r="CV25" s="44"/>
      <c r="CW25" s="44"/>
      <c r="CX25" s="44"/>
      <c r="CY25" s="44"/>
      <c r="CZ25" s="44"/>
      <c r="DA25" s="44"/>
      <c r="DB25" s="44"/>
      <c r="DC25" s="44"/>
      <c r="DD25" s="44"/>
      <c r="DE25" s="44"/>
      <c r="DF25" s="44"/>
      <c r="DG25" s="44"/>
      <c r="DH25" s="44"/>
      <c r="DI25" s="44"/>
      <c r="DJ25" s="44"/>
      <c r="DK25" s="44"/>
      <c r="DL25" s="44"/>
      <c r="DM25" s="44"/>
      <c r="DN25" s="44"/>
      <c r="DO25" s="44"/>
      <c r="DP25" s="44"/>
      <c r="DQ25" s="44"/>
      <c r="DR25" s="44"/>
      <c r="DS25" s="44"/>
      <c r="DT25" s="44"/>
      <c r="DU25" s="44"/>
      <c r="DV25" s="44"/>
      <c r="DW25" s="44"/>
      <c r="DX25" s="44"/>
      <c r="DY25" s="44"/>
      <c r="DZ25" s="44"/>
      <c r="EA25" s="44"/>
      <c r="EB25" s="44"/>
      <c r="EC25" s="44"/>
      <c r="ED25" s="44"/>
      <c r="EE25" s="44"/>
      <c r="EF25" s="44"/>
      <c r="EG25" s="44"/>
      <c r="EH25" s="44"/>
      <c r="EI25" s="44"/>
      <c r="EJ25" s="44"/>
    </row>
    <row r="26" spans="1:140" s="46" customFormat="1" ht="12.75" customHeight="1">
      <c r="A26" s="1495"/>
      <c r="B26" s="1496"/>
      <c r="C26" s="1497"/>
      <c r="D26" s="1529"/>
      <c r="E26" s="1530"/>
      <c r="F26" s="1530"/>
      <c r="G26" s="1530"/>
      <c r="H26" s="1530"/>
      <c r="I26" s="1530"/>
      <c r="J26" s="1530"/>
      <c r="K26" s="1530"/>
      <c r="L26" s="1530"/>
      <c r="M26" s="1530"/>
      <c r="N26" s="1531"/>
      <c r="O26" s="1535"/>
      <c r="P26" s="1536"/>
      <c r="Q26" s="1536"/>
      <c r="R26" s="1536"/>
      <c r="S26" s="1536"/>
      <c r="T26" s="1536"/>
      <c r="U26" s="1536"/>
      <c r="V26" s="1536"/>
      <c r="W26" s="1536"/>
      <c r="X26" s="1536"/>
      <c r="Y26" s="1536"/>
      <c r="Z26" s="1505"/>
      <c r="AA26" s="1459"/>
      <c r="AB26" s="1459"/>
      <c r="AC26" s="1459"/>
      <c r="AD26" s="1459"/>
      <c r="AE26" s="1459"/>
      <c r="AF26" s="1459"/>
      <c r="AG26" s="1459"/>
      <c r="AH26" s="1459"/>
      <c r="AI26" s="1459"/>
      <c r="AJ26" s="1459"/>
      <c r="AK26" s="1459"/>
      <c r="AL26" s="1459"/>
      <c r="AM26" s="1459"/>
      <c r="AN26" s="1459"/>
      <c r="AO26" s="1459"/>
      <c r="AP26" s="1459"/>
      <c r="AQ26" s="1459"/>
      <c r="AR26" s="1459"/>
      <c r="AS26" s="1459"/>
      <c r="AT26" s="1459"/>
      <c r="AU26" s="1459"/>
      <c r="AV26" s="1459"/>
      <c r="AW26" s="1459"/>
      <c r="AX26" s="1459"/>
      <c r="AY26" s="1459"/>
      <c r="AZ26" s="1459"/>
      <c r="BA26" s="1459"/>
      <c r="BB26" s="1459"/>
      <c r="BC26" s="1459"/>
      <c r="BD26" s="1459"/>
      <c r="BE26" s="1459"/>
      <c r="BF26" s="1459"/>
      <c r="BG26" s="1459"/>
      <c r="BH26" s="1459"/>
      <c r="BI26" s="1459"/>
      <c r="BJ26" s="1459"/>
      <c r="BK26" s="1459"/>
      <c r="BL26" s="1411"/>
      <c r="BM26" s="412"/>
      <c r="BN26" s="412"/>
      <c r="BO26" s="412"/>
      <c r="BP26" s="412"/>
      <c r="BQ26" s="412"/>
      <c r="BR26" s="412"/>
      <c r="BS26" s="412"/>
      <c r="BT26" s="412"/>
      <c r="BU26" s="412"/>
      <c r="BV26" s="412"/>
      <c r="BW26" s="412"/>
      <c r="BX26" s="412"/>
      <c r="BY26" s="412"/>
      <c r="BZ26" s="412"/>
      <c r="CC26" s="44"/>
      <c r="CD26" s="44"/>
      <c r="CE26" s="44"/>
      <c r="CF26" s="44"/>
      <c r="CG26" s="44"/>
      <c r="CH26" s="44"/>
      <c r="CI26" s="44"/>
      <c r="CJ26" s="44"/>
      <c r="CK26" s="44"/>
      <c r="CL26" s="44"/>
      <c r="CM26" s="44"/>
      <c r="CN26" s="44"/>
      <c r="CO26" s="44"/>
      <c r="CP26" s="44"/>
      <c r="CQ26" s="44"/>
      <c r="CR26" s="44"/>
      <c r="CS26" s="44"/>
      <c r="CT26" s="44"/>
      <c r="CU26" s="44"/>
      <c r="CV26" s="44"/>
      <c r="CW26" s="44"/>
      <c r="CX26" s="44"/>
      <c r="CY26" s="44"/>
      <c r="CZ26" s="44"/>
      <c r="DA26" s="44"/>
      <c r="DB26" s="44"/>
      <c r="DC26" s="44"/>
      <c r="DD26" s="44"/>
      <c r="DE26" s="44"/>
      <c r="DF26" s="44"/>
      <c r="DG26" s="44"/>
      <c r="DH26" s="44"/>
      <c r="DI26" s="44"/>
      <c r="DJ26" s="44"/>
      <c r="DK26" s="44"/>
      <c r="DL26" s="44"/>
      <c r="DM26" s="44"/>
      <c r="DN26" s="44"/>
      <c r="DO26" s="44"/>
      <c r="DP26" s="44"/>
      <c r="DQ26" s="44"/>
      <c r="DR26" s="44"/>
      <c r="DS26" s="44"/>
      <c r="DT26" s="44"/>
      <c r="DU26" s="44"/>
      <c r="DV26" s="44"/>
      <c r="DW26" s="44"/>
      <c r="DX26" s="44"/>
      <c r="DY26" s="44"/>
      <c r="DZ26" s="44"/>
      <c r="EA26" s="44"/>
      <c r="EB26" s="44"/>
      <c r="EC26" s="44"/>
      <c r="ED26" s="44"/>
      <c r="EE26" s="44"/>
      <c r="EF26" s="44"/>
      <c r="EG26" s="44"/>
      <c r="EH26" s="44"/>
      <c r="EI26" s="44"/>
      <c r="EJ26" s="44"/>
    </row>
    <row r="27" spans="1:140" s="46" customFormat="1" ht="12.75" customHeight="1">
      <c r="A27" s="1495"/>
      <c r="B27" s="1496"/>
      <c r="C27" s="1497"/>
      <c r="D27" s="1529"/>
      <c r="E27" s="1530"/>
      <c r="F27" s="1530"/>
      <c r="G27" s="1530"/>
      <c r="H27" s="1530"/>
      <c r="I27" s="1530"/>
      <c r="J27" s="1530"/>
      <c r="K27" s="1530"/>
      <c r="L27" s="1530"/>
      <c r="M27" s="1530"/>
      <c r="N27" s="1531"/>
      <c r="O27" s="1502" t="s">
        <v>113</v>
      </c>
      <c r="P27" s="1503"/>
      <c r="Q27" s="1503"/>
      <c r="R27" s="1503"/>
      <c r="S27" s="1503"/>
      <c r="T27" s="1503"/>
      <c r="U27" s="1503"/>
      <c r="V27" s="1503"/>
      <c r="W27" s="1503"/>
      <c r="X27" s="1503"/>
      <c r="Y27" s="1503"/>
      <c r="Z27" s="1460" t="s">
        <v>75</v>
      </c>
      <c r="AA27" s="1434"/>
      <c r="AB27" s="1434"/>
      <c r="AC27" s="1434"/>
      <c r="AD27" s="1434"/>
      <c r="AE27" s="1434"/>
      <c r="AF27" s="1434"/>
      <c r="AG27" s="1434"/>
      <c r="AH27" s="1434"/>
      <c r="AI27" s="1434"/>
      <c r="AJ27" s="1461"/>
      <c r="AK27" s="1433"/>
      <c r="AL27" s="1434"/>
      <c r="AM27" s="1434"/>
      <c r="AN27" s="1434"/>
      <c r="AO27" s="1435" t="s">
        <v>74</v>
      </c>
      <c r="AP27" s="1434"/>
      <c r="AQ27" s="1434"/>
      <c r="AR27" s="1434"/>
      <c r="AS27" s="1415" t="s">
        <v>78</v>
      </c>
      <c r="AT27" s="1416"/>
      <c r="AU27" s="1416"/>
      <c r="AV27" s="1416"/>
      <c r="AW27" s="1416"/>
      <c r="AX27" s="1416"/>
      <c r="AY27" s="1416"/>
      <c r="AZ27" s="1416"/>
      <c r="BA27" s="1416"/>
      <c r="BB27" s="1416"/>
      <c r="BC27" s="1417"/>
      <c r="BD27" s="1433"/>
      <c r="BE27" s="1434"/>
      <c r="BF27" s="1434"/>
      <c r="BG27" s="1434"/>
      <c r="BH27" s="1435" t="s">
        <v>74</v>
      </c>
      <c r="BI27" s="1435"/>
      <c r="BJ27" s="1434"/>
      <c r="BK27" s="1434"/>
      <c r="BL27" s="985"/>
      <c r="BM27" s="412"/>
      <c r="BN27" s="412"/>
      <c r="BO27" s="412"/>
      <c r="BP27" s="412"/>
      <c r="BQ27" s="412"/>
      <c r="BR27" s="412"/>
      <c r="BS27" s="412"/>
      <c r="BT27" s="412"/>
      <c r="BU27" s="412"/>
      <c r="BV27" s="412"/>
      <c r="BW27" s="412"/>
      <c r="BX27" s="412"/>
      <c r="BY27" s="412"/>
      <c r="BZ27" s="412"/>
      <c r="CC27" s="44"/>
      <c r="CD27" s="44"/>
      <c r="CE27" s="44"/>
      <c r="CF27" s="44"/>
      <c r="CG27" s="44"/>
      <c r="CH27" s="44"/>
      <c r="CI27" s="44"/>
      <c r="CJ27" s="44"/>
      <c r="CK27" s="44"/>
      <c r="CL27" s="44"/>
      <c r="CM27" s="44"/>
      <c r="CN27" s="44"/>
      <c r="CO27" s="44"/>
      <c r="CP27" s="44"/>
      <c r="CQ27" s="44"/>
      <c r="CR27" s="44"/>
      <c r="CS27" s="44"/>
      <c r="CT27" s="44"/>
      <c r="CU27" s="44"/>
      <c r="CV27" s="44"/>
      <c r="CW27" s="44"/>
      <c r="CX27" s="44"/>
      <c r="CY27" s="44"/>
      <c r="CZ27" s="44"/>
      <c r="DA27" s="44"/>
      <c r="DB27" s="44"/>
      <c r="DC27" s="44"/>
      <c r="DD27" s="44"/>
      <c r="DE27" s="44"/>
      <c r="DF27" s="44"/>
      <c r="DG27" s="44"/>
      <c r="DH27" s="44"/>
      <c r="DI27" s="44"/>
      <c r="DJ27" s="44"/>
      <c r="DK27" s="44"/>
      <c r="DL27" s="44"/>
      <c r="DM27" s="44"/>
      <c r="DN27" s="44"/>
      <c r="DO27" s="44"/>
      <c r="DP27" s="44"/>
      <c r="DQ27" s="44"/>
      <c r="DR27" s="44"/>
      <c r="DS27" s="44"/>
      <c r="DT27" s="44"/>
      <c r="DU27" s="44"/>
      <c r="DV27" s="44"/>
      <c r="DW27" s="44"/>
      <c r="DX27" s="44"/>
      <c r="DY27" s="44"/>
      <c r="DZ27" s="44"/>
      <c r="EA27" s="44"/>
      <c r="EB27" s="44"/>
      <c r="EC27" s="44"/>
      <c r="ED27" s="44"/>
      <c r="EE27" s="44"/>
      <c r="EF27" s="44"/>
      <c r="EG27" s="44"/>
      <c r="EH27" s="44"/>
      <c r="EI27" s="44"/>
      <c r="EJ27" s="44"/>
    </row>
    <row r="28" spans="1:140" s="46" customFormat="1" ht="12.75" customHeight="1">
      <c r="A28" s="1498"/>
      <c r="B28" s="1499"/>
      <c r="C28" s="1500"/>
      <c r="D28" s="1532"/>
      <c r="E28" s="1441"/>
      <c r="F28" s="1441"/>
      <c r="G28" s="1441"/>
      <c r="H28" s="1441"/>
      <c r="I28" s="1441"/>
      <c r="J28" s="1441"/>
      <c r="K28" s="1441"/>
      <c r="L28" s="1441"/>
      <c r="M28" s="1441"/>
      <c r="N28" s="1442"/>
      <c r="O28" s="1405"/>
      <c r="P28" s="1406"/>
      <c r="Q28" s="1406"/>
      <c r="R28" s="1406"/>
      <c r="S28" s="1406"/>
      <c r="T28" s="1406"/>
      <c r="U28" s="1406"/>
      <c r="V28" s="1406"/>
      <c r="W28" s="1406"/>
      <c r="X28" s="1406"/>
      <c r="Y28" s="1406"/>
      <c r="Z28" s="1418"/>
      <c r="AA28" s="1419"/>
      <c r="AB28" s="1419"/>
      <c r="AC28" s="1419"/>
      <c r="AD28" s="1419"/>
      <c r="AE28" s="1419"/>
      <c r="AF28" s="1419"/>
      <c r="AG28" s="1419"/>
      <c r="AH28" s="1419"/>
      <c r="AI28" s="1419"/>
      <c r="AJ28" s="1420"/>
      <c r="AK28" s="1418"/>
      <c r="AL28" s="1419"/>
      <c r="AM28" s="1419"/>
      <c r="AN28" s="1419"/>
      <c r="AO28" s="1419"/>
      <c r="AP28" s="1419"/>
      <c r="AQ28" s="1419"/>
      <c r="AR28" s="1419"/>
      <c r="AS28" s="1418"/>
      <c r="AT28" s="1419"/>
      <c r="AU28" s="1419"/>
      <c r="AV28" s="1419"/>
      <c r="AW28" s="1419"/>
      <c r="AX28" s="1419"/>
      <c r="AY28" s="1419"/>
      <c r="AZ28" s="1419"/>
      <c r="BA28" s="1419"/>
      <c r="BB28" s="1419"/>
      <c r="BC28" s="1420"/>
      <c r="BD28" s="1418"/>
      <c r="BE28" s="1419"/>
      <c r="BF28" s="1419"/>
      <c r="BG28" s="1419"/>
      <c r="BH28" s="1419"/>
      <c r="BI28" s="1419"/>
      <c r="BJ28" s="1419"/>
      <c r="BK28" s="1419"/>
      <c r="BL28" s="1436"/>
      <c r="BM28" s="412"/>
      <c r="BN28" s="412"/>
      <c r="BO28" s="412"/>
      <c r="BP28" s="412"/>
      <c r="BQ28" s="412"/>
      <c r="BR28" s="412"/>
      <c r="BS28" s="412"/>
      <c r="BT28" s="412"/>
      <c r="BU28" s="412"/>
      <c r="BV28" s="412"/>
      <c r="BW28" s="412"/>
      <c r="BX28" s="412"/>
      <c r="BY28" s="412"/>
      <c r="BZ28" s="219"/>
      <c r="CA28" s="218"/>
      <c r="CB28" s="218"/>
      <c r="CC28" s="219"/>
      <c r="CD28" s="219"/>
      <c r="CE28" s="219"/>
      <c r="CF28" s="219"/>
      <c r="CG28" s="219"/>
      <c r="CH28" s="219"/>
      <c r="CI28" s="219"/>
      <c r="CJ28" s="219"/>
      <c r="CK28" s="219"/>
      <c r="CL28" s="219"/>
      <c r="CM28" s="219"/>
      <c r="CN28" s="219"/>
      <c r="CO28" s="219"/>
      <c r="CP28" s="219"/>
      <c r="CQ28" s="219"/>
      <c r="CR28" s="219"/>
      <c r="CS28" s="219"/>
      <c r="CT28" s="219"/>
      <c r="CU28" s="219"/>
      <c r="CV28" s="219"/>
      <c r="CW28" s="219"/>
      <c r="CX28" s="219"/>
      <c r="CY28" s="219"/>
      <c r="CZ28" s="219"/>
      <c r="DA28" s="44"/>
      <c r="DB28" s="44"/>
      <c r="DC28" s="44"/>
      <c r="DD28" s="44"/>
      <c r="DE28" s="44"/>
      <c r="DF28" s="44"/>
      <c r="DG28" s="44"/>
      <c r="DH28" s="44"/>
      <c r="DI28" s="44"/>
      <c r="DJ28" s="44"/>
      <c r="DK28" s="44"/>
      <c r="DL28" s="44"/>
      <c r="DM28" s="44"/>
      <c r="DN28" s="44"/>
      <c r="DO28" s="44"/>
      <c r="DP28" s="44"/>
      <c r="DQ28" s="44"/>
      <c r="DR28" s="44"/>
      <c r="DS28" s="44"/>
      <c r="DT28" s="44"/>
      <c r="DU28" s="44"/>
      <c r="DV28" s="44"/>
      <c r="DW28" s="44"/>
      <c r="DX28" s="44"/>
      <c r="DY28" s="44"/>
      <c r="DZ28" s="44"/>
      <c r="EA28" s="44"/>
      <c r="EB28" s="44"/>
      <c r="EC28" s="44"/>
      <c r="ED28" s="44"/>
      <c r="EE28" s="44"/>
      <c r="EF28" s="44"/>
      <c r="EG28" s="44"/>
      <c r="EH28" s="44"/>
      <c r="EI28" s="44"/>
      <c r="EJ28" s="44"/>
    </row>
    <row r="29" spans="1:140" s="46" customFormat="1" ht="15.75" customHeight="1">
      <c r="A29" s="250"/>
      <c r="B29" s="49"/>
      <c r="C29" s="49"/>
      <c r="D29" s="49"/>
      <c r="E29" s="49"/>
      <c r="F29" s="49"/>
      <c r="G29" s="49"/>
      <c r="H29" s="49"/>
      <c r="I29" s="49"/>
      <c r="J29" s="49"/>
      <c r="K29" s="49"/>
      <c r="L29" s="49"/>
      <c r="M29" s="49"/>
      <c r="N29" s="49"/>
      <c r="O29" s="49"/>
      <c r="P29" s="49"/>
      <c r="Q29" s="49"/>
      <c r="R29" s="49"/>
      <c r="S29" s="49"/>
      <c r="T29" s="49"/>
      <c r="U29" s="49"/>
      <c r="V29" s="49"/>
      <c r="W29" s="49"/>
      <c r="X29" s="49"/>
      <c r="Y29" s="49"/>
      <c r="Z29" s="49"/>
      <c r="AA29" s="49"/>
      <c r="AB29" s="49"/>
      <c r="AC29" s="49"/>
      <c r="AD29" s="49"/>
      <c r="AE29" s="49"/>
      <c r="AF29" s="49"/>
      <c r="AG29" s="49"/>
      <c r="AH29" s="49"/>
      <c r="AI29" s="49"/>
      <c r="AJ29" s="49"/>
      <c r="AK29" s="49"/>
      <c r="AL29" s="49"/>
      <c r="AM29" s="49"/>
      <c r="AN29" s="49"/>
      <c r="AO29" s="49"/>
      <c r="AP29" s="49"/>
      <c r="AQ29" s="412"/>
      <c r="AR29" s="412"/>
      <c r="AS29" s="412"/>
      <c r="AT29" s="412"/>
      <c r="AU29" s="412"/>
      <c r="AV29" s="412"/>
      <c r="AW29" s="412"/>
      <c r="AX29" s="412"/>
      <c r="AY29" s="412"/>
      <c r="AZ29" s="412"/>
      <c r="BA29" s="412"/>
      <c r="BB29" s="412"/>
      <c r="BC29" s="412"/>
      <c r="BD29" s="412"/>
      <c r="BE29" s="412"/>
      <c r="BF29" s="412"/>
      <c r="BG29" s="428"/>
      <c r="BH29" s="428"/>
      <c r="BI29" s="428"/>
      <c r="BJ29" s="428"/>
      <c r="BK29" s="428"/>
      <c r="BL29" s="428"/>
      <c r="BM29" s="412"/>
      <c r="BN29" s="412"/>
      <c r="BO29" s="412"/>
      <c r="BP29" s="412"/>
      <c r="BQ29" s="412"/>
      <c r="BR29" s="412"/>
      <c r="BS29" s="412"/>
      <c r="BT29" s="412"/>
      <c r="BU29" s="412"/>
      <c r="BV29" s="412"/>
      <c r="BW29" s="412"/>
      <c r="BX29" s="412"/>
      <c r="BY29" s="412"/>
      <c r="BZ29" s="220"/>
      <c r="CA29" s="220"/>
      <c r="CB29" s="220"/>
      <c r="CC29" s="220"/>
      <c r="CD29" s="220"/>
      <c r="CE29" s="220"/>
      <c r="CF29" s="220"/>
      <c r="CG29" s="220"/>
      <c r="CH29" s="216"/>
      <c r="CI29" s="216"/>
      <c r="CJ29" s="216"/>
      <c r="CK29" s="216"/>
      <c r="CL29" s="216"/>
      <c r="CM29" s="216"/>
      <c r="CN29" s="216"/>
      <c r="CO29" s="216"/>
      <c r="CP29" s="216"/>
      <c r="CQ29" s="216"/>
      <c r="CR29" s="216"/>
      <c r="CS29" s="216"/>
      <c r="CT29" s="217"/>
      <c r="CU29" s="217"/>
      <c r="CV29" s="217"/>
      <c r="CW29" s="217"/>
      <c r="CX29" s="219"/>
      <c r="CY29" s="219"/>
      <c r="CZ29" s="219"/>
      <c r="DA29" s="44"/>
      <c r="DB29" s="44"/>
      <c r="DC29" s="44"/>
      <c r="DD29" s="44"/>
      <c r="DE29" s="44"/>
      <c r="DF29" s="44"/>
      <c r="DG29" s="44"/>
      <c r="DH29" s="44"/>
      <c r="DI29" s="44"/>
      <c r="DJ29" s="44"/>
      <c r="DK29" s="44"/>
      <c r="DL29" s="44"/>
      <c r="DM29" s="44"/>
      <c r="DN29" s="44"/>
      <c r="DO29" s="44"/>
      <c r="DP29" s="44"/>
      <c r="DQ29" s="44"/>
      <c r="DR29" s="44"/>
      <c r="DS29" s="44"/>
      <c r="DT29" s="44"/>
      <c r="DU29" s="44"/>
      <c r="DV29" s="44"/>
      <c r="DW29" s="44"/>
      <c r="DX29" s="44"/>
      <c r="DY29" s="44"/>
      <c r="DZ29" s="44"/>
      <c r="EA29" s="44"/>
      <c r="EB29" s="44"/>
      <c r="EC29" s="44"/>
      <c r="ED29" s="44"/>
      <c r="EE29" s="44"/>
      <c r="EF29" s="44"/>
      <c r="EG29" s="44"/>
      <c r="EH29" s="44"/>
      <c r="EI29" s="44"/>
      <c r="EJ29" s="44"/>
    </row>
    <row r="30" spans="1:140" ht="12.75" customHeight="1">
      <c r="B30" s="1520" t="s">
        <v>13</v>
      </c>
      <c r="C30" s="1521"/>
      <c r="D30" s="1521"/>
      <c r="E30" s="1521"/>
      <c r="F30" s="1521"/>
      <c r="G30" s="1521"/>
      <c r="H30" s="1521"/>
      <c r="I30" s="1522"/>
      <c r="J30" s="1387" t="s">
        <v>222</v>
      </c>
      <c r="K30" s="1388"/>
      <c r="L30" s="1388"/>
      <c r="M30" s="1388"/>
      <c r="N30" s="1388"/>
      <c r="O30" s="1388"/>
      <c r="P30" s="1388"/>
      <c r="Q30" s="1388"/>
      <c r="R30" s="1388"/>
      <c r="S30" s="1388"/>
      <c r="T30" s="1389"/>
      <c r="U30" s="1443"/>
      <c r="V30" s="1444"/>
      <c r="W30" s="1444"/>
      <c r="X30" s="1444"/>
      <c r="Y30" s="1444"/>
      <c r="Z30" s="1444"/>
      <c r="AA30" s="1444"/>
      <c r="AB30" s="1437" t="s">
        <v>15</v>
      </c>
      <c r="AC30" s="1438"/>
      <c r="AD30" s="1438"/>
      <c r="AE30" s="1439"/>
      <c r="AF30" s="412"/>
      <c r="AG30" s="412"/>
      <c r="AH30" s="1506" t="s">
        <v>223</v>
      </c>
      <c r="AI30" s="1507"/>
      <c r="AJ30" s="1507"/>
      <c r="AK30" s="1507"/>
      <c r="AL30" s="1507"/>
      <c r="AM30" s="1507"/>
      <c r="AN30" s="1507"/>
      <c r="AO30" s="1508"/>
      <c r="AP30" s="1445" t="s">
        <v>224</v>
      </c>
      <c r="AQ30" s="1446"/>
      <c r="AR30" s="1446"/>
      <c r="AS30" s="1446"/>
      <c r="AT30" s="1446"/>
      <c r="AU30" s="1446"/>
      <c r="AV30" s="1446"/>
      <c r="AW30" s="1446"/>
      <c r="AX30" s="1446"/>
      <c r="AY30" s="1446"/>
      <c r="AZ30" s="1447"/>
      <c r="BA30" s="1443"/>
      <c r="BB30" s="1444"/>
      <c r="BC30" s="1444"/>
      <c r="BD30" s="1444"/>
      <c r="BE30" s="1444"/>
      <c r="BF30" s="1444"/>
      <c r="BG30" s="1444"/>
      <c r="BH30" s="1437" t="s">
        <v>15</v>
      </c>
      <c r="BI30" s="1438"/>
      <c r="BJ30" s="1438"/>
      <c r="BK30" s="1439"/>
      <c r="BL30" s="412"/>
      <c r="BM30" s="412"/>
      <c r="BN30" s="412"/>
      <c r="BO30" s="412"/>
      <c r="BP30" s="412"/>
      <c r="BQ30" s="412"/>
      <c r="BR30" s="412"/>
      <c r="BS30" s="412"/>
      <c r="BT30" s="412"/>
      <c r="BU30" s="412"/>
      <c r="BV30" s="412"/>
      <c r="BW30" s="412"/>
      <c r="BX30" s="412"/>
      <c r="BY30" s="412"/>
      <c r="BZ30" s="412"/>
      <c r="CA30" s="44"/>
      <c r="CB30" s="44"/>
    </row>
    <row r="31" spans="1:140" ht="12.75" customHeight="1">
      <c r="B31" s="1523"/>
      <c r="C31" s="1524"/>
      <c r="D31" s="1524"/>
      <c r="E31" s="1524"/>
      <c r="F31" s="1524"/>
      <c r="G31" s="1524"/>
      <c r="H31" s="1524"/>
      <c r="I31" s="1525"/>
      <c r="J31" s="1362"/>
      <c r="K31" s="1363"/>
      <c r="L31" s="1363"/>
      <c r="M31" s="1363"/>
      <c r="N31" s="1363"/>
      <c r="O31" s="1363"/>
      <c r="P31" s="1363"/>
      <c r="Q31" s="1363"/>
      <c r="R31" s="1363"/>
      <c r="S31" s="1363"/>
      <c r="T31" s="1364"/>
      <c r="U31" s="1382"/>
      <c r="V31" s="1383"/>
      <c r="W31" s="1383"/>
      <c r="X31" s="1383"/>
      <c r="Y31" s="1383"/>
      <c r="Z31" s="1383"/>
      <c r="AA31" s="1383"/>
      <c r="AB31" s="1440"/>
      <c r="AC31" s="1441"/>
      <c r="AD31" s="1441"/>
      <c r="AE31" s="1442"/>
      <c r="AF31" s="412"/>
      <c r="AG31" s="412"/>
      <c r="AH31" s="1509"/>
      <c r="AI31" s="1510"/>
      <c r="AJ31" s="1510"/>
      <c r="AK31" s="1510"/>
      <c r="AL31" s="1510"/>
      <c r="AM31" s="1510"/>
      <c r="AN31" s="1510"/>
      <c r="AO31" s="1511"/>
      <c r="AP31" s="1368"/>
      <c r="AQ31" s="1369"/>
      <c r="AR31" s="1369"/>
      <c r="AS31" s="1369"/>
      <c r="AT31" s="1369"/>
      <c r="AU31" s="1369"/>
      <c r="AV31" s="1369"/>
      <c r="AW31" s="1369"/>
      <c r="AX31" s="1369"/>
      <c r="AY31" s="1369"/>
      <c r="AZ31" s="1370"/>
      <c r="BA31" s="1382"/>
      <c r="BB31" s="1383"/>
      <c r="BC31" s="1383"/>
      <c r="BD31" s="1383"/>
      <c r="BE31" s="1383"/>
      <c r="BF31" s="1383"/>
      <c r="BG31" s="1383"/>
      <c r="BH31" s="1440"/>
      <c r="BI31" s="1441"/>
      <c r="BJ31" s="1441"/>
      <c r="BK31" s="1442"/>
      <c r="BL31" s="412"/>
      <c r="BM31" s="412"/>
      <c r="BN31" s="412"/>
      <c r="BO31" s="412"/>
      <c r="BP31" s="412"/>
      <c r="BQ31" s="412"/>
      <c r="BR31" s="412"/>
      <c r="BS31" s="412"/>
      <c r="BT31" s="412"/>
      <c r="BU31" s="412"/>
      <c r="BV31" s="412"/>
      <c r="BW31" s="412"/>
      <c r="BX31" s="412"/>
      <c r="BY31" s="412"/>
      <c r="BZ31" s="412"/>
      <c r="CA31" s="44"/>
      <c r="CB31" s="44"/>
    </row>
    <row r="32" spans="1:140" ht="12.75" customHeight="1">
      <c r="B32" s="1523"/>
      <c r="C32" s="1524"/>
      <c r="D32" s="1524"/>
      <c r="E32" s="1524"/>
      <c r="F32" s="1524"/>
      <c r="G32" s="1524"/>
      <c r="H32" s="1524"/>
      <c r="I32" s="1525"/>
      <c r="J32" s="1387" t="s">
        <v>225</v>
      </c>
      <c r="K32" s="1388"/>
      <c r="L32" s="1388"/>
      <c r="M32" s="1388"/>
      <c r="N32" s="1388"/>
      <c r="O32" s="1388"/>
      <c r="P32" s="1388"/>
      <c r="Q32" s="1388"/>
      <c r="R32" s="1388"/>
      <c r="S32" s="1388"/>
      <c r="T32" s="1389"/>
      <c r="U32" s="1451"/>
      <c r="V32" s="1452"/>
      <c r="W32" s="1452"/>
      <c r="X32" s="1452"/>
      <c r="Y32" s="1452"/>
      <c r="Z32" s="1452"/>
      <c r="AA32" s="1453"/>
      <c r="AB32" s="1437" t="s">
        <v>15</v>
      </c>
      <c r="AC32" s="1438"/>
      <c r="AD32" s="1438"/>
      <c r="AE32" s="1439"/>
      <c r="AF32" s="412"/>
      <c r="AG32" s="412"/>
      <c r="AH32" s="1509"/>
      <c r="AI32" s="1510"/>
      <c r="AJ32" s="1510"/>
      <c r="AK32" s="1510"/>
      <c r="AL32" s="1510"/>
      <c r="AM32" s="1510"/>
      <c r="AN32" s="1510"/>
      <c r="AO32" s="1511"/>
      <c r="AP32" s="1445" t="s">
        <v>226</v>
      </c>
      <c r="AQ32" s="1446"/>
      <c r="AR32" s="1446"/>
      <c r="AS32" s="1446"/>
      <c r="AT32" s="1446"/>
      <c r="AU32" s="1446"/>
      <c r="AV32" s="1446"/>
      <c r="AW32" s="1446"/>
      <c r="AX32" s="1446"/>
      <c r="AY32" s="1446"/>
      <c r="AZ32" s="1447"/>
      <c r="BA32" s="1443"/>
      <c r="BB32" s="1444"/>
      <c r="BC32" s="1444"/>
      <c r="BD32" s="1444"/>
      <c r="BE32" s="1444"/>
      <c r="BF32" s="1444"/>
      <c r="BG32" s="1444"/>
      <c r="BH32" s="1437" t="s">
        <v>15</v>
      </c>
      <c r="BI32" s="1438"/>
      <c r="BJ32" s="1438"/>
      <c r="BK32" s="1439"/>
      <c r="BL32" s="412"/>
      <c r="BM32" s="412"/>
      <c r="BN32" s="412"/>
      <c r="BO32" s="412"/>
      <c r="BP32" s="412"/>
      <c r="BQ32" s="412"/>
      <c r="BR32" s="412"/>
      <c r="BS32" s="412"/>
      <c r="BT32" s="412"/>
      <c r="BU32" s="412"/>
      <c r="BV32" s="412"/>
      <c r="BW32" s="412"/>
      <c r="BX32" s="412"/>
      <c r="BY32" s="412"/>
      <c r="BZ32" s="412"/>
      <c r="CA32" s="44"/>
      <c r="CB32" s="44"/>
    </row>
    <row r="33" spans="1:140" ht="12.75" customHeight="1" thickBot="1">
      <c r="B33" s="1523"/>
      <c r="C33" s="1524"/>
      <c r="D33" s="1524"/>
      <c r="E33" s="1524"/>
      <c r="F33" s="1524"/>
      <c r="G33" s="1524"/>
      <c r="H33" s="1524"/>
      <c r="I33" s="1525"/>
      <c r="J33" s="1390"/>
      <c r="K33" s="1391"/>
      <c r="L33" s="1391"/>
      <c r="M33" s="1391"/>
      <c r="N33" s="1391"/>
      <c r="O33" s="1391"/>
      <c r="P33" s="1391"/>
      <c r="Q33" s="1391"/>
      <c r="R33" s="1391"/>
      <c r="S33" s="1391"/>
      <c r="T33" s="1392"/>
      <c r="U33" s="1454"/>
      <c r="V33" s="1455"/>
      <c r="W33" s="1455"/>
      <c r="X33" s="1455"/>
      <c r="Y33" s="1455"/>
      <c r="Z33" s="1455"/>
      <c r="AA33" s="1456"/>
      <c r="AB33" s="1462"/>
      <c r="AC33" s="1463"/>
      <c r="AD33" s="1463"/>
      <c r="AE33" s="1464"/>
      <c r="AF33" s="412"/>
      <c r="AG33" s="412"/>
      <c r="AH33" s="1509"/>
      <c r="AI33" s="1510"/>
      <c r="AJ33" s="1510"/>
      <c r="AK33" s="1510"/>
      <c r="AL33" s="1510"/>
      <c r="AM33" s="1510"/>
      <c r="AN33" s="1510"/>
      <c r="AO33" s="1511"/>
      <c r="AP33" s="1448"/>
      <c r="AQ33" s="1449"/>
      <c r="AR33" s="1449"/>
      <c r="AS33" s="1449"/>
      <c r="AT33" s="1449"/>
      <c r="AU33" s="1449"/>
      <c r="AV33" s="1449"/>
      <c r="AW33" s="1449"/>
      <c r="AX33" s="1449"/>
      <c r="AY33" s="1449"/>
      <c r="AZ33" s="1450"/>
      <c r="BA33" s="1468"/>
      <c r="BB33" s="1469"/>
      <c r="BC33" s="1469"/>
      <c r="BD33" s="1469"/>
      <c r="BE33" s="1469"/>
      <c r="BF33" s="1469"/>
      <c r="BG33" s="1469"/>
      <c r="BH33" s="1462"/>
      <c r="BI33" s="1463"/>
      <c r="BJ33" s="1463"/>
      <c r="BK33" s="1464"/>
      <c r="BL33" s="412"/>
      <c r="BM33" s="412"/>
      <c r="BN33" s="412"/>
      <c r="BO33" s="412"/>
      <c r="BP33" s="412"/>
      <c r="BQ33" s="412"/>
      <c r="BR33" s="412"/>
      <c r="BS33" s="412"/>
      <c r="BT33" s="412"/>
      <c r="BU33" s="412"/>
      <c r="BV33" s="412"/>
      <c r="BW33" s="412"/>
      <c r="BX33" s="412"/>
      <c r="BY33" s="412"/>
      <c r="BZ33" s="412"/>
      <c r="CA33" s="44"/>
      <c r="CB33" s="44"/>
    </row>
    <row r="34" spans="1:140" ht="12.75" customHeight="1">
      <c r="B34" s="1523"/>
      <c r="C34" s="1524"/>
      <c r="D34" s="1524"/>
      <c r="E34" s="1524"/>
      <c r="F34" s="1524"/>
      <c r="G34" s="1524"/>
      <c r="H34" s="1524"/>
      <c r="I34" s="1525"/>
      <c r="J34" s="1362" t="s">
        <v>227</v>
      </c>
      <c r="K34" s="1363"/>
      <c r="L34" s="1363"/>
      <c r="M34" s="1363"/>
      <c r="N34" s="1363"/>
      <c r="O34" s="1363"/>
      <c r="P34" s="1363"/>
      <c r="Q34" s="1363"/>
      <c r="R34" s="1363"/>
      <c r="S34" s="1363"/>
      <c r="T34" s="1364"/>
      <c r="U34" s="1380">
        <f>U30</f>
        <v>0</v>
      </c>
      <c r="V34" s="1381"/>
      <c r="W34" s="1381"/>
      <c r="X34" s="1381"/>
      <c r="Y34" s="1381"/>
      <c r="Z34" s="1381"/>
      <c r="AA34" s="1381"/>
      <c r="AB34" s="1465" t="s">
        <v>15</v>
      </c>
      <c r="AC34" s="1466"/>
      <c r="AD34" s="1466"/>
      <c r="AE34" s="1467"/>
      <c r="AF34" s="412"/>
      <c r="AG34" s="412"/>
      <c r="AH34" s="1509"/>
      <c r="AI34" s="1510"/>
      <c r="AJ34" s="1510"/>
      <c r="AK34" s="1510"/>
      <c r="AL34" s="1510"/>
      <c r="AM34" s="1510"/>
      <c r="AN34" s="1510"/>
      <c r="AO34" s="1511"/>
      <c r="AP34" s="1368" t="s">
        <v>228</v>
      </c>
      <c r="AQ34" s="1369"/>
      <c r="AR34" s="1369"/>
      <c r="AS34" s="1369"/>
      <c r="AT34" s="1369"/>
      <c r="AU34" s="1369"/>
      <c r="AV34" s="1369"/>
      <c r="AW34" s="1369"/>
      <c r="AX34" s="1369"/>
      <c r="AY34" s="1369"/>
      <c r="AZ34" s="1370"/>
      <c r="BA34" s="1380">
        <f>BA30+BA32</f>
        <v>0</v>
      </c>
      <c r="BB34" s="1381"/>
      <c r="BC34" s="1381"/>
      <c r="BD34" s="1381"/>
      <c r="BE34" s="1381"/>
      <c r="BF34" s="1381"/>
      <c r="BG34" s="1381"/>
      <c r="BH34" s="1465" t="s">
        <v>15</v>
      </c>
      <c r="BI34" s="1466"/>
      <c r="BJ34" s="1466"/>
      <c r="BK34" s="1467"/>
      <c r="BL34" s="412"/>
      <c r="BM34" s="412"/>
      <c r="BN34" s="412"/>
      <c r="BO34" s="412" t="s">
        <v>550</v>
      </c>
      <c r="BP34" s="412"/>
      <c r="BQ34" s="412"/>
      <c r="BR34" s="412"/>
      <c r="BS34" s="412"/>
      <c r="BT34" s="412"/>
      <c r="BU34" s="412"/>
      <c r="BV34" s="412"/>
      <c r="BW34" s="412"/>
      <c r="BX34" s="412"/>
      <c r="BY34" s="412"/>
      <c r="BZ34" s="412"/>
      <c r="CA34" s="44"/>
      <c r="CB34" s="44"/>
    </row>
    <row r="35" spans="1:140" ht="12.75" customHeight="1">
      <c r="B35" s="1526"/>
      <c r="C35" s="1527"/>
      <c r="D35" s="1527"/>
      <c r="E35" s="1527"/>
      <c r="F35" s="1527"/>
      <c r="G35" s="1527"/>
      <c r="H35" s="1527"/>
      <c r="I35" s="1528"/>
      <c r="J35" s="1365"/>
      <c r="K35" s="1366"/>
      <c r="L35" s="1366"/>
      <c r="M35" s="1366"/>
      <c r="N35" s="1366"/>
      <c r="O35" s="1366"/>
      <c r="P35" s="1366"/>
      <c r="Q35" s="1366"/>
      <c r="R35" s="1366"/>
      <c r="S35" s="1366"/>
      <c r="T35" s="1367"/>
      <c r="U35" s="1382"/>
      <c r="V35" s="1383"/>
      <c r="W35" s="1383"/>
      <c r="X35" s="1383"/>
      <c r="Y35" s="1383"/>
      <c r="Z35" s="1383"/>
      <c r="AA35" s="1383"/>
      <c r="AB35" s="1440"/>
      <c r="AC35" s="1441"/>
      <c r="AD35" s="1441"/>
      <c r="AE35" s="1442"/>
      <c r="AF35" s="412"/>
      <c r="AG35" s="412"/>
      <c r="AH35" s="1512"/>
      <c r="AI35" s="1513"/>
      <c r="AJ35" s="1513"/>
      <c r="AK35" s="1513"/>
      <c r="AL35" s="1513"/>
      <c r="AM35" s="1513"/>
      <c r="AN35" s="1513"/>
      <c r="AO35" s="1514"/>
      <c r="AP35" s="1371"/>
      <c r="AQ35" s="1372"/>
      <c r="AR35" s="1372"/>
      <c r="AS35" s="1372"/>
      <c r="AT35" s="1372"/>
      <c r="AU35" s="1372"/>
      <c r="AV35" s="1372"/>
      <c r="AW35" s="1372"/>
      <c r="AX35" s="1372"/>
      <c r="AY35" s="1372"/>
      <c r="AZ35" s="1373"/>
      <c r="BA35" s="1382"/>
      <c r="BB35" s="1383"/>
      <c r="BC35" s="1383"/>
      <c r="BD35" s="1383"/>
      <c r="BE35" s="1383"/>
      <c r="BF35" s="1383"/>
      <c r="BG35" s="1383"/>
      <c r="BH35" s="1440"/>
      <c r="BI35" s="1441"/>
      <c r="BJ35" s="1441"/>
      <c r="BK35" s="1442"/>
      <c r="BL35" s="412"/>
      <c r="BM35" s="412"/>
      <c r="BN35" s="412"/>
      <c r="BO35" s="412"/>
      <c r="BP35" s="412"/>
      <c r="BQ35" s="412"/>
      <c r="BR35" s="412"/>
      <c r="BS35" s="412"/>
      <c r="BT35" s="412"/>
      <c r="BU35" s="412"/>
      <c r="BV35" s="412"/>
      <c r="BW35" s="412"/>
      <c r="BX35" s="412"/>
      <c r="BY35" s="412"/>
      <c r="BZ35" s="412"/>
      <c r="CA35" s="44"/>
      <c r="CB35" s="44"/>
    </row>
    <row r="36" spans="1:140" s="46" customFormat="1" ht="12.75" customHeight="1">
      <c r="A36" s="192"/>
      <c r="B36" s="412"/>
      <c r="C36" s="412"/>
      <c r="D36" s="412"/>
      <c r="E36" s="412"/>
      <c r="F36" s="412"/>
      <c r="G36" s="412"/>
      <c r="H36" s="412"/>
      <c r="I36" s="412"/>
      <c r="J36" s="412"/>
      <c r="K36" s="412"/>
      <c r="L36" s="412"/>
      <c r="M36" s="412"/>
      <c r="N36" s="412"/>
      <c r="O36" s="412"/>
      <c r="P36" s="412"/>
      <c r="Q36" s="412"/>
      <c r="R36" s="412"/>
      <c r="S36" s="412"/>
      <c r="T36" s="412"/>
      <c r="U36" s="412"/>
      <c r="V36" s="412"/>
      <c r="W36" s="412"/>
      <c r="X36" s="412"/>
      <c r="Y36" s="412"/>
      <c r="Z36" s="412"/>
      <c r="AA36" s="412"/>
      <c r="AB36" s="412"/>
      <c r="AC36" s="412"/>
      <c r="AD36" s="412"/>
      <c r="AE36" s="412"/>
      <c r="AF36" s="412"/>
      <c r="AG36" s="412"/>
      <c r="AH36" s="412"/>
      <c r="AI36" s="412"/>
      <c r="AJ36" s="412"/>
      <c r="AK36" s="412"/>
      <c r="AL36" s="412"/>
      <c r="AM36" s="412"/>
      <c r="AN36" s="412"/>
      <c r="AO36" s="412"/>
      <c r="AP36" s="412"/>
      <c r="AQ36" s="412"/>
      <c r="AR36" s="412"/>
      <c r="AS36" s="412"/>
      <c r="AT36" s="412"/>
      <c r="AU36" s="412"/>
      <c r="AV36" s="412"/>
      <c r="AW36" s="412"/>
      <c r="AX36" s="412"/>
      <c r="AY36" s="412"/>
      <c r="AZ36" s="412"/>
      <c r="BA36" s="412"/>
      <c r="BB36" s="412"/>
      <c r="BC36" s="412"/>
      <c r="BD36" s="412"/>
      <c r="BE36" s="412"/>
      <c r="BF36" s="412"/>
      <c r="BG36" s="412"/>
      <c r="BH36" s="412"/>
      <c r="BI36" s="412"/>
      <c r="BJ36" s="412"/>
      <c r="BK36" s="412"/>
      <c r="BL36" s="412"/>
      <c r="BM36" s="412"/>
      <c r="BN36" s="412"/>
      <c r="BO36" s="412"/>
      <c r="BP36" s="412"/>
      <c r="BQ36" s="412"/>
      <c r="BR36" s="412"/>
      <c r="BS36" s="412"/>
      <c r="BT36" s="412"/>
      <c r="BU36" s="412"/>
      <c r="BV36" s="412"/>
      <c r="BW36" s="412"/>
      <c r="BX36" s="412"/>
      <c r="BY36" s="412"/>
      <c r="BZ36" s="220"/>
      <c r="CA36" s="220"/>
      <c r="CB36" s="220"/>
      <c r="CC36" s="220"/>
      <c r="CD36" s="220"/>
      <c r="CE36" s="220"/>
      <c r="CF36" s="220"/>
      <c r="CG36" s="220"/>
      <c r="CH36" s="216"/>
      <c r="CI36" s="216"/>
      <c r="CJ36" s="216"/>
      <c r="CK36" s="216"/>
      <c r="CL36" s="216"/>
      <c r="CM36" s="216"/>
      <c r="CN36" s="216"/>
      <c r="CO36" s="216"/>
      <c r="CP36" s="216"/>
      <c r="CQ36" s="216"/>
      <c r="CR36" s="216"/>
      <c r="CS36" s="216"/>
      <c r="CT36" s="217"/>
      <c r="CU36" s="217"/>
      <c r="CV36" s="217"/>
      <c r="CW36" s="217"/>
      <c r="CX36" s="219"/>
      <c r="CY36" s="219"/>
      <c r="CZ36" s="219"/>
      <c r="DA36" s="44"/>
      <c r="DB36" s="44"/>
      <c r="DC36" s="44"/>
      <c r="DD36" s="44"/>
      <c r="DE36" s="44"/>
      <c r="DF36" s="44"/>
      <c r="DG36" s="44"/>
      <c r="DH36" s="44"/>
      <c r="DI36" s="44"/>
      <c r="DJ36" s="44"/>
      <c r="DK36" s="44"/>
      <c r="DL36" s="44"/>
      <c r="DM36" s="44"/>
      <c r="DN36" s="44"/>
      <c r="DO36" s="44"/>
      <c r="DP36" s="44"/>
      <c r="DQ36" s="44"/>
      <c r="DR36" s="44"/>
      <c r="DS36" s="44"/>
      <c r="DT36" s="44"/>
      <c r="DU36" s="44"/>
      <c r="DV36" s="44"/>
      <c r="DW36" s="44"/>
      <c r="DX36" s="44"/>
      <c r="DY36" s="44"/>
      <c r="DZ36" s="44"/>
      <c r="EA36" s="44"/>
      <c r="EB36" s="44"/>
      <c r="EC36" s="44"/>
      <c r="ED36" s="44"/>
      <c r="EE36" s="44"/>
      <c r="EF36" s="44"/>
      <c r="EG36" s="44"/>
      <c r="EH36" s="44"/>
      <c r="EI36" s="44"/>
      <c r="EJ36" s="44"/>
    </row>
    <row r="37" spans="1:140" s="46" customFormat="1" ht="12.75" customHeight="1">
      <c r="A37" s="192"/>
      <c r="B37" s="1423" t="s">
        <v>1545</v>
      </c>
      <c r="C37" s="1424"/>
      <c r="D37" s="1424"/>
      <c r="E37" s="1424"/>
      <c r="F37" s="1424"/>
      <c r="G37" s="1424"/>
      <c r="H37" s="1424"/>
      <c r="I37" s="1424"/>
      <c r="J37" s="1424"/>
      <c r="K37" s="1424"/>
      <c r="L37" s="1424"/>
      <c r="M37" s="1424"/>
      <c r="N37" s="1424"/>
      <c r="O37" s="1424"/>
      <c r="P37" s="1424"/>
      <c r="Q37" s="1424"/>
      <c r="R37" s="1424"/>
      <c r="S37" s="1424"/>
      <c r="T37" s="1424"/>
      <c r="U37" s="1424"/>
      <c r="V37" s="1424"/>
      <c r="W37" s="1424"/>
      <c r="X37" s="1424"/>
      <c r="Y37" s="1424"/>
      <c r="Z37" s="1424"/>
      <c r="AA37" s="1424"/>
      <c r="AB37" s="1424"/>
      <c r="AC37" s="1424"/>
      <c r="AD37" s="1424"/>
      <c r="AE37" s="1424"/>
      <c r="AF37" s="1424"/>
      <c r="AG37" s="1424"/>
      <c r="AH37" s="1427"/>
      <c r="AI37" s="1428"/>
      <c r="AJ37" s="1428"/>
      <c r="AK37" s="1428"/>
      <c r="AL37" s="1428"/>
      <c r="AM37" s="1428"/>
      <c r="AN37" s="1428"/>
      <c r="AO37" s="1429"/>
      <c r="AP37" s="412"/>
      <c r="AQ37" s="412"/>
      <c r="AR37" s="412"/>
      <c r="AS37" s="412"/>
      <c r="AT37" s="412"/>
      <c r="AU37" s="412"/>
      <c r="AV37" s="412"/>
      <c r="AW37" s="412"/>
      <c r="AX37" s="412"/>
      <c r="AY37" s="412"/>
      <c r="AZ37" s="412"/>
      <c r="BA37" s="412"/>
      <c r="BB37" s="412"/>
      <c r="BC37" s="412"/>
      <c r="BD37" s="412"/>
      <c r="BE37" s="412"/>
      <c r="BF37" s="412"/>
      <c r="BG37" s="412"/>
      <c r="BH37" s="412"/>
      <c r="BI37" s="412"/>
      <c r="BJ37" s="412"/>
      <c r="BK37" s="412"/>
      <c r="BL37" s="412"/>
      <c r="BM37" s="412"/>
      <c r="BN37" s="412"/>
      <c r="BO37" s="412" t="s">
        <v>551</v>
      </c>
      <c r="BP37" s="412"/>
      <c r="BQ37" s="412"/>
      <c r="BR37" s="412"/>
      <c r="BS37" s="412"/>
      <c r="BT37" s="412"/>
      <c r="BU37" s="412"/>
      <c r="BV37" s="412"/>
      <c r="BW37" s="412"/>
      <c r="BX37" s="412"/>
      <c r="BY37" s="412"/>
      <c r="BZ37" s="220"/>
      <c r="CA37" s="220"/>
      <c r="CB37" s="220"/>
      <c r="CC37" s="220"/>
      <c r="CD37" s="220"/>
      <c r="CE37" s="220"/>
      <c r="CF37" s="220"/>
      <c r="CG37" s="220"/>
      <c r="CH37" s="216"/>
      <c r="CI37" s="216"/>
      <c r="CJ37" s="216"/>
      <c r="CK37" s="216"/>
      <c r="CL37" s="216"/>
      <c r="CM37" s="216"/>
      <c r="CN37" s="216"/>
      <c r="CO37" s="216"/>
      <c r="CP37" s="216"/>
      <c r="CQ37" s="216"/>
      <c r="CR37" s="216"/>
      <c r="CS37" s="216"/>
      <c r="CT37" s="217"/>
      <c r="CU37" s="217"/>
      <c r="CV37" s="217"/>
      <c r="CW37" s="217"/>
      <c r="CX37" s="219"/>
      <c r="CY37" s="219"/>
      <c r="CZ37" s="219"/>
      <c r="DA37" s="44"/>
      <c r="DB37" s="44"/>
      <c r="DC37" s="44"/>
      <c r="DD37" s="44"/>
      <c r="DE37" s="44"/>
      <c r="DF37" s="44"/>
      <c r="DG37" s="44"/>
      <c r="DH37" s="44"/>
      <c r="DI37" s="44"/>
      <c r="DJ37" s="44"/>
      <c r="DK37" s="44"/>
      <c r="DL37" s="44"/>
      <c r="DM37" s="44"/>
      <c r="DN37" s="44"/>
      <c r="DO37" s="44"/>
      <c r="DP37" s="44"/>
      <c r="DQ37" s="44"/>
      <c r="DR37" s="44"/>
      <c r="DS37" s="44"/>
      <c r="DT37" s="44"/>
      <c r="DU37" s="44"/>
      <c r="DV37" s="44"/>
      <c r="DW37" s="44"/>
      <c r="DX37" s="44"/>
      <c r="DY37" s="44"/>
      <c r="DZ37" s="44"/>
      <c r="EA37" s="44"/>
      <c r="EB37" s="44"/>
      <c r="EC37" s="44"/>
      <c r="ED37" s="44"/>
      <c r="EE37" s="44"/>
      <c r="EF37" s="44"/>
      <c r="EG37" s="44"/>
      <c r="EH37" s="44"/>
      <c r="EI37" s="44"/>
      <c r="EJ37" s="44"/>
    </row>
    <row r="38" spans="1:140" s="46" customFormat="1" ht="12.75" customHeight="1">
      <c r="A38" s="192"/>
      <c r="B38" s="1425"/>
      <c r="C38" s="1426"/>
      <c r="D38" s="1426"/>
      <c r="E38" s="1426"/>
      <c r="F38" s="1426"/>
      <c r="G38" s="1426"/>
      <c r="H38" s="1426"/>
      <c r="I38" s="1426"/>
      <c r="J38" s="1426"/>
      <c r="K38" s="1426"/>
      <c r="L38" s="1426"/>
      <c r="M38" s="1426"/>
      <c r="N38" s="1426"/>
      <c r="O38" s="1426"/>
      <c r="P38" s="1426"/>
      <c r="Q38" s="1426"/>
      <c r="R38" s="1426"/>
      <c r="S38" s="1426"/>
      <c r="T38" s="1426"/>
      <c r="U38" s="1426"/>
      <c r="V38" s="1426"/>
      <c r="W38" s="1426"/>
      <c r="X38" s="1426"/>
      <c r="Y38" s="1426"/>
      <c r="Z38" s="1426"/>
      <c r="AA38" s="1426"/>
      <c r="AB38" s="1426"/>
      <c r="AC38" s="1426"/>
      <c r="AD38" s="1426"/>
      <c r="AE38" s="1426"/>
      <c r="AF38" s="1426"/>
      <c r="AG38" s="1426"/>
      <c r="AH38" s="1430"/>
      <c r="AI38" s="1431"/>
      <c r="AJ38" s="1431"/>
      <c r="AK38" s="1431"/>
      <c r="AL38" s="1431"/>
      <c r="AM38" s="1431"/>
      <c r="AN38" s="1431"/>
      <c r="AO38" s="1432"/>
      <c r="AP38" s="412"/>
      <c r="AQ38" s="412"/>
      <c r="AR38" s="412"/>
      <c r="AS38" s="412"/>
      <c r="AT38" s="412"/>
      <c r="AU38" s="412"/>
      <c r="AV38" s="412"/>
      <c r="AW38" s="412"/>
      <c r="AX38" s="412"/>
      <c r="AY38" s="412"/>
      <c r="AZ38" s="412"/>
      <c r="BA38" s="412"/>
      <c r="BB38" s="412"/>
      <c r="BC38" s="412"/>
      <c r="BD38" s="412"/>
      <c r="BE38" s="412"/>
      <c r="BF38" s="412"/>
      <c r="BG38" s="412"/>
      <c r="BH38" s="412"/>
      <c r="BI38" s="412"/>
      <c r="BJ38" s="412"/>
      <c r="BK38" s="412"/>
      <c r="BL38" s="412"/>
      <c r="BM38" s="412"/>
      <c r="BN38" s="412"/>
      <c r="BO38" s="412"/>
      <c r="BP38" s="412"/>
      <c r="BQ38" s="412"/>
      <c r="BR38" s="412"/>
      <c r="BS38" s="412"/>
      <c r="BT38" s="412"/>
      <c r="BU38" s="412"/>
      <c r="BV38" s="412"/>
      <c r="BW38" s="412"/>
      <c r="BX38" s="412"/>
      <c r="BY38" s="412"/>
      <c r="BZ38" s="220"/>
      <c r="CA38" s="220"/>
      <c r="CB38" s="220"/>
      <c r="CC38" s="220"/>
      <c r="CD38" s="220"/>
      <c r="CE38" s="220"/>
      <c r="CF38" s="220"/>
      <c r="CG38" s="220"/>
      <c r="CH38" s="216"/>
      <c r="CI38" s="216"/>
      <c r="CJ38" s="216"/>
      <c r="CK38" s="216"/>
      <c r="CL38" s="216"/>
      <c r="CM38" s="216"/>
      <c r="CN38" s="216"/>
      <c r="CO38" s="216"/>
      <c r="CP38" s="216"/>
      <c r="CQ38" s="216"/>
      <c r="CR38" s="216"/>
      <c r="CS38" s="216"/>
      <c r="CT38" s="217"/>
      <c r="CU38" s="217"/>
      <c r="CV38" s="217"/>
      <c r="CW38" s="217"/>
      <c r="CX38" s="219"/>
      <c r="CY38" s="219"/>
      <c r="CZ38" s="219"/>
      <c r="DA38" s="44"/>
      <c r="DB38" s="44"/>
      <c r="DC38" s="44"/>
      <c r="DD38" s="44"/>
      <c r="DE38" s="44"/>
      <c r="DF38" s="44"/>
      <c r="DG38" s="44"/>
      <c r="DH38" s="44"/>
      <c r="DI38" s="44"/>
      <c r="DJ38" s="44"/>
      <c r="DK38" s="44"/>
      <c r="DL38" s="44"/>
      <c r="DM38" s="44"/>
      <c r="DN38" s="44"/>
      <c r="DO38" s="44"/>
      <c r="DP38" s="44"/>
      <c r="DQ38" s="44"/>
      <c r="DR38" s="44"/>
      <c r="DS38" s="44"/>
      <c r="DT38" s="44"/>
      <c r="DU38" s="44"/>
      <c r="DV38" s="44"/>
      <c r="DW38" s="44"/>
      <c r="DX38" s="44"/>
      <c r="DY38" s="44"/>
      <c r="DZ38" s="44"/>
      <c r="EA38" s="44"/>
      <c r="EB38" s="44"/>
      <c r="EC38" s="44"/>
      <c r="ED38" s="44"/>
      <c r="EE38" s="44"/>
      <c r="EF38" s="44"/>
      <c r="EG38" s="44"/>
      <c r="EH38" s="44"/>
      <c r="EI38" s="44"/>
      <c r="EJ38" s="44"/>
    </row>
    <row r="39" spans="1:140" s="46" customFormat="1" ht="15.75" customHeight="1">
      <c r="A39" s="192"/>
      <c r="B39" s="412"/>
      <c r="C39" s="412"/>
      <c r="D39" s="412"/>
      <c r="E39" s="412"/>
      <c r="F39" s="412"/>
      <c r="G39" s="412"/>
      <c r="H39" s="412"/>
      <c r="I39" s="412"/>
      <c r="J39" s="412"/>
      <c r="K39" s="412"/>
      <c r="L39" s="412"/>
      <c r="M39" s="412"/>
      <c r="N39" s="412"/>
      <c r="O39" s="412"/>
      <c r="P39" s="412"/>
      <c r="Q39" s="412"/>
      <c r="R39" s="412"/>
      <c r="S39" s="412"/>
      <c r="T39" s="412"/>
      <c r="U39" s="412"/>
      <c r="V39" s="412"/>
      <c r="W39" s="412"/>
      <c r="X39" s="412"/>
      <c r="Y39" s="412"/>
      <c r="Z39" s="412"/>
      <c r="AA39" s="412"/>
      <c r="AB39" s="412"/>
      <c r="AC39" s="412"/>
      <c r="AD39" s="412"/>
      <c r="AE39" s="412"/>
      <c r="AF39" s="412"/>
      <c r="AG39" s="412"/>
      <c r="AH39" s="412"/>
      <c r="AI39" s="412"/>
      <c r="AJ39" s="412"/>
      <c r="AK39" s="412"/>
      <c r="AL39" s="412"/>
      <c r="AM39" s="412"/>
      <c r="AN39" s="412"/>
      <c r="AO39" s="412"/>
      <c r="AP39" s="412"/>
      <c r="AQ39" s="412"/>
      <c r="AR39" s="412"/>
      <c r="AS39" s="412"/>
      <c r="AT39" s="412"/>
      <c r="AU39" s="412"/>
      <c r="AV39" s="412"/>
      <c r="AW39" s="412"/>
      <c r="AX39" s="412"/>
      <c r="AY39" s="412"/>
      <c r="AZ39" s="412"/>
      <c r="BA39" s="412"/>
      <c r="BB39" s="412"/>
      <c r="BC39" s="412"/>
      <c r="BD39" s="412"/>
      <c r="BE39" s="412"/>
      <c r="BF39" s="412"/>
      <c r="BG39" s="412"/>
      <c r="BH39" s="412"/>
      <c r="BI39" s="412"/>
      <c r="BJ39" s="412"/>
      <c r="BK39" s="412"/>
      <c r="BL39" s="412"/>
      <c r="BM39" s="412"/>
      <c r="BN39" s="412"/>
      <c r="BO39" s="412"/>
      <c r="BP39" s="412"/>
      <c r="BQ39" s="412"/>
      <c r="BR39" s="412"/>
      <c r="BS39" s="412"/>
      <c r="BT39" s="412"/>
      <c r="BU39" s="412"/>
      <c r="BV39" s="412"/>
      <c r="BW39" s="412"/>
      <c r="BX39" s="412"/>
      <c r="BY39" s="412"/>
      <c r="BZ39" s="220"/>
      <c r="CA39" s="220"/>
      <c r="CB39" s="220"/>
      <c r="CC39" s="220"/>
      <c r="CD39" s="220"/>
      <c r="CE39" s="220"/>
      <c r="CF39" s="220"/>
      <c r="CG39" s="220"/>
      <c r="CH39" s="216"/>
      <c r="CI39" s="216"/>
      <c r="CJ39" s="216"/>
      <c r="CK39" s="216"/>
      <c r="CL39" s="216"/>
      <c r="CM39" s="216"/>
      <c r="CN39" s="216"/>
      <c r="CO39" s="216"/>
      <c r="CP39" s="216"/>
      <c r="CQ39" s="216"/>
      <c r="CR39" s="216"/>
      <c r="CS39" s="216"/>
      <c r="CT39" s="217"/>
      <c r="CU39" s="217"/>
      <c r="CV39" s="217"/>
      <c r="CW39" s="217"/>
      <c r="CX39" s="219"/>
      <c r="CY39" s="219"/>
      <c r="CZ39" s="219"/>
      <c r="DA39" s="44"/>
      <c r="DB39" s="44"/>
      <c r="DC39" s="44"/>
      <c r="DD39" s="44"/>
      <c r="DE39" s="44"/>
      <c r="DF39" s="44"/>
      <c r="DG39" s="44"/>
      <c r="DH39" s="44"/>
      <c r="DI39" s="44"/>
      <c r="DJ39" s="44"/>
      <c r="DK39" s="44"/>
      <c r="DL39" s="44"/>
      <c r="DM39" s="44"/>
      <c r="DN39" s="44"/>
      <c r="DO39" s="44"/>
      <c r="DP39" s="44"/>
      <c r="DQ39" s="44"/>
      <c r="DR39" s="44"/>
      <c r="DS39" s="44"/>
      <c r="DT39" s="44"/>
      <c r="DU39" s="44"/>
      <c r="DV39" s="44"/>
      <c r="DW39" s="44"/>
      <c r="DX39" s="44"/>
      <c r="DY39" s="44"/>
      <c r="DZ39" s="44"/>
      <c r="EA39" s="44"/>
      <c r="EB39" s="44"/>
      <c r="EC39" s="44"/>
      <c r="ED39" s="44"/>
      <c r="EE39" s="44"/>
      <c r="EF39" s="44"/>
      <c r="EG39" s="44"/>
      <c r="EH39" s="44"/>
      <c r="EI39" s="44"/>
      <c r="EJ39" s="44"/>
    </row>
    <row r="40" spans="1:140" s="377" customFormat="1" ht="15.75" customHeight="1">
      <c r="A40" s="1393" t="s">
        <v>220</v>
      </c>
      <c r="B40" s="1393"/>
      <c r="C40" s="1393" t="s">
        <v>229</v>
      </c>
      <c r="D40" s="1393"/>
      <c r="E40" s="1393"/>
      <c r="F40" s="1393"/>
      <c r="G40" s="1393"/>
      <c r="H40" s="1393"/>
      <c r="I40" s="1393"/>
      <c r="J40" s="1393"/>
      <c r="K40" s="1393"/>
      <c r="L40" s="1393"/>
      <c r="M40" s="1393"/>
      <c r="N40" s="1393"/>
      <c r="O40" s="1393"/>
      <c r="P40" s="1393"/>
      <c r="Q40" s="1393"/>
      <c r="R40" s="1393"/>
      <c r="S40" s="1393"/>
      <c r="T40" s="1393"/>
      <c r="U40" s="1393"/>
      <c r="V40" s="1393"/>
      <c r="W40" s="1393"/>
      <c r="X40" s="1393"/>
      <c r="Y40" s="1393"/>
      <c r="Z40" s="1393"/>
      <c r="AA40" s="1393"/>
      <c r="AB40" s="1393"/>
      <c r="AC40" s="1393"/>
      <c r="AD40" s="1393"/>
      <c r="AE40" s="1393"/>
      <c r="AF40" s="1393"/>
      <c r="AG40" s="1393"/>
      <c r="AH40" s="1393"/>
      <c r="AI40" s="1393"/>
      <c r="AJ40" s="1393"/>
      <c r="AK40" s="1393"/>
      <c r="AL40" s="1393"/>
      <c r="AM40" s="1393"/>
      <c r="AN40" s="1393"/>
      <c r="AO40" s="1393"/>
      <c r="AP40" s="1393"/>
      <c r="AQ40" s="1393"/>
      <c r="AR40" s="1393"/>
      <c r="AS40" s="1393"/>
      <c r="AT40" s="1393"/>
      <c r="AU40" s="1393"/>
      <c r="AV40" s="1393"/>
      <c r="AW40" s="1393"/>
      <c r="AX40" s="1393"/>
      <c r="AY40" s="1393"/>
      <c r="AZ40" s="1393"/>
      <c r="BA40" s="1393"/>
      <c r="BB40" s="1393"/>
      <c r="BC40" s="1393"/>
      <c r="BD40" s="1393"/>
      <c r="BE40" s="1393"/>
      <c r="BF40" s="1393"/>
      <c r="BG40" s="1393"/>
      <c r="BH40" s="1393"/>
      <c r="BI40" s="1393"/>
      <c r="BJ40" s="1393"/>
      <c r="BK40" s="1393"/>
      <c r="BL40" s="1393"/>
      <c r="BM40" s="376"/>
      <c r="BN40" s="376"/>
      <c r="BO40" s="376"/>
      <c r="BP40" s="376"/>
      <c r="BQ40" s="376"/>
      <c r="BR40" s="376"/>
      <c r="BZ40" s="1176"/>
      <c r="CA40" s="1177"/>
      <c r="CB40" s="1177"/>
      <c r="CC40" s="1177"/>
      <c r="CD40" s="1177"/>
      <c r="CE40" s="1177"/>
      <c r="CF40" s="1177"/>
      <c r="CG40" s="1177"/>
      <c r="CH40" s="1171"/>
      <c r="CI40" s="1171"/>
      <c r="CJ40" s="1171"/>
      <c r="CK40" s="1171"/>
      <c r="CL40" s="1171"/>
      <c r="CM40" s="1171"/>
      <c r="CN40" s="1171"/>
      <c r="CO40" s="1171"/>
      <c r="CP40" s="1171"/>
      <c r="CQ40" s="1171"/>
      <c r="CR40" s="1171"/>
      <c r="CS40" s="1171"/>
      <c r="CT40" s="1171"/>
      <c r="CU40" s="1171"/>
      <c r="CV40" s="1171"/>
      <c r="CW40" s="1171"/>
      <c r="CX40" s="378"/>
      <c r="CY40" s="378"/>
      <c r="CZ40" s="378"/>
    </row>
    <row r="41" spans="1:140" s="377" customFormat="1" ht="15.75" customHeight="1">
      <c r="A41" s="379"/>
      <c r="B41" s="380"/>
      <c r="C41" s="1393"/>
      <c r="D41" s="1393"/>
      <c r="E41" s="1393"/>
      <c r="F41" s="1393"/>
      <c r="G41" s="1393"/>
      <c r="H41" s="1393"/>
      <c r="I41" s="1393"/>
      <c r="J41" s="1393"/>
      <c r="K41" s="1393"/>
      <c r="L41" s="1393"/>
      <c r="M41" s="1393"/>
      <c r="N41" s="1393"/>
      <c r="O41" s="1393"/>
      <c r="P41" s="1393"/>
      <c r="Q41" s="1393"/>
      <c r="R41" s="1393"/>
      <c r="S41" s="1393"/>
      <c r="T41" s="1393"/>
      <c r="U41" s="1393"/>
      <c r="V41" s="1393"/>
      <c r="W41" s="1393"/>
      <c r="X41" s="1393"/>
      <c r="Y41" s="1393"/>
      <c r="Z41" s="1393"/>
      <c r="AA41" s="1393"/>
      <c r="AB41" s="1393"/>
      <c r="AC41" s="1393"/>
      <c r="AD41" s="1393"/>
      <c r="AE41" s="1393"/>
      <c r="AF41" s="1393"/>
      <c r="AG41" s="1393"/>
      <c r="AH41" s="1393"/>
      <c r="AI41" s="1393"/>
      <c r="AJ41" s="1393"/>
      <c r="AK41" s="1393"/>
      <c r="AL41" s="1393"/>
      <c r="AM41" s="1393"/>
      <c r="AN41" s="1393"/>
      <c r="AO41" s="1393"/>
      <c r="AP41" s="1393"/>
      <c r="AQ41" s="1393"/>
      <c r="AR41" s="1393"/>
      <c r="AS41" s="1393"/>
      <c r="AT41" s="1393"/>
      <c r="AU41" s="1393"/>
      <c r="AV41" s="1393"/>
      <c r="AW41" s="1393"/>
      <c r="AX41" s="1393"/>
      <c r="AY41" s="1393"/>
      <c r="AZ41" s="1393"/>
      <c r="BA41" s="1393"/>
      <c r="BB41" s="1393"/>
      <c r="BC41" s="1393"/>
      <c r="BD41" s="1393"/>
      <c r="BE41" s="1393"/>
      <c r="BF41" s="1393"/>
      <c r="BG41" s="1393"/>
      <c r="BH41" s="1393"/>
      <c r="BI41" s="1393"/>
      <c r="BJ41" s="1393"/>
      <c r="BK41" s="1393"/>
      <c r="BL41" s="1393"/>
      <c r="BM41" s="376"/>
      <c r="BN41" s="376"/>
      <c r="BO41" s="376"/>
      <c r="BP41" s="376"/>
      <c r="BQ41" s="376"/>
      <c r="BR41" s="376"/>
      <c r="BZ41" s="1177"/>
      <c r="CA41" s="1177"/>
      <c r="CB41" s="1177"/>
      <c r="CC41" s="1177"/>
      <c r="CD41" s="1177"/>
      <c r="CE41" s="1177"/>
      <c r="CF41" s="1177"/>
      <c r="CG41" s="1177"/>
      <c r="CH41" s="1171"/>
      <c r="CI41" s="1171"/>
      <c r="CJ41" s="1171"/>
      <c r="CK41" s="1171"/>
      <c r="CL41" s="1171"/>
      <c r="CM41" s="1171"/>
      <c r="CN41" s="1171"/>
      <c r="CO41" s="1171"/>
      <c r="CP41" s="1171"/>
      <c r="CQ41" s="1171"/>
      <c r="CR41" s="1171"/>
      <c r="CS41" s="1171"/>
      <c r="CT41" s="1171"/>
      <c r="CU41" s="1171"/>
      <c r="CV41" s="1171"/>
      <c r="CW41" s="1171"/>
      <c r="CX41" s="378"/>
      <c r="CY41" s="378"/>
      <c r="CZ41" s="378"/>
    </row>
    <row r="42" spans="1:140" s="377" customFormat="1" ht="15.75" customHeight="1">
      <c r="A42" s="1457" t="s">
        <v>221</v>
      </c>
      <c r="B42" s="1457"/>
      <c r="C42" s="1457" t="s">
        <v>1442</v>
      </c>
      <c r="D42" s="1457"/>
      <c r="E42" s="1457"/>
      <c r="F42" s="1457"/>
      <c r="G42" s="1457"/>
      <c r="H42" s="1457"/>
      <c r="I42" s="1457"/>
      <c r="J42" s="1457"/>
      <c r="K42" s="1457"/>
      <c r="L42" s="1457"/>
      <c r="M42" s="1457"/>
      <c r="N42" s="1457"/>
      <c r="O42" s="1457"/>
      <c r="P42" s="1457"/>
      <c r="Q42" s="1457"/>
      <c r="R42" s="1457"/>
      <c r="S42" s="1457"/>
      <c r="T42" s="1457"/>
      <c r="U42" s="1457"/>
      <c r="V42" s="1457"/>
      <c r="W42" s="1457"/>
      <c r="X42" s="1457"/>
      <c r="Y42" s="1457"/>
      <c r="Z42" s="1457"/>
      <c r="AA42" s="1457"/>
      <c r="AB42" s="1457"/>
      <c r="AC42" s="1457"/>
      <c r="AD42" s="1457"/>
      <c r="AE42" s="1457"/>
      <c r="AF42" s="1457"/>
      <c r="AG42" s="1457"/>
      <c r="AH42" s="1457"/>
      <c r="AI42" s="1457"/>
      <c r="AJ42" s="1457"/>
      <c r="AK42" s="1457"/>
      <c r="AL42" s="1457"/>
      <c r="AM42" s="1457"/>
      <c r="AN42" s="1457"/>
      <c r="AO42" s="1457"/>
      <c r="AP42" s="1457"/>
      <c r="AQ42" s="1457"/>
      <c r="AR42" s="1457"/>
      <c r="AS42" s="1457"/>
      <c r="AT42" s="1457"/>
      <c r="AU42" s="1457"/>
      <c r="AV42" s="1457"/>
      <c r="AW42" s="1457"/>
      <c r="AX42" s="1457"/>
      <c r="AY42" s="1457"/>
      <c r="AZ42" s="1457"/>
      <c r="BA42" s="1457"/>
      <c r="BB42" s="1457"/>
      <c r="BC42" s="1457"/>
      <c r="BD42" s="1457"/>
      <c r="BE42" s="1457"/>
      <c r="BF42" s="1457"/>
      <c r="BG42" s="1457"/>
      <c r="BH42" s="1457"/>
      <c r="BI42" s="1457"/>
      <c r="BJ42" s="1457"/>
      <c r="BK42" s="1457"/>
      <c r="BL42" s="1457"/>
      <c r="BM42" s="376"/>
      <c r="BN42" s="376"/>
      <c r="BO42" s="376"/>
      <c r="BP42" s="376"/>
      <c r="BQ42" s="376"/>
      <c r="BR42" s="376"/>
      <c r="BS42" s="376"/>
      <c r="BT42" s="376"/>
      <c r="BU42" s="376"/>
      <c r="BV42" s="376"/>
      <c r="BW42" s="376"/>
      <c r="BX42" s="376"/>
      <c r="BY42" s="376"/>
      <c r="BZ42" s="376"/>
      <c r="CA42" s="376"/>
      <c r="CB42" s="376"/>
    </row>
    <row r="43" spans="1:140" s="377" customFormat="1" ht="15.75" customHeight="1">
      <c r="A43" s="381"/>
      <c r="B43" s="381"/>
      <c r="C43" s="1457"/>
      <c r="D43" s="1457"/>
      <c r="E43" s="1457"/>
      <c r="F43" s="1457"/>
      <c r="G43" s="1457"/>
      <c r="H43" s="1457"/>
      <c r="I43" s="1457"/>
      <c r="J43" s="1457"/>
      <c r="K43" s="1457"/>
      <c r="L43" s="1457"/>
      <c r="M43" s="1457"/>
      <c r="N43" s="1457"/>
      <c r="O43" s="1457"/>
      <c r="P43" s="1457"/>
      <c r="Q43" s="1457"/>
      <c r="R43" s="1457"/>
      <c r="S43" s="1457"/>
      <c r="T43" s="1457"/>
      <c r="U43" s="1457"/>
      <c r="V43" s="1457"/>
      <c r="W43" s="1457"/>
      <c r="X43" s="1457"/>
      <c r="Y43" s="1457"/>
      <c r="Z43" s="1457"/>
      <c r="AA43" s="1457"/>
      <c r="AB43" s="1457"/>
      <c r="AC43" s="1457"/>
      <c r="AD43" s="1457"/>
      <c r="AE43" s="1457"/>
      <c r="AF43" s="1457"/>
      <c r="AG43" s="1457"/>
      <c r="AH43" s="1457"/>
      <c r="AI43" s="1457"/>
      <c r="AJ43" s="1457"/>
      <c r="AK43" s="1457"/>
      <c r="AL43" s="1457"/>
      <c r="AM43" s="1457"/>
      <c r="AN43" s="1457"/>
      <c r="AO43" s="1457"/>
      <c r="AP43" s="1457"/>
      <c r="AQ43" s="1457"/>
      <c r="AR43" s="1457"/>
      <c r="AS43" s="1457"/>
      <c r="AT43" s="1457"/>
      <c r="AU43" s="1457"/>
      <c r="AV43" s="1457"/>
      <c r="AW43" s="1457"/>
      <c r="AX43" s="1457"/>
      <c r="AY43" s="1457"/>
      <c r="AZ43" s="1457"/>
      <c r="BA43" s="1457"/>
      <c r="BB43" s="1457"/>
      <c r="BC43" s="1457"/>
      <c r="BD43" s="1457"/>
      <c r="BE43" s="1457"/>
      <c r="BF43" s="1457"/>
      <c r="BG43" s="1457"/>
      <c r="BH43" s="1457"/>
      <c r="BI43" s="1457"/>
      <c r="BJ43" s="1457"/>
      <c r="BK43" s="1457"/>
      <c r="BL43" s="1457"/>
      <c r="BM43" s="376"/>
      <c r="BN43" s="376"/>
      <c r="BO43" s="376"/>
      <c r="BP43" s="376"/>
      <c r="BQ43" s="376"/>
      <c r="BR43" s="376"/>
      <c r="BS43" s="376"/>
      <c r="BT43" s="376"/>
      <c r="BU43" s="376"/>
      <c r="BV43" s="376"/>
      <c r="BW43" s="376"/>
      <c r="BX43" s="376"/>
      <c r="BY43" s="376"/>
      <c r="BZ43" s="376"/>
      <c r="CA43" s="376"/>
      <c r="CB43" s="376"/>
    </row>
    <row r="44" spans="1:140" s="360" customFormat="1" ht="10.5" customHeight="1">
      <c r="A44" s="23"/>
      <c r="B44" s="23"/>
      <c r="C44" s="23"/>
      <c r="D44" s="22"/>
      <c r="E44" s="355"/>
      <c r="F44" s="355"/>
      <c r="G44" s="355"/>
      <c r="H44" s="355"/>
      <c r="I44" s="355"/>
      <c r="J44" s="10"/>
      <c r="K44" s="10"/>
      <c r="L44" s="10"/>
      <c r="M44" s="10"/>
      <c r="N44" s="10"/>
      <c r="O44" s="10"/>
      <c r="P44" s="10"/>
      <c r="Q44" s="10"/>
      <c r="R44" s="10"/>
      <c r="S44" s="10"/>
      <c r="T44" s="10"/>
      <c r="U44" s="10"/>
      <c r="V44" s="10"/>
      <c r="W44" s="10"/>
      <c r="X44" s="10"/>
      <c r="Y44" s="10"/>
      <c r="Z44" s="10"/>
      <c r="AA44" s="10"/>
      <c r="AB44" s="10"/>
      <c r="AC44" s="10"/>
      <c r="AD44" s="10"/>
      <c r="AE44" s="10"/>
      <c r="AF44" s="355"/>
      <c r="AG44" s="355"/>
      <c r="AH44" s="355"/>
      <c r="AI44" s="355"/>
      <c r="AJ44" s="355"/>
      <c r="AK44" s="355"/>
      <c r="AL44" s="81"/>
      <c r="AM44" s="81"/>
      <c r="AN44" s="81"/>
      <c r="AO44" s="81"/>
      <c r="AP44" s="82"/>
      <c r="AQ44" s="3"/>
      <c r="AR44" s="3"/>
      <c r="AS44" s="3"/>
      <c r="AT44" s="83"/>
      <c r="AU44" s="83"/>
      <c r="AV44" s="83"/>
      <c r="AW44" s="83"/>
      <c r="AX44" s="83"/>
      <c r="AY44" s="83"/>
      <c r="AZ44" s="83"/>
      <c r="BA44" s="83"/>
      <c r="BB44" s="83"/>
      <c r="BC44" s="83"/>
      <c r="BD44" s="83"/>
      <c r="BE44" s="83"/>
      <c r="BF44" s="83"/>
      <c r="BG44" s="362"/>
      <c r="BH44" s="362"/>
      <c r="BI44" s="362"/>
      <c r="BJ44" s="362"/>
      <c r="BK44" s="362"/>
      <c r="BL44" s="46"/>
      <c r="BM44" s="46"/>
      <c r="BN44" s="46"/>
      <c r="BO44" s="46"/>
      <c r="BP44" s="46"/>
      <c r="BQ44" s="46"/>
      <c r="BR44" s="46"/>
      <c r="BS44" s="46"/>
      <c r="BT44" s="46"/>
      <c r="BU44" s="46"/>
      <c r="BV44" s="46"/>
      <c r="BW44" s="46"/>
      <c r="BX44" s="46"/>
      <c r="BY44" s="46"/>
      <c r="BZ44" s="46"/>
      <c r="CA44" s="46"/>
    </row>
    <row r="45" spans="1:140" s="368" customFormat="1" ht="18.75" customHeight="1">
      <c r="A45" s="363"/>
      <c r="B45" s="364"/>
      <c r="C45" s="1470" t="s">
        <v>609</v>
      </c>
      <c r="D45" s="1470"/>
      <c r="E45" s="1471" t="s">
        <v>610</v>
      </c>
      <c r="F45" s="1471"/>
      <c r="G45" s="1471"/>
      <c r="H45" s="1471"/>
      <c r="I45" s="1471"/>
      <c r="J45" s="1471"/>
      <c r="K45" s="1471"/>
      <c r="L45" s="1471"/>
      <c r="M45" s="1471"/>
      <c r="N45" s="1471"/>
      <c r="O45" s="1471"/>
      <c r="P45" s="1471"/>
      <c r="Q45" s="1471"/>
      <c r="R45" s="1471"/>
      <c r="S45" s="1471"/>
      <c r="T45" s="1471"/>
      <c r="U45" s="1471"/>
      <c r="V45" s="1471"/>
      <c r="W45" s="1471"/>
      <c r="X45" s="1471"/>
      <c r="Y45" s="1471"/>
      <c r="Z45" s="1471"/>
      <c r="AA45" s="1471"/>
      <c r="AB45" s="1471"/>
      <c r="AC45" s="1471"/>
      <c r="AD45" s="1471"/>
      <c r="AE45" s="1471"/>
      <c r="AF45" s="1471"/>
      <c r="AG45" s="1471"/>
      <c r="AH45" s="1471"/>
      <c r="AI45" s="1471"/>
      <c r="AJ45" s="1471"/>
      <c r="AK45" s="1471"/>
      <c r="AL45" s="1471"/>
      <c r="AM45" s="1471"/>
      <c r="AN45" s="1471"/>
      <c r="AO45" s="1471"/>
      <c r="AP45" s="1471"/>
      <c r="AQ45" s="1471"/>
      <c r="AR45" s="1471"/>
      <c r="AS45" s="1471"/>
      <c r="AT45" s="1471"/>
      <c r="AU45" s="1471"/>
      <c r="AV45" s="1471"/>
      <c r="AW45" s="1471"/>
      <c r="AX45" s="1471"/>
      <c r="AY45" s="1471"/>
      <c r="AZ45" s="1471"/>
      <c r="BA45" s="1471"/>
      <c r="BB45" s="1471"/>
      <c r="BC45" s="1471"/>
      <c r="BD45" s="1471"/>
      <c r="BE45" s="1471"/>
      <c r="BF45" s="1471"/>
      <c r="BG45" s="1471"/>
      <c r="BH45" s="1471"/>
      <c r="BI45" s="1471"/>
      <c r="BJ45" s="382"/>
      <c r="BK45" s="365"/>
      <c r="BL45" s="366"/>
      <c r="BM45" s="366"/>
      <c r="BN45" s="366"/>
      <c r="BO45" s="366"/>
      <c r="BP45" s="366"/>
      <c r="BQ45" s="366"/>
      <c r="BR45" s="366"/>
      <c r="BS45" s="366"/>
      <c r="BT45" s="366"/>
      <c r="BU45" s="366"/>
      <c r="BV45" s="366"/>
      <c r="BW45" s="366"/>
      <c r="BX45" s="366"/>
      <c r="BY45" s="366"/>
      <c r="BZ45" s="366"/>
      <c r="CA45" s="366"/>
      <c r="CB45" s="366"/>
      <c r="CC45" s="366"/>
      <c r="CD45" s="366"/>
      <c r="CE45" s="366"/>
      <c r="CF45" s="366"/>
      <c r="CG45" s="367"/>
      <c r="CI45" s="369"/>
      <c r="CJ45" s="369"/>
    </row>
    <row r="46" spans="1:140" s="368" customFormat="1" ht="12" customHeight="1">
      <c r="A46" s="363"/>
      <c r="B46" s="370"/>
      <c r="C46" s="366"/>
      <c r="D46" s="366"/>
      <c r="E46" s="386" t="s">
        <v>611</v>
      </c>
      <c r="F46" s="1394" t="s">
        <v>629</v>
      </c>
      <c r="G46" s="1394"/>
      <c r="H46" s="1394"/>
      <c r="I46" s="1394"/>
      <c r="J46" s="1394"/>
      <c r="K46" s="1394"/>
      <c r="L46" s="1394"/>
      <c r="M46" s="1394"/>
      <c r="N46" s="1394"/>
      <c r="O46" s="1394"/>
      <c r="P46" s="1394"/>
      <c r="Q46" s="1394"/>
      <c r="R46" s="1394"/>
      <c r="S46" s="1394"/>
      <c r="T46" s="1394"/>
      <c r="U46" s="1394"/>
      <c r="V46" s="1394"/>
      <c r="W46" s="1394"/>
      <c r="X46" s="1394"/>
      <c r="Y46" s="1394"/>
      <c r="Z46" s="1394"/>
      <c r="AA46" s="1394"/>
      <c r="AB46" s="1394"/>
      <c r="AC46" s="1394"/>
      <c r="AD46" s="1394"/>
      <c r="AE46" s="1394"/>
      <c r="AF46" s="1394"/>
      <c r="AG46" s="1394"/>
      <c r="AH46" s="1394"/>
      <c r="AI46" s="1394"/>
      <c r="AJ46" s="1394"/>
      <c r="AK46" s="1394"/>
      <c r="AL46" s="1394"/>
      <c r="AM46" s="1394"/>
      <c r="AN46" s="1394"/>
      <c r="AO46" s="1394"/>
      <c r="AP46" s="1394"/>
      <c r="AQ46" s="1394"/>
      <c r="AR46" s="1394"/>
      <c r="AS46" s="1394"/>
      <c r="AT46" s="1394"/>
      <c r="AU46" s="1394"/>
      <c r="AV46" s="1394"/>
      <c r="AW46" s="1394"/>
      <c r="AX46" s="1394"/>
      <c r="AY46" s="1394"/>
      <c r="AZ46" s="1394"/>
      <c r="BA46" s="1394"/>
      <c r="BB46" s="1394"/>
      <c r="BC46" s="1394"/>
      <c r="BD46" s="1394"/>
      <c r="BE46" s="1394"/>
      <c r="BF46" s="1394"/>
      <c r="BG46" s="1394"/>
      <c r="BH46" s="1394"/>
      <c r="BI46" s="1394"/>
      <c r="BJ46" s="1394"/>
      <c r="BK46" s="383"/>
      <c r="BL46" s="371"/>
      <c r="BM46" s="371"/>
      <c r="BN46" s="371"/>
      <c r="BO46" s="371"/>
      <c r="BP46" s="371"/>
      <c r="BQ46" s="371"/>
      <c r="BR46" s="371"/>
      <c r="BS46" s="371"/>
      <c r="BT46" s="371"/>
      <c r="BU46" s="371"/>
      <c r="BV46" s="371"/>
      <c r="BW46" s="371"/>
      <c r="BX46" s="371"/>
      <c r="BY46" s="371"/>
      <c r="BZ46" s="371"/>
      <c r="CA46" s="371"/>
      <c r="CB46" s="371"/>
      <c r="CC46" s="371"/>
      <c r="CD46" s="371"/>
      <c r="CE46" s="371"/>
      <c r="CF46" s="372"/>
      <c r="CG46" s="367"/>
      <c r="CI46" s="369"/>
      <c r="CJ46" s="369"/>
    </row>
    <row r="47" spans="1:140" s="368" customFormat="1" ht="12" customHeight="1">
      <c r="A47" s="363"/>
      <c r="B47" s="370"/>
      <c r="C47" s="366"/>
      <c r="D47" s="366"/>
      <c r="E47" s="387" t="s">
        <v>611</v>
      </c>
      <c r="F47" s="1394" t="s">
        <v>630</v>
      </c>
      <c r="G47" s="1394"/>
      <c r="H47" s="1394"/>
      <c r="I47" s="1394"/>
      <c r="J47" s="1394"/>
      <c r="K47" s="1394"/>
      <c r="L47" s="1394"/>
      <c r="M47" s="1394"/>
      <c r="N47" s="1394"/>
      <c r="O47" s="1394"/>
      <c r="P47" s="1394"/>
      <c r="Q47" s="1394"/>
      <c r="R47" s="1394"/>
      <c r="S47" s="1394"/>
      <c r="T47" s="1394"/>
      <c r="U47" s="1394"/>
      <c r="V47" s="1394"/>
      <c r="W47" s="1394"/>
      <c r="X47" s="1394"/>
      <c r="Y47" s="1394"/>
      <c r="Z47" s="1394"/>
      <c r="AA47" s="1394"/>
      <c r="AB47" s="1394"/>
      <c r="AC47" s="1394"/>
      <c r="AD47" s="1394"/>
      <c r="AE47" s="1394"/>
      <c r="AF47" s="1394"/>
      <c r="AG47" s="1394"/>
      <c r="AH47" s="1394"/>
      <c r="AI47" s="1394"/>
      <c r="AJ47" s="1394"/>
      <c r="AK47" s="1394"/>
      <c r="AL47" s="1394"/>
      <c r="AM47" s="1394"/>
      <c r="AN47" s="1394"/>
      <c r="AO47" s="1394"/>
      <c r="AP47" s="1394"/>
      <c r="AQ47" s="1394"/>
      <c r="AR47" s="1394"/>
      <c r="AS47" s="1394"/>
      <c r="AT47" s="1394"/>
      <c r="AU47" s="1394"/>
      <c r="AV47" s="1394"/>
      <c r="AW47" s="1394"/>
      <c r="AX47" s="1394"/>
      <c r="AY47" s="1394"/>
      <c r="AZ47" s="1394"/>
      <c r="BA47" s="1394"/>
      <c r="BB47" s="1394"/>
      <c r="BC47" s="1394"/>
      <c r="BD47" s="1394"/>
      <c r="BE47" s="1394"/>
      <c r="BF47" s="1394"/>
      <c r="BG47" s="1394"/>
      <c r="BH47" s="1394"/>
      <c r="BI47" s="1394"/>
      <c r="BJ47" s="1394"/>
      <c r="BK47" s="383"/>
      <c r="BL47" s="371"/>
      <c r="BM47" s="371"/>
      <c r="BN47" s="371"/>
      <c r="BO47" s="371"/>
      <c r="BP47" s="371"/>
      <c r="BQ47" s="371"/>
      <c r="BR47" s="371"/>
      <c r="BS47" s="371"/>
      <c r="BT47" s="371"/>
      <c r="BU47" s="371"/>
      <c r="BV47" s="371"/>
      <c r="BW47" s="371"/>
      <c r="BX47" s="371"/>
      <c r="BY47" s="371"/>
      <c r="BZ47" s="371"/>
      <c r="CA47" s="371"/>
      <c r="CB47" s="371"/>
      <c r="CC47" s="371"/>
      <c r="CD47" s="371"/>
      <c r="CE47" s="371"/>
      <c r="CF47" s="372"/>
      <c r="CG47" s="367"/>
      <c r="CI47" s="369"/>
      <c r="CJ47" s="369"/>
    </row>
    <row r="48" spans="1:140" s="368" customFormat="1" ht="12" customHeight="1">
      <c r="A48" s="363"/>
      <c r="B48" s="370"/>
      <c r="C48" s="366"/>
      <c r="D48" s="366"/>
      <c r="E48" s="387" t="s">
        <v>611</v>
      </c>
      <c r="F48" s="1394" t="s">
        <v>628</v>
      </c>
      <c r="G48" s="1394"/>
      <c r="H48" s="1394"/>
      <c r="I48" s="1394"/>
      <c r="J48" s="1394"/>
      <c r="K48" s="1394"/>
      <c r="L48" s="1394"/>
      <c r="M48" s="1394"/>
      <c r="N48" s="1394"/>
      <c r="O48" s="1394"/>
      <c r="P48" s="1394"/>
      <c r="Q48" s="1394"/>
      <c r="R48" s="1394"/>
      <c r="S48" s="1394"/>
      <c r="T48" s="1394"/>
      <c r="U48" s="1394"/>
      <c r="V48" s="1394"/>
      <c r="W48" s="1394"/>
      <c r="X48" s="1394"/>
      <c r="Y48" s="1394"/>
      <c r="Z48" s="1394"/>
      <c r="AA48" s="1394"/>
      <c r="AB48" s="1394"/>
      <c r="AC48" s="1394"/>
      <c r="AD48" s="1394"/>
      <c r="AE48" s="1394"/>
      <c r="AF48" s="1394"/>
      <c r="AG48" s="1394"/>
      <c r="AH48" s="1394"/>
      <c r="AI48" s="1394"/>
      <c r="AJ48" s="1394"/>
      <c r="AK48" s="1394"/>
      <c r="AL48" s="1394"/>
      <c r="AM48" s="1394"/>
      <c r="AN48" s="1394"/>
      <c r="AO48" s="1394"/>
      <c r="AP48" s="1394"/>
      <c r="AQ48" s="1394"/>
      <c r="AR48" s="1394"/>
      <c r="AS48" s="1394"/>
      <c r="AT48" s="1394"/>
      <c r="AU48" s="1394"/>
      <c r="AV48" s="1394"/>
      <c r="AW48" s="1394"/>
      <c r="AX48" s="1394"/>
      <c r="AY48" s="1394"/>
      <c r="AZ48" s="1394"/>
      <c r="BA48" s="1394"/>
      <c r="BB48" s="1394"/>
      <c r="BC48" s="1394"/>
      <c r="BD48" s="1394"/>
      <c r="BE48" s="1394"/>
      <c r="BF48" s="1394"/>
      <c r="BG48" s="1394"/>
      <c r="BH48" s="1394"/>
      <c r="BI48" s="1394"/>
      <c r="BJ48" s="1394"/>
      <c r="BK48" s="383"/>
      <c r="BL48" s="371"/>
      <c r="BM48" s="371"/>
      <c r="BN48" s="371"/>
      <c r="BO48" s="371"/>
      <c r="BP48" s="371"/>
      <c r="BQ48" s="371"/>
      <c r="BR48" s="371"/>
      <c r="BS48" s="371"/>
      <c r="BT48" s="371"/>
      <c r="BU48" s="371"/>
      <c r="BV48" s="371"/>
      <c r="BW48" s="371"/>
      <c r="BX48" s="371"/>
      <c r="BY48" s="371"/>
      <c r="BZ48" s="371"/>
      <c r="CA48" s="371"/>
      <c r="CB48" s="371"/>
      <c r="CC48" s="371"/>
      <c r="CD48" s="371"/>
      <c r="CE48" s="371"/>
      <c r="CF48" s="372"/>
      <c r="CG48" s="367"/>
      <c r="CI48" s="369"/>
      <c r="CJ48" s="369"/>
    </row>
    <row r="49" spans="1:92" s="368" customFormat="1" ht="12" customHeight="1">
      <c r="A49" s="363"/>
      <c r="B49" s="370"/>
      <c r="C49" s="366"/>
      <c r="D49" s="366"/>
      <c r="E49" s="388" t="s">
        <v>611</v>
      </c>
      <c r="F49" s="1394" t="s">
        <v>612</v>
      </c>
      <c r="G49" s="1394"/>
      <c r="H49" s="1394"/>
      <c r="I49" s="1394"/>
      <c r="J49" s="1394"/>
      <c r="K49" s="1394"/>
      <c r="L49" s="1394"/>
      <c r="M49" s="1394"/>
      <c r="N49" s="1394"/>
      <c r="O49" s="1394"/>
      <c r="P49" s="1394"/>
      <c r="Q49" s="1394"/>
      <c r="R49" s="1394"/>
      <c r="S49" s="1394"/>
      <c r="T49" s="1394"/>
      <c r="U49" s="1394"/>
      <c r="V49" s="1394"/>
      <c r="W49" s="1394"/>
      <c r="X49" s="1394"/>
      <c r="Y49" s="1394"/>
      <c r="Z49" s="1394"/>
      <c r="AA49" s="1394"/>
      <c r="AB49" s="1394"/>
      <c r="AC49" s="1394"/>
      <c r="AD49" s="1394"/>
      <c r="AE49" s="1394"/>
      <c r="AF49" s="1394"/>
      <c r="AG49" s="1394"/>
      <c r="AH49" s="1394"/>
      <c r="AI49" s="1394"/>
      <c r="AJ49" s="1394"/>
      <c r="AK49" s="1394"/>
      <c r="AL49" s="1394"/>
      <c r="AM49" s="1394"/>
      <c r="AN49" s="1394"/>
      <c r="AO49" s="1394"/>
      <c r="AP49" s="1394"/>
      <c r="AQ49" s="1394"/>
      <c r="AR49" s="1394"/>
      <c r="AS49" s="1394"/>
      <c r="AT49" s="1394"/>
      <c r="AU49" s="1394"/>
      <c r="AV49" s="1394"/>
      <c r="AW49" s="1394"/>
      <c r="AX49" s="1394"/>
      <c r="AY49" s="1394"/>
      <c r="AZ49" s="1394"/>
      <c r="BA49" s="1394"/>
      <c r="BB49" s="1394"/>
      <c r="BC49" s="1394"/>
      <c r="BD49" s="1394"/>
      <c r="BE49" s="1394"/>
      <c r="BF49" s="1394"/>
      <c r="BG49" s="1394"/>
      <c r="BH49" s="1394"/>
      <c r="BI49" s="1394"/>
      <c r="BJ49" s="1394"/>
      <c r="BK49" s="383"/>
      <c r="BL49" s="371"/>
      <c r="BM49" s="371"/>
      <c r="BN49" s="371"/>
      <c r="BO49" s="371"/>
      <c r="BP49" s="371"/>
      <c r="BQ49" s="371"/>
      <c r="BR49" s="371"/>
      <c r="BS49" s="371"/>
      <c r="BT49" s="371"/>
      <c r="BU49" s="371"/>
      <c r="BV49" s="371"/>
      <c r="BW49" s="371"/>
      <c r="BX49" s="371"/>
      <c r="BY49" s="371"/>
      <c r="BZ49" s="371"/>
      <c r="CA49" s="371"/>
      <c r="CB49" s="371"/>
      <c r="CC49" s="371"/>
      <c r="CD49" s="371"/>
      <c r="CE49" s="371"/>
      <c r="CF49" s="372"/>
      <c r="CG49" s="367"/>
      <c r="CI49" s="369"/>
      <c r="CJ49" s="369"/>
    </row>
    <row r="50" spans="1:92" s="368" customFormat="1" ht="12" customHeight="1">
      <c r="A50" s="363"/>
      <c r="B50" s="370"/>
      <c r="C50" s="366"/>
      <c r="D50" s="366"/>
      <c r="E50" s="387" t="s">
        <v>611</v>
      </c>
      <c r="F50" s="1396" t="s">
        <v>613</v>
      </c>
      <c r="G50" s="1396"/>
      <c r="H50" s="1396"/>
      <c r="I50" s="1396"/>
      <c r="J50" s="1396"/>
      <c r="K50" s="1396"/>
      <c r="L50" s="1396"/>
      <c r="M50" s="1396"/>
      <c r="N50" s="1396"/>
      <c r="O50" s="1396"/>
      <c r="P50" s="1396"/>
      <c r="Q50" s="1396"/>
      <c r="R50" s="1396"/>
      <c r="S50" s="1396"/>
      <c r="T50" s="1396"/>
      <c r="U50" s="1396"/>
      <c r="V50" s="1396"/>
      <c r="W50" s="1396"/>
      <c r="X50" s="1396"/>
      <c r="Y50" s="1396"/>
      <c r="Z50" s="1396"/>
      <c r="AA50" s="1396"/>
      <c r="AB50" s="1396"/>
      <c r="AC50" s="1396"/>
      <c r="AD50" s="1396"/>
      <c r="AE50" s="1396"/>
      <c r="AF50" s="1396"/>
      <c r="AG50" s="1396"/>
      <c r="AH50" s="1396"/>
      <c r="AI50" s="1396"/>
      <c r="AJ50" s="1396"/>
      <c r="AK50" s="1396"/>
      <c r="AL50" s="1396"/>
      <c r="AM50" s="1396"/>
      <c r="AN50" s="1396"/>
      <c r="AO50" s="1396"/>
      <c r="AP50" s="1396"/>
      <c r="AQ50" s="1396"/>
      <c r="AR50" s="1396"/>
      <c r="AS50" s="1396"/>
      <c r="AT50" s="1396"/>
      <c r="AU50" s="1396"/>
      <c r="AV50" s="1396"/>
      <c r="AW50" s="1396"/>
      <c r="AX50" s="1396"/>
      <c r="AY50" s="1396"/>
      <c r="AZ50" s="1396"/>
      <c r="BA50" s="1396"/>
      <c r="BB50" s="1396"/>
      <c r="BC50" s="1396"/>
      <c r="BD50" s="1396"/>
      <c r="BE50" s="1396"/>
      <c r="BF50" s="1396"/>
      <c r="BG50" s="1396"/>
      <c r="BH50" s="1396"/>
      <c r="BI50" s="1396"/>
      <c r="BJ50" s="1396"/>
      <c r="BK50" s="383"/>
      <c r="BL50" s="371"/>
      <c r="BM50" s="371"/>
      <c r="BN50" s="371"/>
      <c r="BO50" s="371"/>
      <c r="BP50" s="371"/>
      <c r="BQ50" s="371"/>
      <c r="BR50" s="371"/>
      <c r="BS50" s="371"/>
      <c r="BT50" s="371"/>
      <c r="BU50" s="371"/>
      <c r="BV50" s="371"/>
      <c r="BW50" s="371"/>
      <c r="BX50" s="371"/>
      <c r="BY50" s="371"/>
      <c r="BZ50" s="371"/>
      <c r="CA50" s="371"/>
      <c r="CB50" s="371"/>
      <c r="CC50" s="371"/>
      <c r="CD50" s="371"/>
      <c r="CE50" s="371"/>
      <c r="CF50" s="372"/>
      <c r="CG50" s="367"/>
      <c r="CI50" s="369"/>
      <c r="CJ50" s="369"/>
    </row>
    <row r="51" spans="1:92" s="368" customFormat="1" ht="12" customHeight="1">
      <c r="A51" s="363"/>
      <c r="B51" s="370"/>
      <c r="C51" s="366"/>
      <c r="D51" s="366"/>
      <c r="E51" s="387" t="s">
        <v>611</v>
      </c>
      <c r="F51" s="1394" t="s">
        <v>614</v>
      </c>
      <c r="G51" s="1394"/>
      <c r="H51" s="1394"/>
      <c r="I51" s="1394"/>
      <c r="J51" s="1394"/>
      <c r="K51" s="1394"/>
      <c r="L51" s="1394"/>
      <c r="M51" s="1394"/>
      <c r="N51" s="1394"/>
      <c r="O51" s="1394"/>
      <c r="P51" s="1394"/>
      <c r="Q51" s="1394"/>
      <c r="R51" s="1394"/>
      <c r="S51" s="1394"/>
      <c r="T51" s="1394"/>
      <c r="U51" s="1394"/>
      <c r="V51" s="1394"/>
      <c r="W51" s="1394"/>
      <c r="X51" s="1394"/>
      <c r="Y51" s="1394"/>
      <c r="Z51" s="1394"/>
      <c r="AA51" s="1394"/>
      <c r="AB51" s="1394"/>
      <c r="AC51" s="1394"/>
      <c r="AD51" s="1394"/>
      <c r="AE51" s="1394"/>
      <c r="AF51" s="1394"/>
      <c r="AG51" s="1394"/>
      <c r="AH51" s="1394"/>
      <c r="AI51" s="1394"/>
      <c r="AJ51" s="1394"/>
      <c r="AK51" s="1394"/>
      <c r="AL51" s="1394"/>
      <c r="AM51" s="1394"/>
      <c r="AN51" s="1394"/>
      <c r="AO51" s="1394"/>
      <c r="AP51" s="1394"/>
      <c r="AQ51" s="1394"/>
      <c r="AR51" s="1394"/>
      <c r="AS51" s="1394"/>
      <c r="AT51" s="1394"/>
      <c r="AU51" s="1394"/>
      <c r="AV51" s="1394"/>
      <c r="AW51" s="1394"/>
      <c r="AX51" s="1394"/>
      <c r="AY51" s="1394"/>
      <c r="AZ51" s="1394"/>
      <c r="BA51" s="1394"/>
      <c r="BB51" s="1394"/>
      <c r="BC51" s="1394"/>
      <c r="BD51" s="1394"/>
      <c r="BE51" s="1394"/>
      <c r="BF51" s="1394"/>
      <c r="BG51" s="1394"/>
      <c r="BH51" s="1394"/>
      <c r="BI51" s="1394"/>
      <c r="BJ51" s="1394"/>
      <c r="BK51" s="383"/>
      <c r="BL51" s="371"/>
      <c r="BM51" s="371"/>
      <c r="BN51" s="371"/>
      <c r="BO51" s="371"/>
      <c r="BP51" s="371"/>
      <c r="BQ51" s="371"/>
      <c r="BR51" s="371"/>
      <c r="BS51" s="371"/>
      <c r="BT51" s="371"/>
      <c r="BU51" s="371"/>
      <c r="BV51" s="371"/>
      <c r="BW51" s="371"/>
      <c r="BX51" s="371"/>
      <c r="BY51" s="371"/>
      <c r="BZ51" s="371"/>
      <c r="CA51" s="371"/>
      <c r="CB51" s="371"/>
      <c r="CC51" s="371"/>
      <c r="CD51" s="371"/>
      <c r="CE51" s="371"/>
      <c r="CF51" s="372"/>
      <c r="CG51" s="367"/>
      <c r="CI51" s="369"/>
      <c r="CJ51" s="369"/>
    </row>
    <row r="52" spans="1:92" s="368" customFormat="1" ht="12" customHeight="1">
      <c r="A52" s="363"/>
      <c r="B52" s="370"/>
      <c r="C52" s="366"/>
      <c r="D52" s="366"/>
      <c r="E52" s="387" t="s">
        <v>611</v>
      </c>
      <c r="F52" s="1394" t="s">
        <v>615</v>
      </c>
      <c r="G52" s="1394"/>
      <c r="H52" s="1394"/>
      <c r="I52" s="1394"/>
      <c r="J52" s="1394"/>
      <c r="K52" s="1394"/>
      <c r="L52" s="1394"/>
      <c r="M52" s="1394"/>
      <c r="N52" s="1394"/>
      <c r="O52" s="1394"/>
      <c r="P52" s="1394"/>
      <c r="Q52" s="1394"/>
      <c r="R52" s="1394"/>
      <c r="S52" s="1394"/>
      <c r="T52" s="1394"/>
      <c r="U52" s="1394"/>
      <c r="V52" s="1394"/>
      <c r="W52" s="1394"/>
      <c r="X52" s="1394"/>
      <c r="Y52" s="1394"/>
      <c r="Z52" s="1394"/>
      <c r="AA52" s="1394"/>
      <c r="AB52" s="1394"/>
      <c r="AC52" s="1394"/>
      <c r="AD52" s="1394"/>
      <c r="AE52" s="1394"/>
      <c r="AF52" s="1394"/>
      <c r="AG52" s="1394"/>
      <c r="AH52" s="1394"/>
      <c r="AI52" s="1394"/>
      <c r="AJ52" s="1394"/>
      <c r="AK52" s="1394"/>
      <c r="AL52" s="1394"/>
      <c r="AM52" s="1394"/>
      <c r="AN52" s="1394"/>
      <c r="AO52" s="1394"/>
      <c r="AP52" s="1394"/>
      <c r="AQ52" s="1394"/>
      <c r="AR52" s="1394"/>
      <c r="AS52" s="1394"/>
      <c r="AT52" s="1394"/>
      <c r="AU52" s="1394"/>
      <c r="AV52" s="1394"/>
      <c r="AW52" s="1394"/>
      <c r="AX52" s="1394"/>
      <c r="AY52" s="1394"/>
      <c r="AZ52" s="1394"/>
      <c r="BA52" s="1394"/>
      <c r="BB52" s="1394"/>
      <c r="BC52" s="1394"/>
      <c r="BD52" s="1394"/>
      <c r="BE52" s="1394"/>
      <c r="BF52" s="1394"/>
      <c r="BG52" s="1394"/>
      <c r="BH52" s="1394"/>
      <c r="BI52" s="1394"/>
      <c r="BJ52" s="1394"/>
      <c r="BK52" s="383"/>
      <c r="BL52" s="371"/>
      <c r="BM52" s="371"/>
      <c r="BN52" s="371"/>
      <c r="BO52" s="371"/>
      <c r="BP52" s="371"/>
      <c r="BQ52" s="371"/>
      <c r="BR52" s="371"/>
      <c r="BS52" s="371"/>
      <c r="BT52" s="371"/>
      <c r="BU52" s="371"/>
      <c r="BV52" s="371"/>
      <c r="BW52" s="371"/>
      <c r="BX52" s="371"/>
      <c r="BY52" s="371"/>
      <c r="BZ52" s="371"/>
      <c r="CA52" s="371"/>
      <c r="CB52" s="371"/>
      <c r="CC52" s="371"/>
      <c r="CD52" s="371"/>
      <c r="CE52" s="371"/>
      <c r="CF52" s="372"/>
      <c r="CG52" s="367"/>
      <c r="CI52" s="369"/>
      <c r="CJ52" s="369"/>
    </row>
    <row r="53" spans="1:92" s="368" customFormat="1" ht="12" customHeight="1">
      <c r="A53" s="363"/>
      <c r="B53" s="370"/>
      <c r="C53" s="366"/>
      <c r="D53" s="366"/>
      <c r="E53" s="387" t="s">
        <v>611</v>
      </c>
      <c r="F53" s="1394" t="s">
        <v>616</v>
      </c>
      <c r="G53" s="1394"/>
      <c r="H53" s="1394"/>
      <c r="I53" s="1394"/>
      <c r="J53" s="1394"/>
      <c r="K53" s="1394"/>
      <c r="L53" s="1394"/>
      <c r="M53" s="1394"/>
      <c r="N53" s="1394"/>
      <c r="O53" s="1394"/>
      <c r="P53" s="1394"/>
      <c r="Q53" s="1394"/>
      <c r="R53" s="1394"/>
      <c r="S53" s="1394"/>
      <c r="T53" s="1394"/>
      <c r="U53" s="1394"/>
      <c r="V53" s="1394"/>
      <c r="W53" s="1394"/>
      <c r="X53" s="1394"/>
      <c r="Y53" s="1394"/>
      <c r="Z53" s="1394"/>
      <c r="AA53" s="1394"/>
      <c r="AB53" s="1394"/>
      <c r="AC53" s="1394"/>
      <c r="AD53" s="1394"/>
      <c r="AE53" s="1394"/>
      <c r="AF53" s="1394"/>
      <c r="AG53" s="1394"/>
      <c r="AH53" s="1394"/>
      <c r="AI53" s="1394"/>
      <c r="AJ53" s="1394"/>
      <c r="AK53" s="1394"/>
      <c r="AL53" s="1394"/>
      <c r="AM53" s="1394"/>
      <c r="AN53" s="1394"/>
      <c r="AO53" s="1394"/>
      <c r="AP53" s="1394"/>
      <c r="AQ53" s="1394"/>
      <c r="AR53" s="1394"/>
      <c r="AS53" s="1394"/>
      <c r="AT53" s="1394"/>
      <c r="AU53" s="1394"/>
      <c r="AV53" s="1394"/>
      <c r="AW53" s="1394"/>
      <c r="AX53" s="1394"/>
      <c r="AY53" s="1394"/>
      <c r="AZ53" s="1394"/>
      <c r="BA53" s="1394"/>
      <c r="BB53" s="1394"/>
      <c r="BC53" s="1394"/>
      <c r="BD53" s="1394"/>
      <c r="BE53" s="1394"/>
      <c r="BF53" s="1394"/>
      <c r="BG53" s="1394"/>
      <c r="BH53" s="1394"/>
      <c r="BI53" s="1394"/>
      <c r="BJ53" s="1394"/>
      <c r="BK53" s="383"/>
      <c r="BL53" s="371"/>
      <c r="BM53" s="371"/>
      <c r="BN53" s="371"/>
      <c r="BO53" s="371"/>
      <c r="BP53" s="371"/>
      <c r="BQ53" s="371"/>
      <c r="BR53" s="371"/>
      <c r="BS53" s="371"/>
      <c r="BT53" s="371"/>
      <c r="BU53" s="371"/>
      <c r="BV53" s="371"/>
      <c r="BW53" s="371"/>
      <c r="BX53" s="371"/>
      <c r="BY53" s="371"/>
      <c r="BZ53" s="371"/>
      <c r="CA53" s="371"/>
      <c r="CB53" s="371"/>
      <c r="CC53" s="371"/>
      <c r="CD53" s="371"/>
      <c r="CE53" s="371"/>
      <c r="CF53" s="372"/>
      <c r="CG53" s="367"/>
      <c r="CI53" s="369"/>
      <c r="CJ53" s="369"/>
    </row>
    <row r="54" spans="1:92" s="368" customFormat="1" ht="22.5" customHeight="1">
      <c r="A54" s="363"/>
      <c r="B54" s="370"/>
      <c r="C54" s="366"/>
      <c r="D54" s="366"/>
      <c r="E54" s="387" t="s">
        <v>611</v>
      </c>
      <c r="F54" s="1394" t="s">
        <v>617</v>
      </c>
      <c r="G54" s="1394"/>
      <c r="H54" s="1394"/>
      <c r="I54" s="1394"/>
      <c r="J54" s="1394"/>
      <c r="K54" s="1394"/>
      <c r="L54" s="1394"/>
      <c r="M54" s="1394"/>
      <c r="N54" s="1394"/>
      <c r="O54" s="1394"/>
      <c r="P54" s="1394"/>
      <c r="Q54" s="1394"/>
      <c r="R54" s="1394"/>
      <c r="S54" s="1394"/>
      <c r="T54" s="1394"/>
      <c r="U54" s="1394"/>
      <c r="V54" s="1394"/>
      <c r="W54" s="1394"/>
      <c r="X54" s="1394"/>
      <c r="Y54" s="1394"/>
      <c r="Z54" s="1394"/>
      <c r="AA54" s="1394"/>
      <c r="AB54" s="1394"/>
      <c r="AC54" s="1394"/>
      <c r="AD54" s="1394"/>
      <c r="AE54" s="1394"/>
      <c r="AF54" s="1394"/>
      <c r="AG54" s="1394"/>
      <c r="AH54" s="1394"/>
      <c r="AI54" s="1394"/>
      <c r="AJ54" s="1394"/>
      <c r="AK54" s="1394"/>
      <c r="AL54" s="1394"/>
      <c r="AM54" s="1394"/>
      <c r="AN54" s="1394"/>
      <c r="AO54" s="1394"/>
      <c r="AP54" s="1394"/>
      <c r="AQ54" s="1394"/>
      <c r="AR54" s="1394"/>
      <c r="AS54" s="1394"/>
      <c r="AT54" s="1394"/>
      <c r="AU54" s="1394"/>
      <c r="AV54" s="1394"/>
      <c r="AW54" s="1394"/>
      <c r="AX54" s="1394"/>
      <c r="AY54" s="1394"/>
      <c r="AZ54" s="1394"/>
      <c r="BA54" s="1394"/>
      <c r="BB54" s="1394"/>
      <c r="BC54" s="1394"/>
      <c r="BD54" s="1394"/>
      <c r="BE54" s="1394"/>
      <c r="BF54" s="1394"/>
      <c r="BG54" s="1394"/>
      <c r="BH54" s="1394"/>
      <c r="BI54" s="1394"/>
      <c r="BJ54" s="1394"/>
      <c r="BK54" s="383"/>
      <c r="BL54" s="371"/>
      <c r="BM54" s="371"/>
      <c r="BN54" s="371"/>
      <c r="BO54" s="371"/>
      <c r="BP54" s="371"/>
      <c r="BQ54" s="371"/>
      <c r="BR54" s="371"/>
      <c r="BS54" s="371"/>
      <c r="BT54" s="371"/>
      <c r="BU54" s="371"/>
      <c r="BV54" s="371"/>
      <c r="BW54" s="371"/>
      <c r="BX54" s="371"/>
      <c r="BY54" s="371"/>
      <c r="BZ54" s="371"/>
      <c r="CA54" s="371"/>
      <c r="CB54" s="371"/>
      <c r="CC54" s="371"/>
      <c r="CD54" s="371"/>
      <c r="CE54" s="371"/>
      <c r="CF54" s="372"/>
      <c r="CG54" s="367"/>
      <c r="CI54" s="369"/>
      <c r="CJ54" s="369"/>
    </row>
    <row r="55" spans="1:92" s="368" customFormat="1" ht="12" customHeight="1">
      <c r="A55" s="363"/>
      <c r="B55" s="370"/>
      <c r="C55" s="366"/>
      <c r="D55" s="366"/>
      <c r="E55" s="387" t="s">
        <v>611</v>
      </c>
      <c r="F55" s="1394" t="s">
        <v>618</v>
      </c>
      <c r="G55" s="1394"/>
      <c r="H55" s="1394"/>
      <c r="I55" s="1394"/>
      <c r="J55" s="1394"/>
      <c r="K55" s="1394"/>
      <c r="L55" s="1394"/>
      <c r="M55" s="1394"/>
      <c r="N55" s="1394"/>
      <c r="O55" s="1394"/>
      <c r="P55" s="1394"/>
      <c r="Q55" s="1394"/>
      <c r="R55" s="1394"/>
      <c r="S55" s="1394"/>
      <c r="T55" s="1394"/>
      <c r="U55" s="1394"/>
      <c r="V55" s="1394"/>
      <c r="W55" s="1394"/>
      <c r="X55" s="1394"/>
      <c r="Y55" s="1394"/>
      <c r="Z55" s="1394"/>
      <c r="AA55" s="1394"/>
      <c r="AB55" s="1394"/>
      <c r="AC55" s="1394"/>
      <c r="AD55" s="1394"/>
      <c r="AE55" s="1394"/>
      <c r="AF55" s="1394"/>
      <c r="AG55" s="1394"/>
      <c r="AH55" s="1394"/>
      <c r="AI55" s="1394"/>
      <c r="AJ55" s="1394"/>
      <c r="AK55" s="1394"/>
      <c r="AL55" s="1394"/>
      <c r="AM55" s="1394"/>
      <c r="AN55" s="1394"/>
      <c r="AO55" s="1394"/>
      <c r="AP55" s="1394"/>
      <c r="AQ55" s="1394"/>
      <c r="AR55" s="1394"/>
      <c r="AS55" s="1394"/>
      <c r="AT55" s="1394"/>
      <c r="AU55" s="1394"/>
      <c r="AV55" s="1394"/>
      <c r="AW55" s="1394"/>
      <c r="AX55" s="1394"/>
      <c r="AY55" s="1394"/>
      <c r="AZ55" s="1394"/>
      <c r="BA55" s="1394"/>
      <c r="BB55" s="1394"/>
      <c r="BC55" s="1394"/>
      <c r="BD55" s="1394"/>
      <c r="BE55" s="1394"/>
      <c r="BF55" s="1394"/>
      <c r="BG55" s="1394"/>
      <c r="BH55" s="1394"/>
      <c r="BI55" s="1394"/>
      <c r="BJ55" s="1394"/>
      <c r="BK55" s="383"/>
      <c r="BL55" s="371"/>
      <c r="BM55" s="371"/>
      <c r="BN55" s="371"/>
      <c r="BO55" s="371"/>
      <c r="BP55" s="371"/>
      <c r="BQ55" s="371"/>
      <c r="BR55" s="371"/>
      <c r="BS55" s="371"/>
      <c r="BT55" s="371"/>
      <c r="BU55" s="371"/>
      <c r="BV55" s="371"/>
      <c r="BW55" s="371"/>
      <c r="BX55" s="371"/>
      <c r="BY55" s="371"/>
      <c r="BZ55" s="371"/>
      <c r="CA55" s="371"/>
      <c r="CB55" s="371"/>
      <c r="CC55" s="371"/>
      <c r="CD55" s="371"/>
      <c r="CE55" s="371"/>
      <c r="CF55" s="372"/>
      <c r="CG55" s="367"/>
      <c r="CI55" s="369"/>
      <c r="CJ55" s="369"/>
      <c r="CN55" s="373"/>
    </row>
    <row r="56" spans="1:92" s="368" customFormat="1" ht="12" customHeight="1">
      <c r="A56" s="363"/>
      <c r="B56" s="370"/>
      <c r="C56" s="366"/>
      <c r="D56" s="366"/>
      <c r="E56" s="387" t="s">
        <v>611</v>
      </c>
      <c r="F56" s="1394" t="s">
        <v>619</v>
      </c>
      <c r="G56" s="1394"/>
      <c r="H56" s="1394"/>
      <c r="I56" s="1394"/>
      <c r="J56" s="1394"/>
      <c r="K56" s="1394"/>
      <c r="L56" s="1394"/>
      <c r="M56" s="1394"/>
      <c r="N56" s="1394"/>
      <c r="O56" s="1394"/>
      <c r="P56" s="1394"/>
      <c r="Q56" s="1394"/>
      <c r="R56" s="1394"/>
      <c r="S56" s="1394"/>
      <c r="T56" s="1394"/>
      <c r="U56" s="1394"/>
      <c r="V56" s="1394"/>
      <c r="W56" s="1394"/>
      <c r="X56" s="1394"/>
      <c r="Y56" s="1394"/>
      <c r="Z56" s="1394"/>
      <c r="AA56" s="1394"/>
      <c r="AB56" s="1394"/>
      <c r="AC56" s="1394"/>
      <c r="AD56" s="1394"/>
      <c r="AE56" s="1394"/>
      <c r="AF56" s="1394"/>
      <c r="AG56" s="1394"/>
      <c r="AH56" s="1394"/>
      <c r="AI56" s="1394"/>
      <c r="AJ56" s="1394"/>
      <c r="AK56" s="1394"/>
      <c r="AL56" s="1394"/>
      <c r="AM56" s="1394"/>
      <c r="AN56" s="1394"/>
      <c r="AO56" s="1394"/>
      <c r="AP56" s="1394"/>
      <c r="AQ56" s="1394"/>
      <c r="AR56" s="1394"/>
      <c r="AS56" s="1394"/>
      <c r="AT56" s="1394"/>
      <c r="AU56" s="1394"/>
      <c r="AV56" s="1394"/>
      <c r="AW56" s="1394"/>
      <c r="AX56" s="1394"/>
      <c r="AY56" s="1394"/>
      <c r="AZ56" s="1394"/>
      <c r="BA56" s="1394"/>
      <c r="BB56" s="1394"/>
      <c r="BC56" s="1394"/>
      <c r="BD56" s="1394"/>
      <c r="BE56" s="1394"/>
      <c r="BF56" s="1394"/>
      <c r="BG56" s="1394"/>
      <c r="BH56" s="1394"/>
      <c r="BI56" s="1394"/>
      <c r="BJ56" s="1394"/>
      <c r="BK56" s="383"/>
      <c r="BL56" s="371"/>
      <c r="BM56" s="371"/>
      <c r="BN56" s="371"/>
      <c r="BO56" s="371"/>
      <c r="BP56" s="371"/>
      <c r="BQ56" s="371"/>
      <c r="BR56" s="371"/>
      <c r="BS56" s="371"/>
      <c r="BT56" s="371"/>
      <c r="BU56" s="371"/>
      <c r="BV56" s="371"/>
      <c r="BW56" s="371"/>
      <c r="BX56" s="371"/>
      <c r="BY56" s="371"/>
      <c r="BZ56" s="371"/>
      <c r="CA56" s="371"/>
      <c r="CB56" s="371"/>
      <c r="CC56" s="371"/>
      <c r="CD56" s="371"/>
      <c r="CE56" s="371"/>
      <c r="CF56" s="372"/>
      <c r="CG56" s="367"/>
      <c r="CI56" s="369"/>
      <c r="CJ56" s="369"/>
      <c r="CN56" s="373"/>
    </row>
    <row r="57" spans="1:92" s="368" customFormat="1" ht="12" customHeight="1">
      <c r="A57" s="363"/>
      <c r="B57" s="370"/>
      <c r="C57" s="366"/>
      <c r="D57" s="366"/>
      <c r="E57" s="387" t="s">
        <v>611</v>
      </c>
      <c r="F57" s="1394" t="s">
        <v>620</v>
      </c>
      <c r="G57" s="1394"/>
      <c r="H57" s="1394"/>
      <c r="I57" s="1394"/>
      <c r="J57" s="1394"/>
      <c r="K57" s="1394"/>
      <c r="L57" s="1394"/>
      <c r="M57" s="1394"/>
      <c r="N57" s="1394"/>
      <c r="O57" s="1394"/>
      <c r="P57" s="1394"/>
      <c r="Q57" s="1394"/>
      <c r="R57" s="1394"/>
      <c r="S57" s="1394"/>
      <c r="T57" s="1394"/>
      <c r="U57" s="1394"/>
      <c r="V57" s="1394"/>
      <c r="W57" s="1394"/>
      <c r="X57" s="1394"/>
      <c r="Y57" s="1394"/>
      <c r="Z57" s="1394"/>
      <c r="AA57" s="1394"/>
      <c r="AB57" s="1394"/>
      <c r="AC57" s="1394"/>
      <c r="AD57" s="1394"/>
      <c r="AE57" s="1394"/>
      <c r="AF57" s="1394"/>
      <c r="AG57" s="1394"/>
      <c r="AH57" s="1394"/>
      <c r="AI57" s="1394"/>
      <c r="AJ57" s="1394"/>
      <c r="AK57" s="1394"/>
      <c r="AL57" s="1394"/>
      <c r="AM57" s="1394"/>
      <c r="AN57" s="1394"/>
      <c r="AO57" s="1394"/>
      <c r="AP57" s="1394"/>
      <c r="AQ57" s="1394"/>
      <c r="AR57" s="1394"/>
      <c r="AS57" s="1394"/>
      <c r="AT57" s="1394"/>
      <c r="AU57" s="1394"/>
      <c r="AV57" s="1394"/>
      <c r="AW57" s="1394"/>
      <c r="AX57" s="1394"/>
      <c r="AY57" s="1394"/>
      <c r="AZ57" s="1394"/>
      <c r="BA57" s="1394"/>
      <c r="BB57" s="1394"/>
      <c r="BC57" s="1394"/>
      <c r="BD57" s="1394"/>
      <c r="BE57" s="1394"/>
      <c r="BF57" s="1394"/>
      <c r="BG57" s="1394"/>
      <c r="BH57" s="1394"/>
      <c r="BI57" s="1394"/>
      <c r="BJ57" s="1394"/>
      <c r="BK57" s="383"/>
      <c r="BL57" s="371"/>
      <c r="BM57" s="371"/>
      <c r="BN57" s="371"/>
      <c r="BO57" s="371"/>
      <c r="BP57" s="371"/>
      <c r="BQ57" s="371"/>
      <c r="BR57" s="371"/>
      <c r="BS57" s="371"/>
      <c r="BT57" s="371"/>
      <c r="BU57" s="371"/>
      <c r="BV57" s="371"/>
      <c r="BW57" s="371"/>
      <c r="BX57" s="371"/>
      <c r="BY57" s="371"/>
      <c r="BZ57" s="371"/>
      <c r="CA57" s="371"/>
      <c r="CB57" s="371"/>
      <c r="CC57" s="371"/>
      <c r="CD57" s="371"/>
      <c r="CE57" s="371"/>
      <c r="CF57" s="372"/>
      <c r="CG57" s="367"/>
      <c r="CI57" s="369"/>
      <c r="CJ57" s="369"/>
      <c r="CN57" s="373"/>
    </row>
    <row r="58" spans="1:92" s="368" customFormat="1" ht="33.75" customHeight="1">
      <c r="A58" s="363"/>
      <c r="B58" s="370"/>
      <c r="C58" s="366"/>
      <c r="D58" s="366"/>
      <c r="E58" s="387" t="s">
        <v>611</v>
      </c>
      <c r="F58" s="1394" t="s">
        <v>621</v>
      </c>
      <c r="G58" s="1394"/>
      <c r="H58" s="1394"/>
      <c r="I58" s="1394"/>
      <c r="J58" s="1394"/>
      <c r="K58" s="1394"/>
      <c r="L58" s="1394"/>
      <c r="M58" s="1394"/>
      <c r="N58" s="1394"/>
      <c r="O58" s="1394"/>
      <c r="P58" s="1394"/>
      <c r="Q58" s="1394"/>
      <c r="R58" s="1394"/>
      <c r="S58" s="1394"/>
      <c r="T58" s="1394"/>
      <c r="U58" s="1394"/>
      <c r="V58" s="1394"/>
      <c r="W58" s="1394"/>
      <c r="X58" s="1394"/>
      <c r="Y58" s="1394"/>
      <c r="Z58" s="1394"/>
      <c r="AA58" s="1394"/>
      <c r="AB58" s="1394"/>
      <c r="AC58" s="1394"/>
      <c r="AD58" s="1394"/>
      <c r="AE58" s="1394"/>
      <c r="AF58" s="1394"/>
      <c r="AG58" s="1394"/>
      <c r="AH58" s="1394"/>
      <c r="AI58" s="1394"/>
      <c r="AJ58" s="1394"/>
      <c r="AK58" s="1394"/>
      <c r="AL58" s="1394"/>
      <c r="AM58" s="1394"/>
      <c r="AN58" s="1394"/>
      <c r="AO58" s="1394"/>
      <c r="AP58" s="1394"/>
      <c r="AQ58" s="1394"/>
      <c r="AR58" s="1394"/>
      <c r="AS58" s="1394"/>
      <c r="AT58" s="1394"/>
      <c r="AU58" s="1394"/>
      <c r="AV58" s="1394"/>
      <c r="AW58" s="1394"/>
      <c r="AX58" s="1394"/>
      <c r="AY58" s="1394"/>
      <c r="AZ58" s="1394"/>
      <c r="BA58" s="1394"/>
      <c r="BB58" s="1394"/>
      <c r="BC58" s="1394"/>
      <c r="BD58" s="1394"/>
      <c r="BE58" s="1394"/>
      <c r="BF58" s="1394"/>
      <c r="BG58" s="1394"/>
      <c r="BH58" s="1394"/>
      <c r="BI58" s="1394"/>
      <c r="BJ58" s="1394"/>
      <c r="BK58" s="383"/>
      <c r="BL58" s="371"/>
      <c r="BM58" s="371"/>
      <c r="BN58" s="371"/>
      <c r="BO58" s="371"/>
      <c r="BP58" s="371"/>
      <c r="BQ58" s="371"/>
      <c r="BR58" s="371"/>
      <c r="BS58" s="371"/>
      <c r="BT58" s="371"/>
      <c r="BU58" s="371"/>
      <c r="BV58" s="371"/>
      <c r="BW58" s="371"/>
      <c r="BX58" s="371"/>
      <c r="BY58" s="371"/>
      <c r="BZ58" s="371"/>
      <c r="CA58" s="371"/>
      <c r="CB58" s="371"/>
      <c r="CC58" s="371"/>
      <c r="CD58" s="371"/>
      <c r="CE58" s="371"/>
      <c r="CF58" s="366"/>
      <c r="CG58" s="367"/>
      <c r="CI58" s="369"/>
      <c r="CJ58" s="369"/>
    </row>
    <row r="59" spans="1:92" s="368" customFormat="1" ht="34.5" customHeight="1">
      <c r="A59" s="363"/>
      <c r="B59" s="370"/>
      <c r="C59" s="366"/>
      <c r="D59" s="366"/>
      <c r="E59" s="387" t="s">
        <v>611</v>
      </c>
      <c r="F59" s="1394" t="s">
        <v>622</v>
      </c>
      <c r="G59" s="1394"/>
      <c r="H59" s="1394"/>
      <c r="I59" s="1394"/>
      <c r="J59" s="1394"/>
      <c r="K59" s="1394"/>
      <c r="L59" s="1394"/>
      <c r="M59" s="1394"/>
      <c r="N59" s="1394"/>
      <c r="O59" s="1394"/>
      <c r="P59" s="1394"/>
      <c r="Q59" s="1394"/>
      <c r="R59" s="1394"/>
      <c r="S59" s="1394"/>
      <c r="T59" s="1394"/>
      <c r="U59" s="1394"/>
      <c r="V59" s="1394"/>
      <c r="W59" s="1394"/>
      <c r="X59" s="1394"/>
      <c r="Y59" s="1394"/>
      <c r="Z59" s="1394"/>
      <c r="AA59" s="1394"/>
      <c r="AB59" s="1394"/>
      <c r="AC59" s="1394"/>
      <c r="AD59" s="1394"/>
      <c r="AE59" s="1394"/>
      <c r="AF59" s="1394"/>
      <c r="AG59" s="1394"/>
      <c r="AH59" s="1394"/>
      <c r="AI59" s="1394"/>
      <c r="AJ59" s="1394"/>
      <c r="AK59" s="1394"/>
      <c r="AL59" s="1394"/>
      <c r="AM59" s="1394"/>
      <c r="AN59" s="1394"/>
      <c r="AO59" s="1394"/>
      <c r="AP59" s="1394"/>
      <c r="AQ59" s="1394"/>
      <c r="AR59" s="1394"/>
      <c r="AS59" s="1394"/>
      <c r="AT59" s="1394"/>
      <c r="AU59" s="1394"/>
      <c r="AV59" s="1394"/>
      <c r="AW59" s="1394"/>
      <c r="AX59" s="1394"/>
      <c r="AY59" s="1394"/>
      <c r="AZ59" s="1394"/>
      <c r="BA59" s="1394"/>
      <c r="BB59" s="1394"/>
      <c r="BC59" s="1394"/>
      <c r="BD59" s="1394"/>
      <c r="BE59" s="1394"/>
      <c r="BF59" s="1394"/>
      <c r="BG59" s="1394"/>
      <c r="BH59" s="1394"/>
      <c r="BI59" s="1394"/>
      <c r="BJ59" s="1394"/>
      <c r="BK59" s="383"/>
      <c r="BL59" s="371"/>
      <c r="BM59" s="371"/>
      <c r="BN59" s="371"/>
      <c r="BO59" s="371"/>
      <c r="BP59" s="371"/>
      <c r="BQ59" s="371"/>
      <c r="BR59" s="371"/>
      <c r="BS59" s="371"/>
      <c r="BT59" s="371"/>
      <c r="BU59" s="371"/>
      <c r="BV59" s="371"/>
      <c r="BW59" s="371"/>
      <c r="BX59" s="371"/>
      <c r="BY59" s="371"/>
      <c r="BZ59" s="371"/>
      <c r="CA59" s="371"/>
      <c r="CB59" s="371"/>
      <c r="CC59" s="371"/>
      <c r="CD59" s="371"/>
      <c r="CE59" s="371"/>
      <c r="CF59" s="366"/>
      <c r="CG59" s="367"/>
      <c r="CI59" s="369"/>
      <c r="CJ59" s="369"/>
    </row>
    <row r="60" spans="1:92" s="368" customFormat="1" ht="22.5" customHeight="1">
      <c r="A60" s="363"/>
      <c r="B60" s="370"/>
      <c r="C60" s="366"/>
      <c r="D60" s="359"/>
      <c r="E60" s="388" t="s">
        <v>611</v>
      </c>
      <c r="F60" s="1394" t="s">
        <v>623</v>
      </c>
      <c r="G60" s="1394"/>
      <c r="H60" s="1394"/>
      <c r="I60" s="1394"/>
      <c r="J60" s="1394"/>
      <c r="K60" s="1394"/>
      <c r="L60" s="1394"/>
      <c r="M60" s="1394"/>
      <c r="N60" s="1394"/>
      <c r="O60" s="1394"/>
      <c r="P60" s="1394"/>
      <c r="Q60" s="1394"/>
      <c r="R60" s="1394"/>
      <c r="S60" s="1394"/>
      <c r="T60" s="1394"/>
      <c r="U60" s="1394"/>
      <c r="V60" s="1394"/>
      <c r="W60" s="1394"/>
      <c r="X60" s="1394"/>
      <c r="Y60" s="1394"/>
      <c r="Z60" s="1394"/>
      <c r="AA60" s="1394"/>
      <c r="AB60" s="1394"/>
      <c r="AC60" s="1394"/>
      <c r="AD60" s="1394"/>
      <c r="AE60" s="1394"/>
      <c r="AF60" s="1394"/>
      <c r="AG60" s="1394"/>
      <c r="AH60" s="1394"/>
      <c r="AI60" s="1394"/>
      <c r="AJ60" s="1394"/>
      <c r="AK60" s="1394"/>
      <c r="AL60" s="1394"/>
      <c r="AM60" s="1394"/>
      <c r="AN60" s="1394"/>
      <c r="AO60" s="1394"/>
      <c r="AP60" s="1394"/>
      <c r="AQ60" s="1394"/>
      <c r="AR60" s="1394"/>
      <c r="AS60" s="1394"/>
      <c r="AT60" s="1394"/>
      <c r="AU60" s="1394"/>
      <c r="AV60" s="1394"/>
      <c r="AW60" s="1394"/>
      <c r="AX60" s="1394"/>
      <c r="AY60" s="1394"/>
      <c r="AZ60" s="1394"/>
      <c r="BA60" s="1394"/>
      <c r="BB60" s="1394"/>
      <c r="BC60" s="1394"/>
      <c r="BD60" s="1394"/>
      <c r="BE60" s="1394"/>
      <c r="BF60" s="1394"/>
      <c r="BG60" s="1394"/>
      <c r="BH60" s="1394"/>
      <c r="BI60" s="1394"/>
      <c r="BJ60" s="1394"/>
      <c r="BK60" s="383"/>
      <c r="BL60" s="371"/>
      <c r="BM60" s="371"/>
      <c r="BN60" s="371"/>
      <c r="BO60" s="371"/>
      <c r="BP60" s="371"/>
      <c r="BQ60" s="371"/>
      <c r="BR60" s="371"/>
      <c r="BS60" s="371"/>
      <c r="BT60" s="371"/>
      <c r="BU60" s="371"/>
      <c r="BV60" s="371"/>
      <c r="BW60" s="371"/>
      <c r="BX60" s="371"/>
      <c r="BY60" s="371"/>
      <c r="BZ60" s="371"/>
      <c r="CA60" s="371"/>
      <c r="CB60" s="371"/>
      <c r="CC60" s="371"/>
      <c r="CD60" s="371"/>
      <c r="CE60" s="371"/>
      <c r="CF60" s="372"/>
      <c r="CG60" s="367"/>
      <c r="CI60" s="369"/>
      <c r="CJ60" s="369"/>
    </row>
    <row r="61" spans="1:92" s="368" customFormat="1" ht="12" customHeight="1">
      <c r="A61" s="363"/>
      <c r="B61" s="370"/>
      <c r="C61" s="366"/>
      <c r="D61" s="359"/>
      <c r="E61" s="388" t="s">
        <v>611</v>
      </c>
      <c r="F61" s="1394" t="s">
        <v>624</v>
      </c>
      <c r="G61" s="1394"/>
      <c r="H61" s="1394"/>
      <c r="I61" s="1394"/>
      <c r="J61" s="1394"/>
      <c r="K61" s="1394"/>
      <c r="L61" s="1394"/>
      <c r="M61" s="1394"/>
      <c r="N61" s="1394"/>
      <c r="O61" s="1394"/>
      <c r="P61" s="1394"/>
      <c r="Q61" s="1394"/>
      <c r="R61" s="1394"/>
      <c r="S61" s="1394"/>
      <c r="T61" s="1394"/>
      <c r="U61" s="1394"/>
      <c r="V61" s="1394"/>
      <c r="W61" s="1394"/>
      <c r="X61" s="1394"/>
      <c r="Y61" s="1394"/>
      <c r="Z61" s="1394"/>
      <c r="AA61" s="1394"/>
      <c r="AB61" s="1394"/>
      <c r="AC61" s="1394"/>
      <c r="AD61" s="1394"/>
      <c r="AE61" s="1394"/>
      <c r="AF61" s="1394"/>
      <c r="AG61" s="1394"/>
      <c r="AH61" s="1394"/>
      <c r="AI61" s="1394"/>
      <c r="AJ61" s="1394"/>
      <c r="AK61" s="1394"/>
      <c r="AL61" s="1394"/>
      <c r="AM61" s="1394"/>
      <c r="AN61" s="1394"/>
      <c r="AO61" s="1394"/>
      <c r="AP61" s="1394"/>
      <c r="AQ61" s="1394"/>
      <c r="AR61" s="1394"/>
      <c r="AS61" s="1394"/>
      <c r="AT61" s="1394"/>
      <c r="AU61" s="1394"/>
      <c r="AV61" s="1394"/>
      <c r="AW61" s="1394"/>
      <c r="AX61" s="1394"/>
      <c r="AY61" s="1394"/>
      <c r="AZ61" s="1394"/>
      <c r="BA61" s="1394"/>
      <c r="BB61" s="1394"/>
      <c r="BC61" s="1394"/>
      <c r="BD61" s="1394"/>
      <c r="BE61" s="1394"/>
      <c r="BF61" s="1394"/>
      <c r="BG61" s="1394"/>
      <c r="BH61" s="1394"/>
      <c r="BI61" s="1394"/>
      <c r="BJ61" s="1394"/>
      <c r="BK61" s="383"/>
      <c r="BL61" s="371"/>
      <c r="BM61" s="371"/>
      <c r="BN61" s="371"/>
      <c r="BO61" s="371"/>
      <c r="BP61" s="371"/>
      <c r="BQ61" s="371"/>
      <c r="BR61" s="371"/>
      <c r="BS61" s="371"/>
      <c r="BT61" s="371"/>
      <c r="BU61" s="371"/>
      <c r="BV61" s="371"/>
      <c r="BW61" s="371"/>
      <c r="BX61" s="371"/>
      <c r="BY61" s="371"/>
      <c r="BZ61" s="371"/>
      <c r="CA61" s="371"/>
      <c r="CB61" s="371"/>
      <c r="CC61" s="371"/>
      <c r="CD61" s="371"/>
      <c r="CE61" s="371"/>
      <c r="CF61" s="372"/>
      <c r="CG61" s="367"/>
      <c r="CI61" s="369"/>
      <c r="CJ61" s="369"/>
    </row>
    <row r="62" spans="1:92" s="368" customFormat="1" ht="12" customHeight="1">
      <c r="A62" s="363"/>
      <c r="B62" s="370"/>
      <c r="C62" s="366"/>
      <c r="D62" s="359"/>
      <c r="E62" s="388" t="s">
        <v>611</v>
      </c>
      <c r="F62" s="1394" t="s">
        <v>625</v>
      </c>
      <c r="G62" s="1394"/>
      <c r="H62" s="1394"/>
      <c r="I62" s="1394"/>
      <c r="J62" s="1394"/>
      <c r="K62" s="1394"/>
      <c r="L62" s="1394"/>
      <c r="M62" s="1394"/>
      <c r="N62" s="1394"/>
      <c r="O62" s="1394"/>
      <c r="P62" s="1394"/>
      <c r="Q62" s="1394"/>
      <c r="R62" s="1394"/>
      <c r="S62" s="1394"/>
      <c r="T62" s="1394"/>
      <c r="U62" s="1394"/>
      <c r="V62" s="1394"/>
      <c r="W62" s="1394"/>
      <c r="X62" s="1394"/>
      <c r="Y62" s="1394"/>
      <c r="Z62" s="1394"/>
      <c r="AA62" s="1394"/>
      <c r="AB62" s="1394"/>
      <c r="AC62" s="1394"/>
      <c r="AD62" s="1394"/>
      <c r="AE62" s="1394"/>
      <c r="AF62" s="1394"/>
      <c r="AG62" s="1394"/>
      <c r="AH62" s="1394"/>
      <c r="AI62" s="1394"/>
      <c r="AJ62" s="1394"/>
      <c r="AK62" s="1394"/>
      <c r="AL62" s="1394"/>
      <c r="AM62" s="1394"/>
      <c r="AN62" s="1394"/>
      <c r="AO62" s="1394"/>
      <c r="AP62" s="1394"/>
      <c r="AQ62" s="1394"/>
      <c r="AR62" s="1394"/>
      <c r="AS62" s="1394"/>
      <c r="AT62" s="1394"/>
      <c r="AU62" s="1394"/>
      <c r="AV62" s="1394"/>
      <c r="AW62" s="1394"/>
      <c r="AX62" s="1394"/>
      <c r="AY62" s="1394"/>
      <c r="AZ62" s="1394"/>
      <c r="BA62" s="1394"/>
      <c r="BB62" s="1394"/>
      <c r="BC62" s="1394"/>
      <c r="BD62" s="1394"/>
      <c r="BE62" s="1394"/>
      <c r="BF62" s="1394"/>
      <c r="BG62" s="1394"/>
      <c r="BH62" s="1394"/>
      <c r="BI62" s="1394"/>
      <c r="BJ62" s="1394"/>
      <c r="BK62" s="383"/>
      <c r="BL62" s="371"/>
      <c r="BM62" s="371"/>
      <c r="BN62" s="371"/>
      <c r="BO62" s="371"/>
      <c r="BP62" s="371"/>
      <c r="BQ62" s="371"/>
      <c r="BR62" s="371"/>
      <c r="BS62" s="371"/>
      <c r="BT62" s="371"/>
      <c r="BU62" s="371"/>
      <c r="BV62" s="371"/>
      <c r="BW62" s="371"/>
      <c r="BX62" s="371"/>
      <c r="BY62" s="371"/>
      <c r="BZ62" s="371"/>
      <c r="CA62" s="371"/>
      <c r="CB62" s="371"/>
      <c r="CC62" s="371"/>
      <c r="CD62" s="371"/>
      <c r="CE62" s="371"/>
      <c r="CF62" s="372"/>
      <c r="CG62" s="367"/>
      <c r="CI62" s="369"/>
      <c r="CJ62" s="369"/>
    </row>
    <row r="63" spans="1:92" s="368" customFormat="1" ht="12" customHeight="1">
      <c r="A63" s="363"/>
      <c r="B63" s="370"/>
      <c r="C63" s="366"/>
      <c r="D63" s="359"/>
      <c r="E63" s="388" t="s">
        <v>611</v>
      </c>
      <c r="F63" s="1394" t="s">
        <v>626</v>
      </c>
      <c r="G63" s="1394"/>
      <c r="H63" s="1394"/>
      <c r="I63" s="1394"/>
      <c r="J63" s="1394"/>
      <c r="K63" s="1394"/>
      <c r="L63" s="1394"/>
      <c r="M63" s="1394"/>
      <c r="N63" s="1394"/>
      <c r="O63" s="1394"/>
      <c r="P63" s="1394"/>
      <c r="Q63" s="1394"/>
      <c r="R63" s="1394"/>
      <c r="S63" s="1394"/>
      <c r="T63" s="1394"/>
      <c r="U63" s="1394"/>
      <c r="V63" s="1394"/>
      <c r="W63" s="1394"/>
      <c r="X63" s="1394"/>
      <c r="Y63" s="1394"/>
      <c r="Z63" s="1394"/>
      <c r="AA63" s="1394"/>
      <c r="AB63" s="1394"/>
      <c r="AC63" s="1394"/>
      <c r="AD63" s="1394"/>
      <c r="AE63" s="1394"/>
      <c r="AF63" s="1394"/>
      <c r="AG63" s="1394"/>
      <c r="AH63" s="1394"/>
      <c r="AI63" s="1394"/>
      <c r="AJ63" s="1394"/>
      <c r="AK63" s="1394"/>
      <c r="AL63" s="1394"/>
      <c r="AM63" s="1394"/>
      <c r="AN63" s="1394"/>
      <c r="AO63" s="1394"/>
      <c r="AP63" s="1394"/>
      <c r="AQ63" s="1394"/>
      <c r="AR63" s="1394"/>
      <c r="AS63" s="1394"/>
      <c r="AT63" s="1394"/>
      <c r="AU63" s="1394"/>
      <c r="AV63" s="1394"/>
      <c r="AW63" s="1394"/>
      <c r="AX63" s="1394"/>
      <c r="AY63" s="1394"/>
      <c r="AZ63" s="1394"/>
      <c r="BA63" s="1394"/>
      <c r="BB63" s="1394"/>
      <c r="BC63" s="1394"/>
      <c r="BD63" s="1394"/>
      <c r="BE63" s="1394"/>
      <c r="BF63" s="1394"/>
      <c r="BG63" s="1394"/>
      <c r="BH63" s="1394"/>
      <c r="BI63" s="1394"/>
      <c r="BJ63" s="1394"/>
      <c r="BK63" s="383"/>
      <c r="BL63" s="371"/>
      <c r="BM63" s="371"/>
      <c r="BN63" s="371"/>
      <c r="BO63" s="371"/>
      <c r="BP63" s="371"/>
      <c r="BQ63" s="371"/>
      <c r="BR63" s="371"/>
      <c r="BS63" s="371"/>
      <c r="BT63" s="371"/>
      <c r="BU63" s="371"/>
      <c r="BV63" s="371"/>
      <c r="BW63" s="371"/>
      <c r="BX63" s="371"/>
      <c r="BY63" s="371"/>
      <c r="BZ63" s="371"/>
      <c r="CA63" s="371"/>
      <c r="CB63" s="371"/>
      <c r="CC63" s="371"/>
      <c r="CD63" s="371"/>
      <c r="CE63" s="371"/>
      <c r="CF63" s="372"/>
      <c r="CG63" s="367"/>
      <c r="CI63" s="369"/>
      <c r="CJ63" s="369"/>
    </row>
    <row r="64" spans="1:92" s="368" customFormat="1" ht="12" customHeight="1">
      <c r="A64" s="363"/>
      <c r="B64" s="370"/>
      <c r="C64" s="366"/>
      <c r="D64" s="359"/>
      <c r="E64" s="388" t="s">
        <v>611</v>
      </c>
      <c r="F64" s="1394" t="s">
        <v>667</v>
      </c>
      <c r="G64" s="1394"/>
      <c r="H64" s="1394"/>
      <c r="I64" s="1394"/>
      <c r="J64" s="1394"/>
      <c r="K64" s="1394"/>
      <c r="L64" s="1394"/>
      <c r="M64" s="1394"/>
      <c r="N64" s="1394"/>
      <c r="O64" s="1394"/>
      <c r="P64" s="1394"/>
      <c r="Q64" s="1394"/>
      <c r="R64" s="1394"/>
      <c r="S64" s="1394"/>
      <c r="T64" s="1394"/>
      <c r="U64" s="1394"/>
      <c r="V64" s="1394"/>
      <c r="W64" s="1394"/>
      <c r="X64" s="1394"/>
      <c r="Y64" s="1394"/>
      <c r="Z64" s="1394"/>
      <c r="AA64" s="1394"/>
      <c r="AB64" s="1394"/>
      <c r="AC64" s="1394"/>
      <c r="AD64" s="1394"/>
      <c r="AE64" s="1394"/>
      <c r="AF64" s="1394"/>
      <c r="AG64" s="1394"/>
      <c r="AH64" s="1394"/>
      <c r="AI64" s="1394"/>
      <c r="AJ64" s="1394"/>
      <c r="AK64" s="1394"/>
      <c r="AL64" s="1394"/>
      <c r="AM64" s="1394"/>
      <c r="AN64" s="1394"/>
      <c r="AO64" s="1394"/>
      <c r="AP64" s="1394"/>
      <c r="AQ64" s="1394"/>
      <c r="AR64" s="1394"/>
      <c r="AS64" s="1394"/>
      <c r="AT64" s="1394"/>
      <c r="AU64" s="1394"/>
      <c r="AV64" s="1394"/>
      <c r="AW64" s="1394"/>
      <c r="AX64" s="1394"/>
      <c r="AY64" s="1394"/>
      <c r="AZ64" s="1394"/>
      <c r="BA64" s="1394"/>
      <c r="BB64" s="1394"/>
      <c r="BC64" s="1394"/>
      <c r="BD64" s="1394"/>
      <c r="BE64" s="1394"/>
      <c r="BF64" s="1394"/>
      <c r="BG64" s="1394"/>
      <c r="BH64" s="1394"/>
      <c r="BI64" s="1394"/>
      <c r="BJ64" s="1394"/>
      <c r="BK64" s="383"/>
      <c r="BL64" s="371"/>
      <c r="BM64" s="371"/>
      <c r="BN64" s="371"/>
      <c r="BO64" s="371"/>
      <c r="BP64" s="371"/>
      <c r="BQ64" s="371"/>
      <c r="BR64" s="371"/>
      <c r="BS64" s="371"/>
      <c r="BT64" s="371"/>
      <c r="BU64" s="371"/>
      <c r="BV64" s="371"/>
      <c r="BW64" s="371"/>
      <c r="BX64" s="371"/>
      <c r="BY64" s="371"/>
      <c r="BZ64" s="371"/>
      <c r="CA64" s="371"/>
      <c r="CB64" s="371"/>
      <c r="CC64" s="371"/>
      <c r="CD64" s="371"/>
      <c r="CE64" s="371"/>
      <c r="CF64" s="372"/>
      <c r="CG64" s="367"/>
      <c r="CI64" s="369"/>
      <c r="CJ64" s="369"/>
    </row>
    <row r="65" spans="1:88" s="368" customFormat="1" ht="18.75" customHeight="1">
      <c r="A65" s="363"/>
      <c r="B65" s="374"/>
      <c r="C65" s="1395" t="s">
        <v>627</v>
      </c>
      <c r="D65" s="1395"/>
      <c r="E65" s="1537" t="s">
        <v>823</v>
      </c>
      <c r="F65" s="1537"/>
      <c r="G65" s="1537"/>
      <c r="H65" s="1537"/>
      <c r="I65" s="1537"/>
      <c r="J65" s="1537"/>
      <c r="K65" s="1537"/>
      <c r="L65" s="1537"/>
      <c r="M65" s="1537"/>
      <c r="N65" s="1537"/>
      <c r="O65" s="1537"/>
      <c r="P65" s="1537"/>
      <c r="Q65" s="1537"/>
      <c r="R65" s="1537"/>
      <c r="S65" s="1537"/>
      <c r="T65" s="1537"/>
      <c r="U65" s="1537"/>
      <c r="V65" s="1537"/>
      <c r="W65" s="1537"/>
      <c r="X65" s="1537"/>
      <c r="Y65" s="1537"/>
      <c r="Z65" s="1537"/>
      <c r="AA65" s="1537"/>
      <c r="AB65" s="1537"/>
      <c r="AC65" s="1537"/>
      <c r="AD65" s="1537"/>
      <c r="AE65" s="1537"/>
      <c r="AF65" s="1537"/>
      <c r="AG65" s="1537"/>
      <c r="AH65" s="1537"/>
      <c r="AI65" s="1537"/>
      <c r="AJ65" s="1537"/>
      <c r="AK65" s="1537"/>
      <c r="AL65" s="1537"/>
      <c r="AM65" s="1537"/>
      <c r="AN65" s="1537"/>
      <c r="AO65" s="1537"/>
      <c r="AP65" s="1537"/>
      <c r="AQ65" s="1537"/>
      <c r="AR65" s="1537"/>
      <c r="AS65" s="1537"/>
      <c r="AT65" s="1537"/>
      <c r="AU65" s="1537"/>
      <c r="AV65" s="1537"/>
      <c r="AW65" s="1537"/>
      <c r="AX65" s="1537"/>
      <c r="AY65" s="1537"/>
      <c r="AZ65" s="1537"/>
      <c r="BA65" s="1537"/>
      <c r="BB65" s="1537"/>
      <c r="BC65" s="1537"/>
      <c r="BD65" s="1537"/>
      <c r="BE65" s="1537"/>
      <c r="BF65" s="1537"/>
      <c r="BG65" s="1537"/>
      <c r="BH65" s="1537"/>
      <c r="BI65" s="1537"/>
      <c r="BJ65" s="1537"/>
      <c r="BK65" s="375"/>
      <c r="BL65" s="366"/>
      <c r="BM65" s="366"/>
      <c r="BN65" s="366"/>
      <c r="BO65" s="366"/>
      <c r="BP65" s="366"/>
      <c r="BQ65" s="366"/>
      <c r="BR65" s="366"/>
      <c r="BS65" s="366"/>
      <c r="BT65" s="366"/>
      <c r="BU65" s="366"/>
      <c r="BV65" s="366"/>
      <c r="BW65" s="366"/>
      <c r="BX65" s="366"/>
      <c r="BY65" s="366"/>
      <c r="BZ65" s="366"/>
      <c r="CA65" s="366"/>
      <c r="CB65" s="366"/>
      <c r="CC65" s="366"/>
      <c r="CD65" s="366"/>
      <c r="CE65" s="366"/>
      <c r="CF65" s="366"/>
      <c r="CG65" s="367"/>
      <c r="CI65" s="369"/>
      <c r="CJ65" s="369"/>
    </row>
    <row r="66" spans="1:88" ht="12" customHeight="1">
      <c r="A66" s="254"/>
      <c r="B66" s="23"/>
      <c r="C66" s="23"/>
      <c r="D66" s="22"/>
      <c r="E66" s="5"/>
      <c r="F66" s="5"/>
      <c r="G66" s="5"/>
      <c r="H66" s="5"/>
      <c r="I66" s="5"/>
      <c r="J66" s="10"/>
      <c r="K66" s="10"/>
      <c r="L66" s="10"/>
      <c r="M66" s="10"/>
      <c r="N66" s="10"/>
      <c r="O66" s="10"/>
      <c r="P66" s="10"/>
      <c r="Q66" s="10"/>
      <c r="R66" s="10"/>
      <c r="S66" s="10"/>
      <c r="T66" s="10"/>
      <c r="U66" s="10"/>
      <c r="V66" s="10"/>
      <c r="W66" s="10"/>
      <c r="X66" s="10"/>
      <c r="Y66" s="10"/>
      <c r="Z66" s="10"/>
      <c r="AA66" s="10"/>
      <c r="AB66" s="10"/>
      <c r="AC66" s="10"/>
      <c r="AD66" s="10"/>
      <c r="AE66" s="10"/>
      <c r="AF66" s="5"/>
      <c r="AG66" s="5"/>
      <c r="AH66" s="5"/>
      <c r="AI66" s="5"/>
      <c r="AJ66" s="5"/>
      <c r="AK66" s="5"/>
      <c r="AL66" s="81"/>
      <c r="AM66" s="81"/>
      <c r="AN66" s="81"/>
      <c r="AO66" s="81"/>
      <c r="AP66" s="82"/>
      <c r="AQ66" s="3"/>
      <c r="AR66" s="3"/>
      <c r="AS66" s="3"/>
      <c r="AT66" s="83"/>
      <c r="AU66" s="83"/>
      <c r="AV66" s="83"/>
      <c r="AW66" s="83"/>
      <c r="AX66" s="83"/>
      <c r="AY66" s="83"/>
      <c r="AZ66" s="83"/>
      <c r="BA66" s="83"/>
      <c r="BB66" s="83"/>
      <c r="BC66" s="83"/>
      <c r="BD66" s="83"/>
      <c r="BE66" s="83"/>
      <c r="BF66" s="83"/>
      <c r="BG66" s="84"/>
      <c r="BH66" s="84"/>
      <c r="BI66" s="84"/>
      <c r="BJ66" s="84"/>
      <c r="BK66" s="84"/>
      <c r="BL66" s="84"/>
    </row>
    <row r="67" spans="1:88" ht="88.5" customHeight="1">
      <c r="A67" s="1398" t="s">
        <v>463</v>
      </c>
      <c r="B67" s="1399"/>
      <c r="C67" s="1399"/>
      <c r="D67" s="1399"/>
      <c r="E67" s="1399"/>
      <c r="F67" s="1399"/>
      <c r="G67" s="1399"/>
      <c r="H67" s="1399"/>
      <c r="I67" s="1399"/>
      <c r="J67" s="1399"/>
      <c r="K67" s="1399"/>
      <c r="L67" s="1399"/>
      <c r="M67" s="1399"/>
      <c r="N67" s="1399"/>
      <c r="O67" s="1399"/>
      <c r="P67" s="1399"/>
      <c r="Q67" s="1399"/>
      <c r="R67" s="1399"/>
      <c r="S67" s="1399"/>
      <c r="T67" s="1399"/>
      <c r="U67" s="1399"/>
      <c r="V67" s="1399"/>
      <c r="W67" s="1399"/>
      <c r="X67" s="1399"/>
      <c r="Y67" s="1399"/>
      <c r="Z67" s="1399"/>
      <c r="AA67" s="1399"/>
      <c r="AB67" s="1399"/>
      <c r="AC67" s="1399"/>
      <c r="AD67" s="1399"/>
      <c r="AE67" s="1399"/>
      <c r="AF67" s="1399"/>
      <c r="AG67" s="1399"/>
      <c r="AH67" s="1399"/>
      <c r="AI67" s="1399"/>
      <c r="AJ67" s="1399"/>
      <c r="AK67" s="1399"/>
      <c r="AL67" s="1399"/>
      <c r="AM67" s="1399"/>
      <c r="AN67" s="1399"/>
      <c r="AO67" s="1399"/>
      <c r="AP67" s="1399"/>
      <c r="AQ67" s="1399"/>
      <c r="AR67" s="1399"/>
      <c r="AS67" s="1399"/>
      <c r="AT67" s="1399"/>
      <c r="AU67" s="1399"/>
      <c r="AV67" s="1399"/>
      <c r="AW67" s="1399"/>
      <c r="AX67" s="1399"/>
      <c r="AY67" s="1399"/>
      <c r="AZ67" s="1399"/>
      <c r="BA67" s="1399"/>
      <c r="BB67" s="1399"/>
      <c r="BC67" s="1399"/>
      <c r="BD67" s="1399"/>
      <c r="BE67" s="1399"/>
      <c r="BF67" s="1399"/>
      <c r="BG67" s="1399"/>
      <c r="BH67" s="1399"/>
      <c r="BI67" s="1399"/>
      <c r="BJ67" s="1399"/>
      <c r="BK67" s="1399"/>
      <c r="BL67" s="1399"/>
    </row>
    <row r="68" spans="1:88" ht="12" customHeight="1">
      <c r="B68" s="85"/>
      <c r="C68" s="85"/>
      <c r="D68" s="85"/>
      <c r="E68" s="85"/>
      <c r="F68" s="85"/>
      <c r="G68" s="85"/>
      <c r="H68" s="85"/>
      <c r="I68" s="85"/>
      <c r="J68" s="85"/>
      <c r="K68" s="85"/>
      <c r="L68" s="85"/>
      <c r="M68" s="86"/>
      <c r="N68" s="86"/>
      <c r="O68" s="86"/>
      <c r="P68" s="2"/>
      <c r="Q68" s="2"/>
      <c r="R68" s="2"/>
      <c r="S68" s="2"/>
      <c r="T68" s="2"/>
      <c r="U68" s="2"/>
      <c r="V68" s="2"/>
      <c r="W68" s="49"/>
      <c r="X68" s="49"/>
      <c r="Y68" s="49"/>
      <c r="Z68" s="49"/>
      <c r="AA68" s="49"/>
      <c r="AB68" s="49"/>
      <c r="AC68" s="49"/>
      <c r="AD68" s="49"/>
      <c r="AE68" s="49"/>
      <c r="AF68" s="49"/>
      <c r="AG68" s="49"/>
      <c r="AH68" s="49"/>
      <c r="AI68" s="49"/>
      <c r="AJ68" s="49"/>
      <c r="AK68" s="49"/>
      <c r="AL68" s="49"/>
      <c r="AM68" s="49"/>
      <c r="AN68" s="49"/>
      <c r="AO68" s="49"/>
      <c r="AP68" s="49"/>
      <c r="AV68" s="24"/>
      <c r="AW68" s="24"/>
      <c r="AX68" s="24"/>
      <c r="AY68" s="24"/>
      <c r="AZ68" s="24"/>
      <c r="BA68" s="24"/>
      <c r="BB68" s="24"/>
      <c r="BC68" s="24"/>
      <c r="BD68" s="24"/>
      <c r="BE68" s="24"/>
      <c r="BF68" s="24"/>
      <c r="BG68" s="87"/>
      <c r="BH68" s="87"/>
      <c r="BI68" s="87"/>
      <c r="BJ68" s="87"/>
      <c r="BK68" s="87"/>
      <c r="BL68" s="87"/>
    </row>
    <row r="69" spans="1:88" ht="12.75" customHeight="1">
      <c r="A69" s="1224" t="s">
        <v>28</v>
      </c>
      <c r="B69" s="1224"/>
      <c r="C69" s="1224"/>
      <c r="D69" s="1224"/>
      <c r="E69" s="1224"/>
      <c r="F69" s="1224"/>
      <c r="G69" s="1224"/>
      <c r="H69" s="1224"/>
      <c r="I69" s="1224"/>
      <c r="J69" s="1224"/>
      <c r="K69" s="1224"/>
      <c r="L69" s="1224"/>
      <c r="M69" s="1224"/>
      <c r="N69" s="1224"/>
      <c r="O69" s="1224"/>
      <c r="P69" s="1224"/>
      <c r="Q69" s="1224"/>
      <c r="R69" s="1224"/>
      <c r="S69" s="1224"/>
      <c r="T69" s="1224"/>
      <c r="U69" s="1224"/>
      <c r="V69" s="1224"/>
      <c r="W69" s="1224"/>
      <c r="X69" s="1224"/>
      <c r="Y69" s="1224"/>
      <c r="Z69" s="1224"/>
      <c r="AA69" s="1224"/>
      <c r="AB69" s="1224"/>
      <c r="AC69" s="1224"/>
      <c r="AD69" s="1224"/>
      <c r="AE69" s="1224"/>
      <c r="AF69" s="1224"/>
      <c r="AG69" s="1224"/>
      <c r="AH69" s="1224"/>
      <c r="AI69" s="1224"/>
      <c r="AJ69" s="1224"/>
      <c r="AK69" s="1224"/>
      <c r="AL69" s="1224"/>
      <c r="AM69" s="1224"/>
      <c r="AN69" s="1224"/>
      <c r="AO69" s="1224"/>
      <c r="AP69" s="1224"/>
      <c r="AQ69" s="1224"/>
      <c r="AR69" s="1224"/>
      <c r="AS69" s="1224"/>
      <c r="AT69" s="1224"/>
      <c r="AU69" s="1224"/>
      <c r="AV69" s="1224"/>
      <c r="AW69" s="1224"/>
      <c r="AX69" s="1224"/>
      <c r="AY69" s="1224"/>
      <c r="AZ69" s="1224"/>
      <c r="BA69" s="1224"/>
      <c r="BB69" s="1224"/>
      <c r="BC69" s="1224"/>
      <c r="BD69" s="1224"/>
      <c r="BE69" s="1224"/>
      <c r="BF69" s="1224"/>
      <c r="BG69" s="1224"/>
      <c r="BH69" s="1224"/>
      <c r="BI69" s="1224"/>
      <c r="BJ69" s="1224"/>
      <c r="BK69" s="1224"/>
      <c r="BL69" s="1224"/>
    </row>
    <row r="70" spans="1:88" ht="12.75" customHeight="1">
      <c r="A70" s="1224"/>
      <c r="B70" s="1224"/>
      <c r="C70" s="1224"/>
      <c r="D70" s="1224"/>
      <c r="E70" s="1224"/>
      <c r="F70" s="1224"/>
      <c r="G70" s="1224"/>
      <c r="H70" s="1224"/>
      <c r="I70" s="1224"/>
      <c r="J70" s="1224"/>
      <c r="K70" s="1224"/>
      <c r="L70" s="1224"/>
      <c r="M70" s="1224"/>
      <c r="N70" s="1224"/>
      <c r="O70" s="1224"/>
      <c r="P70" s="1224"/>
      <c r="Q70" s="1224"/>
      <c r="R70" s="1224"/>
      <c r="S70" s="1224"/>
      <c r="T70" s="1224"/>
      <c r="U70" s="1224"/>
      <c r="V70" s="1224"/>
      <c r="W70" s="1224"/>
      <c r="X70" s="1224"/>
      <c r="Y70" s="1224"/>
      <c r="Z70" s="1224"/>
      <c r="AA70" s="1224"/>
      <c r="AB70" s="1224"/>
      <c r="AC70" s="1224"/>
      <c r="AD70" s="1224"/>
      <c r="AE70" s="1224"/>
      <c r="AF70" s="1224"/>
      <c r="AG70" s="1224"/>
      <c r="AH70" s="1224"/>
      <c r="AI70" s="1224"/>
      <c r="AJ70" s="1224"/>
      <c r="AK70" s="1224"/>
      <c r="AL70" s="1224"/>
      <c r="AM70" s="1224"/>
      <c r="AN70" s="1224"/>
      <c r="AO70" s="1224"/>
      <c r="AP70" s="1224"/>
      <c r="AQ70" s="1224"/>
      <c r="AR70" s="1224"/>
      <c r="AS70" s="1224"/>
      <c r="AT70" s="1224"/>
      <c r="AU70" s="1224"/>
      <c r="AV70" s="1224"/>
      <c r="AW70" s="1224"/>
      <c r="AX70" s="1224"/>
      <c r="AY70" s="1224"/>
      <c r="AZ70" s="1224"/>
      <c r="BA70" s="1224"/>
      <c r="BB70" s="1224"/>
      <c r="BC70" s="1224"/>
      <c r="BD70" s="1224"/>
      <c r="BE70" s="1224"/>
      <c r="BF70" s="1224"/>
      <c r="BG70" s="1224"/>
      <c r="BH70" s="1224"/>
      <c r="BI70" s="1224"/>
      <c r="BJ70" s="1224"/>
      <c r="BK70" s="1224"/>
      <c r="BL70" s="1224"/>
    </row>
    <row r="71" spans="1:88" s="412" customFormat="1" ht="12.75" customHeight="1">
      <c r="A71" s="429"/>
      <c r="B71" s="429"/>
      <c r="C71" s="429"/>
      <c r="D71" s="429"/>
      <c r="E71" s="429"/>
      <c r="F71" s="429"/>
      <c r="G71" s="429"/>
      <c r="H71" s="429"/>
      <c r="I71" s="429"/>
      <c r="J71" s="429"/>
      <c r="K71" s="429"/>
      <c r="L71" s="429"/>
      <c r="M71" s="429"/>
      <c r="N71" s="429"/>
      <c r="O71" s="429"/>
      <c r="P71" s="429"/>
      <c r="Q71" s="429"/>
      <c r="R71" s="429"/>
      <c r="S71" s="429"/>
      <c r="T71" s="429"/>
      <c r="U71" s="429"/>
      <c r="V71" s="429"/>
      <c r="W71" s="429"/>
      <c r="X71" s="429"/>
      <c r="Y71" s="429"/>
      <c r="Z71" s="429"/>
      <c r="AA71" s="429"/>
      <c r="AB71" s="429"/>
      <c r="AC71" s="429"/>
      <c r="AD71" s="429"/>
      <c r="AE71" s="429"/>
      <c r="AF71" s="429"/>
      <c r="AG71" s="429"/>
      <c r="AH71" s="429"/>
      <c r="AI71" s="429"/>
      <c r="AJ71" s="429"/>
      <c r="AK71" s="429"/>
      <c r="AL71" s="429"/>
      <c r="AM71" s="429"/>
      <c r="AN71" s="429"/>
      <c r="AO71" s="429"/>
      <c r="AP71" s="429"/>
      <c r="AQ71" s="429"/>
      <c r="AR71" s="429"/>
      <c r="AS71" s="429"/>
      <c r="AT71" s="429"/>
      <c r="AU71" s="429"/>
      <c r="AV71" s="429"/>
      <c r="AW71" s="429"/>
      <c r="AX71" s="429"/>
      <c r="AY71" s="429"/>
      <c r="AZ71" s="429"/>
      <c r="BA71" s="429"/>
      <c r="BB71" s="429"/>
      <c r="BC71" s="429"/>
      <c r="BD71" s="429"/>
      <c r="BE71" s="429"/>
      <c r="BF71" s="429"/>
      <c r="BG71" s="429"/>
      <c r="BH71" s="429"/>
      <c r="BI71" s="429"/>
      <c r="BJ71" s="429"/>
      <c r="BK71" s="429"/>
      <c r="BL71" s="429"/>
      <c r="BM71" s="192"/>
    </row>
    <row r="72" spans="1:88" s="412" customFormat="1" ht="20.100000000000001" customHeight="1">
      <c r="A72" s="113" t="s">
        <v>29</v>
      </c>
      <c r="B72" s="90"/>
      <c r="C72" s="90"/>
      <c r="D72" s="11"/>
      <c r="E72" s="12"/>
      <c r="F72" s="12"/>
      <c r="G72" s="12"/>
      <c r="H72" s="12"/>
      <c r="I72" s="12"/>
      <c r="J72" s="12"/>
      <c r="K72" s="12"/>
      <c r="L72" s="12"/>
      <c r="M72" s="12"/>
      <c r="N72" s="12"/>
      <c r="O72" s="2"/>
      <c r="P72" s="2"/>
      <c r="Q72" s="2"/>
      <c r="R72" s="2"/>
      <c r="S72" s="2"/>
      <c r="T72" s="2"/>
      <c r="U72" s="2"/>
      <c r="V72" s="2"/>
      <c r="W72" s="49"/>
      <c r="X72" s="49"/>
      <c r="Y72" s="49"/>
      <c r="Z72" s="49"/>
      <c r="AA72" s="49"/>
      <c r="AB72" s="49"/>
      <c r="AC72" s="49"/>
      <c r="AD72" s="49"/>
      <c r="AE72" s="49"/>
      <c r="AF72" s="49"/>
      <c r="AG72" s="49"/>
      <c r="AH72" s="49"/>
      <c r="AI72" s="49"/>
      <c r="AJ72" s="49"/>
      <c r="AK72" s="49"/>
      <c r="AL72" s="49"/>
      <c r="AM72" s="49"/>
      <c r="AN72" s="49"/>
      <c r="AO72" s="49"/>
      <c r="AP72" s="49"/>
      <c r="AU72" s="91"/>
      <c r="AV72" s="91"/>
      <c r="AW72" s="91"/>
      <c r="AX72" s="91"/>
      <c r="AY72" s="91"/>
      <c r="AZ72" s="91"/>
      <c r="BA72" s="91"/>
      <c r="BB72" s="91"/>
      <c r="BC72" s="91"/>
      <c r="BD72" s="91"/>
      <c r="BE72" s="91"/>
      <c r="BF72" s="91"/>
      <c r="BG72" s="1352" t="s">
        <v>320</v>
      </c>
      <c r="BH72" s="1352"/>
      <c r="BI72" s="1352"/>
      <c r="BJ72" s="1352"/>
      <c r="BK72" s="1352"/>
      <c r="BL72" s="1352"/>
    </row>
    <row r="73" spans="1:88" s="412" customFormat="1" ht="12.75" customHeight="1">
      <c r="A73" s="392"/>
      <c r="B73" s="969" t="s">
        <v>30</v>
      </c>
      <c r="C73" s="970"/>
      <c r="D73" s="971"/>
      <c r="E73" s="881" t="s">
        <v>824</v>
      </c>
      <c r="F73" s="882"/>
      <c r="G73" s="882"/>
      <c r="H73" s="882"/>
      <c r="I73" s="882"/>
      <c r="J73" s="882"/>
      <c r="K73" s="882"/>
      <c r="L73" s="882"/>
      <c r="M73" s="882"/>
      <c r="N73" s="882"/>
      <c r="O73" s="882"/>
      <c r="P73" s="882"/>
      <c r="Q73" s="882"/>
      <c r="R73" s="882"/>
      <c r="S73" s="882"/>
      <c r="T73" s="882"/>
      <c r="U73" s="882"/>
      <c r="V73" s="882"/>
      <c r="W73" s="882"/>
      <c r="X73" s="882"/>
      <c r="Y73" s="882"/>
      <c r="Z73" s="882"/>
      <c r="AA73" s="882"/>
      <c r="AB73" s="882"/>
      <c r="AC73" s="882"/>
      <c r="AD73" s="882"/>
      <c r="AE73" s="882"/>
      <c r="AF73" s="882"/>
      <c r="AG73" s="882"/>
      <c r="AH73" s="882"/>
      <c r="AI73" s="882"/>
      <c r="AJ73" s="882"/>
      <c r="AK73" s="882"/>
      <c r="AL73" s="882"/>
      <c r="AM73" s="882"/>
      <c r="AN73" s="882"/>
      <c r="AO73" s="882"/>
      <c r="AP73" s="882"/>
      <c r="AQ73" s="882"/>
      <c r="AR73" s="882"/>
      <c r="AS73" s="882"/>
      <c r="AT73" s="882"/>
      <c r="AU73" s="882"/>
      <c r="AV73" s="882"/>
      <c r="AW73" s="882"/>
      <c r="AX73" s="882"/>
      <c r="AY73" s="882"/>
      <c r="AZ73" s="882"/>
      <c r="BA73" s="882"/>
      <c r="BB73" s="882"/>
      <c r="BC73" s="882"/>
      <c r="BD73" s="882"/>
      <c r="BE73" s="882"/>
      <c r="BF73" s="891"/>
      <c r="BG73" s="899"/>
      <c r="BH73" s="900"/>
      <c r="BI73" s="900"/>
      <c r="BJ73" s="900"/>
      <c r="BK73" s="900"/>
      <c r="BL73" s="901"/>
      <c r="BN73" s="412" t="s">
        <v>31</v>
      </c>
    </row>
    <row r="74" spans="1:88" s="412" customFormat="1" ht="12.75" customHeight="1">
      <c r="A74" s="392"/>
      <c r="B74" s="972"/>
      <c r="C74" s="973"/>
      <c r="D74" s="974"/>
      <c r="E74" s="1027"/>
      <c r="F74" s="886"/>
      <c r="G74" s="886"/>
      <c r="H74" s="886"/>
      <c r="I74" s="886"/>
      <c r="J74" s="886"/>
      <c r="K74" s="886"/>
      <c r="L74" s="886"/>
      <c r="M74" s="886"/>
      <c r="N74" s="886"/>
      <c r="O74" s="886"/>
      <c r="P74" s="886"/>
      <c r="Q74" s="886"/>
      <c r="R74" s="886"/>
      <c r="S74" s="886"/>
      <c r="T74" s="886"/>
      <c r="U74" s="886"/>
      <c r="V74" s="886"/>
      <c r="W74" s="886"/>
      <c r="X74" s="886"/>
      <c r="Y74" s="886"/>
      <c r="Z74" s="886"/>
      <c r="AA74" s="886"/>
      <c r="AB74" s="886"/>
      <c r="AC74" s="886"/>
      <c r="AD74" s="886"/>
      <c r="AE74" s="886"/>
      <c r="AF74" s="886"/>
      <c r="AG74" s="886"/>
      <c r="AH74" s="886"/>
      <c r="AI74" s="886"/>
      <c r="AJ74" s="886"/>
      <c r="AK74" s="886"/>
      <c r="AL74" s="886"/>
      <c r="AM74" s="886"/>
      <c r="AN74" s="886"/>
      <c r="AO74" s="886"/>
      <c r="AP74" s="886"/>
      <c r="AQ74" s="886"/>
      <c r="AR74" s="886"/>
      <c r="AS74" s="886"/>
      <c r="AT74" s="886"/>
      <c r="AU74" s="886"/>
      <c r="AV74" s="886"/>
      <c r="AW74" s="886"/>
      <c r="AX74" s="886"/>
      <c r="AY74" s="886"/>
      <c r="AZ74" s="886"/>
      <c r="BA74" s="886"/>
      <c r="BB74" s="886"/>
      <c r="BC74" s="886"/>
      <c r="BD74" s="886"/>
      <c r="BE74" s="886"/>
      <c r="BF74" s="919"/>
      <c r="BG74" s="902"/>
      <c r="BH74" s="903"/>
      <c r="BI74" s="903"/>
      <c r="BJ74" s="903"/>
      <c r="BK74" s="903"/>
      <c r="BL74" s="904"/>
    </row>
    <row r="75" spans="1:88" s="412" customFormat="1" ht="12.75" customHeight="1">
      <c r="A75" s="392"/>
      <c r="B75" s="972"/>
      <c r="C75" s="973"/>
      <c r="D75" s="974"/>
      <c r="E75" s="1027"/>
      <c r="F75" s="886"/>
      <c r="G75" s="886"/>
      <c r="H75" s="886"/>
      <c r="I75" s="886"/>
      <c r="J75" s="886"/>
      <c r="K75" s="886"/>
      <c r="L75" s="886"/>
      <c r="M75" s="886"/>
      <c r="N75" s="886"/>
      <c r="O75" s="886"/>
      <c r="P75" s="886"/>
      <c r="Q75" s="886"/>
      <c r="R75" s="886"/>
      <c r="S75" s="886"/>
      <c r="T75" s="886"/>
      <c r="U75" s="886"/>
      <c r="V75" s="886"/>
      <c r="W75" s="886"/>
      <c r="X75" s="886"/>
      <c r="Y75" s="886"/>
      <c r="Z75" s="886"/>
      <c r="AA75" s="886"/>
      <c r="AB75" s="886"/>
      <c r="AC75" s="886"/>
      <c r="AD75" s="886"/>
      <c r="AE75" s="886"/>
      <c r="AF75" s="886"/>
      <c r="AG75" s="886"/>
      <c r="AH75" s="886"/>
      <c r="AI75" s="886"/>
      <c r="AJ75" s="886"/>
      <c r="AK75" s="886"/>
      <c r="AL75" s="886"/>
      <c r="AM75" s="886"/>
      <c r="AN75" s="886"/>
      <c r="AO75" s="886"/>
      <c r="AP75" s="886"/>
      <c r="AQ75" s="886"/>
      <c r="AR75" s="886"/>
      <c r="AS75" s="886"/>
      <c r="AT75" s="886"/>
      <c r="AU75" s="886"/>
      <c r="AV75" s="886"/>
      <c r="AW75" s="886"/>
      <c r="AX75" s="886"/>
      <c r="AY75" s="886"/>
      <c r="AZ75" s="886"/>
      <c r="BA75" s="886"/>
      <c r="BB75" s="886"/>
      <c r="BC75" s="886"/>
      <c r="BD75" s="886"/>
      <c r="BE75" s="886"/>
      <c r="BF75" s="919"/>
      <c r="BG75" s="902"/>
      <c r="BH75" s="903"/>
      <c r="BI75" s="903"/>
      <c r="BJ75" s="903"/>
      <c r="BK75" s="903"/>
      <c r="BL75" s="904"/>
    </row>
    <row r="76" spans="1:88" s="412" customFormat="1" ht="12.75" customHeight="1">
      <c r="A76" s="392"/>
      <c r="B76" s="972"/>
      <c r="C76" s="973"/>
      <c r="D76" s="974"/>
      <c r="E76" s="1027"/>
      <c r="F76" s="886"/>
      <c r="G76" s="886"/>
      <c r="H76" s="886"/>
      <c r="I76" s="886"/>
      <c r="J76" s="886"/>
      <c r="K76" s="886"/>
      <c r="L76" s="886"/>
      <c r="M76" s="886"/>
      <c r="N76" s="886"/>
      <c r="O76" s="886"/>
      <c r="P76" s="886"/>
      <c r="Q76" s="886"/>
      <c r="R76" s="886"/>
      <c r="S76" s="886"/>
      <c r="T76" s="886"/>
      <c r="U76" s="886"/>
      <c r="V76" s="886"/>
      <c r="W76" s="886"/>
      <c r="X76" s="886"/>
      <c r="Y76" s="886"/>
      <c r="Z76" s="886"/>
      <c r="AA76" s="886"/>
      <c r="AB76" s="886"/>
      <c r="AC76" s="886"/>
      <c r="AD76" s="886"/>
      <c r="AE76" s="886"/>
      <c r="AF76" s="886"/>
      <c r="AG76" s="886"/>
      <c r="AH76" s="886"/>
      <c r="AI76" s="886"/>
      <c r="AJ76" s="886"/>
      <c r="AK76" s="886"/>
      <c r="AL76" s="886"/>
      <c r="AM76" s="886"/>
      <c r="AN76" s="886"/>
      <c r="AO76" s="886"/>
      <c r="AP76" s="886"/>
      <c r="AQ76" s="886"/>
      <c r="AR76" s="886"/>
      <c r="AS76" s="886"/>
      <c r="AT76" s="886"/>
      <c r="AU76" s="886"/>
      <c r="AV76" s="886"/>
      <c r="AW76" s="886"/>
      <c r="AX76" s="886"/>
      <c r="AY76" s="886"/>
      <c r="AZ76" s="886"/>
      <c r="BA76" s="886"/>
      <c r="BB76" s="886"/>
      <c r="BC76" s="886"/>
      <c r="BD76" s="886"/>
      <c r="BE76" s="886"/>
      <c r="BF76" s="919"/>
      <c r="BG76" s="902"/>
      <c r="BH76" s="903"/>
      <c r="BI76" s="903"/>
      <c r="BJ76" s="903"/>
      <c r="BK76" s="903"/>
      <c r="BL76" s="904"/>
    </row>
    <row r="77" spans="1:88" s="412" customFormat="1" ht="12.75" customHeight="1">
      <c r="A77" s="392"/>
      <c r="B77" s="972"/>
      <c r="C77" s="973"/>
      <c r="D77" s="974"/>
      <c r="E77" s="1035" t="s">
        <v>323</v>
      </c>
      <c r="F77" s="1036"/>
      <c r="G77" s="989" t="s">
        <v>352</v>
      </c>
      <c r="H77" s="989"/>
      <c r="I77" s="989"/>
      <c r="J77" s="989"/>
      <c r="K77" s="989"/>
      <c r="L77" s="989"/>
      <c r="M77" s="989"/>
      <c r="N77" s="989"/>
      <c r="O77" s="989"/>
      <c r="P77" s="989"/>
      <c r="Q77" s="989"/>
      <c r="R77" s="989"/>
      <c r="S77" s="989"/>
      <c r="T77" s="989"/>
      <c r="U77" s="989"/>
      <c r="V77" s="989"/>
      <c r="W77" s="989"/>
      <c r="X77" s="989"/>
      <c r="Y77" s="989"/>
      <c r="Z77" s="989"/>
      <c r="AA77" s="989"/>
      <c r="AB77" s="989"/>
      <c r="AC77" s="989"/>
      <c r="AD77" s="989"/>
      <c r="AE77" s="989"/>
      <c r="AF77" s="989"/>
      <c r="AG77" s="989"/>
      <c r="AH77" s="989"/>
      <c r="AI77" s="989"/>
      <c r="AJ77" s="989"/>
      <c r="AK77" s="989"/>
      <c r="AL77" s="989"/>
      <c r="AM77" s="989"/>
      <c r="AN77" s="989"/>
      <c r="AO77" s="989"/>
      <c r="AP77" s="989"/>
      <c r="AQ77" s="989"/>
      <c r="AR77" s="989"/>
      <c r="AS77" s="989"/>
      <c r="AT77" s="989"/>
      <c r="AU77" s="989"/>
      <c r="AV77" s="989"/>
      <c r="AW77" s="989"/>
      <c r="AX77" s="989"/>
      <c r="AY77" s="989"/>
      <c r="AZ77" s="989"/>
      <c r="BA77" s="989"/>
      <c r="BB77" s="989"/>
      <c r="BC77" s="989"/>
      <c r="BD77" s="989"/>
      <c r="BE77" s="989"/>
      <c r="BF77" s="990"/>
      <c r="BG77" s="902"/>
      <c r="BH77" s="903"/>
      <c r="BI77" s="903"/>
      <c r="BJ77" s="903"/>
      <c r="BK77" s="903"/>
      <c r="BL77" s="904"/>
    </row>
    <row r="78" spans="1:88" s="412" customFormat="1" ht="12.75" customHeight="1">
      <c r="A78" s="392"/>
      <c r="B78" s="972"/>
      <c r="C78" s="973"/>
      <c r="D78" s="974"/>
      <c r="E78" s="498"/>
      <c r="F78" s="491"/>
      <c r="G78" s="989"/>
      <c r="H78" s="989"/>
      <c r="I78" s="989"/>
      <c r="J78" s="989"/>
      <c r="K78" s="989"/>
      <c r="L78" s="989"/>
      <c r="M78" s="989"/>
      <c r="N78" s="989"/>
      <c r="O78" s="989"/>
      <c r="P78" s="989"/>
      <c r="Q78" s="989"/>
      <c r="R78" s="989"/>
      <c r="S78" s="989"/>
      <c r="T78" s="989"/>
      <c r="U78" s="989"/>
      <c r="V78" s="989"/>
      <c r="W78" s="989"/>
      <c r="X78" s="989"/>
      <c r="Y78" s="989"/>
      <c r="Z78" s="989"/>
      <c r="AA78" s="989"/>
      <c r="AB78" s="989"/>
      <c r="AC78" s="989"/>
      <c r="AD78" s="989"/>
      <c r="AE78" s="989"/>
      <c r="AF78" s="989"/>
      <c r="AG78" s="989"/>
      <c r="AH78" s="989"/>
      <c r="AI78" s="989"/>
      <c r="AJ78" s="989"/>
      <c r="AK78" s="989"/>
      <c r="AL78" s="989"/>
      <c r="AM78" s="989"/>
      <c r="AN78" s="989"/>
      <c r="AO78" s="989"/>
      <c r="AP78" s="989"/>
      <c r="AQ78" s="989"/>
      <c r="AR78" s="989"/>
      <c r="AS78" s="989"/>
      <c r="AT78" s="989"/>
      <c r="AU78" s="989"/>
      <c r="AV78" s="989"/>
      <c r="AW78" s="989"/>
      <c r="AX78" s="989"/>
      <c r="AY78" s="989"/>
      <c r="AZ78" s="989"/>
      <c r="BA78" s="989"/>
      <c r="BB78" s="989"/>
      <c r="BC78" s="989"/>
      <c r="BD78" s="989"/>
      <c r="BE78" s="989"/>
      <c r="BF78" s="990"/>
      <c r="BG78" s="902"/>
      <c r="BH78" s="903"/>
      <c r="BI78" s="903"/>
      <c r="BJ78" s="903"/>
      <c r="BK78" s="903"/>
      <c r="BL78" s="904"/>
    </row>
    <row r="79" spans="1:88" ht="12.75" customHeight="1">
      <c r="A79" s="255"/>
      <c r="B79" s="975"/>
      <c r="C79" s="976"/>
      <c r="D79" s="977"/>
      <c r="E79" s="507"/>
      <c r="F79" s="508"/>
      <c r="G79" s="991"/>
      <c r="H79" s="991"/>
      <c r="I79" s="991"/>
      <c r="J79" s="991"/>
      <c r="K79" s="991"/>
      <c r="L79" s="991"/>
      <c r="M79" s="991"/>
      <c r="N79" s="991"/>
      <c r="O79" s="991"/>
      <c r="P79" s="991"/>
      <c r="Q79" s="991"/>
      <c r="R79" s="991"/>
      <c r="S79" s="991"/>
      <c r="T79" s="991"/>
      <c r="U79" s="991"/>
      <c r="V79" s="991"/>
      <c r="W79" s="991"/>
      <c r="X79" s="991"/>
      <c r="Y79" s="991"/>
      <c r="Z79" s="991"/>
      <c r="AA79" s="991"/>
      <c r="AB79" s="991"/>
      <c r="AC79" s="991"/>
      <c r="AD79" s="991"/>
      <c r="AE79" s="991"/>
      <c r="AF79" s="991"/>
      <c r="AG79" s="991"/>
      <c r="AH79" s="991"/>
      <c r="AI79" s="991"/>
      <c r="AJ79" s="991"/>
      <c r="AK79" s="991"/>
      <c r="AL79" s="991"/>
      <c r="AM79" s="991"/>
      <c r="AN79" s="991"/>
      <c r="AO79" s="991"/>
      <c r="AP79" s="991"/>
      <c r="AQ79" s="991"/>
      <c r="AR79" s="991"/>
      <c r="AS79" s="991"/>
      <c r="AT79" s="991"/>
      <c r="AU79" s="991"/>
      <c r="AV79" s="991"/>
      <c r="AW79" s="991"/>
      <c r="AX79" s="991"/>
      <c r="AY79" s="991"/>
      <c r="AZ79" s="991"/>
      <c r="BA79" s="991"/>
      <c r="BB79" s="991"/>
      <c r="BC79" s="991"/>
      <c r="BD79" s="991"/>
      <c r="BE79" s="991"/>
      <c r="BF79" s="992"/>
      <c r="BG79" s="905"/>
      <c r="BH79" s="906"/>
      <c r="BI79" s="906"/>
      <c r="BJ79" s="906"/>
      <c r="BK79" s="906"/>
      <c r="BL79" s="907"/>
    </row>
    <row r="80" spans="1:88" ht="12.75" customHeight="1">
      <c r="A80" s="255"/>
      <c r="B80" s="2"/>
      <c r="C80" s="2"/>
      <c r="D80" s="26"/>
      <c r="E80" s="2"/>
      <c r="F80" s="2"/>
      <c r="G80" s="2"/>
      <c r="H80" s="2"/>
      <c r="I80" s="2"/>
      <c r="J80" s="2"/>
      <c r="K80" s="2"/>
      <c r="L80" s="2"/>
      <c r="M80" s="2"/>
      <c r="N80" s="2"/>
      <c r="O80" s="2"/>
      <c r="P80" s="2"/>
      <c r="Q80" s="2"/>
      <c r="R80" s="2"/>
      <c r="S80" s="2"/>
      <c r="T80" s="2"/>
      <c r="U80" s="2"/>
      <c r="V80" s="2"/>
      <c r="W80" s="49"/>
      <c r="X80" s="49"/>
      <c r="Y80" s="49"/>
      <c r="Z80" s="49"/>
      <c r="AA80" s="49"/>
      <c r="AB80" s="49"/>
      <c r="AC80" s="49"/>
      <c r="AD80" s="49"/>
      <c r="AE80" s="49"/>
      <c r="AF80" s="49"/>
      <c r="AG80" s="49"/>
      <c r="AH80" s="49"/>
      <c r="AI80" s="49"/>
      <c r="AJ80" s="49"/>
      <c r="AK80" s="49"/>
      <c r="AL80" s="49"/>
      <c r="AM80" s="49"/>
      <c r="AN80" s="49"/>
      <c r="AO80" s="49"/>
      <c r="AP80" s="49"/>
      <c r="AV80" s="24"/>
      <c r="AW80" s="24"/>
      <c r="AX80" s="24"/>
      <c r="AY80" s="24"/>
      <c r="AZ80" s="24"/>
      <c r="BA80" s="24"/>
      <c r="BB80" s="24"/>
      <c r="BC80" s="24"/>
      <c r="BD80" s="24"/>
      <c r="BE80" s="24"/>
      <c r="BF80" s="24"/>
      <c r="BG80" s="87"/>
      <c r="BH80" s="87"/>
      <c r="BI80" s="87"/>
      <c r="BJ80" s="87"/>
      <c r="BK80" s="87"/>
      <c r="BL80" s="87"/>
    </row>
    <row r="81" spans="1:112" ht="20.100000000000001" customHeight="1">
      <c r="A81" s="113" t="s">
        <v>32</v>
      </c>
      <c r="B81" s="21"/>
      <c r="C81" s="21"/>
      <c r="D81" s="26"/>
      <c r="E81" s="2"/>
      <c r="F81" s="2"/>
      <c r="G81" s="2"/>
      <c r="H81" s="2"/>
      <c r="I81" s="2"/>
      <c r="J81" s="2"/>
      <c r="K81" s="2"/>
      <c r="L81" s="2"/>
      <c r="M81" s="2"/>
      <c r="N81" s="2"/>
      <c r="O81" s="2"/>
      <c r="P81" s="2"/>
      <c r="Q81" s="2"/>
      <c r="R81" s="2"/>
      <c r="S81" s="2"/>
      <c r="T81" s="2"/>
      <c r="U81" s="2"/>
      <c r="V81" s="2"/>
      <c r="W81" s="49"/>
      <c r="X81" s="49"/>
      <c r="Y81" s="49"/>
      <c r="Z81" s="49"/>
      <c r="AA81" s="49"/>
      <c r="AB81" s="49"/>
      <c r="AC81" s="49"/>
      <c r="AD81" s="49"/>
      <c r="AE81" s="49"/>
      <c r="AF81" s="49"/>
      <c r="AG81" s="49"/>
      <c r="AH81" s="49"/>
      <c r="AI81" s="49"/>
      <c r="AJ81" s="49"/>
      <c r="AK81" s="49"/>
      <c r="AL81" s="49"/>
      <c r="AM81" s="49"/>
      <c r="AN81" s="49"/>
      <c r="AO81" s="49"/>
      <c r="AP81" s="49"/>
      <c r="AU81" s="1397"/>
      <c r="AV81" s="1397"/>
      <c r="AW81" s="1397"/>
      <c r="AX81" s="1397"/>
      <c r="AY81" s="1397"/>
      <c r="AZ81" s="1397"/>
      <c r="BA81" s="1397"/>
      <c r="BB81" s="1397"/>
      <c r="BC81" s="1397"/>
      <c r="BD81" s="1397"/>
      <c r="BE81" s="1397"/>
      <c r="BF81" s="1397"/>
      <c r="BG81" s="1397"/>
      <c r="BH81" s="1397"/>
      <c r="BI81" s="1397"/>
      <c r="BJ81" s="1397"/>
      <c r="BK81" s="1397"/>
      <c r="BL81" s="1397"/>
    </row>
    <row r="82" spans="1:112" ht="12.75" customHeight="1">
      <c r="A82" s="255"/>
      <c r="B82" s="969" t="s">
        <v>30</v>
      </c>
      <c r="C82" s="970"/>
      <c r="D82" s="971"/>
      <c r="E82" s="909" t="s">
        <v>351</v>
      </c>
      <c r="F82" s="909"/>
      <c r="G82" s="909"/>
      <c r="H82" s="909"/>
      <c r="I82" s="909"/>
      <c r="J82" s="909"/>
      <c r="K82" s="909"/>
      <c r="L82" s="909"/>
      <c r="M82" s="909"/>
      <c r="N82" s="909"/>
      <c r="O82" s="909"/>
      <c r="P82" s="909"/>
      <c r="Q82" s="909"/>
      <c r="R82" s="909"/>
      <c r="S82" s="909"/>
      <c r="T82" s="909"/>
      <c r="U82" s="909"/>
      <c r="V82" s="909"/>
      <c r="W82" s="909"/>
      <c r="X82" s="909"/>
      <c r="Y82" s="909"/>
      <c r="Z82" s="909"/>
      <c r="AA82" s="909"/>
      <c r="AB82" s="909"/>
      <c r="AC82" s="909"/>
      <c r="AD82" s="909"/>
      <c r="AE82" s="909"/>
      <c r="AF82" s="909"/>
      <c r="AG82" s="909"/>
      <c r="AH82" s="909"/>
      <c r="AI82" s="909"/>
      <c r="AJ82" s="909"/>
      <c r="AK82" s="909"/>
      <c r="AL82" s="909"/>
      <c r="AM82" s="909"/>
      <c r="AN82" s="909"/>
      <c r="AO82" s="909"/>
      <c r="AP82" s="909"/>
      <c r="AQ82" s="909"/>
      <c r="AR82" s="909"/>
      <c r="AS82" s="909"/>
      <c r="AT82" s="909"/>
      <c r="AU82" s="909"/>
      <c r="AV82" s="909"/>
      <c r="AW82" s="909"/>
      <c r="AX82" s="909"/>
      <c r="AY82" s="909"/>
      <c r="AZ82" s="909"/>
      <c r="BA82" s="909"/>
      <c r="BB82" s="909"/>
      <c r="BC82" s="909"/>
      <c r="BD82" s="909"/>
      <c r="BE82" s="909"/>
      <c r="BF82" s="909"/>
      <c r="BG82" s="899"/>
      <c r="BH82" s="900"/>
      <c r="BI82" s="900"/>
      <c r="BJ82" s="900"/>
      <c r="BK82" s="900"/>
      <c r="BL82" s="901"/>
    </row>
    <row r="83" spans="1:112" ht="12.75" customHeight="1">
      <c r="A83" s="255"/>
      <c r="B83" s="972"/>
      <c r="C83" s="973"/>
      <c r="D83" s="974"/>
      <c r="E83" s="912"/>
      <c r="F83" s="912"/>
      <c r="G83" s="912"/>
      <c r="H83" s="912"/>
      <c r="I83" s="912"/>
      <c r="J83" s="912"/>
      <c r="K83" s="912"/>
      <c r="L83" s="912"/>
      <c r="M83" s="912"/>
      <c r="N83" s="912"/>
      <c r="O83" s="912"/>
      <c r="P83" s="912"/>
      <c r="Q83" s="912"/>
      <c r="R83" s="912"/>
      <c r="S83" s="912"/>
      <c r="T83" s="912"/>
      <c r="U83" s="912"/>
      <c r="V83" s="912"/>
      <c r="W83" s="912"/>
      <c r="X83" s="912"/>
      <c r="Y83" s="912"/>
      <c r="Z83" s="912"/>
      <c r="AA83" s="912"/>
      <c r="AB83" s="912"/>
      <c r="AC83" s="912"/>
      <c r="AD83" s="912"/>
      <c r="AE83" s="912"/>
      <c r="AF83" s="912"/>
      <c r="AG83" s="912"/>
      <c r="AH83" s="912"/>
      <c r="AI83" s="912"/>
      <c r="AJ83" s="912"/>
      <c r="AK83" s="912"/>
      <c r="AL83" s="912"/>
      <c r="AM83" s="912"/>
      <c r="AN83" s="912"/>
      <c r="AO83" s="912"/>
      <c r="AP83" s="912"/>
      <c r="AQ83" s="912"/>
      <c r="AR83" s="912"/>
      <c r="AS83" s="912"/>
      <c r="AT83" s="912"/>
      <c r="AU83" s="912"/>
      <c r="AV83" s="912"/>
      <c r="AW83" s="912"/>
      <c r="AX83" s="912"/>
      <c r="AY83" s="912"/>
      <c r="AZ83" s="912"/>
      <c r="BA83" s="912"/>
      <c r="BB83" s="912"/>
      <c r="BC83" s="912"/>
      <c r="BD83" s="912"/>
      <c r="BE83" s="912"/>
      <c r="BF83" s="912"/>
      <c r="BG83" s="902"/>
      <c r="BH83" s="903"/>
      <c r="BI83" s="903"/>
      <c r="BJ83" s="903"/>
      <c r="BK83" s="903"/>
      <c r="BL83" s="904"/>
    </row>
    <row r="84" spans="1:112" ht="7.5" customHeight="1">
      <c r="A84" s="255"/>
      <c r="B84" s="972"/>
      <c r="C84" s="973"/>
      <c r="D84" s="974"/>
      <c r="E84" s="912"/>
      <c r="F84" s="912"/>
      <c r="G84" s="912"/>
      <c r="H84" s="912"/>
      <c r="I84" s="912"/>
      <c r="J84" s="912"/>
      <c r="K84" s="912"/>
      <c r="L84" s="912"/>
      <c r="M84" s="912"/>
      <c r="N84" s="912"/>
      <c r="O84" s="912"/>
      <c r="P84" s="912"/>
      <c r="Q84" s="912"/>
      <c r="R84" s="912"/>
      <c r="S84" s="912"/>
      <c r="T84" s="912"/>
      <c r="U84" s="912"/>
      <c r="V84" s="912"/>
      <c r="W84" s="912"/>
      <c r="X84" s="912"/>
      <c r="Y84" s="912"/>
      <c r="Z84" s="912"/>
      <c r="AA84" s="912"/>
      <c r="AB84" s="912"/>
      <c r="AC84" s="912"/>
      <c r="AD84" s="912"/>
      <c r="AE84" s="912"/>
      <c r="AF84" s="912"/>
      <c r="AG84" s="912"/>
      <c r="AH84" s="912"/>
      <c r="AI84" s="912"/>
      <c r="AJ84" s="912"/>
      <c r="AK84" s="912"/>
      <c r="AL84" s="912"/>
      <c r="AM84" s="912"/>
      <c r="AN84" s="912"/>
      <c r="AO84" s="912"/>
      <c r="AP84" s="912"/>
      <c r="AQ84" s="912"/>
      <c r="AR84" s="912"/>
      <c r="AS84" s="912"/>
      <c r="AT84" s="912"/>
      <c r="AU84" s="912"/>
      <c r="AV84" s="912"/>
      <c r="AW84" s="912"/>
      <c r="AX84" s="912"/>
      <c r="AY84" s="912"/>
      <c r="AZ84" s="912"/>
      <c r="BA84" s="912"/>
      <c r="BB84" s="912"/>
      <c r="BC84" s="912"/>
      <c r="BD84" s="912"/>
      <c r="BE84" s="912"/>
      <c r="BF84" s="912"/>
      <c r="BG84" s="902"/>
      <c r="BH84" s="903"/>
      <c r="BI84" s="903"/>
      <c r="BJ84" s="903"/>
      <c r="BK84" s="903"/>
      <c r="BL84" s="904"/>
    </row>
    <row r="85" spans="1:112" ht="7.5" customHeight="1">
      <c r="A85" s="255"/>
      <c r="B85" s="972"/>
      <c r="C85" s="973"/>
      <c r="D85" s="974"/>
      <c r="E85" s="38"/>
      <c r="F85" s="38"/>
      <c r="G85" s="38"/>
      <c r="H85" s="194"/>
      <c r="I85" s="194"/>
      <c r="J85" s="194"/>
      <c r="K85" s="194"/>
      <c r="L85" s="194"/>
      <c r="M85" s="194"/>
      <c r="N85" s="194"/>
      <c r="O85" s="194"/>
      <c r="P85" s="194"/>
      <c r="Q85" s="194"/>
      <c r="R85" s="194"/>
      <c r="S85" s="194"/>
      <c r="T85" s="194"/>
      <c r="U85" s="194"/>
      <c r="V85" s="194"/>
      <c r="W85" s="194"/>
      <c r="X85" s="194"/>
      <c r="Y85" s="194"/>
      <c r="Z85" s="194"/>
      <c r="AA85" s="194"/>
      <c r="AB85" s="194"/>
      <c r="AC85" s="38"/>
      <c r="AD85" s="38"/>
      <c r="AE85" s="38"/>
      <c r="AF85" s="38"/>
      <c r="AG85" s="38"/>
      <c r="AH85" s="38"/>
      <c r="AI85" s="38"/>
      <c r="AJ85" s="38"/>
      <c r="AK85" s="38"/>
      <c r="AL85" s="194"/>
      <c r="AM85" s="194"/>
      <c r="AN85" s="194"/>
      <c r="AO85" s="194"/>
      <c r="AP85" s="194"/>
      <c r="AQ85" s="194"/>
      <c r="AR85" s="194"/>
      <c r="AS85" s="194"/>
      <c r="AT85" s="194"/>
      <c r="AU85" s="194"/>
      <c r="AV85" s="194"/>
      <c r="AW85" s="194"/>
      <c r="AX85" s="194"/>
      <c r="AY85" s="194"/>
      <c r="AZ85" s="194"/>
      <c r="BA85" s="194"/>
      <c r="BB85" s="194"/>
      <c r="BC85" s="194"/>
      <c r="BD85" s="194"/>
      <c r="BE85" s="194"/>
      <c r="BF85" s="194"/>
      <c r="BG85" s="902"/>
      <c r="BH85" s="903"/>
      <c r="BI85" s="903"/>
      <c r="BJ85" s="903"/>
      <c r="BK85" s="903"/>
      <c r="BL85" s="904"/>
    </row>
    <row r="86" spans="1:112" ht="12.75" customHeight="1">
      <c r="A86" s="255"/>
      <c r="B86" s="972"/>
      <c r="C86" s="973"/>
      <c r="D86" s="974"/>
      <c r="E86" s="6"/>
      <c r="F86" s="6"/>
      <c r="G86" s="6" t="s">
        <v>76</v>
      </c>
      <c r="H86" s="181"/>
      <c r="I86" s="181"/>
      <c r="J86" s="181"/>
      <c r="K86" s="181"/>
      <c r="L86" s="181"/>
      <c r="M86" s="181"/>
      <c r="N86" s="181"/>
      <c r="O86" s="181"/>
      <c r="P86" s="181"/>
      <c r="Q86" s="181"/>
      <c r="R86" s="181"/>
      <c r="S86" s="181"/>
      <c r="T86" s="181"/>
      <c r="U86" s="181"/>
      <c r="V86" s="181"/>
      <c r="W86" s="181"/>
      <c r="X86" s="181"/>
      <c r="Y86" s="181"/>
      <c r="Z86" s="181"/>
      <c r="AA86" s="181"/>
      <c r="AB86" s="181"/>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902"/>
      <c r="BH86" s="903"/>
      <c r="BI86" s="903"/>
      <c r="BJ86" s="903"/>
      <c r="BK86" s="903"/>
      <c r="BL86" s="904"/>
    </row>
    <row r="87" spans="1:112" s="32" customFormat="1" ht="12.75" customHeight="1">
      <c r="A87" s="111"/>
      <c r="B87" s="972"/>
      <c r="C87" s="973"/>
      <c r="D87" s="974"/>
      <c r="E87" s="42" t="s">
        <v>56</v>
      </c>
      <c r="F87" s="124"/>
      <c r="G87" s="125"/>
      <c r="H87" s="932" t="s">
        <v>324</v>
      </c>
      <c r="I87" s="932"/>
      <c r="J87" s="932"/>
      <c r="K87" s="932"/>
      <c r="L87" s="932"/>
      <c r="M87" s="932"/>
      <c r="N87" s="932"/>
      <c r="O87" s="932"/>
      <c r="P87" s="932"/>
      <c r="Q87" s="932"/>
      <c r="R87" s="932"/>
      <c r="S87" s="932"/>
      <c r="T87" s="932"/>
      <c r="U87" s="932"/>
      <c r="V87" s="932"/>
      <c r="W87" s="932"/>
      <c r="X87" s="932"/>
      <c r="Y87" s="932"/>
      <c r="Z87" s="932"/>
      <c r="AA87" s="932"/>
      <c r="AB87" s="933"/>
      <c r="AC87" s="1284"/>
      <c r="AD87" s="1285"/>
      <c r="AE87" s="1285"/>
      <c r="AF87" s="1285"/>
      <c r="AG87" s="1285"/>
      <c r="AH87" s="1285"/>
      <c r="AI87" s="1277" t="s">
        <v>15</v>
      </c>
      <c r="AJ87" s="1277"/>
      <c r="AK87" s="1278"/>
      <c r="AL87" s="934" t="s">
        <v>328</v>
      </c>
      <c r="AM87" s="935"/>
      <c r="AN87" s="935"/>
      <c r="AO87" s="935"/>
      <c r="AP87" s="935"/>
      <c r="AQ87" s="935"/>
      <c r="AR87" s="935"/>
      <c r="AS87" s="935"/>
      <c r="AT87" s="935"/>
      <c r="AU87" s="935"/>
      <c r="AV87" s="935"/>
      <c r="AW87" s="935"/>
      <c r="AX87" s="935"/>
      <c r="AY87" s="935"/>
      <c r="AZ87" s="935"/>
      <c r="BA87" s="935"/>
      <c r="BB87" s="935"/>
      <c r="BC87" s="935"/>
      <c r="BD87" s="935"/>
      <c r="BE87" s="935"/>
      <c r="BF87" s="935"/>
      <c r="BG87" s="902"/>
      <c r="BH87" s="903"/>
      <c r="BI87" s="903"/>
      <c r="BJ87" s="903"/>
      <c r="BK87" s="903"/>
      <c r="BL87" s="904"/>
      <c r="BM87" s="105"/>
      <c r="BN87" s="105"/>
      <c r="BO87" s="105"/>
      <c r="BP87" s="105"/>
      <c r="BQ87" s="105"/>
      <c r="BR87" s="105"/>
      <c r="BS87" s="105"/>
      <c r="BT87" s="105"/>
      <c r="BU87" s="105"/>
      <c r="BV87" s="105"/>
      <c r="BW87" s="105"/>
      <c r="BX87" s="105"/>
      <c r="BY87" s="105"/>
      <c r="BZ87" s="105"/>
      <c r="CA87" s="105"/>
      <c r="CB87" s="105"/>
    </row>
    <row r="88" spans="1:112" s="32" customFormat="1" ht="12.75" customHeight="1">
      <c r="A88" s="111"/>
      <c r="B88" s="972"/>
      <c r="C88" s="973"/>
      <c r="D88" s="974"/>
      <c r="E88" s="42"/>
      <c r="F88" s="15"/>
      <c r="G88" s="34"/>
      <c r="H88" s="935"/>
      <c r="I88" s="935"/>
      <c r="J88" s="935"/>
      <c r="K88" s="935"/>
      <c r="L88" s="935"/>
      <c r="M88" s="935"/>
      <c r="N88" s="935"/>
      <c r="O88" s="935"/>
      <c r="P88" s="935"/>
      <c r="Q88" s="935"/>
      <c r="R88" s="935"/>
      <c r="S88" s="935"/>
      <c r="T88" s="935"/>
      <c r="U88" s="935"/>
      <c r="V88" s="935"/>
      <c r="W88" s="935"/>
      <c r="X88" s="935"/>
      <c r="Y88" s="935"/>
      <c r="Z88" s="935"/>
      <c r="AA88" s="935"/>
      <c r="AB88" s="936"/>
      <c r="AC88" s="1286"/>
      <c r="AD88" s="1287"/>
      <c r="AE88" s="1287"/>
      <c r="AF88" s="1287"/>
      <c r="AG88" s="1287"/>
      <c r="AH88" s="1287"/>
      <c r="AI88" s="968"/>
      <c r="AJ88" s="968"/>
      <c r="AK88" s="1279"/>
      <c r="AL88" s="934"/>
      <c r="AM88" s="935"/>
      <c r="AN88" s="935"/>
      <c r="AO88" s="935"/>
      <c r="AP88" s="935"/>
      <c r="AQ88" s="935"/>
      <c r="AR88" s="935"/>
      <c r="AS88" s="935"/>
      <c r="AT88" s="935"/>
      <c r="AU88" s="935"/>
      <c r="AV88" s="935"/>
      <c r="AW88" s="935"/>
      <c r="AX88" s="935"/>
      <c r="AY88" s="935"/>
      <c r="AZ88" s="935"/>
      <c r="BA88" s="935"/>
      <c r="BB88" s="935"/>
      <c r="BC88" s="935"/>
      <c r="BD88" s="935"/>
      <c r="BE88" s="935"/>
      <c r="BF88" s="935"/>
      <c r="BG88" s="902"/>
      <c r="BH88" s="903"/>
      <c r="BI88" s="903"/>
      <c r="BJ88" s="903"/>
      <c r="BK88" s="903"/>
      <c r="BL88" s="904"/>
      <c r="BM88" s="105"/>
      <c r="BN88" s="105"/>
      <c r="BO88" s="126"/>
      <c r="BP88" s="105"/>
      <c r="BQ88" s="105"/>
      <c r="BR88" s="105"/>
      <c r="BS88" s="105"/>
      <c r="BT88" s="105"/>
      <c r="BU88" s="105"/>
      <c r="CM88" s="28"/>
      <c r="CN88" s="28"/>
      <c r="CO88" s="28"/>
      <c r="CP88" s="28"/>
      <c r="CQ88" s="28"/>
      <c r="CR88" s="28"/>
      <c r="CS88" s="28"/>
      <c r="CT88" s="28"/>
      <c r="CU88" s="28"/>
      <c r="CV88" s="28"/>
      <c r="CW88" s="28"/>
      <c r="CX88" s="28"/>
      <c r="CY88" s="28"/>
      <c r="CZ88" s="28"/>
      <c r="DA88" s="28"/>
      <c r="DB88" s="28"/>
      <c r="DC88" s="28"/>
      <c r="DD88" s="28"/>
      <c r="DE88" s="28"/>
      <c r="DF88" s="28"/>
      <c r="DG88" s="28"/>
      <c r="DH88" s="28"/>
    </row>
    <row r="89" spans="1:112" s="32" customFormat="1" ht="12.75" customHeight="1">
      <c r="A89" s="111"/>
      <c r="B89" s="972"/>
      <c r="C89" s="973"/>
      <c r="D89" s="974"/>
      <c r="E89" s="42"/>
      <c r="F89" s="15"/>
      <c r="G89" s="180"/>
      <c r="H89" s="1288" t="s">
        <v>348</v>
      </c>
      <c r="I89" s="1288"/>
      <c r="J89" s="1288"/>
      <c r="K89" s="1288"/>
      <c r="L89" s="1288"/>
      <c r="M89" s="1288"/>
      <c r="N89" s="1288"/>
      <c r="O89" s="1288"/>
      <c r="P89" s="1288"/>
      <c r="Q89" s="1288"/>
      <c r="R89" s="1288"/>
      <c r="S89" s="1288"/>
      <c r="T89" s="1288"/>
      <c r="U89" s="1288"/>
      <c r="V89" s="1288"/>
      <c r="W89" s="1288"/>
      <c r="X89" s="1288"/>
      <c r="Y89" s="1288"/>
      <c r="Z89" s="1288"/>
      <c r="AA89" s="1288"/>
      <c r="AB89" s="1289"/>
      <c r="AC89" s="1172"/>
      <c r="AD89" s="1173"/>
      <c r="AE89" s="1173"/>
      <c r="AF89" s="1173"/>
      <c r="AG89" s="1173"/>
      <c r="AH89" s="1173"/>
      <c r="AI89" s="1280" t="s">
        <v>15</v>
      </c>
      <c r="AJ89" s="1280"/>
      <c r="AK89" s="1281"/>
      <c r="AL89" s="934" t="s">
        <v>350</v>
      </c>
      <c r="AM89" s="935"/>
      <c r="AN89" s="935"/>
      <c r="AO89" s="935"/>
      <c r="AP89" s="935"/>
      <c r="AQ89" s="935"/>
      <c r="AR89" s="935"/>
      <c r="AS89" s="935"/>
      <c r="AT89" s="935"/>
      <c r="AU89" s="935"/>
      <c r="AV89" s="935"/>
      <c r="AW89" s="935"/>
      <c r="AX89" s="935"/>
      <c r="AY89" s="935"/>
      <c r="AZ89" s="935"/>
      <c r="BA89" s="935"/>
      <c r="BB89" s="935"/>
      <c r="BC89" s="935"/>
      <c r="BD89" s="935"/>
      <c r="BE89" s="935"/>
      <c r="BF89" s="935"/>
      <c r="BG89" s="902"/>
      <c r="BH89" s="903"/>
      <c r="BI89" s="903"/>
      <c r="BJ89" s="903"/>
      <c r="BK89" s="903"/>
      <c r="BL89" s="904"/>
      <c r="BM89" s="105"/>
      <c r="BN89" s="105"/>
      <c r="BO89" s="105"/>
      <c r="BP89" s="105"/>
      <c r="BQ89" s="105"/>
      <c r="BR89" s="105"/>
      <c r="BS89" s="105"/>
      <c r="BT89" s="105"/>
      <c r="BU89" s="105"/>
      <c r="CM89" s="28"/>
      <c r="CN89" s="28"/>
      <c r="CO89" s="28"/>
      <c r="CP89" s="28"/>
      <c r="CQ89" s="28"/>
      <c r="CR89" s="28"/>
      <c r="CS89" s="28"/>
      <c r="CT89" s="28"/>
      <c r="CU89" s="28"/>
      <c r="CV89" s="28"/>
      <c r="CW89" s="28"/>
      <c r="CX89" s="28"/>
      <c r="CY89" s="28"/>
      <c r="CZ89" s="28"/>
      <c r="DA89" s="28"/>
      <c r="DB89" s="28"/>
      <c r="DC89" s="28"/>
      <c r="DD89" s="28"/>
      <c r="DE89" s="28"/>
      <c r="DF89" s="28"/>
      <c r="DG89" s="28"/>
      <c r="DH89" s="28"/>
    </row>
    <row r="90" spans="1:112" s="32" customFormat="1" ht="12.75" customHeight="1">
      <c r="A90" s="111"/>
      <c r="B90" s="972"/>
      <c r="C90" s="973"/>
      <c r="D90" s="974"/>
      <c r="E90" s="42"/>
      <c r="F90" s="15"/>
      <c r="G90" s="127"/>
      <c r="H90" s="1290"/>
      <c r="I90" s="1290"/>
      <c r="J90" s="1290"/>
      <c r="K90" s="1290"/>
      <c r="L90" s="1290"/>
      <c r="M90" s="1290"/>
      <c r="N90" s="1290"/>
      <c r="O90" s="1290"/>
      <c r="P90" s="1290"/>
      <c r="Q90" s="1290"/>
      <c r="R90" s="1290"/>
      <c r="S90" s="1290"/>
      <c r="T90" s="1290"/>
      <c r="U90" s="1290"/>
      <c r="V90" s="1290"/>
      <c r="W90" s="1290"/>
      <c r="X90" s="1290"/>
      <c r="Y90" s="1290"/>
      <c r="Z90" s="1290"/>
      <c r="AA90" s="1290"/>
      <c r="AB90" s="1291"/>
      <c r="AC90" s="1174"/>
      <c r="AD90" s="1175"/>
      <c r="AE90" s="1175"/>
      <c r="AF90" s="1175"/>
      <c r="AG90" s="1175"/>
      <c r="AH90" s="1175"/>
      <c r="AI90" s="1282"/>
      <c r="AJ90" s="1282"/>
      <c r="AK90" s="1283"/>
      <c r="AL90" s="934"/>
      <c r="AM90" s="935"/>
      <c r="AN90" s="935"/>
      <c r="AO90" s="935"/>
      <c r="AP90" s="935"/>
      <c r="AQ90" s="935"/>
      <c r="AR90" s="935"/>
      <c r="AS90" s="935"/>
      <c r="AT90" s="935"/>
      <c r="AU90" s="935"/>
      <c r="AV90" s="935"/>
      <c r="AW90" s="935"/>
      <c r="AX90" s="935"/>
      <c r="AY90" s="935"/>
      <c r="AZ90" s="935"/>
      <c r="BA90" s="935"/>
      <c r="BB90" s="935"/>
      <c r="BC90" s="935"/>
      <c r="BD90" s="935"/>
      <c r="BE90" s="935"/>
      <c r="BF90" s="935"/>
      <c r="BG90" s="902"/>
      <c r="BH90" s="903"/>
      <c r="BI90" s="903"/>
      <c r="BJ90" s="903"/>
      <c r="BK90" s="903"/>
      <c r="BL90" s="904"/>
      <c r="BM90" s="105"/>
      <c r="BN90" s="105"/>
      <c r="BO90" s="105"/>
      <c r="BP90" s="105"/>
      <c r="BQ90" s="105"/>
      <c r="BR90" s="105"/>
      <c r="BS90" s="105"/>
      <c r="BT90" s="105"/>
      <c r="BU90" s="105"/>
      <c r="BV90" s="105"/>
      <c r="BW90" s="105"/>
      <c r="BX90" s="105"/>
      <c r="BY90" s="105"/>
      <c r="BZ90" s="105"/>
      <c r="CA90" s="105"/>
      <c r="CB90" s="105"/>
    </row>
    <row r="91" spans="1:112" s="32" customFormat="1" ht="12.75" customHeight="1">
      <c r="A91" s="111"/>
      <c r="B91" s="972"/>
      <c r="C91" s="973"/>
      <c r="D91" s="974"/>
      <c r="E91" s="42"/>
      <c r="F91" s="15"/>
      <c r="G91" s="34"/>
      <c r="H91" s="1288" t="s">
        <v>349</v>
      </c>
      <c r="I91" s="1288"/>
      <c r="J91" s="1288"/>
      <c r="K91" s="1288"/>
      <c r="L91" s="1288"/>
      <c r="M91" s="1288"/>
      <c r="N91" s="1288"/>
      <c r="O91" s="1288"/>
      <c r="P91" s="1288"/>
      <c r="Q91" s="1288"/>
      <c r="R91" s="1288"/>
      <c r="S91" s="1288"/>
      <c r="T91" s="1288"/>
      <c r="U91" s="1288"/>
      <c r="V91" s="1288"/>
      <c r="W91" s="1288"/>
      <c r="X91" s="1288"/>
      <c r="Y91" s="1288"/>
      <c r="Z91" s="1288"/>
      <c r="AA91" s="1288"/>
      <c r="AB91" s="1289"/>
      <c r="AC91" s="1172"/>
      <c r="AD91" s="1173"/>
      <c r="AE91" s="1173"/>
      <c r="AF91" s="1173"/>
      <c r="AG91" s="1173"/>
      <c r="AH91" s="1173"/>
      <c r="AI91" s="1280" t="s">
        <v>15</v>
      </c>
      <c r="AJ91" s="1280"/>
      <c r="AK91" s="1281"/>
      <c r="AL91" s="28"/>
      <c r="AM91" s="28"/>
      <c r="AN91" s="28"/>
      <c r="AO91" s="28"/>
      <c r="AP91" s="28"/>
      <c r="AQ91" s="28"/>
      <c r="AR91" s="28"/>
      <c r="AS91" s="28"/>
      <c r="AT91" s="28"/>
      <c r="AU91" s="28"/>
      <c r="AV91" s="28"/>
      <c r="AW91" s="28"/>
      <c r="AX91" s="28"/>
      <c r="AY91" s="28"/>
      <c r="AZ91" s="28"/>
      <c r="BA91" s="28"/>
      <c r="BB91" s="28"/>
      <c r="BC91" s="28"/>
      <c r="BD91" s="28"/>
      <c r="BE91" s="28"/>
      <c r="BF91" s="28"/>
      <c r="BG91" s="902"/>
      <c r="BH91" s="903"/>
      <c r="BI91" s="903"/>
      <c r="BJ91" s="903"/>
      <c r="BK91" s="903"/>
      <c r="BL91" s="904"/>
      <c r="BM91" s="105"/>
      <c r="BN91" s="105"/>
      <c r="BO91" s="105"/>
      <c r="BP91" s="105"/>
      <c r="BQ91" s="105"/>
      <c r="BR91" s="105"/>
      <c r="BS91" s="105"/>
      <c r="BT91" s="105"/>
      <c r="BU91" s="105"/>
      <c r="BV91" s="105"/>
      <c r="BW91" s="105"/>
      <c r="BX91" s="105"/>
      <c r="BY91" s="105"/>
      <c r="BZ91" s="105"/>
      <c r="CA91" s="105"/>
      <c r="CB91" s="105"/>
    </row>
    <row r="92" spans="1:112" s="32" customFormat="1" ht="12.75" customHeight="1">
      <c r="A92" s="111"/>
      <c r="B92" s="972"/>
      <c r="C92" s="973"/>
      <c r="D92" s="974"/>
      <c r="E92" s="42"/>
      <c r="F92" s="15"/>
      <c r="G92" s="127"/>
      <c r="H92" s="1290"/>
      <c r="I92" s="1290"/>
      <c r="J92" s="1290"/>
      <c r="K92" s="1290"/>
      <c r="L92" s="1290"/>
      <c r="M92" s="1290"/>
      <c r="N92" s="1290"/>
      <c r="O92" s="1290"/>
      <c r="P92" s="1290"/>
      <c r="Q92" s="1290"/>
      <c r="R92" s="1290"/>
      <c r="S92" s="1290"/>
      <c r="T92" s="1290"/>
      <c r="U92" s="1290"/>
      <c r="V92" s="1290"/>
      <c r="W92" s="1290"/>
      <c r="X92" s="1290"/>
      <c r="Y92" s="1290"/>
      <c r="Z92" s="1290"/>
      <c r="AA92" s="1290"/>
      <c r="AB92" s="1291"/>
      <c r="AC92" s="1174"/>
      <c r="AD92" s="1175"/>
      <c r="AE92" s="1175"/>
      <c r="AF92" s="1175"/>
      <c r="AG92" s="1175"/>
      <c r="AH92" s="1175"/>
      <c r="AI92" s="1282"/>
      <c r="AJ92" s="1282"/>
      <c r="AK92" s="1283"/>
      <c r="AL92" s="28"/>
      <c r="AM92" s="28"/>
      <c r="AN92" s="28"/>
      <c r="AO92" s="28"/>
      <c r="AP92" s="28"/>
      <c r="AQ92" s="28"/>
      <c r="AR92" s="28"/>
      <c r="AS92" s="28"/>
      <c r="AT92" s="28"/>
      <c r="AU92" s="28"/>
      <c r="AV92" s="28"/>
      <c r="AW92" s="28"/>
      <c r="AX92" s="28"/>
      <c r="AY92" s="28"/>
      <c r="AZ92" s="28"/>
      <c r="BA92" s="28"/>
      <c r="BB92" s="28"/>
      <c r="BC92" s="28"/>
      <c r="BD92" s="28"/>
      <c r="BE92" s="28"/>
      <c r="BF92" s="28"/>
      <c r="BG92" s="902"/>
      <c r="BH92" s="903"/>
      <c r="BI92" s="903"/>
      <c r="BJ92" s="903"/>
      <c r="BK92" s="903"/>
      <c r="BL92" s="904"/>
      <c r="BM92" s="105"/>
      <c r="BN92" s="105"/>
      <c r="BO92" s="105"/>
      <c r="BP92" s="105"/>
      <c r="BQ92" s="105"/>
      <c r="BR92" s="105"/>
      <c r="BS92" s="105"/>
      <c r="BT92" s="105"/>
      <c r="BU92" s="105"/>
      <c r="BV92" s="105"/>
      <c r="BW92" s="105"/>
      <c r="BX92" s="105"/>
      <c r="BY92" s="105"/>
      <c r="BZ92" s="105"/>
      <c r="CA92" s="105"/>
      <c r="CB92" s="105"/>
    </row>
    <row r="93" spans="1:112" s="32" customFormat="1" ht="12.75" customHeight="1">
      <c r="A93" s="111"/>
      <c r="B93" s="972"/>
      <c r="C93" s="973"/>
      <c r="D93" s="974"/>
      <c r="E93" s="42"/>
      <c r="F93" s="15"/>
      <c r="G93" s="34"/>
      <c r="H93" s="935" t="s">
        <v>336</v>
      </c>
      <c r="I93" s="935"/>
      <c r="J93" s="935"/>
      <c r="K93" s="935"/>
      <c r="L93" s="935"/>
      <c r="M93" s="935"/>
      <c r="N93" s="935"/>
      <c r="O93" s="935"/>
      <c r="P93" s="935"/>
      <c r="Q93" s="935"/>
      <c r="R93" s="935"/>
      <c r="S93" s="935"/>
      <c r="T93" s="935"/>
      <c r="U93" s="935"/>
      <c r="V93" s="935"/>
      <c r="W93" s="935"/>
      <c r="X93" s="935"/>
      <c r="Y93" s="935"/>
      <c r="Z93" s="935"/>
      <c r="AA93" s="935"/>
      <c r="AB93" s="936"/>
      <c r="AC93" s="1286"/>
      <c r="AD93" s="1287"/>
      <c r="AE93" s="1287"/>
      <c r="AF93" s="1287"/>
      <c r="AG93" s="1287"/>
      <c r="AH93" s="1287"/>
      <c r="AI93" s="968" t="s">
        <v>15</v>
      </c>
      <c r="AJ93" s="968"/>
      <c r="AK93" s="1279"/>
      <c r="AL93" s="934" t="s">
        <v>329</v>
      </c>
      <c r="AM93" s="935"/>
      <c r="AN93" s="935"/>
      <c r="AO93" s="935"/>
      <c r="AP93" s="935"/>
      <c r="AQ93" s="935"/>
      <c r="AR93" s="935"/>
      <c r="AS93" s="935"/>
      <c r="AT93" s="935"/>
      <c r="AU93" s="935"/>
      <c r="AV93" s="935"/>
      <c r="AW93" s="935"/>
      <c r="AX93" s="935"/>
      <c r="AY93" s="935"/>
      <c r="AZ93" s="935"/>
      <c r="BA93" s="935"/>
      <c r="BB93" s="935"/>
      <c r="BC93" s="935"/>
      <c r="BD93" s="935"/>
      <c r="BE93" s="935"/>
      <c r="BF93" s="935"/>
      <c r="BG93" s="902"/>
      <c r="BH93" s="903"/>
      <c r="BI93" s="903"/>
      <c r="BJ93" s="903"/>
      <c r="BK93" s="903"/>
      <c r="BL93" s="904"/>
      <c r="BM93" s="105"/>
      <c r="BN93" s="105"/>
      <c r="BO93" s="105"/>
      <c r="BP93" s="105"/>
      <c r="BQ93" s="105"/>
      <c r="BR93" s="105"/>
      <c r="BS93" s="105"/>
      <c r="BT93" s="105"/>
      <c r="BU93" s="105"/>
      <c r="BV93" s="105"/>
      <c r="BW93" s="105"/>
      <c r="BX93" s="105"/>
      <c r="BY93" s="105"/>
      <c r="BZ93" s="105"/>
      <c r="CA93" s="105"/>
      <c r="CB93" s="105"/>
    </row>
    <row r="94" spans="1:112" s="32" customFormat="1" ht="12.75" customHeight="1">
      <c r="A94" s="111"/>
      <c r="B94" s="972"/>
      <c r="C94" s="973"/>
      <c r="D94" s="974"/>
      <c r="E94" s="42"/>
      <c r="F94" s="15"/>
      <c r="G94" s="37"/>
      <c r="H94" s="938"/>
      <c r="I94" s="938"/>
      <c r="J94" s="938"/>
      <c r="K94" s="938"/>
      <c r="L94" s="938"/>
      <c r="M94" s="938"/>
      <c r="N94" s="938"/>
      <c r="O94" s="938"/>
      <c r="P94" s="938"/>
      <c r="Q94" s="938"/>
      <c r="R94" s="938"/>
      <c r="S94" s="938"/>
      <c r="T94" s="938"/>
      <c r="U94" s="938"/>
      <c r="V94" s="938"/>
      <c r="W94" s="938"/>
      <c r="X94" s="938"/>
      <c r="Y94" s="938"/>
      <c r="Z94" s="938"/>
      <c r="AA94" s="938"/>
      <c r="AB94" s="939"/>
      <c r="AC94" s="1374"/>
      <c r="AD94" s="1375"/>
      <c r="AE94" s="1375"/>
      <c r="AF94" s="1375"/>
      <c r="AG94" s="1375"/>
      <c r="AH94" s="1375"/>
      <c r="AI94" s="1376"/>
      <c r="AJ94" s="1376"/>
      <c r="AK94" s="1377"/>
      <c r="AL94" s="934"/>
      <c r="AM94" s="935"/>
      <c r="AN94" s="935"/>
      <c r="AO94" s="935"/>
      <c r="AP94" s="935"/>
      <c r="AQ94" s="935"/>
      <c r="AR94" s="935"/>
      <c r="AS94" s="935"/>
      <c r="AT94" s="935"/>
      <c r="AU94" s="935"/>
      <c r="AV94" s="935"/>
      <c r="AW94" s="935"/>
      <c r="AX94" s="935"/>
      <c r="AY94" s="935"/>
      <c r="AZ94" s="935"/>
      <c r="BA94" s="935"/>
      <c r="BB94" s="935"/>
      <c r="BC94" s="935"/>
      <c r="BD94" s="935"/>
      <c r="BE94" s="935"/>
      <c r="BF94" s="935"/>
      <c r="BG94" s="902"/>
      <c r="BH94" s="903"/>
      <c r="BI94" s="903"/>
      <c r="BJ94" s="903"/>
      <c r="BK94" s="903"/>
      <c r="BL94" s="904"/>
      <c r="BM94" s="105"/>
      <c r="BN94" s="105"/>
      <c r="BO94" s="105"/>
      <c r="BP94" s="105" t="s">
        <v>2</v>
      </c>
      <c r="BQ94" s="105"/>
      <c r="BR94" s="105"/>
      <c r="BS94" s="105"/>
      <c r="BT94" s="105"/>
      <c r="BU94" s="105"/>
      <c r="BV94" s="105"/>
      <c r="BW94" s="105"/>
      <c r="BX94" s="105"/>
      <c r="BY94" s="105"/>
      <c r="BZ94" s="105"/>
      <c r="CA94" s="105"/>
      <c r="CB94" s="105"/>
    </row>
    <row r="95" spans="1:112" ht="7.5" customHeight="1">
      <c r="A95" s="255"/>
      <c r="B95" s="972"/>
      <c r="C95" s="973"/>
      <c r="D95" s="974"/>
      <c r="E95" s="325"/>
      <c r="F95" s="325"/>
      <c r="G95" s="325"/>
      <c r="H95" s="325"/>
      <c r="I95" s="325"/>
      <c r="J95" s="325"/>
      <c r="K95" s="325"/>
      <c r="L95" s="325"/>
      <c r="M95" s="325"/>
      <c r="N95" s="325"/>
      <c r="O95" s="325"/>
      <c r="P95" s="325"/>
      <c r="Q95" s="325"/>
      <c r="R95" s="325"/>
      <c r="S95" s="325"/>
      <c r="T95" s="325"/>
      <c r="U95" s="325"/>
      <c r="V95" s="325"/>
      <c r="W95" s="82"/>
      <c r="X95" s="82"/>
      <c r="Y95" s="82"/>
      <c r="Z95" s="82"/>
      <c r="AA95" s="82"/>
      <c r="AB95" s="82"/>
      <c r="AC95" s="82"/>
      <c r="AD95" s="82"/>
      <c r="AE95" s="82"/>
      <c r="AF95" s="82"/>
      <c r="AG95" s="82"/>
      <c r="AH95" s="82"/>
      <c r="AI95" s="82"/>
      <c r="AJ95" s="82"/>
      <c r="AK95" s="82"/>
      <c r="AL95" s="82"/>
      <c r="AM95" s="82"/>
      <c r="AN95" s="82"/>
      <c r="AO95" s="82"/>
      <c r="AP95" s="82"/>
      <c r="AQ95" s="83"/>
      <c r="AR95" s="83"/>
      <c r="AS95" s="83"/>
      <c r="AT95" s="83"/>
      <c r="AU95" s="83"/>
      <c r="AV95" s="83"/>
      <c r="AW95" s="83"/>
      <c r="AX95" s="83"/>
      <c r="AY95" s="83"/>
      <c r="AZ95" s="83"/>
      <c r="BA95" s="83"/>
      <c r="BB95" s="83"/>
      <c r="BC95" s="83"/>
      <c r="BD95" s="83"/>
      <c r="BE95" s="83"/>
      <c r="BF95" s="83"/>
      <c r="BG95" s="902"/>
      <c r="BH95" s="903"/>
      <c r="BI95" s="903"/>
      <c r="BJ95" s="903"/>
      <c r="BK95" s="903"/>
      <c r="BL95" s="904"/>
    </row>
    <row r="96" spans="1:112" ht="12.75" customHeight="1">
      <c r="A96" s="255"/>
      <c r="B96" s="972"/>
      <c r="C96" s="973"/>
      <c r="D96" s="974"/>
      <c r="E96" s="978" t="s">
        <v>1</v>
      </c>
      <c r="F96" s="979"/>
      <c r="G96" s="960" t="s">
        <v>510</v>
      </c>
      <c r="H96" s="960"/>
      <c r="I96" s="960"/>
      <c r="J96" s="960"/>
      <c r="K96" s="960"/>
      <c r="L96" s="960"/>
      <c r="M96" s="960"/>
      <c r="N96" s="960"/>
      <c r="O96" s="960"/>
      <c r="P96" s="960"/>
      <c r="Q96" s="960"/>
      <c r="R96" s="960"/>
      <c r="S96" s="960"/>
      <c r="T96" s="960"/>
      <c r="U96" s="960"/>
      <c r="V96" s="960"/>
      <c r="W96" s="960"/>
      <c r="X96" s="960"/>
      <c r="Y96" s="960"/>
      <c r="Z96" s="960"/>
      <c r="AA96" s="960"/>
      <c r="AB96" s="960"/>
      <c r="AC96" s="960"/>
      <c r="AD96" s="960"/>
      <c r="AE96" s="960"/>
      <c r="AF96" s="960"/>
      <c r="AG96" s="960"/>
      <c r="AH96" s="960"/>
      <c r="AI96" s="960"/>
      <c r="AJ96" s="960"/>
      <c r="AK96" s="960"/>
      <c r="AL96" s="960"/>
      <c r="AM96" s="960"/>
      <c r="AN96" s="960"/>
      <c r="AO96" s="960"/>
      <c r="AP96" s="960"/>
      <c r="AQ96" s="960"/>
      <c r="AR96" s="960"/>
      <c r="AS96" s="960"/>
      <c r="AT96" s="960"/>
      <c r="AU96" s="960"/>
      <c r="AV96" s="960"/>
      <c r="AW96" s="960"/>
      <c r="AX96" s="960"/>
      <c r="AY96" s="960"/>
      <c r="AZ96" s="960"/>
      <c r="BA96" s="960"/>
      <c r="BB96" s="960"/>
      <c r="BC96" s="960"/>
      <c r="BD96" s="960"/>
      <c r="BE96" s="960"/>
      <c r="BF96" s="961"/>
      <c r="BG96" s="902"/>
      <c r="BH96" s="903"/>
      <c r="BI96" s="903"/>
      <c r="BJ96" s="903"/>
      <c r="BK96" s="903"/>
      <c r="BL96" s="904"/>
    </row>
    <row r="97" spans="1:133" ht="12.75" customHeight="1">
      <c r="A97" s="255"/>
      <c r="B97" s="972"/>
      <c r="C97" s="973"/>
      <c r="D97" s="974"/>
      <c r="E97" s="304"/>
      <c r="F97" s="285"/>
      <c r="G97" s="960"/>
      <c r="H97" s="960"/>
      <c r="I97" s="960"/>
      <c r="J97" s="960"/>
      <c r="K97" s="960"/>
      <c r="L97" s="960"/>
      <c r="M97" s="960"/>
      <c r="N97" s="960"/>
      <c r="O97" s="960"/>
      <c r="P97" s="960"/>
      <c r="Q97" s="960"/>
      <c r="R97" s="960"/>
      <c r="S97" s="960"/>
      <c r="T97" s="960"/>
      <c r="U97" s="960"/>
      <c r="V97" s="960"/>
      <c r="W97" s="960"/>
      <c r="X97" s="960"/>
      <c r="Y97" s="960"/>
      <c r="Z97" s="960"/>
      <c r="AA97" s="960"/>
      <c r="AB97" s="960"/>
      <c r="AC97" s="960"/>
      <c r="AD97" s="960"/>
      <c r="AE97" s="960"/>
      <c r="AF97" s="960"/>
      <c r="AG97" s="960"/>
      <c r="AH97" s="960"/>
      <c r="AI97" s="960"/>
      <c r="AJ97" s="960"/>
      <c r="AK97" s="960"/>
      <c r="AL97" s="960"/>
      <c r="AM97" s="960"/>
      <c r="AN97" s="960"/>
      <c r="AO97" s="960"/>
      <c r="AP97" s="960"/>
      <c r="AQ97" s="960"/>
      <c r="AR97" s="960"/>
      <c r="AS97" s="960"/>
      <c r="AT97" s="960"/>
      <c r="AU97" s="960"/>
      <c r="AV97" s="960"/>
      <c r="AW97" s="960"/>
      <c r="AX97" s="960"/>
      <c r="AY97" s="960"/>
      <c r="AZ97" s="960"/>
      <c r="BA97" s="960"/>
      <c r="BB97" s="960"/>
      <c r="BC97" s="960"/>
      <c r="BD97" s="960"/>
      <c r="BE97" s="960"/>
      <c r="BF97" s="961"/>
      <c r="BG97" s="902"/>
      <c r="BH97" s="903"/>
      <c r="BI97" s="903"/>
      <c r="BJ97" s="903"/>
      <c r="BK97" s="903"/>
      <c r="BL97" s="904"/>
    </row>
    <row r="98" spans="1:133" ht="12.75" customHeight="1">
      <c r="A98" s="255"/>
      <c r="B98" s="972"/>
      <c r="C98" s="973"/>
      <c r="D98" s="974"/>
      <c r="E98" s="304"/>
      <c r="F98" s="285"/>
      <c r="G98" s="960"/>
      <c r="H98" s="960"/>
      <c r="I98" s="960"/>
      <c r="J98" s="960"/>
      <c r="K98" s="960"/>
      <c r="L98" s="960"/>
      <c r="M98" s="960"/>
      <c r="N98" s="960"/>
      <c r="O98" s="960"/>
      <c r="P98" s="960"/>
      <c r="Q98" s="960"/>
      <c r="R98" s="960"/>
      <c r="S98" s="960"/>
      <c r="T98" s="960"/>
      <c r="U98" s="960"/>
      <c r="V98" s="960"/>
      <c r="W98" s="960"/>
      <c r="X98" s="960"/>
      <c r="Y98" s="960"/>
      <c r="Z98" s="960"/>
      <c r="AA98" s="960"/>
      <c r="AB98" s="960"/>
      <c r="AC98" s="960"/>
      <c r="AD98" s="960"/>
      <c r="AE98" s="960"/>
      <c r="AF98" s="960"/>
      <c r="AG98" s="960"/>
      <c r="AH98" s="960"/>
      <c r="AI98" s="960"/>
      <c r="AJ98" s="960"/>
      <c r="AK98" s="960"/>
      <c r="AL98" s="960"/>
      <c r="AM98" s="960"/>
      <c r="AN98" s="960"/>
      <c r="AO98" s="960"/>
      <c r="AP98" s="960"/>
      <c r="AQ98" s="960"/>
      <c r="AR98" s="960"/>
      <c r="AS98" s="960"/>
      <c r="AT98" s="960"/>
      <c r="AU98" s="960"/>
      <c r="AV98" s="960"/>
      <c r="AW98" s="960"/>
      <c r="AX98" s="960"/>
      <c r="AY98" s="960"/>
      <c r="AZ98" s="960"/>
      <c r="BA98" s="960"/>
      <c r="BB98" s="960"/>
      <c r="BC98" s="960"/>
      <c r="BD98" s="960"/>
      <c r="BE98" s="960"/>
      <c r="BF98" s="961"/>
      <c r="BG98" s="902"/>
      <c r="BH98" s="903"/>
      <c r="BI98" s="903"/>
      <c r="BJ98" s="903"/>
      <c r="BK98" s="903"/>
      <c r="BL98" s="904"/>
    </row>
    <row r="99" spans="1:133" ht="12.75" customHeight="1">
      <c r="A99" s="255"/>
      <c r="B99" s="972"/>
      <c r="C99" s="973"/>
      <c r="D99" s="974"/>
      <c r="E99" s="304"/>
      <c r="F99" s="285"/>
      <c r="G99" s="960"/>
      <c r="H99" s="960"/>
      <c r="I99" s="960"/>
      <c r="J99" s="960"/>
      <c r="K99" s="960"/>
      <c r="L99" s="960"/>
      <c r="M99" s="960"/>
      <c r="N99" s="960"/>
      <c r="O99" s="960"/>
      <c r="P99" s="960"/>
      <c r="Q99" s="960"/>
      <c r="R99" s="960"/>
      <c r="S99" s="960"/>
      <c r="T99" s="960"/>
      <c r="U99" s="960"/>
      <c r="V99" s="960"/>
      <c r="W99" s="960"/>
      <c r="X99" s="960"/>
      <c r="Y99" s="960"/>
      <c r="Z99" s="960"/>
      <c r="AA99" s="960"/>
      <c r="AB99" s="960"/>
      <c r="AC99" s="960"/>
      <c r="AD99" s="960"/>
      <c r="AE99" s="960"/>
      <c r="AF99" s="960"/>
      <c r="AG99" s="960"/>
      <c r="AH99" s="960"/>
      <c r="AI99" s="960"/>
      <c r="AJ99" s="960"/>
      <c r="AK99" s="960"/>
      <c r="AL99" s="960"/>
      <c r="AM99" s="960"/>
      <c r="AN99" s="960"/>
      <c r="AO99" s="960"/>
      <c r="AP99" s="960"/>
      <c r="AQ99" s="960"/>
      <c r="AR99" s="960"/>
      <c r="AS99" s="960"/>
      <c r="AT99" s="960"/>
      <c r="AU99" s="960"/>
      <c r="AV99" s="960"/>
      <c r="AW99" s="960"/>
      <c r="AX99" s="960"/>
      <c r="AY99" s="960"/>
      <c r="AZ99" s="960"/>
      <c r="BA99" s="960"/>
      <c r="BB99" s="960"/>
      <c r="BC99" s="960"/>
      <c r="BD99" s="960"/>
      <c r="BE99" s="960"/>
      <c r="BF99" s="961"/>
      <c r="BG99" s="902"/>
      <c r="BH99" s="903"/>
      <c r="BI99" s="903"/>
      <c r="BJ99" s="903"/>
      <c r="BK99" s="903"/>
      <c r="BL99" s="904"/>
    </row>
    <row r="100" spans="1:133" ht="12.75" customHeight="1">
      <c r="A100" s="255"/>
      <c r="B100" s="972"/>
      <c r="C100" s="973"/>
      <c r="D100" s="974"/>
      <c r="E100" s="304"/>
      <c r="F100" s="285"/>
      <c r="G100" s="960"/>
      <c r="H100" s="960"/>
      <c r="I100" s="960"/>
      <c r="J100" s="960"/>
      <c r="K100" s="960"/>
      <c r="L100" s="960"/>
      <c r="M100" s="960"/>
      <c r="N100" s="960"/>
      <c r="O100" s="960"/>
      <c r="P100" s="960"/>
      <c r="Q100" s="960"/>
      <c r="R100" s="960"/>
      <c r="S100" s="960"/>
      <c r="T100" s="960"/>
      <c r="U100" s="960"/>
      <c r="V100" s="960"/>
      <c r="W100" s="960"/>
      <c r="X100" s="960"/>
      <c r="Y100" s="960"/>
      <c r="Z100" s="960"/>
      <c r="AA100" s="960"/>
      <c r="AB100" s="960"/>
      <c r="AC100" s="960"/>
      <c r="AD100" s="960"/>
      <c r="AE100" s="960"/>
      <c r="AF100" s="960"/>
      <c r="AG100" s="960"/>
      <c r="AH100" s="960"/>
      <c r="AI100" s="960"/>
      <c r="AJ100" s="960"/>
      <c r="AK100" s="960"/>
      <c r="AL100" s="960"/>
      <c r="AM100" s="960"/>
      <c r="AN100" s="960"/>
      <c r="AO100" s="960"/>
      <c r="AP100" s="960"/>
      <c r="AQ100" s="960"/>
      <c r="AR100" s="960"/>
      <c r="AS100" s="960"/>
      <c r="AT100" s="960"/>
      <c r="AU100" s="960"/>
      <c r="AV100" s="960"/>
      <c r="AW100" s="960"/>
      <c r="AX100" s="960"/>
      <c r="AY100" s="960"/>
      <c r="AZ100" s="960"/>
      <c r="BA100" s="960"/>
      <c r="BB100" s="960"/>
      <c r="BC100" s="960"/>
      <c r="BD100" s="960"/>
      <c r="BE100" s="960"/>
      <c r="BF100" s="961"/>
      <c r="BG100" s="902"/>
      <c r="BH100" s="903"/>
      <c r="BI100" s="903"/>
      <c r="BJ100" s="903"/>
      <c r="BK100" s="903"/>
      <c r="BL100" s="904"/>
    </row>
    <row r="101" spans="1:133" ht="7.5" customHeight="1">
      <c r="A101" s="255"/>
      <c r="B101" s="975"/>
      <c r="C101" s="976"/>
      <c r="D101" s="977"/>
      <c r="E101" s="305"/>
      <c r="F101" s="306"/>
      <c r="G101" s="1262"/>
      <c r="H101" s="1262"/>
      <c r="I101" s="1262"/>
      <c r="J101" s="1262"/>
      <c r="K101" s="1262"/>
      <c r="L101" s="1262"/>
      <c r="M101" s="1262"/>
      <c r="N101" s="1262"/>
      <c r="O101" s="1262"/>
      <c r="P101" s="1262"/>
      <c r="Q101" s="1262"/>
      <c r="R101" s="1262"/>
      <c r="S101" s="1262"/>
      <c r="T101" s="1262"/>
      <c r="U101" s="1262"/>
      <c r="V101" s="1262"/>
      <c r="W101" s="1262"/>
      <c r="X101" s="1262"/>
      <c r="Y101" s="1262"/>
      <c r="Z101" s="1262"/>
      <c r="AA101" s="1262"/>
      <c r="AB101" s="1262"/>
      <c r="AC101" s="1262"/>
      <c r="AD101" s="1262"/>
      <c r="AE101" s="1262"/>
      <c r="AF101" s="1262"/>
      <c r="AG101" s="1262"/>
      <c r="AH101" s="1262"/>
      <c r="AI101" s="1262"/>
      <c r="AJ101" s="1262"/>
      <c r="AK101" s="1262"/>
      <c r="AL101" s="1262"/>
      <c r="AM101" s="1262"/>
      <c r="AN101" s="1262"/>
      <c r="AO101" s="1262"/>
      <c r="AP101" s="1262"/>
      <c r="AQ101" s="1262"/>
      <c r="AR101" s="1262"/>
      <c r="AS101" s="1262"/>
      <c r="AT101" s="1262"/>
      <c r="AU101" s="1262"/>
      <c r="AV101" s="1262"/>
      <c r="AW101" s="1262"/>
      <c r="AX101" s="1262"/>
      <c r="AY101" s="1262"/>
      <c r="AZ101" s="1262"/>
      <c r="BA101" s="1262"/>
      <c r="BB101" s="1262"/>
      <c r="BC101" s="1262"/>
      <c r="BD101" s="1262"/>
      <c r="BE101" s="1262"/>
      <c r="BF101" s="1263"/>
      <c r="BG101" s="905"/>
      <c r="BH101" s="906"/>
      <c r="BI101" s="906"/>
      <c r="BJ101" s="906"/>
      <c r="BK101" s="906"/>
      <c r="BL101" s="907"/>
    </row>
    <row r="102" spans="1:133" ht="12.75" customHeight="1">
      <c r="A102" s="255"/>
      <c r="B102" s="969" t="s">
        <v>33</v>
      </c>
      <c r="C102" s="970"/>
      <c r="D102" s="971"/>
      <c r="E102" s="881" t="s">
        <v>270</v>
      </c>
      <c r="F102" s="882"/>
      <c r="G102" s="882"/>
      <c r="H102" s="882"/>
      <c r="I102" s="882"/>
      <c r="J102" s="882"/>
      <c r="K102" s="882"/>
      <c r="L102" s="882"/>
      <c r="M102" s="882"/>
      <c r="N102" s="882"/>
      <c r="O102" s="882"/>
      <c r="P102" s="882"/>
      <c r="Q102" s="882"/>
      <c r="R102" s="882"/>
      <c r="S102" s="882"/>
      <c r="T102" s="882"/>
      <c r="U102" s="882"/>
      <c r="V102" s="882"/>
      <c r="W102" s="882"/>
      <c r="X102" s="882"/>
      <c r="Y102" s="882"/>
      <c r="Z102" s="882"/>
      <c r="AA102" s="882"/>
      <c r="AB102" s="882"/>
      <c r="AC102" s="882"/>
      <c r="AD102" s="882"/>
      <c r="AE102" s="882"/>
      <c r="AF102" s="882"/>
      <c r="AG102" s="882"/>
      <c r="AH102" s="882"/>
      <c r="AI102" s="882"/>
      <c r="AJ102" s="882"/>
      <c r="AK102" s="882"/>
      <c r="AL102" s="882"/>
      <c r="AM102" s="882"/>
      <c r="AN102" s="882"/>
      <c r="AO102" s="882"/>
      <c r="AP102" s="882"/>
      <c r="AQ102" s="882"/>
      <c r="AR102" s="882"/>
      <c r="AS102" s="882"/>
      <c r="AT102" s="882"/>
      <c r="AU102" s="882"/>
      <c r="AV102" s="882"/>
      <c r="AW102" s="882"/>
      <c r="AX102" s="882"/>
      <c r="AY102" s="882"/>
      <c r="AZ102" s="882"/>
      <c r="BA102" s="882"/>
      <c r="BB102" s="882"/>
      <c r="BC102" s="882"/>
      <c r="BD102" s="882"/>
      <c r="BE102" s="882"/>
      <c r="BF102" s="891"/>
      <c r="BG102" s="899"/>
      <c r="BH102" s="900"/>
      <c r="BI102" s="900"/>
      <c r="BJ102" s="900"/>
      <c r="BK102" s="900"/>
      <c r="BL102" s="901"/>
      <c r="BO102" s="96"/>
      <c r="BP102" s="96"/>
      <c r="BQ102" s="96"/>
      <c r="BR102" s="96"/>
      <c r="BS102" s="96"/>
      <c r="BT102" s="96"/>
      <c r="BU102" s="96"/>
      <c r="BV102" s="96"/>
      <c r="BW102" s="96"/>
      <c r="BX102" s="96"/>
      <c r="BY102" s="96"/>
      <c r="BZ102" s="96"/>
      <c r="CA102" s="96"/>
      <c r="CB102" s="96"/>
      <c r="CC102" s="83"/>
      <c r="CD102" s="83"/>
      <c r="CE102" s="83"/>
      <c r="CF102" s="83"/>
      <c r="CG102" s="83"/>
      <c r="CH102" s="83"/>
      <c r="CI102" s="83"/>
      <c r="CJ102" s="83"/>
      <c r="CK102" s="83"/>
      <c r="CL102" s="83"/>
      <c r="CM102" s="83"/>
      <c r="CN102" s="83"/>
      <c r="CO102" s="83"/>
      <c r="CP102" s="83"/>
      <c r="CQ102" s="83"/>
      <c r="CR102" s="83"/>
      <c r="CS102" s="83"/>
      <c r="CT102" s="83"/>
      <c r="CU102" s="83"/>
      <c r="CV102" s="83"/>
      <c r="CW102" s="83"/>
      <c r="CX102" s="83"/>
      <c r="CY102" s="83"/>
      <c r="CZ102" s="83"/>
      <c r="DA102" s="83"/>
      <c r="DB102" s="83"/>
      <c r="DC102" s="83"/>
      <c r="DD102" s="83"/>
      <c r="DE102" s="83"/>
      <c r="DF102" s="83"/>
      <c r="DG102" s="83"/>
      <c r="DH102" s="83"/>
      <c r="DI102" s="83"/>
      <c r="DJ102" s="83"/>
      <c r="DK102" s="83"/>
      <c r="DL102" s="83"/>
      <c r="DM102" s="83"/>
      <c r="DN102" s="83"/>
      <c r="DO102" s="83"/>
      <c r="DP102" s="83"/>
      <c r="DQ102" s="83"/>
      <c r="DR102" s="83"/>
      <c r="DS102" s="83"/>
      <c r="DT102" s="83"/>
      <c r="DU102" s="83"/>
      <c r="DV102" s="83"/>
      <c r="DW102" s="83"/>
      <c r="DX102" s="83"/>
      <c r="DY102" s="83"/>
      <c r="DZ102" s="83"/>
      <c r="EA102" s="83"/>
      <c r="EB102" s="83"/>
      <c r="EC102" s="83"/>
    </row>
    <row r="103" spans="1:133" ht="12.75" customHeight="1">
      <c r="A103" s="255"/>
      <c r="B103" s="972"/>
      <c r="C103" s="973"/>
      <c r="D103" s="974"/>
      <c r="E103" s="1027"/>
      <c r="F103" s="886"/>
      <c r="G103" s="886"/>
      <c r="H103" s="886"/>
      <c r="I103" s="886"/>
      <c r="J103" s="886"/>
      <c r="K103" s="886"/>
      <c r="L103" s="886"/>
      <c r="M103" s="886"/>
      <c r="N103" s="886"/>
      <c r="O103" s="886"/>
      <c r="P103" s="886"/>
      <c r="Q103" s="886"/>
      <c r="R103" s="886"/>
      <c r="S103" s="886"/>
      <c r="T103" s="886"/>
      <c r="U103" s="886"/>
      <c r="V103" s="886"/>
      <c r="W103" s="886"/>
      <c r="X103" s="886"/>
      <c r="Y103" s="886"/>
      <c r="Z103" s="886"/>
      <c r="AA103" s="886"/>
      <c r="AB103" s="886"/>
      <c r="AC103" s="886"/>
      <c r="AD103" s="886"/>
      <c r="AE103" s="886"/>
      <c r="AF103" s="886"/>
      <c r="AG103" s="886"/>
      <c r="AH103" s="886"/>
      <c r="AI103" s="886"/>
      <c r="AJ103" s="886"/>
      <c r="AK103" s="886"/>
      <c r="AL103" s="886"/>
      <c r="AM103" s="886"/>
      <c r="AN103" s="886"/>
      <c r="AO103" s="886"/>
      <c r="AP103" s="886"/>
      <c r="AQ103" s="886"/>
      <c r="AR103" s="886"/>
      <c r="AS103" s="886"/>
      <c r="AT103" s="886"/>
      <c r="AU103" s="886"/>
      <c r="AV103" s="886"/>
      <c r="AW103" s="886"/>
      <c r="AX103" s="886"/>
      <c r="AY103" s="886"/>
      <c r="AZ103" s="886"/>
      <c r="BA103" s="886"/>
      <c r="BB103" s="886"/>
      <c r="BC103" s="886"/>
      <c r="BD103" s="886"/>
      <c r="BE103" s="886"/>
      <c r="BF103" s="919"/>
      <c r="BG103" s="902"/>
      <c r="BH103" s="903"/>
      <c r="BI103" s="903"/>
      <c r="BJ103" s="903"/>
      <c r="BK103" s="903"/>
      <c r="BL103" s="904"/>
      <c r="BO103" s="96"/>
      <c r="BP103" s="96"/>
      <c r="BQ103" s="96"/>
      <c r="BR103" s="96"/>
      <c r="BS103" s="96"/>
      <c r="BT103" s="96"/>
      <c r="BU103" s="96"/>
      <c r="BV103" s="96"/>
      <c r="BW103" s="96"/>
      <c r="BX103" s="96"/>
      <c r="BY103" s="96"/>
      <c r="BZ103" s="96"/>
      <c r="CA103" s="96"/>
      <c r="CB103" s="96"/>
      <c r="CC103" s="83"/>
      <c r="CD103" s="83"/>
      <c r="CE103" s="83"/>
      <c r="CF103" s="83"/>
      <c r="CG103" s="83"/>
      <c r="CH103" s="83"/>
      <c r="CI103" s="83"/>
      <c r="CJ103" s="83"/>
      <c r="CK103" s="83"/>
      <c r="CL103" s="83"/>
      <c r="CM103" s="83"/>
      <c r="CN103" s="83"/>
      <c r="CO103" s="83"/>
      <c r="CP103" s="83"/>
      <c r="CQ103" s="83"/>
      <c r="CR103" s="83"/>
      <c r="CS103" s="83"/>
      <c r="CT103" s="83"/>
      <c r="CU103" s="83"/>
      <c r="CV103" s="83"/>
      <c r="CW103" s="83"/>
      <c r="CX103" s="83"/>
      <c r="CY103" s="83"/>
      <c r="CZ103" s="83"/>
      <c r="DA103" s="83"/>
      <c r="DB103" s="83"/>
      <c r="DC103" s="83"/>
      <c r="DD103" s="83"/>
      <c r="DE103" s="83"/>
      <c r="DF103" s="83"/>
      <c r="DG103" s="83"/>
      <c r="DH103" s="83"/>
      <c r="DI103" s="83"/>
      <c r="DJ103" s="83"/>
      <c r="DK103" s="83"/>
      <c r="DL103" s="83"/>
      <c r="DM103" s="83"/>
      <c r="DN103" s="83"/>
      <c r="DO103" s="83"/>
      <c r="DP103" s="83"/>
      <c r="DQ103" s="83"/>
      <c r="DR103" s="83"/>
      <c r="DS103" s="83"/>
      <c r="DT103" s="83"/>
      <c r="DU103" s="83"/>
      <c r="DV103" s="83"/>
      <c r="DW103" s="83"/>
      <c r="DX103" s="83"/>
      <c r="DY103" s="83"/>
      <c r="DZ103" s="83"/>
      <c r="EA103" s="83"/>
      <c r="EB103" s="83"/>
      <c r="EC103" s="83"/>
    </row>
    <row r="104" spans="1:133" ht="12.75" customHeight="1">
      <c r="A104" s="255"/>
      <c r="B104" s="972"/>
      <c r="C104" s="973"/>
      <c r="D104" s="974"/>
      <c r="E104" s="1027"/>
      <c r="F104" s="886"/>
      <c r="G104" s="886"/>
      <c r="H104" s="886"/>
      <c r="I104" s="886"/>
      <c r="J104" s="886"/>
      <c r="K104" s="886"/>
      <c r="L104" s="886"/>
      <c r="M104" s="886"/>
      <c r="N104" s="886"/>
      <c r="O104" s="886"/>
      <c r="P104" s="886"/>
      <c r="Q104" s="886"/>
      <c r="R104" s="886"/>
      <c r="S104" s="886"/>
      <c r="T104" s="886"/>
      <c r="U104" s="886"/>
      <c r="V104" s="886"/>
      <c r="W104" s="886"/>
      <c r="X104" s="886"/>
      <c r="Y104" s="886"/>
      <c r="Z104" s="886"/>
      <c r="AA104" s="886"/>
      <c r="AB104" s="886"/>
      <c r="AC104" s="886"/>
      <c r="AD104" s="886"/>
      <c r="AE104" s="886"/>
      <c r="AF104" s="886"/>
      <c r="AG104" s="886"/>
      <c r="AH104" s="886"/>
      <c r="AI104" s="886"/>
      <c r="AJ104" s="886"/>
      <c r="AK104" s="886"/>
      <c r="AL104" s="886"/>
      <c r="AM104" s="886"/>
      <c r="AN104" s="886"/>
      <c r="AO104" s="886"/>
      <c r="AP104" s="886"/>
      <c r="AQ104" s="886"/>
      <c r="AR104" s="886"/>
      <c r="AS104" s="886"/>
      <c r="AT104" s="886"/>
      <c r="AU104" s="886"/>
      <c r="AV104" s="886"/>
      <c r="AW104" s="886"/>
      <c r="AX104" s="886"/>
      <c r="AY104" s="886"/>
      <c r="AZ104" s="886"/>
      <c r="BA104" s="886"/>
      <c r="BB104" s="886"/>
      <c r="BC104" s="886"/>
      <c r="BD104" s="886"/>
      <c r="BE104" s="886"/>
      <c r="BF104" s="919"/>
      <c r="BG104" s="902"/>
      <c r="BH104" s="903"/>
      <c r="BI104" s="903"/>
      <c r="BJ104" s="903"/>
      <c r="BK104" s="903"/>
      <c r="BL104" s="904"/>
      <c r="BO104" s="96"/>
      <c r="BP104" s="96"/>
      <c r="BQ104" s="96"/>
      <c r="BR104" s="96"/>
      <c r="BS104" s="96"/>
      <c r="BT104" s="96"/>
      <c r="BU104" s="96"/>
      <c r="BV104" s="96"/>
      <c r="BW104" s="96"/>
      <c r="BX104" s="96"/>
      <c r="BY104" s="96"/>
      <c r="BZ104" s="96"/>
      <c r="CA104" s="96"/>
      <c r="CB104" s="96"/>
      <c r="CC104" s="83"/>
      <c r="CD104" s="83"/>
      <c r="CE104" s="83"/>
      <c r="CF104" s="83"/>
      <c r="CG104" s="83"/>
      <c r="CH104" s="83"/>
      <c r="CI104" s="83"/>
      <c r="CJ104" s="83"/>
      <c r="CK104" s="83"/>
      <c r="CL104" s="83"/>
      <c r="CM104" s="83"/>
      <c r="CN104" s="83"/>
      <c r="CO104" s="83"/>
      <c r="CP104" s="83"/>
      <c r="CQ104" s="83"/>
      <c r="CR104" s="83"/>
      <c r="CS104" s="83"/>
      <c r="CT104" s="83"/>
      <c r="CU104" s="83"/>
      <c r="CV104" s="83"/>
      <c r="CW104" s="83"/>
      <c r="CX104" s="83"/>
      <c r="CY104" s="83"/>
      <c r="CZ104" s="83"/>
      <c r="DA104" s="83"/>
      <c r="DB104" s="83"/>
      <c r="DC104" s="83"/>
      <c r="DD104" s="83"/>
      <c r="DE104" s="83"/>
      <c r="DF104" s="83"/>
      <c r="DG104" s="83"/>
      <c r="DH104" s="83"/>
      <c r="DI104" s="83"/>
      <c r="DJ104" s="83"/>
      <c r="DK104" s="83"/>
      <c r="DL104" s="83"/>
      <c r="DM104" s="83"/>
      <c r="DN104" s="83"/>
      <c r="DO104" s="83"/>
      <c r="DP104" s="83"/>
      <c r="DQ104" s="83"/>
      <c r="DR104" s="83"/>
      <c r="DS104" s="83"/>
      <c r="DT104" s="83"/>
      <c r="DU104" s="83"/>
      <c r="DV104" s="83"/>
      <c r="DW104" s="83"/>
      <c r="DX104" s="83"/>
      <c r="DY104" s="83"/>
      <c r="DZ104" s="83"/>
      <c r="EA104" s="83"/>
      <c r="EB104" s="83"/>
      <c r="EC104" s="83"/>
    </row>
    <row r="105" spans="1:133" ht="12.75" customHeight="1">
      <c r="A105" s="255"/>
      <c r="B105" s="972"/>
      <c r="C105" s="973"/>
      <c r="D105" s="974"/>
      <c r="E105" s="978" t="s">
        <v>1</v>
      </c>
      <c r="F105" s="979"/>
      <c r="G105" s="960" t="s">
        <v>508</v>
      </c>
      <c r="H105" s="960"/>
      <c r="I105" s="960"/>
      <c r="J105" s="960"/>
      <c r="K105" s="960"/>
      <c r="L105" s="960"/>
      <c r="M105" s="960"/>
      <c r="N105" s="960"/>
      <c r="O105" s="960"/>
      <c r="P105" s="960"/>
      <c r="Q105" s="960"/>
      <c r="R105" s="960"/>
      <c r="S105" s="960"/>
      <c r="T105" s="960"/>
      <c r="U105" s="960"/>
      <c r="V105" s="960"/>
      <c r="W105" s="960"/>
      <c r="X105" s="960"/>
      <c r="Y105" s="960"/>
      <c r="Z105" s="960"/>
      <c r="AA105" s="960"/>
      <c r="AB105" s="960"/>
      <c r="AC105" s="960"/>
      <c r="AD105" s="960"/>
      <c r="AE105" s="960"/>
      <c r="AF105" s="960"/>
      <c r="AG105" s="960"/>
      <c r="AH105" s="960"/>
      <c r="AI105" s="960"/>
      <c r="AJ105" s="960"/>
      <c r="AK105" s="960"/>
      <c r="AL105" s="960"/>
      <c r="AM105" s="960"/>
      <c r="AN105" s="960"/>
      <c r="AO105" s="960"/>
      <c r="AP105" s="960"/>
      <c r="AQ105" s="960"/>
      <c r="AR105" s="960"/>
      <c r="AS105" s="960"/>
      <c r="AT105" s="960"/>
      <c r="AU105" s="960"/>
      <c r="AV105" s="960"/>
      <c r="AW105" s="960"/>
      <c r="AX105" s="960"/>
      <c r="AY105" s="960"/>
      <c r="AZ105" s="960"/>
      <c r="BA105" s="960"/>
      <c r="BB105" s="960"/>
      <c r="BC105" s="960"/>
      <c r="BD105" s="960"/>
      <c r="BE105" s="960"/>
      <c r="BF105" s="961"/>
      <c r="BG105" s="902"/>
      <c r="BH105" s="903"/>
      <c r="BI105" s="903"/>
      <c r="BJ105" s="903"/>
      <c r="BK105" s="903"/>
      <c r="BL105" s="904"/>
    </row>
    <row r="106" spans="1:133" ht="12.75" customHeight="1">
      <c r="A106" s="255"/>
      <c r="B106" s="972"/>
      <c r="C106" s="973"/>
      <c r="D106" s="974"/>
      <c r="E106" s="304"/>
      <c r="F106" s="285"/>
      <c r="G106" s="960"/>
      <c r="H106" s="960"/>
      <c r="I106" s="960"/>
      <c r="J106" s="960"/>
      <c r="K106" s="960"/>
      <c r="L106" s="960"/>
      <c r="M106" s="960"/>
      <c r="N106" s="960"/>
      <c r="O106" s="960"/>
      <c r="P106" s="960"/>
      <c r="Q106" s="960"/>
      <c r="R106" s="960"/>
      <c r="S106" s="960"/>
      <c r="T106" s="960"/>
      <c r="U106" s="960"/>
      <c r="V106" s="960"/>
      <c r="W106" s="960"/>
      <c r="X106" s="960"/>
      <c r="Y106" s="960"/>
      <c r="Z106" s="960"/>
      <c r="AA106" s="960"/>
      <c r="AB106" s="960"/>
      <c r="AC106" s="960"/>
      <c r="AD106" s="960"/>
      <c r="AE106" s="960"/>
      <c r="AF106" s="960"/>
      <c r="AG106" s="960"/>
      <c r="AH106" s="960"/>
      <c r="AI106" s="960"/>
      <c r="AJ106" s="960"/>
      <c r="AK106" s="960"/>
      <c r="AL106" s="960"/>
      <c r="AM106" s="960"/>
      <c r="AN106" s="960"/>
      <c r="AO106" s="960"/>
      <c r="AP106" s="960"/>
      <c r="AQ106" s="960"/>
      <c r="AR106" s="960"/>
      <c r="AS106" s="960"/>
      <c r="AT106" s="960"/>
      <c r="AU106" s="960"/>
      <c r="AV106" s="960"/>
      <c r="AW106" s="960"/>
      <c r="AX106" s="960"/>
      <c r="AY106" s="960"/>
      <c r="AZ106" s="960"/>
      <c r="BA106" s="960"/>
      <c r="BB106" s="960"/>
      <c r="BC106" s="960"/>
      <c r="BD106" s="960"/>
      <c r="BE106" s="960"/>
      <c r="BF106" s="961"/>
      <c r="BG106" s="902"/>
      <c r="BH106" s="903"/>
      <c r="BI106" s="903"/>
      <c r="BJ106" s="903"/>
      <c r="BK106" s="903"/>
      <c r="BL106" s="904"/>
    </row>
    <row r="107" spans="1:133" ht="12.75" customHeight="1">
      <c r="A107" s="255"/>
      <c r="B107" s="972"/>
      <c r="C107" s="973"/>
      <c r="D107" s="974"/>
      <c r="E107" s="304"/>
      <c r="F107" s="285"/>
      <c r="G107" s="960"/>
      <c r="H107" s="960"/>
      <c r="I107" s="960"/>
      <c r="J107" s="960"/>
      <c r="K107" s="960"/>
      <c r="L107" s="960"/>
      <c r="M107" s="960"/>
      <c r="N107" s="960"/>
      <c r="O107" s="960"/>
      <c r="P107" s="960"/>
      <c r="Q107" s="960"/>
      <c r="R107" s="960"/>
      <c r="S107" s="960"/>
      <c r="T107" s="960"/>
      <c r="U107" s="960"/>
      <c r="V107" s="960"/>
      <c r="W107" s="960"/>
      <c r="X107" s="960"/>
      <c r="Y107" s="960"/>
      <c r="Z107" s="960"/>
      <c r="AA107" s="960"/>
      <c r="AB107" s="960"/>
      <c r="AC107" s="960"/>
      <c r="AD107" s="960"/>
      <c r="AE107" s="960"/>
      <c r="AF107" s="960"/>
      <c r="AG107" s="960"/>
      <c r="AH107" s="960"/>
      <c r="AI107" s="960"/>
      <c r="AJ107" s="960"/>
      <c r="AK107" s="960"/>
      <c r="AL107" s="960"/>
      <c r="AM107" s="960"/>
      <c r="AN107" s="960"/>
      <c r="AO107" s="960"/>
      <c r="AP107" s="960"/>
      <c r="AQ107" s="960"/>
      <c r="AR107" s="960"/>
      <c r="AS107" s="960"/>
      <c r="AT107" s="960"/>
      <c r="AU107" s="960"/>
      <c r="AV107" s="960"/>
      <c r="AW107" s="960"/>
      <c r="AX107" s="960"/>
      <c r="AY107" s="960"/>
      <c r="AZ107" s="960"/>
      <c r="BA107" s="960"/>
      <c r="BB107" s="960"/>
      <c r="BC107" s="960"/>
      <c r="BD107" s="960"/>
      <c r="BE107" s="960"/>
      <c r="BF107" s="961"/>
      <c r="BG107" s="902"/>
      <c r="BH107" s="903"/>
      <c r="BI107" s="903"/>
      <c r="BJ107" s="903"/>
      <c r="BK107" s="903"/>
      <c r="BL107" s="904"/>
    </row>
    <row r="108" spans="1:133" ht="7.5" customHeight="1">
      <c r="A108" s="255"/>
      <c r="B108" s="975"/>
      <c r="C108" s="976"/>
      <c r="D108" s="977"/>
      <c r="E108" s="305"/>
      <c r="F108" s="306"/>
      <c r="G108" s="1262"/>
      <c r="H108" s="1262"/>
      <c r="I108" s="1262"/>
      <c r="J108" s="1262"/>
      <c r="K108" s="1262"/>
      <c r="L108" s="1262"/>
      <c r="M108" s="1262"/>
      <c r="N108" s="1262"/>
      <c r="O108" s="1262"/>
      <c r="P108" s="1262"/>
      <c r="Q108" s="1262"/>
      <c r="R108" s="1262"/>
      <c r="S108" s="1262"/>
      <c r="T108" s="1262"/>
      <c r="U108" s="1262"/>
      <c r="V108" s="1262"/>
      <c r="W108" s="1262"/>
      <c r="X108" s="1262"/>
      <c r="Y108" s="1262"/>
      <c r="Z108" s="1262"/>
      <c r="AA108" s="1262"/>
      <c r="AB108" s="1262"/>
      <c r="AC108" s="1262"/>
      <c r="AD108" s="1262"/>
      <c r="AE108" s="1262"/>
      <c r="AF108" s="1262"/>
      <c r="AG108" s="1262"/>
      <c r="AH108" s="1262"/>
      <c r="AI108" s="1262"/>
      <c r="AJ108" s="1262"/>
      <c r="AK108" s="1262"/>
      <c r="AL108" s="1262"/>
      <c r="AM108" s="1262"/>
      <c r="AN108" s="1262"/>
      <c r="AO108" s="1262"/>
      <c r="AP108" s="1262"/>
      <c r="AQ108" s="1262"/>
      <c r="AR108" s="1262"/>
      <c r="AS108" s="1262"/>
      <c r="AT108" s="1262"/>
      <c r="AU108" s="1262"/>
      <c r="AV108" s="1262"/>
      <c r="AW108" s="1262"/>
      <c r="AX108" s="1262"/>
      <c r="AY108" s="1262"/>
      <c r="AZ108" s="1262"/>
      <c r="BA108" s="1262"/>
      <c r="BB108" s="1262"/>
      <c r="BC108" s="1262"/>
      <c r="BD108" s="1262"/>
      <c r="BE108" s="1262"/>
      <c r="BF108" s="1263"/>
      <c r="BG108" s="905"/>
      <c r="BH108" s="906"/>
      <c r="BI108" s="906"/>
      <c r="BJ108" s="906"/>
      <c r="BK108" s="906"/>
      <c r="BL108" s="907"/>
    </row>
    <row r="109" spans="1:133" ht="12.75" customHeight="1">
      <c r="A109" s="255"/>
      <c r="B109" s="969" t="s">
        <v>34</v>
      </c>
      <c r="C109" s="970"/>
      <c r="D109" s="971"/>
      <c r="E109" s="908" t="s">
        <v>509</v>
      </c>
      <c r="F109" s="909"/>
      <c r="G109" s="909"/>
      <c r="H109" s="909"/>
      <c r="I109" s="909"/>
      <c r="J109" s="909"/>
      <c r="K109" s="909"/>
      <c r="L109" s="909"/>
      <c r="M109" s="909"/>
      <c r="N109" s="909"/>
      <c r="O109" s="909"/>
      <c r="P109" s="909"/>
      <c r="Q109" s="909"/>
      <c r="R109" s="909"/>
      <c r="S109" s="909"/>
      <c r="T109" s="909"/>
      <c r="U109" s="909"/>
      <c r="V109" s="909"/>
      <c r="W109" s="909"/>
      <c r="X109" s="909"/>
      <c r="Y109" s="909"/>
      <c r="Z109" s="909"/>
      <c r="AA109" s="909"/>
      <c r="AB109" s="909"/>
      <c r="AC109" s="909"/>
      <c r="AD109" s="909"/>
      <c r="AE109" s="909"/>
      <c r="AF109" s="909"/>
      <c r="AG109" s="909"/>
      <c r="AH109" s="909"/>
      <c r="AI109" s="909"/>
      <c r="AJ109" s="909"/>
      <c r="AK109" s="909"/>
      <c r="AL109" s="909"/>
      <c r="AM109" s="909"/>
      <c r="AN109" s="909"/>
      <c r="AO109" s="909"/>
      <c r="AP109" s="909"/>
      <c r="AQ109" s="909"/>
      <c r="AR109" s="909"/>
      <c r="AS109" s="909"/>
      <c r="AT109" s="909"/>
      <c r="AU109" s="909"/>
      <c r="AV109" s="909"/>
      <c r="AW109" s="909"/>
      <c r="AX109" s="909"/>
      <c r="AY109" s="909"/>
      <c r="AZ109" s="909"/>
      <c r="BA109" s="909"/>
      <c r="BB109" s="909"/>
      <c r="BC109" s="909"/>
      <c r="BD109" s="909"/>
      <c r="BE109" s="909"/>
      <c r="BF109" s="910"/>
      <c r="BG109" s="966"/>
      <c r="BH109" s="966"/>
      <c r="BI109" s="966"/>
      <c r="BJ109" s="966"/>
      <c r="BK109" s="966"/>
      <c r="BL109" s="966"/>
      <c r="BO109" s="96"/>
      <c r="BP109" s="96"/>
      <c r="BQ109" s="96"/>
      <c r="BR109" s="96"/>
      <c r="BS109" s="96"/>
      <c r="BT109" s="96"/>
      <c r="BU109" s="96"/>
      <c r="BV109" s="96"/>
      <c r="BW109" s="96"/>
      <c r="BX109" s="96"/>
      <c r="BY109" s="96"/>
      <c r="BZ109" s="96"/>
      <c r="CA109" s="96"/>
      <c r="CB109" s="96"/>
      <c r="CC109" s="83"/>
      <c r="CD109" s="83"/>
      <c r="CE109" s="83"/>
      <c r="CF109" s="83"/>
      <c r="CG109" s="83"/>
      <c r="CH109" s="83"/>
      <c r="CI109" s="83"/>
      <c r="CJ109" s="83"/>
      <c r="CK109" s="83"/>
      <c r="CL109" s="83"/>
      <c r="CM109" s="83"/>
      <c r="CN109" s="83"/>
      <c r="CO109" s="83"/>
      <c r="CP109" s="83"/>
      <c r="CQ109" s="83"/>
      <c r="CR109" s="83"/>
      <c r="CS109" s="83"/>
      <c r="CT109" s="83"/>
      <c r="CU109" s="83"/>
      <c r="CV109" s="83"/>
      <c r="CW109" s="83"/>
      <c r="CX109" s="83"/>
      <c r="CY109" s="83"/>
      <c r="CZ109" s="83"/>
      <c r="DA109" s="83"/>
      <c r="DB109" s="83"/>
      <c r="DC109" s="83"/>
      <c r="DD109" s="83"/>
      <c r="DE109" s="83"/>
      <c r="DF109" s="83"/>
      <c r="DG109" s="83"/>
      <c r="DH109" s="83"/>
      <c r="DI109" s="83"/>
      <c r="DJ109" s="83"/>
      <c r="DK109" s="83"/>
      <c r="DL109" s="83"/>
      <c r="DM109" s="83"/>
      <c r="DN109" s="83"/>
      <c r="DO109" s="83"/>
      <c r="DP109" s="83"/>
      <c r="DQ109" s="83"/>
      <c r="DR109" s="83"/>
      <c r="DS109" s="83"/>
      <c r="DT109" s="83"/>
      <c r="DU109" s="83"/>
      <c r="DV109" s="83"/>
      <c r="DW109" s="83"/>
      <c r="DX109" s="83"/>
      <c r="DY109" s="83"/>
      <c r="DZ109" s="83"/>
      <c r="EA109" s="83"/>
      <c r="EB109" s="83"/>
      <c r="EC109" s="83"/>
    </row>
    <row r="110" spans="1:133" ht="12.75" customHeight="1">
      <c r="A110" s="255"/>
      <c r="B110" s="972"/>
      <c r="C110" s="973"/>
      <c r="D110" s="974"/>
      <c r="E110" s="911"/>
      <c r="F110" s="912"/>
      <c r="G110" s="912"/>
      <c r="H110" s="912"/>
      <c r="I110" s="912"/>
      <c r="J110" s="912"/>
      <c r="K110" s="912"/>
      <c r="L110" s="912"/>
      <c r="M110" s="912"/>
      <c r="N110" s="912"/>
      <c r="O110" s="912"/>
      <c r="P110" s="912"/>
      <c r="Q110" s="912"/>
      <c r="R110" s="912"/>
      <c r="S110" s="912"/>
      <c r="T110" s="912"/>
      <c r="U110" s="912"/>
      <c r="V110" s="912"/>
      <c r="W110" s="912"/>
      <c r="X110" s="912"/>
      <c r="Y110" s="912"/>
      <c r="Z110" s="912"/>
      <c r="AA110" s="912"/>
      <c r="AB110" s="912"/>
      <c r="AC110" s="912"/>
      <c r="AD110" s="912"/>
      <c r="AE110" s="912"/>
      <c r="AF110" s="912"/>
      <c r="AG110" s="912"/>
      <c r="AH110" s="912"/>
      <c r="AI110" s="912"/>
      <c r="AJ110" s="912"/>
      <c r="AK110" s="912"/>
      <c r="AL110" s="912"/>
      <c r="AM110" s="912"/>
      <c r="AN110" s="912"/>
      <c r="AO110" s="912"/>
      <c r="AP110" s="912"/>
      <c r="AQ110" s="912"/>
      <c r="AR110" s="912"/>
      <c r="AS110" s="912"/>
      <c r="AT110" s="912"/>
      <c r="AU110" s="912"/>
      <c r="AV110" s="912"/>
      <c r="AW110" s="912"/>
      <c r="AX110" s="912"/>
      <c r="AY110" s="912"/>
      <c r="AZ110" s="912"/>
      <c r="BA110" s="912"/>
      <c r="BB110" s="912"/>
      <c r="BC110" s="912"/>
      <c r="BD110" s="912"/>
      <c r="BE110" s="912"/>
      <c r="BF110" s="913"/>
      <c r="BG110" s="966"/>
      <c r="BH110" s="966"/>
      <c r="BI110" s="966"/>
      <c r="BJ110" s="966"/>
      <c r="BK110" s="966"/>
      <c r="BL110" s="966"/>
      <c r="BO110" s="96"/>
      <c r="BP110" s="96"/>
      <c r="BQ110" s="96"/>
      <c r="BR110" s="96"/>
      <c r="BS110" s="96"/>
      <c r="BT110" s="96"/>
      <c r="BU110" s="96"/>
      <c r="BV110" s="96"/>
      <c r="BW110" s="96"/>
      <c r="BX110" s="96"/>
      <c r="BY110" s="96"/>
      <c r="BZ110" s="96"/>
      <c r="CA110" s="96"/>
      <c r="CB110" s="96"/>
      <c r="CC110" s="83"/>
      <c r="CD110" s="83"/>
      <c r="CE110" s="83"/>
      <c r="CF110" s="83"/>
      <c r="CG110" s="83"/>
      <c r="CH110" s="83"/>
      <c r="CI110" s="83"/>
      <c r="CJ110" s="83"/>
      <c r="CK110" s="83"/>
      <c r="CL110" s="83"/>
      <c r="CM110" s="83"/>
      <c r="CN110" s="83"/>
      <c r="CO110" s="83"/>
      <c r="CP110" s="83"/>
      <c r="CQ110" s="83"/>
      <c r="CR110" s="83"/>
      <c r="CS110" s="83"/>
      <c r="CT110" s="83"/>
      <c r="CU110" s="83"/>
      <c r="CV110" s="83"/>
      <c r="CW110" s="83"/>
      <c r="CX110" s="83"/>
      <c r="CY110" s="83"/>
      <c r="CZ110" s="83"/>
      <c r="DA110" s="83"/>
      <c r="DB110" s="83"/>
      <c r="DC110" s="83"/>
      <c r="DD110" s="83"/>
      <c r="DE110" s="83"/>
      <c r="DF110" s="83"/>
      <c r="DG110" s="83"/>
      <c r="DH110" s="83"/>
      <c r="DI110" s="83"/>
      <c r="DJ110" s="83"/>
      <c r="DK110" s="83"/>
      <c r="DL110" s="83"/>
      <c r="DM110" s="83"/>
      <c r="DN110" s="83"/>
      <c r="DO110" s="83"/>
      <c r="DP110" s="83"/>
      <c r="DQ110" s="83"/>
      <c r="DR110" s="83"/>
      <c r="DS110" s="83"/>
      <c r="DT110" s="83"/>
      <c r="DU110" s="83"/>
      <c r="DV110" s="83"/>
      <c r="DW110" s="83"/>
      <c r="DX110" s="83"/>
      <c r="DY110" s="83"/>
      <c r="DZ110" s="83"/>
      <c r="EA110" s="83"/>
      <c r="EB110" s="83"/>
      <c r="EC110" s="83"/>
    </row>
    <row r="111" spans="1:133" ht="12.75" customHeight="1">
      <c r="A111" s="255"/>
      <c r="B111" s="972"/>
      <c r="C111" s="973"/>
      <c r="D111" s="974"/>
      <c r="E111" s="911"/>
      <c r="F111" s="912"/>
      <c r="G111" s="912"/>
      <c r="H111" s="912"/>
      <c r="I111" s="912"/>
      <c r="J111" s="912"/>
      <c r="K111" s="912"/>
      <c r="L111" s="912"/>
      <c r="M111" s="912"/>
      <c r="N111" s="912"/>
      <c r="O111" s="912"/>
      <c r="P111" s="912"/>
      <c r="Q111" s="912"/>
      <c r="R111" s="912"/>
      <c r="S111" s="912"/>
      <c r="T111" s="912"/>
      <c r="U111" s="912"/>
      <c r="V111" s="912"/>
      <c r="W111" s="912"/>
      <c r="X111" s="912"/>
      <c r="Y111" s="912"/>
      <c r="Z111" s="912"/>
      <c r="AA111" s="912"/>
      <c r="AB111" s="912"/>
      <c r="AC111" s="912"/>
      <c r="AD111" s="912"/>
      <c r="AE111" s="912"/>
      <c r="AF111" s="912"/>
      <c r="AG111" s="912"/>
      <c r="AH111" s="912"/>
      <c r="AI111" s="912"/>
      <c r="AJ111" s="912"/>
      <c r="AK111" s="912"/>
      <c r="AL111" s="912"/>
      <c r="AM111" s="912"/>
      <c r="AN111" s="912"/>
      <c r="AO111" s="912"/>
      <c r="AP111" s="912"/>
      <c r="AQ111" s="912"/>
      <c r="AR111" s="912"/>
      <c r="AS111" s="912"/>
      <c r="AT111" s="912"/>
      <c r="AU111" s="912"/>
      <c r="AV111" s="912"/>
      <c r="AW111" s="912"/>
      <c r="AX111" s="912"/>
      <c r="AY111" s="912"/>
      <c r="AZ111" s="912"/>
      <c r="BA111" s="912"/>
      <c r="BB111" s="912"/>
      <c r="BC111" s="912"/>
      <c r="BD111" s="912"/>
      <c r="BE111" s="912"/>
      <c r="BF111" s="913"/>
      <c r="BG111" s="966"/>
      <c r="BH111" s="966"/>
      <c r="BI111" s="966"/>
      <c r="BJ111" s="966"/>
      <c r="BK111" s="966"/>
      <c r="BL111" s="966"/>
      <c r="BO111" s="96"/>
      <c r="BP111" s="96"/>
      <c r="BQ111" s="96"/>
      <c r="BR111" s="96"/>
      <c r="BS111" s="96"/>
      <c r="BT111" s="96"/>
      <c r="BU111" s="96"/>
      <c r="BV111" s="96"/>
      <c r="BW111" s="96"/>
      <c r="BX111" s="96"/>
      <c r="BY111" s="96"/>
      <c r="BZ111" s="96"/>
      <c r="CA111" s="96"/>
      <c r="CB111" s="96"/>
      <c r="CC111" s="83"/>
      <c r="CD111" s="83"/>
      <c r="CE111" s="83"/>
      <c r="CF111" s="83"/>
      <c r="CG111" s="83"/>
      <c r="CH111" s="83"/>
      <c r="CI111" s="83"/>
      <c r="CJ111" s="83"/>
      <c r="CK111" s="83"/>
      <c r="CL111" s="83"/>
      <c r="CM111" s="83"/>
      <c r="CN111" s="83"/>
      <c r="CO111" s="83"/>
      <c r="CP111" s="83"/>
      <c r="CQ111" s="83"/>
      <c r="CR111" s="83"/>
      <c r="CS111" s="83"/>
      <c r="CT111" s="83"/>
      <c r="CU111" s="83"/>
      <c r="CV111" s="83"/>
      <c r="CW111" s="83"/>
      <c r="CX111" s="83"/>
      <c r="CY111" s="83"/>
      <c r="CZ111" s="83"/>
      <c r="DA111" s="83"/>
      <c r="DB111" s="83"/>
      <c r="DC111" s="83"/>
      <c r="DD111" s="83"/>
      <c r="DE111" s="83"/>
      <c r="DF111" s="83"/>
      <c r="DG111" s="83"/>
      <c r="DH111" s="83"/>
      <c r="DI111" s="83"/>
      <c r="DJ111" s="83"/>
      <c r="DK111" s="83"/>
      <c r="DL111" s="83"/>
      <c r="DM111" s="83"/>
      <c r="DN111" s="83"/>
      <c r="DO111" s="83"/>
      <c r="DP111" s="83"/>
      <c r="DQ111" s="83"/>
      <c r="DR111" s="83"/>
      <c r="DS111" s="83"/>
      <c r="DT111" s="83"/>
      <c r="DU111" s="83"/>
      <c r="DV111" s="83"/>
      <c r="DW111" s="83"/>
      <c r="DX111" s="83"/>
      <c r="DY111" s="83"/>
      <c r="DZ111" s="83"/>
      <c r="EA111" s="83"/>
      <c r="EB111" s="83"/>
      <c r="EC111" s="83"/>
    </row>
    <row r="112" spans="1:133" ht="12.75" customHeight="1">
      <c r="A112" s="255"/>
      <c r="B112" s="972"/>
      <c r="C112" s="973"/>
      <c r="D112" s="974"/>
      <c r="E112" s="911"/>
      <c r="F112" s="912"/>
      <c r="G112" s="912"/>
      <c r="H112" s="912"/>
      <c r="I112" s="912"/>
      <c r="J112" s="912"/>
      <c r="K112" s="912"/>
      <c r="L112" s="912"/>
      <c r="M112" s="912"/>
      <c r="N112" s="912"/>
      <c r="O112" s="912"/>
      <c r="P112" s="912"/>
      <c r="Q112" s="912"/>
      <c r="R112" s="912"/>
      <c r="S112" s="912"/>
      <c r="T112" s="912"/>
      <c r="U112" s="912"/>
      <c r="V112" s="912"/>
      <c r="W112" s="912"/>
      <c r="X112" s="912"/>
      <c r="Y112" s="912"/>
      <c r="Z112" s="912"/>
      <c r="AA112" s="912"/>
      <c r="AB112" s="912"/>
      <c r="AC112" s="912"/>
      <c r="AD112" s="912"/>
      <c r="AE112" s="912"/>
      <c r="AF112" s="912"/>
      <c r="AG112" s="912"/>
      <c r="AH112" s="912"/>
      <c r="AI112" s="912"/>
      <c r="AJ112" s="912"/>
      <c r="AK112" s="912"/>
      <c r="AL112" s="912"/>
      <c r="AM112" s="912"/>
      <c r="AN112" s="912"/>
      <c r="AO112" s="912"/>
      <c r="AP112" s="912"/>
      <c r="AQ112" s="912"/>
      <c r="AR112" s="912"/>
      <c r="AS112" s="912"/>
      <c r="AT112" s="912"/>
      <c r="AU112" s="912"/>
      <c r="AV112" s="912"/>
      <c r="AW112" s="912"/>
      <c r="AX112" s="912"/>
      <c r="AY112" s="912"/>
      <c r="AZ112" s="912"/>
      <c r="BA112" s="912"/>
      <c r="BB112" s="912"/>
      <c r="BC112" s="912"/>
      <c r="BD112" s="912"/>
      <c r="BE112" s="912"/>
      <c r="BF112" s="913"/>
      <c r="BG112" s="966"/>
      <c r="BH112" s="966"/>
      <c r="BI112" s="966"/>
      <c r="BJ112" s="966"/>
      <c r="BK112" s="966"/>
      <c r="BL112" s="966"/>
      <c r="BO112" s="96"/>
      <c r="BP112" s="96"/>
      <c r="BQ112" s="96"/>
      <c r="BR112" s="96"/>
      <c r="BS112" s="96"/>
      <c r="BT112" s="96"/>
      <c r="BU112" s="96"/>
      <c r="BV112" s="96"/>
      <c r="BW112" s="96"/>
      <c r="BX112" s="96"/>
      <c r="BY112" s="96"/>
      <c r="BZ112" s="96"/>
      <c r="CA112" s="96"/>
      <c r="CB112" s="96"/>
      <c r="CC112" s="83"/>
      <c r="CD112" s="83"/>
      <c r="CE112" s="83"/>
      <c r="CF112" s="83"/>
      <c r="CG112" s="83"/>
      <c r="CH112" s="83"/>
      <c r="CI112" s="83"/>
      <c r="CJ112" s="83"/>
      <c r="CK112" s="83"/>
      <c r="CL112" s="83"/>
      <c r="CM112" s="83"/>
      <c r="CN112" s="83"/>
      <c r="CO112" s="83"/>
      <c r="CP112" s="83"/>
      <c r="CQ112" s="83"/>
      <c r="CR112" s="83"/>
      <c r="CS112" s="83"/>
      <c r="CT112" s="83"/>
      <c r="CU112" s="83"/>
      <c r="CV112" s="83"/>
      <c r="CW112" s="83"/>
      <c r="CX112" s="83"/>
      <c r="CY112" s="83"/>
      <c r="CZ112" s="83"/>
      <c r="DA112" s="83"/>
      <c r="DB112" s="83"/>
      <c r="DC112" s="83"/>
      <c r="DD112" s="83"/>
      <c r="DE112" s="83"/>
      <c r="DF112" s="83"/>
      <c r="DG112" s="83"/>
      <c r="DH112" s="83"/>
      <c r="DI112" s="83"/>
      <c r="DJ112" s="83"/>
      <c r="DK112" s="83"/>
      <c r="DL112" s="83"/>
      <c r="DM112" s="83"/>
      <c r="DN112" s="83"/>
      <c r="DO112" s="83"/>
      <c r="DP112" s="83"/>
      <c r="DQ112" s="83"/>
      <c r="DR112" s="83"/>
      <c r="DS112" s="83"/>
      <c r="DT112" s="83"/>
      <c r="DU112" s="83"/>
      <c r="DV112" s="83"/>
      <c r="DW112" s="83"/>
      <c r="DX112" s="83"/>
      <c r="DY112" s="83"/>
      <c r="DZ112" s="83"/>
      <c r="EA112" s="83"/>
      <c r="EB112" s="83"/>
      <c r="EC112" s="83"/>
    </row>
    <row r="113" spans="1:133" ht="12.75" customHeight="1">
      <c r="A113" s="255"/>
      <c r="B113" s="975"/>
      <c r="C113" s="976"/>
      <c r="D113" s="977"/>
      <c r="E113" s="914"/>
      <c r="F113" s="915"/>
      <c r="G113" s="915"/>
      <c r="H113" s="915"/>
      <c r="I113" s="915"/>
      <c r="J113" s="915"/>
      <c r="K113" s="915"/>
      <c r="L113" s="915"/>
      <c r="M113" s="915"/>
      <c r="N113" s="915"/>
      <c r="O113" s="915"/>
      <c r="P113" s="915"/>
      <c r="Q113" s="915"/>
      <c r="R113" s="915"/>
      <c r="S113" s="915"/>
      <c r="T113" s="915"/>
      <c r="U113" s="915"/>
      <c r="V113" s="915"/>
      <c r="W113" s="915"/>
      <c r="X113" s="915"/>
      <c r="Y113" s="915"/>
      <c r="Z113" s="915"/>
      <c r="AA113" s="915"/>
      <c r="AB113" s="915"/>
      <c r="AC113" s="915"/>
      <c r="AD113" s="915"/>
      <c r="AE113" s="915"/>
      <c r="AF113" s="915"/>
      <c r="AG113" s="915"/>
      <c r="AH113" s="915"/>
      <c r="AI113" s="915"/>
      <c r="AJ113" s="915"/>
      <c r="AK113" s="915"/>
      <c r="AL113" s="915"/>
      <c r="AM113" s="915"/>
      <c r="AN113" s="915"/>
      <c r="AO113" s="915"/>
      <c r="AP113" s="915"/>
      <c r="AQ113" s="915"/>
      <c r="AR113" s="915"/>
      <c r="AS113" s="915"/>
      <c r="AT113" s="915"/>
      <c r="AU113" s="915"/>
      <c r="AV113" s="915"/>
      <c r="AW113" s="915"/>
      <c r="AX113" s="915"/>
      <c r="AY113" s="915"/>
      <c r="AZ113" s="915"/>
      <c r="BA113" s="915"/>
      <c r="BB113" s="915"/>
      <c r="BC113" s="915"/>
      <c r="BD113" s="915"/>
      <c r="BE113" s="915"/>
      <c r="BF113" s="916"/>
      <c r="BG113" s="966"/>
      <c r="BH113" s="966"/>
      <c r="BI113" s="966"/>
      <c r="BJ113" s="966"/>
      <c r="BK113" s="966"/>
      <c r="BL113" s="966"/>
      <c r="BO113" s="96"/>
      <c r="BP113" s="96"/>
      <c r="BQ113" s="96"/>
      <c r="BR113" s="96"/>
      <c r="BS113" s="96"/>
      <c r="BT113" s="96"/>
      <c r="BU113" s="96"/>
      <c r="BV113" s="96"/>
      <c r="BW113" s="96"/>
      <c r="BX113" s="96"/>
      <c r="BY113" s="96"/>
      <c r="BZ113" s="96"/>
      <c r="CA113" s="96"/>
      <c r="CB113" s="96"/>
      <c r="CC113" s="83"/>
      <c r="CD113" s="83"/>
      <c r="CE113" s="83"/>
      <c r="CF113" s="83"/>
      <c r="CG113" s="83"/>
      <c r="CH113" s="83"/>
      <c r="CI113" s="83"/>
      <c r="CJ113" s="83"/>
      <c r="CK113" s="83"/>
      <c r="CL113" s="83"/>
      <c r="CM113" s="83"/>
      <c r="CN113" s="83"/>
      <c r="CO113" s="83"/>
      <c r="CP113" s="83"/>
      <c r="CQ113" s="83"/>
      <c r="CR113" s="83"/>
      <c r="CS113" s="83"/>
      <c r="CT113" s="83"/>
      <c r="CU113" s="83"/>
      <c r="CV113" s="83"/>
      <c r="CW113" s="83"/>
      <c r="CX113" s="83"/>
      <c r="CY113" s="83"/>
      <c r="CZ113" s="83"/>
      <c r="DA113" s="83"/>
      <c r="DB113" s="83"/>
      <c r="DC113" s="83"/>
      <c r="DD113" s="83"/>
      <c r="DE113" s="83"/>
      <c r="DF113" s="83"/>
      <c r="DG113" s="83"/>
      <c r="DH113" s="83"/>
      <c r="DI113" s="83"/>
      <c r="DJ113" s="83"/>
      <c r="DK113" s="83"/>
      <c r="DL113" s="83"/>
      <c r="DM113" s="83"/>
      <c r="DN113" s="83"/>
      <c r="DO113" s="83"/>
      <c r="DP113" s="83"/>
      <c r="DQ113" s="83"/>
      <c r="DR113" s="83"/>
      <c r="DS113" s="83"/>
      <c r="DT113" s="83"/>
      <c r="DU113" s="83"/>
      <c r="DV113" s="83"/>
      <c r="DW113" s="83"/>
      <c r="DX113" s="83"/>
      <c r="DY113" s="83"/>
      <c r="DZ113" s="83"/>
      <c r="EA113" s="83"/>
      <c r="EB113" s="83"/>
      <c r="EC113" s="83"/>
    </row>
    <row r="114" spans="1:133" ht="12.75" customHeight="1">
      <c r="A114" s="255"/>
      <c r="B114" s="969" t="s">
        <v>35</v>
      </c>
      <c r="C114" s="970"/>
      <c r="D114" s="971"/>
      <c r="E114" s="908" t="s">
        <v>259</v>
      </c>
      <c r="F114" s="909"/>
      <c r="G114" s="909"/>
      <c r="H114" s="909"/>
      <c r="I114" s="909"/>
      <c r="J114" s="909"/>
      <c r="K114" s="909"/>
      <c r="L114" s="909"/>
      <c r="M114" s="909"/>
      <c r="N114" s="909"/>
      <c r="O114" s="909"/>
      <c r="P114" s="909"/>
      <c r="Q114" s="909"/>
      <c r="R114" s="909"/>
      <c r="S114" s="909"/>
      <c r="T114" s="909"/>
      <c r="U114" s="909"/>
      <c r="V114" s="909"/>
      <c r="W114" s="909"/>
      <c r="X114" s="909"/>
      <c r="Y114" s="909"/>
      <c r="Z114" s="909"/>
      <c r="AA114" s="909"/>
      <c r="AB114" s="909"/>
      <c r="AC114" s="909"/>
      <c r="AD114" s="909"/>
      <c r="AE114" s="909"/>
      <c r="AF114" s="909"/>
      <c r="AG114" s="909"/>
      <c r="AH114" s="909"/>
      <c r="AI114" s="909"/>
      <c r="AJ114" s="909"/>
      <c r="AK114" s="909"/>
      <c r="AL114" s="909"/>
      <c r="AM114" s="909"/>
      <c r="AN114" s="909"/>
      <c r="AO114" s="909"/>
      <c r="AP114" s="909"/>
      <c r="AQ114" s="909"/>
      <c r="AR114" s="909"/>
      <c r="AS114" s="909"/>
      <c r="AT114" s="909"/>
      <c r="AU114" s="909"/>
      <c r="AV114" s="909"/>
      <c r="AW114" s="909"/>
      <c r="AX114" s="909"/>
      <c r="AY114" s="909"/>
      <c r="AZ114" s="909"/>
      <c r="BA114" s="909"/>
      <c r="BB114" s="909"/>
      <c r="BC114" s="909"/>
      <c r="BD114" s="909"/>
      <c r="BE114" s="909"/>
      <c r="BF114" s="910"/>
      <c r="BG114" s="966"/>
      <c r="BH114" s="966"/>
      <c r="BI114" s="966"/>
      <c r="BJ114" s="966"/>
      <c r="BK114" s="966"/>
      <c r="BL114" s="966"/>
      <c r="BO114" s="96"/>
      <c r="BP114" s="96"/>
      <c r="BQ114" s="96"/>
      <c r="BR114" s="96"/>
      <c r="BS114" s="96"/>
      <c r="BT114" s="96"/>
      <c r="BU114" s="96"/>
      <c r="BV114" s="96"/>
      <c r="BW114" s="96"/>
      <c r="BX114" s="96"/>
      <c r="BY114" s="96"/>
      <c r="BZ114" s="96"/>
      <c r="CA114" s="96"/>
      <c r="CB114" s="96"/>
      <c r="CC114" s="83"/>
      <c r="CD114" s="83"/>
      <c r="CE114" s="83"/>
      <c r="CF114" s="83"/>
      <c r="CG114" s="83"/>
      <c r="CH114" s="83"/>
      <c r="CI114" s="83"/>
      <c r="CJ114" s="83"/>
      <c r="CK114" s="83"/>
      <c r="CL114" s="83"/>
      <c r="CM114" s="83"/>
      <c r="CN114" s="83"/>
      <c r="CO114" s="83"/>
      <c r="CP114" s="83"/>
      <c r="CQ114" s="83"/>
      <c r="CR114" s="83"/>
      <c r="CS114" s="83"/>
      <c r="CT114" s="83"/>
      <c r="CU114" s="83"/>
      <c r="CV114" s="83"/>
      <c r="CW114" s="83"/>
      <c r="CX114" s="83"/>
      <c r="CY114" s="83"/>
      <c r="CZ114" s="83"/>
      <c r="DA114" s="83"/>
      <c r="DB114" s="83"/>
      <c r="DC114" s="83"/>
      <c r="DD114" s="83"/>
      <c r="DE114" s="83"/>
      <c r="DF114" s="83"/>
      <c r="DG114" s="83"/>
      <c r="DH114" s="83"/>
      <c r="DI114" s="83"/>
      <c r="DJ114" s="83"/>
      <c r="DK114" s="83"/>
      <c r="DL114" s="83"/>
      <c r="DM114" s="83"/>
      <c r="DN114" s="83"/>
      <c r="DO114" s="83"/>
      <c r="DP114" s="83"/>
      <c r="DQ114" s="83"/>
      <c r="DR114" s="83"/>
      <c r="DS114" s="83"/>
      <c r="DT114" s="83"/>
      <c r="DU114" s="83"/>
      <c r="DV114" s="83"/>
      <c r="DW114" s="83"/>
      <c r="DX114" s="83"/>
      <c r="DY114" s="83"/>
      <c r="DZ114" s="83"/>
      <c r="EA114" s="83"/>
      <c r="EB114" s="83"/>
      <c r="EC114" s="83"/>
    </row>
    <row r="115" spans="1:133" ht="12.75" customHeight="1">
      <c r="A115" s="255"/>
      <c r="B115" s="972"/>
      <c r="C115" s="973"/>
      <c r="D115" s="974"/>
      <c r="E115" s="911"/>
      <c r="F115" s="912"/>
      <c r="G115" s="912"/>
      <c r="H115" s="912"/>
      <c r="I115" s="912"/>
      <c r="J115" s="912"/>
      <c r="K115" s="912"/>
      <c r="L115" s="912"/>
      <c r="M115" s="912"/>
      <c r="N115" s="912"/>
      <c r="O115" s="912"/>
      <c r="P115" s="912"/>
      <c r="Q115" s="912"/>
      <c r="R115" s="912"/>
      <c r="S115" s="912"/>
      <c r="T115" s="912"/>
      <c r="U115" s="912"/>
      <c r="V115" s="912"/>
      <c r="W115" s="912"/>
      <c r="X115" s="912"/>
      <c r="Y115" s="912"/>
      <c r="Z115" s="912"/>
      <c r="AA115" s="912"/>
      <c r="AB115" s="912"/>
      <c r="AC115" s="912"/>
      <c r="AD115" s="912"/>
      <c r="AE115" s="912"/>
      <c r="AF115" s="912"/>
      <c r="AG115" s="912"/>
      <c r="AH115" s="912"/>
      <c r="AI115" s="912"/>
      <c r="AJ115" s="912"/>
      <c r="AK115" s="912"/>
      <c r="AL115" s="912"/>
      <c r="AM115" s="912"/>
      <c r="AN115" s="912"/>
      <c r="AO115" s="912"/>
      <c r="AP115" s="912"/>
      <c r="AQ115" s="912"/>
      <c r="AR115" s="912"/>
      <c r="AS115" s="912"/>
      <c r="AT115" s="912"/>
      <c r="AU115" s="912"/>
      <c r="AV115" s="912"/>
      <c r="AW115" s="912"/>
      <c r="AX115" s="912"/>
      <c r="AY115" s="912"/>
      <c r="AZ115" s="912"/>
      <c r="BA115" s="912"/>
      <c r="BB115" s="912"/>
      <c r="BC115" s="912"/>
      <c r="BD115" s="912"/>
      <c r="BE115" s="912"/>
      <c r="BF115" s="913"/>
      <c r="BG115" s="966"/>
      <c r="BH115" s="966"/>
      <c r="BI115" s="966"/>
      <c r="BJ115" s="966"/>
      <c r="BK115" s="966"/>
      <c r="BL115" s="966"/>
      <c r="BO115" s="96"/>
      <c r="BP115" s="96"/>
      <c r="BQ115" s="96"/>
      <c r="BR115" s="96"/>
      <c r="BS115" s="96"/>
      <c r="BT115" s="96"/>
      <c r="BU115" s="96"/>
      <c r="BV115" s="96"/>
      <c r="BW115" s="96"/>
      <c r="BX115" s="96"/>
      <c r="BY115" s="96"/>
      <c r="BZ115" s="96"/>
      <c r="CA115" s="96"/>
      <c r="CB115" s="96"/>
      <c r="CC115" s="83"/>
      <c r="CD115" s="83"/>
      <c r="CE115" s="83"/>
      <c r="CF115" s="83"/>
      <c r="CG115" s="83"/>
      <c r="CH115" s="83"/>
      <c r="CI115" s="83"/>
      <c r="CJ115" s="83"/>
      <c r="CK115" s="83"/>
      <c r="CL115" s="83"/>
      <c r="CM115" s="83"/>
      <c r="CN115" s="83"/>
      <c r="CO115" s="83"/>
      <c r="CP115" s="83"/>
      <c r="CQ115" s="83"/>
      <c r="CR115" s="83"/>
      <c r="CS115" s="83"/>
      <c r="CT115" s="83"/>
      <c r="CU115" s="83"/>
      <c r="CV115" s="83"/>
      <c r="CW115" s="83"/>
      <c r="CX115" s="83"/>
      <c r="CY115" s="83"/>
      <c r="CZ115" s="83"/>
      <c r="DA115" s="83"/>
      <c r="DB115" s="83"/>
      <c r="DC115" s="83"/>
      <c r="DD115" s="83"/>
      <c r="DE115" s="83"/>
      <c r="DF115" s="83"/>
      <c r="DG115" s="83"/>
      <c r="DH115" s="83"/>
      <c r="DI115" s="83"/>
      <c r="DJ115" s="83"/>
      <c r="DK115" s="83"/>
      <c r="DL115" s="83"/>
      <c r="DM115" s="83"/>
      <c r="DN115" s="83"/>
      <c r="DO115" s="83"/>
      <c r="DP115" s="83"/>
      <c r="DQ115" s="83"/>
      <c r="DR115" s="83"/>
      <c r="DS115" s="83"/>
      <c r="DT115" s="83"/>
      <c r="DU115" s="83"/>
      <c r="DV115" s="83"/>
      <c r="DW115" s="83"/>
      <c r="DX115" s="83"/>
      <c r="DY115" s="83"/>
      <c r="DZ115" s="83"/>
      <c r="EA115" s="83"/>
      <c r="EB115" s="83"/>
      <c r="EC115" s="83"/>
    </row>
    <row r="116" spans="1:133" ht="12.75" customHeight="1">
      <c r="A116" s="255"/>
      <c r="B116" s="972"/>
      <c r="C116" s="973"/>
      <c r="D116" s="974"/>
      <c r="E116" s="911"/>
      <c r="F116" s="912"/>
      <c r="G116" s="912"/>
      <c r="H116" s="912"/>
      <c r="I116" s="912"/>
      <c r="J116" s="912"/>
      <c r="K116" s="912"/>
      <c r="L116" s="912"/>
      <c r="M116" s="912"/>
      <c r="N116" s="912"/>
      <c r="O116" s="912"/>
      <c r="P116" s="912"/>
      <c r="Q116" s="912"/>
      <c r="R116" s="912"/>
      <c r="S116" s="912"/>
      <c r="T116" s="912"/>
      <c r="U116" s="912"/>
      <c r="V116" s="912"/>
      <c r="W116" s="912"/>
      <c r="X116" s="912"/>
      <c r="Y116" s="912"/>
      <c r="Z116" s="912"/>
      <c r="AA116" s="912"/>
      <c r="AB116" s="912"/>
      <c r="AC116" s="912"/>
      <c r="AD116" s="912"/>
      <c r="AE116" s="912"/>
      <c r="AF116" s="912"/>
      <c r="AG116" s="912"/>
      <c r="AH116" s="912"/>
      <c r="AI116" s="912"/>
      <c r="AJ116" s="912"/>
      <c r="AK116" s="912"/>
      <c r="AL116" s="912"/>
      <c r="AM116" s="912"/>
      <c r="AN116" s="912"/>
      <c r="AO116" s="912"/>
      <c r="AP116" s="912"/>
      <c r="AQ116" s="912"/>
      <c r="AR116" s="912"/>
      <c r="AS116" s="912"/>
      <c r="AT116" s="912"/>
      <c r="AU116" s="912"/>
      <c r="AV116" s="912"/>
      <c r="AW116" s="912"/>
      <c r="AX116" s="912"/>
      <c r="AY116" s="912"/>
      <c r="AZ116" s="912"/>
      <c r="BA116" s="912"/>
      <c r="BB116" s="912"/>
      <c r="BC116" s="912"/>
      <c r="BD116" s="912"/>
      <c r="BE116" s="912"/>
      <c r="BF116" s="913"/>
      <c r="BG116" s="966"/>
      <c r="BH116" s="966"/>
      <c r="BI116" s="966"/>
      <c r="BJ116" s="966"/>
      <c r="BK116" s="966"/>
      <c r="BL116" s="966"/>
      <c r="BO116" s="96"/>
      <c r="BP116" s="96"/>
      <c r="BQ116" s="96"/>
      <c r="BR116" s="96"/>
      <c r="BS116" s="96"/>
      <c r="BT116" s="96"/>
      <c r="BU116" s="96"/>
      <c r="BV116" s="96"/>
      <c r="BW116" s="96"/>
      <c r="BX116" s="96"/>
      <c r="BY116" s="96"/>
      <c r="BZ116" s="96"/>
      <c r="CA116" s="96"/>
      <c r="CB116" s="96"/>
      <c r="CC116" s="83"/>
      <c r="CD116" s="83"/>
      <c r="CE116" s="83"/>
      <c r="CF116" s="83"/>
      <c r="CG116" s="83"/>
      <c r="CH116" s="83"/>
      <c r="CI116" s="83"/>
      <c r="CJ116" s="83"/>
      <c r="CK116" s="83"/>
      <c r="CL116" s="83"/>
      <c r="CM116" s="83"/>
      <c r="CN116" s="83"/>
      <c r="CO116" s="83"/>
      <c r="CP116" s="83"/>
      <c r="CQ116" s="83"/>
      <c r="CR116" s="83"/>
      <c r="CS116" s="83"/>
      <c r="CT116" s="83"/>
      <c r="CU116" s="83"/>
      <c r="CV116" s="83"/>
      <c r="CW116" s="83"/>
      <c r="CX116" s="83"/>
      <c r="CY116" s="83"/>
      <c r="CZ116" s="83"/>
      <c r="DA116" s="83"/>
      <c r="DB116" s="83"/>
      <c r="DC116" s="83"/>
      <c r="DD116" s="83"/>
      <c r="DE116" s="83"/>
      <c r="DF116" s="83"/>
      <c r="DG116" s="83"/>
      <c r="DH116" s="83"/>
      <c r="DI116" s="83"/>
      <c r="DJ116" s="83"/>
      <c r="DK116" s="83"/>
      <c r="DL116" s="83"/>
      <c r="DM116" s="83"/>
      <c r="DN116" s="83"/>
      <c r="DO116" s="83"/>
      <c r="DP116" s="83"/>
      <c r="DQ116" s="83"/>
      <c r="DR116" s="83"/>
      <c r="DS116" s="83"/>
      <c r="DT116" s="83"/>
      <c r="DU116" s="83"/>
      <c r="DV116" s="83"/>
      <c r="DW116" s="83"/>
      <c r="DX116" s="83"/>
      <c r="DY116" s="83"/>
      <c r="DZ116" s="83"/>
      <c r="EA116" s="83"/>
      <c r="EB116" s="83"/>
      <c r="EC116" s="83"/>
    </row>
    <row r="117" spans="1:133" ht="12.75" customHeight="1">
      <c r="A117" s="255"/>
      <c r="B117" s="975"/>
      <c r="C117" s="976"/>
      <c r="D117" s="977"/>
      <c r="E117" s="914"/>
      <c r="F117" s="915"/>
      <c r="G117" s="915"/>
      <c r="H117" s="915"/>
      <c r="I117" s="915"/>
      <c r="J117" s="915"/>
      <c r="K117" s="915"/>
      <c r="L117" s="915"/>
      <c r="M117" s="915"/>
      <c r="N117" s="915"/>
      <c r="O117" s="915"/>
      <c r="P117" s="915"/>
      <c r="Q117" s="915"/>
      <c r="R117" s="915"/>
      <c r="S117" s="915"/>
      <c r="T117" s="915"/>
      <c r="U117" s="915"/>
      <c r="V117" s="915"/>
      <c r="W117" s="915"/>
      <c r="X117" s="915"/>
      <c r="Y117" s="915"/>
      <c r="Z117" s="915"/>
      <c r="AA117" s="915"/>
      <c r="AB117" s="915"/>
      <c r="AC117" s="915"/>
      <c r="AD117" s="915"/>
      <c r="AE117" s="915"/>
      <c r="AF117" s="915"/>
      <c r="AG117" s="915"/>
      <c r="AH117" s="915"/>
      <c r="AI117" s="915"/>
      <c r="AJ117" s="915"/>
      <c r="AK117" s="915"/>
      <c r="AL117" s="915"/>
      <c r="AM117" s="915"/>
      <c r="AN117" s="915"/>
      <c r="AO117" s="915"/>
      <c r="AP117" s="915"/>
      <c r="AQ117" s="915"/>
      <c r="AR117" s="915"/>
      <c r="AS117" s="915"/>
      <c r="AT117" s="915"/>
      <c r="AU117" s="915"/>
      <c r="AV117" s="915"/>
      <c r="AW117" s="915"/>
      <c r="AX117" s="915"/>
      <c r="AY117" s="915"/>
      <c r="AZ117" s="915"/>
      <c r="BA117" s="915"/>
      <c r="BB117" s="915"/>
      <c r="BC117" s="915"/>
      <c r="BD117" s="915"/>
      <c r="BE117" s="915"/>
      <c r="BF117" s="916"/>
      <c r="BG117" s="966"/>
      <c r="BH117" s="966"/>
      <c r="BI117" s="966"/>
      <c r="BJ117" s="966"/>
      <c r="BK117" s="966"/>
      <c r="BL117" s="966"/>
      <c r="BO117" s="96"/>
      <c r="BP117" s="96"/>
      <c r="BQ117" s="96"/>
      <c r="BR117" s="96"/>
      <c r="BS117" s="96"/>
      <c r="BT117" s="96"/>
      <c r="BU117" s="96"/>
      <c r="BV117" s="96"/>
      <c r="BW117" s="96"/>
      <c r="BX117" s="96"/>
      <c r="BY117" s="96"/>
      <c r="BZ117" s="96"/>
      <c r="CA117" s="96"/>
      <c r="CB117" s="96"/>
      <c r="CC117" s="83"/>
      <c r="CD117" s="83"/>
      <c r="CE117" s="83"/>
      <c r="CF117" s="83"/>
      <c r="CG117" s="83"/>
      <c r="CH117" s="83"/>
      <c r="CI117" s="83"/>
      <c r="CJ117" s="83"/>
      <c r="CK117" s="83"/>
      <c r="CL117" s="83"/>
      <c r="CM117" s="83"/>
      <c r="CN117" s="83"/>
      <c r="CO117" s="83"/>
      <c r="CP117" s="83"/>
      <c r="CQ117" s="83"/>
      <c r="CR117" s="83"/>
      <c r="CS117" s="83"/>
      <c r="CT117" s="83"/>
      <c r="CU117" s="83"/>
      <c r="CV117" s="83"/>
      <c r="CW117" s="83"/>
      <c r="CX117" s="83"/>
      <c r="CY117" s="83"/>
      <c r="CZ117" s="83"/>
      <c r="DA117" s="83"/>
      <c r="DB117" s="83"/>
      <c r="DC117" s="83"/>
      <c r="DD117" s="83"/>
      <c r="DE117" s="83"/>
      <c r="DF117" s="83"/>
      <c r="DG117" s="83"/>
      <c r="DH117" s="83"/>
      <c r="DI117" s="83"/>
      <c r="DJ117" s="83"/>
      <c r="DK117" s="83"/>
      <c r="DL117" s="83"/>
      <c r="DM117" s="83"/>
      <c r="DN117" s="83"/>
      <c r="DO117" s="83"/>
      <c r="DP117" s="83"/>
      <c r="DQ117" s="83"/>
      <c r="DR117" s="83"/>
      <c r="DS117" s="83"/>
      <c r="DT117" s="83"/>
      <c r="DU117" s="83"/>
      <c r="DV117" s="83"/>
      <c r="DW117" s="83"/>
      <c r="DX117" s="83"/>
      <c r="DY117" s="83"/>
      <c r="DZ117" s="83"/>
      <c r="EA117" s="83"/>
      <c r="EB117" s="83"/>
      <c r="EC117" s="83"/>
    </row>
    <row r="118" spans="1:133" ht="12.75" customHeight="1">
      <c r="A118" s="255"/>
      <c r="B118" s="969" t="s">
        <v>36</v>
      </c>
      <c r="C118" s="970"/>
      <c r="D118" s="971"/>
      <c r="E118" s="908" t="s">
        <v>260</v>
      </c>
      <c r="F118" s="909"/>
      <c r="G118" s="909"/>
      <c r="H118" s="909"/>
      <c r="I118" s="909"/>
      <c r="J118" s="909"/>
      <c r="K118" s="909"/>
      <c r="L118" s="909"/>
      <c r="M118" s="909"/>
      <c r="N118" s="909"/>
      <c r="O118" s="909"/>
      <c r="P118" s="909"/>
      <c r="Q118" s="909"/>
      <c r="R118" s="909"/>
      <c r="S118" s="909"/>
      <c r="T118" s="909"/>
      <c r="U118" s="909"/>
      <c r="V118" s="909"/>
      <c r="W118" s="909"/>
      <c r="X118" s="909"/>
      <c r="Y118" s="909"/>
      <c r="Z118" s="909"/>
      <c r="AA118" s="909"/>
      <c r="AB118" s="909"/>
      <c r="AC118" s="909"/>
      <c r="AD118" s="909"/>
      <c r="AE118" s="909"/>
      <c r="AF118" s="909"/>
      <c r="AG118" s="909"/>
      <c r="AH118" s="909"/>
      <c r="AI118" s="909"/>
      <c r="AJ118" s="909"/>
      <c r="AK118" s="909"/>
      <c r="AL118" s="909"/>
      <c r="AM118" s="909"/>
      <c r="AN118" s="909"/>
      <c r="AO118" s="909"/>
      <c r="AP118" s="909"/>
      <c r="AQ118" s="909"/>
      <c r="AR118" s="909"/>
      <c r="AS118" s="909"/>
      <c r="AT118" s="909"/>
      <c r="AU118" s="909"/>
      <c r="AV118" s="909"/>
      <c r="AW118" s="909"/>
      <c r="AX118" s="909"/>
      <c r="AY118" s="909"/>
      <c r="AZ118" s="909"/>
      <c r="BA118" s="909"/>
      <c r="BB118" s="909"/>
      <c r="BC118" s="909"/>
      <c r="BD118" s="909"/>
      <c r="BE118" s="909"/>
      <c r="BF118" s="910"/>
      <c r="BG118" s="966"/>
      <c r="BH118" s="966"/>
      <c r="BI118" s="966"/>
      <c r="BJ118" s="966"/>
      <c r="BK118" s="966"/>
      <c r="BL118" s="966"/>
      <c r="BO118" s="96"/>
      <c r="BP118" s="96"/>
      <c r="BQ118" s="96"/>
      <c r="BR118" s="96"/>
      <c r="BS118" s="96"/>
      <c r="BT118" s="96"/>
      <c r="BU118" s="96"/>
      <c r="BV118" s="96"/>
      <c r="BW118" s="96"/>
      <c r="BX118" s="96"/>
      <c r="BY118" s="96"/>
      <c r="BZ118" s="96"/>
      <c r="CA118" s="96"/>
      <c r="CB118" s="96"/>
      <c r="CC118" s="83"/>
      <c r="CD118" s="83"/>
      <c r="CE118" s="83"/>
      <c r="CF118" s="83"/>
      <c r="CG118" s="83"/>
      <c r="CH118" s="83"/>
      <c r="CI118" s="83"/>
      <c r="CJ118" s="83"/>
      <c r="CK118" s="83"/>
      <c r="CL118" s="83"/>
      <c r="CM118" s="83"/>
      <c r="CN118" s="83"/>
      <c r="CO118" s="83"/>
      <c r="CP118" s="83"/>
      <c r="CQ118" s="83"/>
      <c r="CR118" s="83"/>
      <c r="CS118" s="83"/>
      <c r="CT118" s="83"/>
      <c r="CU118" s="83"/>
      <c r="CV118" s="83"/>
      <c r="CW118" s="83"/>
      <c r="CX118" s="83"/>
      <c r="CY118" s="83"/>
      <c r="CZ118" s="83"/>
      <c r="DA118" s="83"/>
      <c r="DB118" s="83"/>
      <c r="DC118" s="83"/>
      <c r="DD118" s="83"/>
      <c r="DE118" s="83"/>
      <c r="DF118" s="83"/>
      <c r="DG118" s="83"/>
      <c r="DH118" s="83"/>
      <c r="DI118" s="83"/>
      <c r="DJ118" s="83"/>
      <c r="DK118" s="83"/>
      <c r="DL118" s="83"/>
      <c r="DM118" s="83"/>
      <c r="DN118" s="83"/>
      <c r="DO118" s="83"/>
      <c r="DP118" s="83"/>
      <c r="DQ118" s="83"/>
      <c r="DR118" s="83"/>
      <c r="DS118" s="83"/>
      <c r="DT118" s="83"/>
      <c r="DU118" s="83"/>
      <c r="DV118" s="83"/>
      <c r="DW118" s="83"/>
      <c r="DX118" s="83"/>
      <c r="DY118" s="83"/>
      <c r="DZ118" s="83"/>
      <c r="EA118" s="83"/>
      <c r="EB118" s="83"/>
      <c r="EC118" s="83"/>
    </row>
    <row r="119" spans="1:133" ht="12.75" customHeight="1">
      <c r="A119" s="255"/>
      <c r="B119" s="972"/>
      <c r="C119" s="973"/>
      <c r="D119" s="974"/>
      <c r="E119" s="911"/>
      <c r="F119" s="912"/>
      <c r="G119" s="912"/>
      <c r="H119" s="912"/>
      <c r="I119" s="912"/>
      <c r="J119" s="912"/>
      <c r="K119" s="912"/>
      <c r="L119" s="912"/>
      <c r="M119" s="912"/>
      <c r="N119" s="912"/>
      <c r="O119" s="912"/>
      <c r="P119" s="912"/>
      <c r="Q119" s="912"/>
      <c r="R119" s="912"/>
      <c r="S119" s="912"/>
      <c r="T119" s="912"/>
      <c r="U119" s="912"/>
      <c r="V119" s="912"/>
      <c r="W119" s="912"/>
      <c r="X119" s="912"/>
      <c r="Y119" s="912"/>
      <c r="Z119" s="912"/>
      <c r="AA119" s="912"/>
      <c r="AB119" s="912"/>
      <c r="AC119" s="912"/>
      <c r="AD119" s="912"/>
      <c r="AE119" s="912"/>
      <c r="AF119" s="912"/>
      <c r="AG119" s="912"/>
      <c r="AH119" s="912"/>
      <c r="AI119" s="912"/>
      <c r="AJ119" s="912"/>
      <c r="AK119" s="912"/>
      <c r="AL119" s="912"/>
      <c r="AM119" s="912"/>
      <c r="AN119" s="912"/>
      <c r="AO119" s="912"/>
      <c r="AP119" s="912"/>
      <c r="AQ119" s="912"/>
      <c r="AR119" s="912"/>
      <c r="AS119" s="912"/>
      <c r="AT119" s="912"/>
      <c r="AU119" s="912"/>
      <c r="AV119" s="912"/>
      <c r="AW119" s="912"/>
      <c r="AX119" s="912"/>
      <c r="AY119" s="912"/>
      <c r="AZ119" s="912"/>
      <c r="BA119" s="912"/>
      <c r="BB119" s="912"/>
      <c r="BC119" s="912"/>
      <c r="BD119" s="912"/>
      <c r="BE119" s="912"/>
      <c r="BF119" s="913"/>
      <c r="BG119" s="966"/>
      <c r="BH119" s="966"/>
      <c r="BI119" s="966"/>
      <c r="BJ119" s="966"/>
      <c r="BK119" s="966"/>
      <c r="BL119" s="966"/>
      <c r="BO119" s="96"/>
      <c r="BP119" s="96"/>
      <c r="BQ119" s="96"/>
      <c r="BR119" s="96"/>
      <c r="BS119" s="96"/>
      <c r="BT119" s="96"/>
      <c r="BU119" s="96"/>
      <c r="BV119" s="96"/>
      <c r="BW119" s="96"/>
      <c r="BX119" s="96"/>
      <c r="BY119" s="96"/>
      <c r="BZ119" s="96"/>
      <c r="CA119" s="96"/>
      <c r="CB119" s="96"/>
      <c r="CC119" s="83"/>
      <c r="CD119" s="83"/>
      <c r="CE119" s="83"/>
      <c r="CF119" s="83"/>
      <c r="CG119" s="83"/>
      <c r="CH119" s="83"/>
      <c r="CI119" s="83"/>
      <c r="CJ119" s="83"/>
      <c r="CK119" s="83"/>
      <c r="CL119" s="83"/>
      <c r="CM119" s="83"/>
      <c r="CN119" s="83"/>
      <c r="CO119" s="83"/>
      <c r="CP119" s="83"/>
      <c r="CQ119" s="83"/>
      <c r="CR119" s="83"/>
      <c r="CS119" s="83"/>
      <c r="CT119" s="83"/>
      <c r="CU119" s="83"/>
      <c r="CV119" s="83"/>
      <c r="CW119" s="83"/>
      <c r="CX119" s="83"/>
      <c r="CY119" s="83"/>
      <c r="CZ119" s="83"/>
      <c r="DA119" s="83"/>
      <c r="DB119" s="83"/>
      <c r="DC119" s="83"/>
      <c r="DD119" s="83"/>
      <c r="DE119" s="83"/>
      <c r="DF119" s="83"/>
      <c r="DG119" s="83"/>
      <c r="DH119" s="83"/>
      <c r="DI119" s="83"/>
      <c r="DJ119" s="83"/>
      <c r="DK119" s="83"/>
      <c r="DL119" s="83"/>
      <c r="DM119" s="83"/>
      <c r="DN119" s="83"/>
      <c r="DO119" s="83"/>
      <c r="DP119" s="83"/>
      <c r="DQ119" s="83"/>
      <c r="DR119" s="83"/>
      <c r="DS119" s="83"/>
      <c r="DT119" s="83"/>
      <c r="DU119" s="83"/>
      <c r="DV119" s="83"/>
      <c r="DW119" s="83"/>
      <c r="DX119" s="83"/>
      <c r="DY119" s="83"/>
      <c r="DZ119" s="83"/>
      <c r="EA119" s="83"/>
      <c r="EB119" s="83"/>
      <c r="EC119" s="83"/>
    </row>
    <row r="120" spans="1:133" ht="12.75" customHeight="1">
      <c r="A120" s="255"/>
      <c r="B120" s="975"/>
      <c r="C120" s="976"/>
      <c r="D120" s="977"/>
      <c r="E120" s="914"/>
      <c r="F120" s="915"/>
      <c r="G120" s="915"/>
      <c r="H120" s="915"/>
      <c r="I120" s="915"/>
      <c r="J120" s="915"/>
      <c r="K120" s="915"/>
      <c r="L120" s="915"/>
      <c r="M120" s="915"/>
      <c r="N120" s="915"/>
      <c r="O120" s="915"/>
      <c r="P120" s="915"/>
      <c r="Q120" s="915"/>
      <c r="R120" s="915"/>
      <c r="S120" s="915"/>
      <c r="T120" s="915"/>
      <c r="U120" s="915"/>
      <c r="V120" s="915"/>
      <c r="W120" s="915"/>
      <c r="X120" s="915"/>
      <c r="Y120" s="915"/>
      <c r="Z120" s="915"/>
      <c r="AA120" s="915"/>
      <c r="AB120" s="915"/>
      <c r="AC120" s="915"/>
      <c r="AD120" s="915"/>
      <c r="AE120" s="915"/>
      <c r="AF120" s="915"/>
      <c r="AG120" s="915"/>
      <c r="AH120" s="915"/>
      <c r="AI120" s="915"/>
      <c r="AJ120" s="915"/>
      <c r="AK120" s="915"/>
      <c r="AL120" s="915"/>
      <c r="AM120" s="915"/>
      <c r="AN120" s="915"/>
      <c r="AO120" s="915"/>
      <c r="AP120" s="915"/>
      <c r="AQ120" s="915"/>
      <c r="AR120" s="915"/>
      <c r="AS120" s="915"/>
      <c r="AT120" s="915"/>
      <c r="AU120" s="915"/>
      <c r="AV120" s="915"/>
      <c r="AW120" s="915"/>
      <c r="AX120" s="915"/>
      <c r="AY120" s="915"/>
      <c r="AZ120" s="915"/>
      <c r="BA120" s="915"/>
      <c r="BB120" s="915"/>
      <c r="BC120" s="915"/>
      <c r="BD120" s="915"/>
      <c r="BE120" s="915"/>
      <c r="BF120" s="916"/>
      <c r="BG120" s="966"/>
      <c r="BH120" s="966"/>
      <c r="BI120" s="966"/>
      <c r="BJ120" s="966"/>
      <c r="BK120" s="966"/>
      <c r="BL120" s="966"/>
      <c r="BO120" s="96"/>
      <c r="BP120" s="96"/>
      <c r="BQ120" s="96"/>
      <c r="BR120" s="96"/>
      <c r="BS120" s="96"/>
      <c r="BT120" s="96"/>
      <c r="BU120" s="96"/>
      <c r="BV120" s="96"/>
      <c r="BW120" s="96"/>
      <c r="BX120" s="96"/>
      <c r="BY120" s="96"/>
      <c r="BZ120" s="96"/>
      <c r="CA120" s="96"/>
      <c r="CB120" s="96"/>
      <c r="CC120" s="83"/>
      <c r="CD120" s="83"/>
      <c r="CE120" s="83"/>
      <c r="CF120" s="83"/>
      <c r="CG120" s="83"/>
      <c r="CH120" s="83"/>
      <c r="CI120" s="83"/>
      <c r="CJ120" s="83"/>
      <c r="CK120" s="83"/>
      <c r="CL120" s="83"/>
      <c r="CM120" s="83"/>
      <c r="CN120" s="83"/>
      <c r="CO120" s="83"/>
      <c r="CP120" s="83"/>
      <c r="CQ120" s="83"/>
      <c r="CR120" s="83"/>
      <c r="CS120" s="83"/>
      <c r="CT120" s="83"/>
      <c r="CU120" s="83"/>
      <c r="CV120" s="83"/>
      <c r="CW120" s="83"/>
      <c r="CX120" s="83"/>
      <c r="CY120" s="83"/>
      <c r="CZ120" s="83"/>
      <c r="DA120" s="83"/>
      <c r="DB120" s="83"/>
      <c r="DC120" s="83"/>
      <c r="DD120" s="83"/>
      <c r="DE120" s="83"/>
      <c r="DF120" s="83"/>
      <c r="DG120" s="83"/>
      <c r="DH120" s="83"/>
      <c r="DI120" s="83"/>
      <c r="DJ120" s="83"/>
      <c r="DK120" s="83"/>
      <c r="DL120" s="83"/>
      <c r="DM120" s="83"/>
      <c r="DN120" s="83"/>
      <c r="DO120" s="83"/>
      <c r="DP120" s="83"/>
      <c r="DQ120" s="83"/>
      <c r="DR120" s="83"/>
      <c r="DS120" s="83"/>
      <c r="DT120" s="83"/>
      <c r="DU120" s="83"/>
      <c r="DV120" s="83"/>
      <c r="DW120" s="83"/>
      <c r="DX120" s="83"/>
      <c r="DY120" s="83"/>
      <c r="DZ120" s="83"/>
      <c r="EA120" s="83"/>
      <c r="EB120" s="83"/>
      <c r="EC120" s="83"/>
    </row>
    <row r="121" spans="1:133" ht="12.75" customHeight="1">
      <c r="A121" s="255"/>
      <c r="B121" s="2"/>
      <c r="C121" s="2"/>
      <c r="D121" s="26"/>
      <c r="E121" s="2"/>
      <c r="F121" s="2"/>
      <c r="G121" s="2"/>
      <c r="H121" s="2"/>
      <c r="I121" s="2"/>
      <c r="J121" s="2"/>
      <c r="K121" s="2"/>
      <c r="L121" s="2"/>
      <c r="M121" s="2"/>
      <c r="N121" s="2"/>
      <c r="O121" s="2"/>
      <c r="P121" s="2"/>
      <c r="Q121" s="2"/>
      <c r="R121" s="2"/>
      <c r="S121" s="2"/>
      <c r="T121" s="2"/>
      <c r="U121" s="2"/>
      <c r="V121" s="2"/>
      <c r="W121" s="49"/>
      <c r="X121" s="49"/>
      <c r="Y121" s="49"/>
      <c r="Z121" s="49"/>
      <c r="AA121" s="49"/>
      <c r="AB121" s="49"/>
      <c r="AC121" s="49"/>
      <c r="AD121" s="49"/>
      <c r="AE121" s="49"/>
      <c r="AF121" s="49"/>
      <c r="AG121" s="49"/>
      <c r="AH121" s="49"/>
      <c r="AI121" s="49"/>
      <c r="AJ121" s="49"/>
      <c r="AK121" s="49"/>
      <c r="AL121" s="49"/>
      <c r="AM121" s="49"/>
      <c r="AN121" s="49"/>
      <c r="AO121" s="49"/>
      <c r="AP121" s="49"/>
      <c r="BG121" s="93"/>
      <c r="BH121" s="93"/>
      <c r="BI121" s="93"/>
      <c r="BJ121" s="93"/>
      <c r="BK121" s="93"/>
      <c r="BL121" s="93"/>
    </row>
    <row r="122" spans="1:133" ht="20.100000000000001" customHeight="1">
      <c r="A122" s="113" t="s">
        <v>77</v>
      </c>
      <c r="B122" s="21"/>
      <c r="C122" s="21"/>
      <c r="D122" s="26"/>
      <c r="E122" s="2"/>
      <c r="F122" s="2"/>
      <c r="G122" s="2"/>
      <c r="H122" s="2"/>
      <c r="I122" s="2"/>
      <c r="J122" s="2"/>
      <c r="K122" s="2"/>
      <c r="L122" s="2"/>
      <c r="M122" s="2"/>
      <c r="N122" s="2"/>
      <c r="O122" s="2"/>
      <c r="P122" s="2"/>
      <c r="Q122" s="2"/>
      <c r="R122" s="2"/>
      <c r="S122" s="2"/>
      <c r="T122" s="2"/>
      <c r="U122" s="2"/>
      <c r="V122" s="2"/>
      <c r="W122" s="49"/>
      <c r="X122" s="49"/>
      <c r="Y122" s="49"/>
      <c r="Z122" s="49"/>
      <c r="AA122" s="49"/>
      <c r="AB122" s="49"/>
      <c r="AC122" s="49"/>
      <c r="AD122" s="49"/>
      <c r="AE122" s="49"/>
      <c r="AF122" s="49"/>
      <c r="AG122" s="49"/>
      <c r="AH122" s="49"/>
      <c r="AI122" s="49"/>
      <c r="AJ122" s="49"/>
      <c r="AK122" s="49"/>
      <c r="AL122" s="49"/>
      <c r="AM122" s="49"/>
      <c r="AN122" s="49"/>
      <c r="AO122" s="49"/>
      <c r="AP122" s="49"/>
      <c r="BG122" s="93"/>
      <c r="BH122" s="93"/>
      <c r="BI122" s="93"/>
      <c r="BJ122" s="93"/>
      <c r="BK122" s="93"/>
      <c r="BL122" s="93"/>
    </row>
    <row r="123" spans="1:133" ht="12.75" customHeight="1">
      <c r="A123" s="255"/>
      <c r="B123" s="969" t="s">
        <v>30</v>
      </c>
      <c r="C123" s="970"/>
      <c r="D123" s="971"/>
      <c r="E123" s="908" t="s">
        <v>347</v>
      </c>
      <c r="F123" s="909"/>
      <c r="G123" s="909"/>
      <c r="H123" s="909"/>
      <c r="I123" s="909"/>
      <c r="J123" s="909"/>
      <c r="K123" s="909"/>
      <c r="L123" s="909"/>
      <c r="M123" s="909"/>
      <c r="N123" s="909"/>
      <c r="O123" s="909"/>
      <c r="P123" s="909"/>
      <c r="Q123" s="909"/>
      <c r="R123" s="909"/>
      <c r="S123" s="909"/>
      <c r="T123" s="909"/>
      <c r="U123" s="909"/>
      <c r="V123" s="909"/>
      <c r="W123" s="909"/>
      <c r="X123" s="909"/>
      <c r="Y123" s="909"/>
      <c r="Z123" s="909"/>
      <c r="AA123" s="909"/>
      <c r="AB123" s="909"/>
      <c r="AC123" s="909"/>
      <c r="AD123" s="909"/>
      <c r="AE123" s="909"/>
      <c r="AF123" s="909"/>
      <c r="AG123" s="909"/>
      <c r="AH123" s="909"/>
      <c r="AI123" s="909"/>
      <c r="AJ123" s="909"/>
      <c r="AK123" s="909"/>
      <c r="AL123" s="909"/>
      <c r="AM123" s="909"/>
      <c r="AN123" s="909"/>
      <c r="AO123" s="909"/>
      <c r="AP123" s="909"/>
      <c r="AQ123" s="909"/>
      <c r="AR123" s="909"/>
      <c r="AS123" s="909"/>
      <c r="AT123" s="909"/>
      <c r="AU123" s="909"/>
      <c r="AV123" s="909"/>
      <c r="AW123" s="909"/>
      <c r="AX123" s="909"/>
      <c r="AY123" s="909"/>
      <c r="AZ123" s="909"/>
      <c r="BA123" s="909"/>
      <c r="BB123" s="909"/>
      <c r="BC123" s="909"/>
      <c r="BD123" s="909"/>
      <c r="BE123" s="909"/>
      <c r="BF123" s="910"/>
      <c r="BG123" s="899"/>
      <c r="BH123" s="900"/>
      <c r="BI123" s="900"/>
      <c r="BJ123" s="900"/>
      <c r="BK123" s="900"/>
      <c r="BL123" s="901"/>
    </row>
    <row r="124" spans="1:133" ht="12.75" customHeight="1">
      <c r="A124" s="255"/>
      <c r="B124" s="972"/>
      <c r="C124" s="973"/>
      <c r="D124" s="974"/>
      <c r="E124" s="911"/>
      <c r="F124" s="912"/>
      <c r="G124" s="912"/>
      <c r="H124" s="912"/>
      <c r="I124" s="912"/>
      <c r="J124" s="912"/>
      <c r="K124" s="912"/>
      <c r="L124" s="912"/>
      <c r="M124" s="912"/>
      <c r="N124" s="912"/>
      <c r="O124" s="912"/>
      <c r="P124" s="912"/>
      <c r="Q124" s="912"/>
      <c r="R124" s="912"/>
      <c r="S124" s="912"/>
      <c r="T124" s="912"/>
      <c r="U124" s="912"/>
      <c r="V124" s="912"/>
      <c r="W124" s="912"/>
      <c r="X124" s="912"/>
      <c r="Y124" s="912"/>
      <c r="Z124" s="912"/>
      <c r="AA124" s="912"/>
      <c r="AB124" s="912"/>
      <c r="AC124" s="912"/>
      <c r="AD124" s="912"/>
      <c r="AE124" s="912"/>
      <c r="AF124" s="912"/>
      <c r="AG124" s="912"/>
      <c r="AH124" s="912"/>
      <c r="AI124" s="912"/>
      <c r="AJ124" s="912"/>
      <c r="AK124" s="912"/>
      <c r="AL124" s="912"/>
      <c r="AM124" s="912"/>
      <c r="AN124" s="912"/>
      <c r="AO124" s="912"/>
      <c r="AP124" s="912"/>
      <c r="AQ124" s="912"/>
      <c r="AR124" s="912"/>
      <c r="AS124" s="912"/>
      <c r="AT124" s="912"/>
      <c r="AU124" s="912"/>
      <c r="AV124" s="912"/>
      <c r="AW124" s="912"/>
      <c r="AX124" s="912"/>
      <c r="AY124" s="912"/>
      <c r="AZ124" s="912"/>
      <c r="BA124" s="912"/>
      <c r="BB124" s="912"/>
      <c r="BC124" s="912"/>
      <c r="BD124" s="912"/>
      <c r="BE124" s="912"/>
      <c r="BF124" s="913"/>
      <c r="BG124" s="902"/>
      <c r="BH124" s="903"/>
      <c r="BI124" s="903"/>
      <c r="BJ124" s="903"/>
      <c r="BK124" s="903"/>
      <c r="BL124" s="904"/>
    </row>
    <row r="125" spans="1:133" ht="12.75" customHeight="1">
      <c r="A125" s="255"/>
      <c r="B125" s="972"/>
      <c r="C125" s="973"/>
      <c r="D125" s="974"/>
      <c r="E125" s="911"/>
      <c r="F125" s="912"/>
      <c r="G125" s="912"/>
      <c r="H125" s="912"/>
      <c r="I125" s="912"/>
      <c r="J125" s="912"/>
      <c r="K125" s="912"/>
      <c r="L125" s="912"/>
      <c r="M125" s="912"/>
      <c r="N125" s="912"/>
      <c r="O125" s="912"/>
      <c r="P125" s="912"/>
      <c r="Q125" s="912"/>
      <c r="R125" s="912"/>
      <c r="S125" s="912"/>
      <c r="T125" s="912"/>
      <c r="U125" s="912"/>
      <c r="V125" s="912"/>
      <c r="W125" s="912"/>
      <c r="X125" s="912"/>
      <c r="Y125" s="912"/>
      <c r="Z125" s="912"/>
      <c r="AA125" s="912"/>
      <c r="AB125" s="912"/>
      <c r="AC125" s="912"/>
      <c r="AD125" s="912"/>
      <c r="AE125" s="912"/>
      <c r="AF125" s="912"/>
      <c r="AG125" s="912"/>
      <c r="AH125" s="912"/>
      <c r="AI125" s="912"/>
      <c r="AJ125" s="912"/>
      <c r="AK125" s="912"/>
      <c r="AL125" s="912"/>
      <c r="AM125" s="912"/>
      <c r="AN125" s="912"/>
      <c r="AO125" s="912"/>
      <c r="AP125" s="912"/>
      <c r="AQ125" s="912"/>
      <c r="AR125" s="912"/>
      <c r="AS125" s="912"/>
      <c r="AT125" s="912"/>
      <c r="AU125" s="912"/>
      <c r="AV125" s="912"/>
      <c r="AW125" s="912"/>
      <c r="AX125" s="912"/>
      <c r="AY125" s="912"/>
      <c r="AZ125" s="912"/>
      <c r="BA125" s="912"/>
      <c r="BB125" s="912"/>
      <c r="BC125" s="912"/>
      <c r="BD125" s="912"/>
      <c r="BE125" s="912"/>
      <c r="BF125" s="913"/>
      <c r="BG125" s="902"/>
      <c r="BH125" s="903"/>
      <c r="BI125" s="903"/>
      <c r="BJ125" s="903"/>
      <c r="BK125" s="903"/>
      <c r="BL125" s="904"/>
    </row>
    <row r="126" spans="1:133" ht="12.75" customHeight="1">
      <c r="A126" s="255"/>
      <c r="B126" s="972"/>
      <c r="C126" s="973"/>
      <c r="D126" s="974"/>
      <c r="E126" s="6"/>
      <c r="F126" s="6"/>
      <c r="G126" s="6" t="s">
        <v>76</v>
      </c>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902"/>
      <c r="BH126" s="903"/>
      <c r="BI126" s="903"/>
      <c r="BJ126" s="903"/>
      <c r="BK126" s="903"/>
      <c r="BL126" s="904"/>
    </row>
    <row r="127" spans="1:133" s="32" customFormat="1" ht="12.75" customHeight="1">
      <c r="A127" s="111"/>
      <c r="B127" s="972"/>
      <c r="C127" s="973"/>
      <c r="D127" s="974"/>
      <c r="E127" s="42" t="s">
        <v>56</v>
      </c>
      <c r="F127" s="182"/>
      <c r="G127" s="183"/>
      <c r="H127" s="932" t="s">
        <v>344</v>
      </c>
      <c r="I127" s="932"/>
      <c r="J127" s="932"/>
      <c r="K127" s="932"/>
      <c r="L127" s="932"/>
      <c r="M127" s="932"/>
      <c r="N127" s="932"/>
      <c r="O127" s="932"/>
      <c r="P127" s="932"/>
      <c r="Q127" s="932"/>
      <c r="R127" s="932"/>
      <c r="S127" s="932"/>
      <c r="T127" s="932"/>
      <c r="U127" s="932"/>
      <c r="V127" s="932"/>
      <c r="W127" s="932"/>
      <c r="X127" s="932"/>
      <c r="Y127" s="932"/>
      <c r="Z127" s="932"/>
      <c r="AA127" s="932"/>
      <c r="AB127" s="933"/>
      <c r="AC127" s="1284"/>
      <c r="AD127" s="1285"/>
      <c r="AE127" s="1285"/>
      <c r="AF127" s="1285"/>
      <c r="AG127" s="1285"/>
      <c r="AH127" s="1285"/>
      <c r="AI127" s="1277" t="s">
        <v>15</v>
      </c>
      <c r="AJ127" s="1277"/>
      <c r="AK127" s="1278"/>
      <c r="AL127" s="934" t="s">
        <v>328</v>
      </c>
      <c r="AM127" s="935"/>
      <c r="AN127" s="935"/>
      <c r="AO127" s="935"/>
      <c r="AP127" s="935"/>
      <c r="AQ127" s="935"/>
      <c r="AR127" s="935"/>
      <c r="AS127" s="935"/>
      <c r="AT127" s="935"/>
      <c r="AU127" s="935"/>
      <c r="AV127" s="935"/>
      <c r="AW127" s="935"/>
      <c r="AX127" s="935"/>
      <c r="AY127" s="935"/>
      <c r="AZ127" s="935"/>
      <c r="BA127" s="935"/>
      <c r="BB127" s="935"/>
      <c r="BC127" s="935"/>
      <c r="BD127" s="935"/>
      <c r="BE127" s="935"/>
      <c r="BF127" s="935"/>
      <c r="BG127" s="902"/>
      <c r="BH127" s="903"/>
      <c r="BI127" s="903"/>
      <c r="BJ127" s="903"/>
      <c r="BK127" s="903"/>
      <c r="BL127" s="904"/>
      <c r="BM127" s="105"/>
      <c r="BN127" s="105"/>
      <c r="BO127" s="105"/>
      <c r="BP127" s="105"/>
      <c r="BQ127" s="105"/>
      <c r="BR127" s="105"/>
      <c r="BS127" s="105"/>
      <c r="BT127" s="105"/>
      <c r="BU127" s="105"/>
      <c r="BV127" s="105"/>
      <c r="BW127" s="105"/>
      <c r="BX127" s="105"/>
      <c r="BY127" s="105"/>
      <c r="BZ127" s="105"/>
      <c r="CA127" s="105"/>
      <c r="CB127" s="105"/>
    </row>
    <row r="128" spans="1:133" s="32" customFormat="1" ht="12.75" customHeight="1">
      <c r="A128" s="111"/>
      <c r="B128" s="972"/>
      <c r="C128" s="973"/>
      <c r="D128" s="974"/>
      <c r="E128" s="42"/>
      <c r="F128" s="184"/>
      <c r="G128" s="185"/>
      <c r="H128" s="935"/>
      <c r="I128" s="935"/>
      <c r="J128" s="935"/>
      <c r="K128" s="935"/>
      <c r="L128" s="935"/>
      <c r="M128" s="935"/>
      <c r="N128" s="935"/>
      <c r="O128" s="935"/>
      <c r="P128" s="935"/>
      <c r="Q128" s="935"/>
      <c r="R128" s="935"/>
      <c r="S128" s="935"/>
      <c r="T128" s="935"/>
      <c r="U128" s="935"/>
      <c r="V128" s="935"/>
      <c r="W128" s="935"/>
      <c r="X128" s="935"/>
      <c r="Y128" s="935"/>
      <c r="Z128" s="935"/>
      <c r="AA128" s="935"/>
      <c r="AB128" s="936"/>
      <c r="AC128" s="1286"/>
      <c r="AD128" s="1287"/>
      <c r="AE128" s="1287"/>
      <c r="AF128" s="1287"/>
      <c r="AG128" s="1287"/>
      <c r="AH128" s="1287"/>
      <c r="AI128" s="968"/>
      <c r="AJ128" s="968"/>
      <c r="AK128" s="1279"/>
      <c r="AL128" s="934"/>
      <c r="AM128" s="935"/>
      <c r="AN128" s="935"/>
      <c r="AO128" s="935"/>
      <c r="AP128" s="935"/>
      <c r="AQ128" s="935"/>
      <c r="AR128" s="935"/>
      <c r="AS128" s="935"/>
      <c r="AT128" s="935"/>
      <c r="AU128" s="935"/>
      <c r="AV128" s="935"/>
      <c r="AW128" s="935"/>
      <c r="AX128" s="935"/>
      <c r="AY128" s="935"/>
      <c r="AZ128" s="935"/>
      <c r="BA128" s="935"/>
      <c r="BB128" s="935"/>
      <c r="BC128" s="935"/>
      <c r="BD128" s="935"/>
      <c r="BE128" s="935"/>
      <c r="BF128" s="935"/>
      <c r="BG128" s="902"/>
      <c r="BH128" s="903"/>
      <c r="BI128" s="903"/>
      <c r="BJ128" s="903"/>
      <c r="BK128" s="903"/>
      <c r="BL128" s="904"/>
      <c r="BM128" s="105"/>
      <c r="BN128" s="105"/>
      <c r="BO128" s="126"/>
      <c r="BP128" s="105"/>
      <c r="BQ128" s="105"/>
      <c r="BR128" s="105"/>
      <c r="BS128" s="105"/>
      <c r="BT128" s="105"/>
      <c r="BU128" s="105"/>
      <c r="CM128" s="28"/>
      <c r="CN128" s="28"/>
      <c r="CO128" s="28"/>
      <c r="CP128" s="28"/>
      <c r="CQ128" s="28"/>
      <c r="CR128" s="28"/>
      <c r="CS128" s="28"/>
      <c r="CT128" s="28"/>
      <c r="CU128" s="28"/>
      <c r="CV128" s="28"/>
      <c r="CW128" s="28"/>
      <c r="CX128" s="28"/>
      <c r="CY128" s="28"/>
      <c r="CZ128" s="28"/>
      <c r="DA128" s="28"/>
      <c r="DB128" s="28"/>
      <c r="DC128" s="28"/>
      <c r="DD128" s="28"/>
      <c r="DE128" s="28"/>
      <c r="DF128" s="28"/>
      <c r="DG128" s="28"/>
      <c r="DH128" s="28"/>
    </row>
    <row r="129" spans="1:133" s="32" customFormat="1" ht="12.75" customHeight="1">
      <c r="A129" s="111"/>
      <c r="B129" s="972"/>
      <c r="C129" s="973"/>
      <c r="D129" s="974"/>
      <c r="E129" s="42"/>
      <c r="F129" s="184"/>
      <c r="G129" s="186"/>
      <c r="H129" s="1288" t="s">
        <v>345</v>
      </c>
      <c r="I129" s="1288"/>
      <c r="J129" s="1288"/>
      <c r="K129" s="1288"/>
      <c r="L129" s="1288"/>
      <c r="M129" s="1288"/>
      <c r="N129" s="1288"/>
      <c r="O129" s="1288"/>
      <c r="P129" s="1288"/>
      <c r="Q129" s="1288"/>
      <c r="R129" s="1288"/>
      <c r="S129" s="1288"/>
      <c r="T129" s="1288"/>
      <c r="U129" s="1288"/>
      <c r="V129" s="1288"/>
      <c r="W129" s="1288"/>
      <c r="X129" s="1288"/>
      <c r="Y129" s="1288"/>
      <c r="Z129" s="1288"/>
      <c r="AA129" s="1288"/>
      <c r="AB129" s="1289"/>
      <c r="AC129" s="1172"/>
      <c r="AD129" s="1173"/>
      <c r="AE129" s="1173"/>
      <c r="AF129" s="1173"/>
      <c r="AG129" s="1173"/>
      <c r="AH129" s="1173"/>
      <c r="AI129" s="1280" t="s">
        <v>15</v>
      </c>
      <c r="AJ129" s="1280"/>
      <c r="AK129" s="1281"/>
      <c r="AL129" s="934" t="s">
        <v>346</v>
      </c>
      <c r="AM129" s="935"/>
      <c r="AN129" s="935"/>
      <c r="AO129" s="935"/>
      <c r="AP129" s="935"/>
      <c r="AQ129" s="935"/>
      <c r="AR129" s="935"/>
      <c r="AS129" s="935"/>
      <c r="AT129" s="935"/>
      <c r="AU129" s="935"/>
      <c r="AV129" s="935"/>
      <c r="AW129" s="935"/>
      <c r="AX129" s="935"/>
      <c r="AY129" s="935"/>
      <c r="AZ129" s="935"/>
      <c r="BA129" s="935"/>
      <c r="BB129" s="935"/>
      <c r="BC129" s="935"/>
      <c r="BD129" s="935"/>
      <c r="BE129" s="935"/>
      <c r="BF129" s="935"/>
      <c r="BG129" s="902"/>
      <c r="BH129" s="903"/>
      <c r="BI129" s="903"/>
      <c r="BJ129" s="903"/>
      <c r="BK129" s="903"/>
      <c r="BL129" s="904"/>
      <c r="BM129" s="105"/>
      <c r="BN129" s="105"/>
      <c r="BO129" s="105"/>
      <c r="BP129" s="105"/>
      <c r="BQ129" s="105"/>
      <c r="BR129" s="105"/>
      <c r="BS129" s="105"/>
      <c r="BT129" s="105"/>
      <c r="BU129" s="105"/>
      <c r="CM129" s="28"/>
      <c r="CN129" s="28"/>
      <c r="CO129" s="28"/>
      <c r="CP129" s="28"/>
      <c r="CQ129" s="28"/>
      <c r="CR129" s="28"/>
      <c r="CS129" s="28"/>
      <c r="CT129" s="28"/>
      <c r="CU129" s="28"/>
      <c r="CV129" s="28"/>
      <c r="CW129" s="28"/>
      <c r="CX129" s="28"/>
      <c r="CY129" s="28"/>
      <c r="CZ129" s="28"/>
      <c r="DA129" s="28"/>
      <c r="DB129" s="28"/>
      <c r="DC129" s="28"/>
      <c r="DD129" s="28"/>
      <c r="DE129" s="28"/>
      <c r="DF129" s="28"/>
      <c r="DG129" s="28"/>
      <c r="DH129" s="28"/>
    </row>
    <row r="130" spans="1:133" s="32" customFormat="1" ht="12.75" customHeight="1">
      <c r="A130" s="111"/>
      <c r="B130" s="972"/>
      <c r="C130" s="973"/>
      <c r="D130" s="974"/>
      <c r="E130" s="42"/>
      <c r="F130" s="184"/>
      <c r="G130" s="187"/>
      <c r="H130" s="1290"/>
      <c r="I130" s="1290"/>
      <c r="J130" s="1290"/>
      <c r="K130" s="1290"/>
      <c r="L130" s="1290"/>
      <c r="M130" s="1290"/>
      <c r="N130" s="1290"/>
      <c r="O130" s="1290"/>
      <c r="P130" s="1290"/>
      <c r="Q130" s="1290"/>
      <c r="R130" s="1290"/>
      <c r="S130" s="1290"/>
      <c r="T130" s="1290"/>
      <c r="U130" s="1290"/>
      <c r="V130" s="1290"/>
      <c r="W130" s="1290"/>
      <c r="X130" s="1290"/>
      <c r="Y130" s="1290"/>
      <c r="Z130" s="1290"/>
      <c r="AA130" s="1290"/>
      <c r="AB130" s="1291"/>
      <c r="AC130" s="1174"/>
      <c r="AD130" s="1175"/>
      <c r="AE130" s="1175"/>
      <c r="AF130" s="1175"/>
      <c r="AG130" s="1175"/>
      <c r="AH130" s="1175"/>
      <c r="AI130" s="1282"/>
      <c r="AJ130" s="1282"/>
      <c r="AK130" s="1283"/>
      <c r="AL130" s="934"/>
      <c r="AM130" s="935"/>
      <c r="AN130" s="935"/>
      <c r="AO130" s="935"/>
      <c r="AP130" s="935"/>
      <c r="AQ130" s="935"/>
      <c r="AR130" s="935"/>
      <c r="AS130" s="935"/>
      <c r="AT130" s="935"/>
      <c r="AU130" s="935"/>
      <c r="AV130" s="935"/>
      <c r="AW130" s="935"/>
      <c r="AX130" s="935"/>
      <c r="AY130" s="935"/>
      <c r="AZ130" s="935"/>
      <c r="BA130" s="935"/>
      <c r="BB130" s="935"/>
      <c r="BC130" s="935"/>
      <c r="BD130" s="935"/>
      <c r="BE130" s="935"/>
      <c r="BF130" s="935"/>
      <c r="BG130" s="902"/>
      <c r="BH130" s="903"/>
      <c r="BI130" s="903"/>
      <c r="BJ130" s="903"/>
      <c r="BK130" s="903"/>
      <c r="BL130" s="904"/>
      <c r="BM130" s="105"/>
      <c r="BN130" s="105"/>
      <c r="BO130" s="105"/>
      <c r="BP130" s="105"/>
      <c r="BQ130" s="105"/>
      <c r="BR130" s="105"/>
      <c r="BS130" s="105"/>
      <c r="BT130" s="105"/>
      <c r="BU130" s="105"/>
      <c r="BV130" s="105"/>
      <c r="BW130" s="105"/>
      <c r="BX130" s="105"/>
      <c r="BY130" s="105"/>
      <c r="BZ130" s="105"/>
      <c r="CA130" s="105"/>
      <c r="CB130" s="105"/>
    </row>
    <row r="131" spans="1:133" s="32" customFormat="1" ht="12.75" customHeight="1">
      <c r="A131" s="111"/>
      <c r="B131" s="972"/>
      <c r="C131" s="973"/>
      <c r="D131" s="974"/>
      <c r="E131" s="42"/>
      <c r="F131" s="184"/>
      <c r="G131" s="185"/>
      <c r="H131" s="1288" t="s">
        <v>109</v>
      </c>
      <c r="I131" s="1288"/>
      <c r="J131" s="1288"/>
      <c r="K131" s="1288"/>
      <c r="L131" s="1288"/>
      <c r="M131" s="1288"/>
      <c r="N131" s="1288"/>
      <c r="O131" s="1288"/>
      <c r="P131" s="1288"/>
      <c r="Q131" s="1288"/>
      <c r="R131" s="1288"/>
      <c r="S131" s="1288"/>
      <c r="T131" s="1288"/>
      <c r="U131" s="1288"/>
      <c r="V131" s="1288"/>
      <c r="W131" s="1288"/>
      <c r="X131" s="1288"/>
      <c r="Y131" s="1288"/>
      <c r="Z131" s="1288"/>
      <c r="AA131" s="1288"/>
      <c r="AB131" s="1289"/>
      <c r="AC131" s="1172"/>
      <c r="AD131" s="1173"/>
      <c r="AE131" s="1173"/>
      <c r="AF131" s="1173"/>
      <c r="AG131" s="1173"/>
      <c r="AH131" s="1173"/>
      <c r="AI131" s="1280" t="s">
        <v>15</v>
      </c>
      <c r="AJ131" s="1280"/>
      <c r="AK131" s="1281"/>
      <c r="AL131" s="28"/>
      <c r="AM131" s="28"/>
      <c r="AN131" s="28"/>
      <c r="AO131" s="28"/>
      <c r="AP131" s="28"/>
      <c r="AQ131" s="28"/>
      <c r="AR131" s="28"/>
      <c r="AS131" s="28"/>
      <c r="AT131" s="28"/>
      <c r="AU131" s="28"/>
      <c r="AV131" s="28"/>
      <c r="AW131" s="28"/>
      <c r="AX131" s="28"/>
      <c r="AY131" s="28"/>
      <c r="AZ131" s="28"/>
      <c r="BA131" s="28"/>
      <c r="BB131" s="28"/>
      <c r="BC131" s="28"/>
      <c r="BD131" s="28"/>
      <c r="BE131" s="28"/>
      <c r="BF131" s="28"/>
      <c r="BG131" s="902"/>
      <c r="BH131" s="903"/>
      <c r="BI131" s="903"/>
      <c r="BJ131" s="903"/>
      <c r="BK131" s="903"/>
      <c r="BL131" s="904"/>
      <c r="BM131" s="105"/>
      <c r="BN131" s="105"/>
      <c r="BO131" s="105"/>
      <c r="BP131" s="105"/>
      <c r="BQ131" s="105"/>
      <c r="BR131" s="105"/>
      <c r="BS131" s="105"/>
      <c r="BT131" s="105"/>
      <c r="BU131" s="105"/>
      <c r="BV131" s="105"/>
      <c r="BW131" s="105"/>
      <c r="BX131" s="105"/>
      <c r="BY131" s="105"/>
      <c r="BZ131" s="105"/>
      <c r="CA131" s="105"/>
      <c r="CB131" s="105"/>
    </row>
    <row r="132" spans="1:133" s="32" customFormat="1" ht="12.75" customHeight="1">
      <c r="A132" s="111"/>
      <c r="B132" s="972"/>
      <c r="C132" s="973"/>
      <c r="D132" s="974"/>
      <c r="E132" s="42"/>
      <c r="F132" s="184"/>
      <c r="G132" s="187"/>
      <c r="H132" s="1290"/>
      <c r="I132" s="1290"/>
      <c r="J132" s="1290"/>
      <c r="K132" s="1290"/>
      <c r="L132" s="1290"/>
      <c r="M132" s="1290"/>
      <c r="N132" s="1290"/>
      <c r="O132" s="1290"/>
      <c r="P132" s="1290"/>
      <c r="Q132" s="1290"/>
      <c r="R132" s="1290"/>
      <c r="S132" s="1290"/>
      <c r="T132" s="1290"/>
      <c r="U132" s="1290"/>
      <c r="V132" s="1290"/>
      <c r="W132" s="1290"/>
      <c r="X132" s="1290"/>
      <c r="Y132" s="1290"/>
      <c r="Z132" s="1290"/>
      <c r="AA132" s="1290"/>
      <c r="AB132" s="1291"/>
      <c r="AC132" s="1174"/>
      <c r="AD132" s="1175"/>
      <c r="AE132" s="1175"/>
      <c r="AF132" s="1175"/>
      <c r="AG132" s="1175"/>
      <c r="AH132" s="1175"/>
      <c r="AI132" s="1282"/>
      <c r="AJ132" s="1282"/>
      <c r="AK132" s="1283"/>
      <c r="AL132" s="28"/>
      <c r="AM132" s="28"/>
      <c r="AN132" s="28"/>
      <c r="AO132" s="28"/>
      <c r="AP132" s="28"/>
      <c r="AQ132" s="28"/>
      <c r="AR132" s="28"/>
      <c r="AS132" s="28"/>
      <c r="AT132" s="28"/>
      <c r="AU132" s="28"/>
      <c r="AV132" s="28"/>
      <c r="AW132" s="28"/>
      <c r="AX132" s="28"/>
      <c r="AY132" s="28"/>
      <c r="AZ132" s="28"/>
      <c r="BA132" s="28"/>
      <c r="BB132" s="28"/>
      <c r="BC132" s="28"/>
      <c r="BD132" s="28"/>
      <c r="BE132" s="28"/>
      <c r="BF132" s="28"/>
      <c r="BG132" s="902"/>
      <c r="BH132" s="903"/>
      <c r="BI132" s="903"/>
      <c r="BJ132" s="903"/>
      <c r="BK132" s="903"/>
      <c r="BL132" s="904"/>
      <c r="BM132" s="105"/>
      <c r="BN132" s="105"/>
      <c r="BO132" s="105"/>
      <c r="BP132" s="105"/>
      <c r="BQ132" s="105"/>
      <c r="BR132" s="105"/>
      <c r="BS132" s="105"/>
      <c r="BT132" s="105"/>
      <c r="BU132" s="105"/>
      <c r="BV132" s="105"/>
      <c r="BW132" s="105"/>
      <c r="BX132" s="105"/>
      <c r="BY132" s="105"/>
      <c r="BZ132" s="105"/>
      <c r="CA132" s="105"/>
      <c r="CB132" s="105"/>
    </row>
    <row r="133" spans="1:133" s="32" customFormat="1" ht="12.75" customHeight="1">
      <c r="A133" s="111"/>
      <c r="B133" s="972"/>
      <c r="C133" s="973"/>
      <c r="D133" s="974"/>
      <c r="E133" s="42"/>
      <c r="F133" s="184"/>
      <c r="G133" s="185"/>
      <c r="H133" s="935" t="s">
        <v>336</v>
      </c>
      <c r="I133" s="935"/>
      <c r="J133" s="935"/>
      <c r="K133" s="935"/>
      <c r="L133" s="935"/>
      <c r="M133" s="935"/>
      <c r="N133" s="935"/>
      <c r="O133" s="935"/>
      <c r="P133" s="935"/>
      <c r="Q133" s="935"/>
      <c r="R133" s="935"/>
      <c r="S133" s="935"/>
      <c r="T133" s="935"/>
      <c r="U133" s="935"/>
      <c r="V133" s="935"/>
      <c r="W133" s="935"/>
      <c r="X133" s="935"/>
      <c r="Y133" s="935"/>
      <c r="Z133" s="935"/>
      <c r="AA133" s="935"/>
      <c r="AB133" s="936"/>
      <c r="AC133" s="1286"/>
      <c r="AD133" s="1287"/>
      <c r="AE133" s="1287"/>
      <c r="AF133" s="1287"/>
      <c r="AG133" s="1287"/>
      <c r="AH133" s="1287"/>
      <c r="AI133" s="968" t="s">
        <v>15</v>
      </c>
      <c r="AJ133" s="968"/>
      <c r="AK133" s="1279"/>
      <c r="AL133" s="934" t="s">
        <v>329</v>
      </c>
      <c r="AM133" s="935"/>
      <c r="AN133" s="935"/>
      <c r="AO133" s="935"/>
      <c r="AP133" s="935"/>
      <c r="AQ133" s="935"/>
      <c r="AR133" s="935"/>
      <c r="AS133" s="935"/>
      <c r="AT133" s="935"/>
      <c r="AU133" s="935"/>
      <c r="AV133" s="935"/>
      <c r="AW133" s="935"/>
      <c r="AX133" s="935"/>
      <c r="AY133" s="935"/>
      <c r="AZ133" s="935"/>
      <c r="BA133" s="935"/>
      <c r="BB133" s="935"/>
      <c r="BC133" s="935"/>
      <c r="BD133" s="935"/>
      <c r="BE133" s="935"/>
      <c r="BF133" s="935"/>
      <c r="BG133" s="902"/>
      <c r="BH133" s="903"/>
      <c r="BI133" s="903"/>
      <c r="BJ133" s="903"/>
      <c r="BK133" s="903"/>
      <c r="BL133" s="904"/>
      <c r="BM133" s="105"/>
      <c r="BN133" s="105"/>
      <c r="BO133" s="105"/>
      <c r="BP133" s="105"/>
      <c r="BQ133" s="105"/>
      <c r="BR133" s="105"/>
      <c r="BS133" s="105"/>
      <c r="BT133" s="105"/>
      <c r="BU133" s="105"/>
      <c r="BV133" s="105"/>
      <c r="BW133" s="105"/>
      <c r="BX133" s="105"/>
      <c r="BY133" s="105"/>
      <c r="BZ133" s="105"/>
      <c r="CA133" s="105"/>
      <c r="CB133" s="105"/>
    </row>
    <row r="134" spans="1:133" s="32" customFormat="1" ht="12.75" customHeight="1">
      <c r="A134" s="111"/>
      <c r="B134" s="972"/>
      <c r="C134" s="973"/>
      <c r="D134" s="974"/>
      <c r="E134" s="42"/>
      <c r="F134" s="184"/>
      <c r="G134" s="188"/>
      <c r="H134" s="938"/>
      <c r="I134" s="938"/>
      <c r="J134" s="938"/>
      <c r="K134" s="938"/>
      <c r="L134" s="938"/>
      <c r="M134" s="938"/>
      <c r="N134" s="938"/>
      <c r="O134" s="938"/>
      <c r="P134" s="938"/>
      <c r="Q134" s="938"/>
      <c r="R134" s="938"/>
      <c r="S134" s="938"/>
      <c r="T134" s="938"/>
      <c r="U134" s="938"/>
      <c r="V134" s="938"/>
      <c r="W134" s="938"/>
      <c r="X134" s="938"/>
      <c r="Y134" s="938"/>
      <c r="Z134" s="938"/>
      <c r="AA134" s="938"/>
      <c r="AB134" s="939"/>
      <c r="AC134" s="1374"/>
      <c r="AD134" s="1375"/>
      <c r="AE134" s="1375"/>
      <c r="AF134" s="1375"/>
      <c r="AG134" s="1375"/>
      <c r="AH134" s="1375"/>
      <c r="AI134" s="1376"/>
      <c r="AJ134" s="1376"/>
      <c r="AK134" s="1377"/>
      <c r="AL134" s="934"/>
      <c r="AM134" s="935"/>
      <c r="AN134" s="935"/>
      <c r="AO134" s="935"/>
      <c r="AP134" s="935"/>
      <c r="AQ134" s="935"/>
      <c r="AR134" s="935"/>
      <c r="AS134" s="935"/>
      <c r="AT134" s="935"/>
      <c r="AU134" s="935"/>
      <c r="AV134" s="935"/>
      <c r="AW134" s="935"/>
      <c r="AX134" s="935"/>
      <c r="AY134" s="935"/>
      <c r="AZ134" s="935"/>
      <c r="BA134" s="935"/>
      <c r="BB134" s="935"/>
      <c r="BC134" s="935"/>
      <c r="BD134" s="935"/>
      <c r="BE134" s="935"/>
      <c r="BF134" s="935"/>
      <c r="BG134" s="902"/>
      <c r="BH134" s="903"/>
      <c r="BI134" s="903"/>
      <c r="BJ134" s="903"/>
      <c r="BK134" s="903"/>
      <c r="BL134" s="904"/>
      <c r="BM134" s="105"/>
      <c r="BN134" s="105"/>
      <c r="BO134" s="105"/>
      <c r="BP134" s="105" t="s">
        <v>2</v>
      </c>
      <c r="BQ134" s="105"/>
      <c r="BR134" s="105"/>
      <c r="BS134" s="105"/>
      <c r="BT134" s="105"/>
      <c r="BU134" s="105"/>
      <c r="BV134" s="105"/>
      <c r="BW134" s="105"/>
      <c r="BX134" s="105"/>
      <c r="BY134" s="105"/>
      <c r="BZ134" s="105"/>
      <c r="CA134" s="105"/>
      <c r="CB134" s="105"/>
    </row>
    <row r="135" spans="1:133" ht="7.5" customHeight="1">
      <c r="A135" s="255"/>
      <c r="B135" s="975"/>
      <c r="C135" s="976"/>
      <c r="D135" s="977"/>
      <c r="E135" s="172"/>
      <c r="F135" s="172"/>
      <c r="G135" s="172"/>
      <c r="H135" s="172"/>
      <c r="I135" s="172"/>
      <c r="J135" s="172"/>
      <c r="K135" s="172"/>
      <c r="L135" s="172"/>
      <c r="M135" s="172"/>
      <c r="N135" s="172"/>
      <c r="O135" s="172"/>
      <c r="P135" s="172"/>
      <c r="Q135" s="172"/>
      <c r="R135" s="172"/>
      <c r="S135" s="172"/>
      <c r="T135" s="172"/>
      <c r="U135" s="172"/>
      <c r="V135" s="172"/>
      <c r="W135" s="151"/>
      <c r="X135" s="151"/>
      <c r="Y135" s="151"/>
      <c r="Z135" s="151"/>
      <c r="AA135" s="151"/>
      <c r="AB135" s="151"/>
      <c r="AC135" s="151"/>
      <c r="AD135" s="151"/>
      <c r="AE135" s="151"/>
      <c r="AF135" s="151"/>
      <c r="AG135" s="151"/>
      <c r="AH135" s="151"/>
      <c r="AI135" s="151"/>
      <c r="AJ135" s="151"/>
      <c r="AK135" s="151"/>
      <c r="AL135" s="151"/>
      <c r="AM135" s="151"/>
      <c r="AN135" s="151"/>
      <c r="AO135" s="151"/>
      <c r="AP135" s="151"/>
      <c r="AQ135" s="152"/>
      <c r="AR135" s="152"/>
      <c r="AS135" s="152"/>
      <c r="AT135" s="152"/>
      <c r="AU135" s="152"/>
      <c r="AV135" s="152"/>
      <c r="AW135" s="152"/>
      <c r="AX135" s="152"/>
      <c r="AY135" s="152"/>
      <c r="AZ135" s="152"/>
      <c r="BA135" s="152"/>
      <c r="BB135" s="152"/>
      <c r="BC135" s="152"/>
      <c r="BD135" s="152"/>
      <c r="BE135" s="152"/>
      <c r="BF135" s="152"/>
      <c r="BG135" s="905"/>
      <c r="BH135" s="906"/>
      <c r="BI135" s="906"/>
      <c r="BJ135" s="906"/>
      <c r="BK135" s="906"/>
      <c r="BL135" s="907"/>
    </row>
    <row r="136" spans="1:133" ht="12.75" customHeight="1">
      <c r="A136" s="255"/>
      <c r="B136" s="2"/>
      <c r="C136" s="2"/>
      <c r="D136" s="4"/>
      <c r="E136" s="4"/>
      <c r="F136" s="4"/>
      <c r="G136" s="4"/>
      <c r="H136" s="4"/>
      <c r="I136" s="4"/>
      <c r="J136" s="4"/>
      <c r="K136" s="4"/>
      <c r="L136" s="4"/>
      <c r="M136" s="4"/>
      <c r="N136" s="4"/>
      <c r="O136" s="4"/>
      <c r="P136" s="4"/>
      <c r="Q136" s="4"/>
      <c r="R136" s="4"/>
      <c r="S136" s="4"/>
      <c r="T136" s="4"/>
      <c r="U136" s="4"/>
      <c r="V136" s="4"/>
      <c r="W136" s="82"/>
      <c r="X136" s="82"/>
      <c r="Y136" s="82"/>
      <c r="Z136" s="82"/>
      <c r="AA136" s="82"/>
      <c r="AB136" s="82"/>
      <c r="AC136" s="82"/>
      <c r="AD136" s="82"/>
      <c r="AE136" s="82"/>
      <c r="AF136" s="82"/>
      <c r="AG136" s="82"/>
      <c r="AH136" s="82"/>
      <c r="AI136" s="82"/>
      <c r="AJ136" s="82"/>
      <c r="AK136" s="82"/>
      <c r="AL136" s="82"/>
      <c r="AM136" s="82"/>
      <c r="AN136" s="82"/>
      <c r="AO136" s="82"/>
      <c r="AP136" s="82"/>
      <c r="AQ136" s="83"/>
      <c r="AR136" s="83"/>
      <c r="AS136" s="83"/>
      <c r="AT136" s="83"/>
      <c r="AU136" s="83"/>
      <c r="AV136" s="83"/>
      <c r="AW136" s="83"/>
      <c r="AX136" s="83"/>
      <c r="AY136" s="83"/>
      <c r="AZ136" s="83"/>
      <c r="BA136" s="83"/>
      <c r="BB136" s="83"/>
      <c r="BC136" s="83"/>
      <c r="BD136" s="83"/>
      <c r="BE136" s="83"/>
      <c r="BF136" s="83"/>
      <c r="BG136" s="87"/>
      <c r="BH136" s="87"/>
      <c r="BI136" s="87"/>
      <c r="BJ136" s="87"/>
      <c r="BK136" s="87"/>
      <c r="BL136" s="87"/>
    </row>
    <row r="137" spans="1:133" ht="20.100000000000001" customHeight="1">
      <c r="A137" s="113" t="s">
        <v>103</v>
      </c>
      <c r="B137" s="21"/>
      <c r="C137" s="21"/>
      <c r="D137" s="2"/>
      <c r="E137" s="2"/>
      <c r="F137" s="2"/>
      <c r="G137" s="2"/>
      <c r="H137" s="2"/>
      <c r="I137" s="2"/>
      <c r="J137" s="2"/>
      <c r="K137" s="2"/>
      <c r="L137" s="2"/>
      <c r="M137" s="2"/>
      <c r="N137" s="2"/>
      <c r="O137" s="2"/>
      <c r="P137" s="2"/>
      <c r="Q137" s="2"/>
      <c r="R137" s="2"/>
      <c r="S137" s="2"/>
      <c r="T137" s="2"/>
      <c r="U137" s="2"/>
      <c r="V137" s="2"/>
      <c r="W137" s="49"/>
      <c r="X137" s="49"/>
      <c r="Y137" s="49"/>
      <c r="Z137" s="49"/>
      <c r="AA137" s="49"/>
      <c r="AB137" s="49"/>
      <c r="AC137" s="49"/>
      <c r="AD137" s="49"/>
      <c r="AE137" s="49"/>
      <c r="AF137" s="49"/>
      <c r="AG137" s="49"/>
      <c r="AH137" s="49"/>
      <c r="AI137" s="49"/>
      <c r="AJ137" s="49"/>
      <c r="AK137" s="49"/>
      <c r="AL137" s="49"/>
      <c r="AM137" s="49"/>
      <c r="AN137" s="49"/>
      <c r="AO137" s="49"/>
      <c r="AP137" s="49"/>
      <c r="BG137" s="93"/>
      <c r="BH137" s="93"/>
      <c r="BI137" s="93"/>
      <c r="BJ137" s="93"/>
      <c r="BK137" s="93"/>
      <c r="BL137" s="93"/>
    </row>
    <row r="138" spans="1:133" ht="12.75" customHeight="1">
      <c r="A138" s="255"/>
      <c r="B138" s="969" t="s">
        <v>30</v>
      </c>
      <c r="C138" s="970"/>
      <c r="D138" s="971"/>
      <c r="E138" s="908" t="s">
        <v>449</v>
      </c>
      <c r="F138" s="953"/>
      <c r="G138" s="953"/>
      <c r="H138" s="953"/>
      <c r="I138" s="953"/>
      <c r="J138" s="953"/>
      <c r="K138" s="953"/>
      <c r="L138" s="953"/>
      <c r="M138" s="953"/>
      <c r="N138" s="953"/>
      <c r="O138" s="953"/>
      <c r="P138" s="953"/>
      <c r="Q138" s="953"/>
      <c r="R138" s="953"/>
      <c r="S138" s="953"/>
      <c r="T138" s="953"/>
      <c r="U138" s="953"/>
      <c r="V138" s="953"/>
      <c r="W138" s="953"/>
      <c r="X138" s="953"/>
      <c r="Y138" s="953"/>
      <c r="Z138" s="953"/>
      <c r="AA138" s="953"/>
      <c r="AB138" s="953"/>
      <c r="AC138" s="953"/>
      <c r="AD138" s="953"/>
      <c r="AE138" s="953"/>
      <c r="AF138" s="953"/>
      <c r="AG138" s="953"/>
      <c r="AH138" s="953"/>
      <c r="AI138" s="953"/>
      <c r="AJ138" s="953"/>
      <c r="AK138" s="953"/>
      <c r="AL138" s="953"/>
      <c r="AM138" s="953"/>
      <c r="AN138" s="953"/>
      <c r="AO138" s="953"/>
      <c r="AP138" s="953"/>
      <c r="AQ138" s="953"/>
      <c r="AR138" s="953"/>
      <c r="AS138" s="953"/>
      <c r="AT138" s="953"/>
      <c r="AU138" s="953"/>
      <c r="AV138" s="953"/>
      <c r="AW138" s="953"/>
      <c r="AX138" s="953"/>
      <c r="AY138" s="953"/>
      <c r="AZ138" s="953"/>
      <c r="BA138" s="953"/>
      <c r="BB138" s="953"/>
      <c r="BC138" s="953"/>
      <c r="BD138" s="953"/>
      <c r="BE138" s="953"/>
      <c r="BF138" s="954"/>
      <c r="BG138" s="899"/>
      <c r="BH138" s="900"/>
      <c r="BI138" s="900"/>
      <c r="BJ138" s="900"/>
      <c r="BK138" s="900"/>
      <c r="BL138" s="901"/>
      <c r="BO138" s="94"/>
      <c r="BP138" s="94"/>
      <c r="BQ138" s="94"/>
      <c r="BR138" s="94"/>
      <c r="BS138" s="95"/>
      <c r="BT138" s="95"/>
      <c r="BU138" s="95"/>
      <c r="BV138" s="95"/>
      <c r="BW138" s="95"/>
      <c r="BX138" s="95"/>
      <c r="BY138" s="95"/>
      <c r="BZ138" s="95"/>
      <c r="CA138" s="95"/>
      <c r="CB138" s="95"/>
      <c r="CC138" s="4"/>
      <c r="CD138" s="4"/>
      <c r="CE138" s="4"/>
      <c r="CF138" s="4"/>
      <c r="CG138" s="82"/>
      <c r="CH138" s="82"/>
      <c r="CI138" s="82"/>
      <c r="CJ138" s="82"/>
      <c r="CK138" s="82"/>
      <c r="CL138" s="82"/>
      <c r="CM138" s="82"/>
      <c r="CN138" s="82"/>
      <c r="CO138" s="82"/>
      <c r="CP138" s="82"/>
      <c r="CQ138" s="82"/>
      <c r="CR138" s="82"/>
      <c r="CS138" s="82"/>
      <c r="CT138" s="82"/>
      <c r="CU138" s="82"/>
      <c r="CV138" s="82"/>
      <c r="CW138" s="82"/>
      <c r="CX138" s="82"/>
      <c r="CY138" s="82"/>
      <c r="CZ138" s="82"/>
      <c r="DA138" s="83"/>
      <c r="DB138" s="83"/>
      <c r="DC138" s="83"/>
      <c r="DD138" s="83"/>
      <c r="DE138" s="83"/>
      <c r="DF138" s="83"/>
      <c r="DG138" s="83"/>
      <c r="DH138" s="83"/>
    </row>
    <row r="139" spans="1:133" ht="12.75" customHeight="1">
      <c r="A139" s="255"/>
      <c r="B139" s="972"/>
      <c r="C139" s="973"/>
      <c r="D139" s="974"/>
      <c r="E139" s="1384"/>
      <c r="F139" s="955"/>
      <c r="G139" s="955"/>
      <c r="H139" s="955"/>
      <c r="I139" s="955"/>
      <c r="J139" s="955"/>
      <c r="K139" s="955"/>
      <c r="L139" s="955"/>
      <c r="M139" s="955"/>
      <c r="N139" s="955"/>
      <c r="O139" s="955"/>
      <c r="P139" s="955"/>
      <c r="Q139" s="955"/>
      <c r="R139" s="955"/>
      <c r="S139" s="955"/>
      <c r="T139" s="955"/>
      <c r="U139" s="955"/>
      <c r="V139" s="955"/>
      <c r="W139" s="955"/>
      <c r="X139" s="955"/>
      <c r="Y139" s="955"/>
      <c r="Z139" s="955"/>
      <c r="AA139" s="955"/>
      <c r="AB139" s="955"/>
      <c r="AC139" s="955"/>
      <c r="AD139" s="955"/>
      <c r="AE139" s="955"/>
      <c r="AF139" s="955"/>
      <c r="AG139" s="955"/>
      <c r="AH139" s="955"/>
      <c r="AI139" s="955"/>
      <c r="AJ139" s="955"/>
      <c r="AK139" s="955"/>
      <c r="AL139" s="955"/>
      <c r="AM139" s="955"/>
      <c r="AN139" s="955"/>
      <c r="AO139" s="955"/>
      <c r="AP139" s="955"/>
      <c r="AQ139" s="955"/>
      <c r="AR139" s="955"/>
      <c r="AS139" s="955"/>
      <c r="AT139" s="955"/>
      <c r="AU139" s="955"/>
      <c r="AV139" s="955"/>
      <c r="AW139" s="955"/>
      <c r="AX139" s="955"/>
      <c r="AY139" s="955"/>
      <c r="AZ139" s="955"/>
      <c r="BA139" s="955"/>
      <c r="BB139" s="955"/>
      <c r="BC139" s="955"/>
      <c r="BD139" s="955"/>
      <c r="BE139" s="955"/>
      <c r="BF139" s="956"/>
      <c r="BG139" s="902"/>
      <c r="BH139" s="903"/>
      <c r="BI139" s="903"/>
      <c r="BJ139" s="903"/>
      <c r="BK139" s="903"/>
      <c r="BL139" s="904"/>
      <c r="BO139" s="94"/>
      <c r="BP139" s="94"/>
      <c r="BQ139" s="94"/>
      <c r="BR139" s="94"/>
      <c r="BS139" s="95"/>
      <c r="BT139" s="95"/>
      <c r="BU139" s="95"/>
      <c r="BV139" s="95"/>
      <c r="BW139" s="94"/>
      <c r="BX139" s="94"/>
      <c r="BY139" s="95"/>
      <c r="BZ139" s="95"/>
      <c r="CA139" s="95"/>
      <c r="CB139" s="95"/>
      <c r="CC139" s="4"/>
      <c r="CD139" s="4"/>
      <c r="CE139" s="4"/>
      <c r="CF139" s="4"/>
      <c r="CG139" s="82"/>
      <c r="CH139" s="82"/>
      <c r="CI139" s="82"/>
      <c r="CJ139" s="82"/>
      <c r="CK139" s="82"/>
      <c r="CL139" s="82"/>
      <c r="CM139" s="82"/>
      <c r="CN139" s="82"/>
      <c r="CO139" s="82"/>
      <c r="CP139" s="82"/>
      <c r="CQ139" s="82"/>
      <c r="CR139" s="82"/>
      <c r="CS139" s="82"/>
      <c r="CT139" s="82"/>
      <c r="CU139" s="82"/>
      <c r="CV139" s="82"/>
      <c r="CW139" s="82"/>
      <c r="CX139" s="82"/>
      <c r="CY139" s="82"/>
      <c r="CZ139" s="82"/>
      <c r="DA139" s="83"/>
      <c r="DB139" s="83"/>
      <c r="DC139" s="83"/>
      <c r="DD139" s="83"/>
      <c r="DE139" s="83"/>
      <c r="DF139" s="83"/>
      <c r="DG139" s="83"/>
      <c r="DH139" s="83"/>
    </row>
    <row r="140" spans="1:133" ht="12.75" customHeight="1">
      <c r="A140" s="255"/>
      <c r="B140" s="972"/>
      <c r="C140" s="973"/>
      <c r="D140" s="974"/>
      <c r="E140" s="1384"/>
      <c r="F140" s="955"/>
      <c r="G140" s="955"/>
      <c r="H140" s="955"/>
      <c r="I140" s="955"/>
      <c r="J140" s="955"/>
      <c r="K140" s="955"/>
      <c r="L140" s="955"/>
      <c r="M140" s="955"/>
      <c r="N140" s="955"/>
      <c r="O140" s="955"/>
      <c r="P140" s="955"/>
      <c r="Q140" s="955"/>
      <c r="R140" s="955"/>
      <c r="S140" s="955"/>
      <c r="T140" s="955"/>
      <c r="U140" s="955"/>
      <c r="V140" s="955"/>
      <c r="W140" s="955"/>
      <c r="X140" s="955"/>
      <c r="Y140" s="955"/>
      <c r="Z140" s="955"/>
      <c r="AA140" s="955"/>
      <c r="AB140" s="955"/>
      <c r="AC140" s="955"/>
      <c r="AD140" s="955"/>
      <c r="AE140" s="955"/>
      <c r="AF140" s="955"/>
      <c r="AG140" s="955"/>
      <c r="AH140" s="955"/>
      <c r="AI140" s="955"/>
      <c r="AJ140" s="955"/>
      <c r="AK140" s="955"/>
      <c r="AL140" s="955"/>
      <c r="AM140" s="955"/>
      <c r="AN140" s="955"/>
      <c r="AO140" s="955"/>
      <c r="AP140" s="955"/>
      <c r="AQ140" s="955"/>
      <c r="AR140" s="955"/>
      <c r="AS140" s="955"/>
      <c r="AT140" s="955"/>
      <c r="AU140" s="955"/>
      <c r="AV140" s="955"/>
      <c r="AW140" s="955"/>
      <c r="AX140" s="955"/>
      <c r="AY140" s="955"/>
      <c r="AZ140" s="955"/>
      <c r="BA140" s="955"/>
      <c r="BB140" s="955"/>
      <c r="BC140" s="955"/>
      <c r="BD140" s="955"/>
      <c r="BE140" s="955"/>
      <c r="BF140" s="956"/>
      <c r="BG140" s="902"/>
      <c r="BH140" s="903"/>
      <c r="BI140" s="903"/>
      <c r="BJ140" s="903"/>
      <c r="BK140" s="903"/>
      <c r="BL140" s="904"/>
      <c r="BO140" s="96"/>
      <c r="BP140" s="96"/>
      <c r="BQ140" s="96"/>
      <c r="BR140" s="96"/>
      <c r="BS140" s="96"/>
      <c r="BT140" s="96"/>
      <c r="BU140" s="96"/>
      <c r="BV140" s="96"/>
      <c r="BW140" s="96"/>
      <c r="BX140" s="96"/>
      <c r="BY140" s="96"/>
      <c r="BZ140" s="96"/>
      <c r="CA140" s="96"/>
      <c r="CB140" s="96"/>
      <c r="CC140" s="83"/>
      <c r="CD140" s="83"/>
      <c r="CE140" s="83"/>
      <c r="CF140" s="83"/>
      <c r="CG140" s="83"/>
      <c r="CH140" s="83"/>
      <c r="CI140" s="83"/>
      <c r="CJ140" s="83"/>
      <c r="CK140" s="83"/>
      <c r="CL140" s="83"/>
      <c r="CM140" s="83"/>
      <c r="CN140" s="83"/>
      <c r="CO140" s="83"/>
      <c r="CP140" s="83"/>
      <c r="CQ140" s="83"/>
      <c r="CR140" s="83"/>
      <c r="CS140" s="83"/>
      <c r="CT140" s="83"/>
      <c r="CU140" s="83"/>
      <c r="CV140" s="83"/>
      <c r="CW140" s="83"/>
      <c r="CX140" s="83"/>
      <c r="CY140" s="83"/>
      <c r="CZ140" s="83"/>
      <c r="DA140" s="83"/>
      <c r="DB140" s="83"/>
      <c r="DC140" s="83"/>
      <c r="DD140" s="83"/>
      <c r="DE140" s="83"/>
      <c r="DF140" s="83"/>
      <c r="DG140" s="83"/>
      <c r="DH140" s="83"/>
      <c r="DI140" s="83"/>
      <c r="DJ140" s="83"/>
      <c r="DK140" s="83"/>
      <c r="DL140" s="83"/>
      <c r="DM140" s="83"/>
      <c r="DN140" s="83"/>
      <c r="DO140" s="83"/>
      <c r="DP140" s="83"/>
      <c r="DQ140" s="83"/>
      <c r="DR140" s="83"/>
      <c r="DS140" s="83"/>
      <c r="DT140" s="83"/>
      <c r="DU140" s="83"/>
      <c r="DV140" s="83"/>
      <c r="DW140" s="83"/>
      <c r="DX140" s="83"/>
      <c r="DY140" s="83"/>
      <c r="DZ140" s="83"/>
      <c r="EA140" s="83"/>
      <c r="EB140" s="83"/>
      <c r="EC140" s="83"/>
    </row>
    <row r="141" spans="1:133" ht="12.75" customHeight="1">
      <c r="A141" s="255"/>
      <c r="B141" s="972"/>
      <c r="C141" s="973"/>
      <c r="D141" s="974"/>
      <c r="E141" s="920" t="s">
        <v>1</v>
      </c>
      <c r="F141" s="921"/>
      <c r="G141" s="960" t="s">
        <v>106</v>
      </c>
      <c r="H141" s="960"/>
      <c r="I141" s="960"/>
      <c r="J141" s="960"/>
      <c r="K141" s="960"/>
      <c r="L141" s="960"/>
      <c r="M141" s="960"/>
      <c r="N141" s="960"/>
      <c r="O141" s="960"/>
      <c r="P141" s="960"/>
      <c r="Q141" s="960"/>
      <c r="R141" s="960"/>
      <c r="S141" s="960"/>
      <c r="T141" s="960"/>
      <c r="U141" s="960"/>
      <c r="V141" s="960"/>
      <c r="W141" s="960"/>
      <c r="X141" s="960"/>
      <c r="Y141" s="960"/>
      <c r="Z141" s="960"/>
      <c r="AA141" s="960"/>
      <c r="AB141" s="960"/>
      <c r="AC141" s="960"/>
      <c r="AD141" s="960"/>
      <c r="AE141" s="960"/>
      <c r="AF141" s="960"/>
      <c r="AG141" s="960"/>
      <c r="AH141" s="960"/>
      <c r="AI141" s="960"/>
      <c r="AJ141" s="960"/>
      <c r="AK141" s="960"/>
      <c r="AL141" s="960"/>
      <c r="AM141" s="960"/>
      <c r="AN141" s="960"/>
      <c r="AO141" s="960"/>
      <c r="AP141" s="960"/>
      <c r="AQ141" s="960"/>
      <c r="AR141" s="960"/>
      <c r="AS141" s="960"/>
      <c r="AT141" s="960"/>
      <c r="AU141" s="960"/>
      <c r="AV141" s="960"/>
      <c r="AW141" s="960"/>
      <c r="AX141" s="960"/>
      <c r="AY141" s="960"/>
      <c r="AZ141" s="960"/>
      <c r="BA141" s="960"/>
      <c r="BB141" s="960"/>
      <c r="BC141" s="960"/>
      <c r="BD141" s="960"/>
      <c r="BE141" s="960"/>
      <c r="BF141" s="961"/>
      <c r="BG141" s="902"/>
      <c r="BH141" s="903"/>
      <c r="BI141" s="903"/>
      <c r="BJ141" s="903"/>
      <c r="BK141" s="903"/>
      <c r="BL141" s="904"/>
      <c r="BN141" s="44"/>
      <c r="BO141" s="44"/>
      <c r="BP141" s="44"/>
      <c r="BQ141" s="44"/>
      <c r="BR141" s="96"/>
      <c r="BS141" s="96"/>
      <c r="BT141" s="96"/>
      <c r="BU141" s="96"/>
      <c r="BV141" s="96"/>
      <c r="BW141" s="96"/>
      <c r="BX141" s="96"/>
      <c r="BY141" s="96"/>
      <c r="BZ141" s="96"/>
      <c r="CA141" s="96"/>
      <c r="CB141" s="96"/>
      <c r="CC141" s="83"/>
      <c r="CD141" s="83"/>
      <c r="CE141" s="83"/>
      <c r="CF141" s="83"/>
      <c r="CG141" s="83"/>
      <c r="CH141" s="83"/>
      <c r="CI141" s="83"/>
      <c r="CJ141" s="83"/>
      <c r="CK141" s="83"/>
      <c r="CL141" s="83"/>
      <c r="CM141" s="83"/>
      <c r="CN141" s="83"/>
      <c r="CO141" s="83"/>
      <c r="CP141" s="83"/>
      <c r="CQ141" s="83"/>
      <c r="CR141" s="83"/>
      <c r="CS141" s="83"/>
      <c r="CT141" s="83"/>
      <c r="CU141" s="83"/>
      <c r="CV141" s="83"/>
      <c r="CW141" s="83"/>
      <c r="CX141" s="83"/>
      <c r="CY141" s="83"/>
      <c r="CZ141" s="83"/>
      <c r="DA141" s="83"/>
      <c r="DB141" s="83"/>
      <c r="DC141" s="83"/>
      <c r="DD141" s="83"/>
      <c r="DE141" s="83"/>
      <c r="DF141" s="83"/>
      <c r="DG141" s="83"/>
      <c r="DH141" s="83"/>
      <c r="DI141" s="83"/>
      <c r="DJ141" s="83"/>
      <c r="DK141" s="83"/>
      <c r="DL141" s="83"/>
      <c r="DM141" s="83"/>
      <c r="DN141" s="83"/>
      <c r="DO141" s="83"/>
      <c r="DP141" s="83"/>
      <c r="DQ141" s="83"/>
      <c r="DR141" s="83"/>
      <c r="DS141" s="83"/>
      <c r="DT141" s="83"/>
      <c r="DU141" s="83"/>
      <c r="DV141" s="83"/>
      <c r="DW141" s="83"/>
      <c r="DX141" s="83"/>
      <c r="DY141" s="83"/>
      <c r="DZ141" s="83"/>
      <c r="EA141" s="83"/>
      <c r="EB141" s="83"/>
      <c r="EC141" s="83"/>
    </row>
    <row r="142" spans="1:133" ht="7.5" customHeight="1">
      <c r="A142" s="255"/>
      <c r="B142" s="972"/>
      <c r="C142" s="973"/>
      <c r="D142" s="974"/>
      <c r="E142" s="920"/>
      <c r="F142" s="921"/>
      <c r="G142" s="960"/>
      <c r="H142" s="960"/>
      <c r="I142" s="960"/>
      <c r="J142" s="960"/>
      <c r="K142" s="960"/>
      <c r="L142" s="960"/>
      <c r="M142" s="960"/>
      <c r="N142" s="960"/>
      <c r="O142" s="960"/>
      <c r="P142" s="960"/>
      <c r="Q142" s="960"/>
      <c r="R142" s="960"/>
      <c r="S142" s="960"/>
      <c r="T142" s="960"/>
      <c r="U142" s="960"/>
      <c r="V142" s="960"/>
      <c r="W142" s="960"/>
      <c r="X142" s="960"/>
      <c r="Y142" s="960"/>
      <c r="Z142" s="960"/>
      <c r="AA142" s="960"/>
      <c r="AB142" s="960"/>
      <c r="AC142" s="960"/>
      <c r="AD142" s="960"/>
      <c r="AE142" s="960"/>
      <c r="AF142" s="960"/>
      <c r="AG142" s="960"/>
      <c r="AH142" s="960"/>
      <c r="AI142" s="960"/>
      <c r="AJ142" s="960"/>
      <c r="AK142" s="960"/>
      <c r="AL142" s="960"/>
      <c r="AM142" s="960"/>
      <c r="AN142" s="960"/>
      <c r="AO142" s="960"/>
      <c r="AP142" s="960"/>
      <c r="AQ142" s="960"/>
      <c r="AR142" s="960"/>
      <c r="AS142" s="960"/>
      <c r="AT142" s="960"/>
      <c r="AU142" s="960"/>
      <c r="AV142" s="960"/>
      <c r="AW142" s="960"/>
      <c r="AX142" s="960"/>
      <c r="AY142" s="960"/>
      <c r="AZ142" s="960"/>
      <c r="BA142" s="960"/>
      <c r="BB142" s="960"/>
      <c r="BC142" s="960"/>
      <c r="BD142" s="960"/>
      <c r="BE142" s="960"/>
      <c r="BF142" s="961"/>
      <c r="BG142" s="902"/>
      <c r="BH142" s="903"/>
      <c r="BI142" s="903"/>
      <c r="BJ142" s="903"/>
      <c r="BK142" s="903"/>
      <c r="BL142" s="904"/>
      <c r="BN142" s="44"/>
      <c r="BO142" s="44"/>
      <c r="BP142" s="44"/>
      <c r="BQ142" s="44"/>
      <c r="BR142" s="96"/>
      <c r="BS142" s="96"/>
      <c r="BT142" s="96"/>
      <c r="BU142" s="96"/>
      <c r="BV142" s="96"/>
      <c r="BW142" s="96"/>
      <c r="BX142" s="96"/>
      <c r="BY142" s="96"/>
      <c r="BZ142" s="96"/>
      <c r="CA142" s="96"/>
      <c r="CB142" s="96"/>
      <c r="CC142" s="83"/>
      <c r="CD142" s="83"/>
      <c r="CE142" s="83"/>
      <c r="CF142" s="83"/>
      <c r="CG142" s="83"/>
      <c r="CH142" s="83"/>
      <c r="CI142" s="83"/>
      <c r="CJ142" s="83"/>
      <c r="CK142" s="83"/>
      <c r="CL142" s="83"/>
      <c r="CM142" s="83"/>
      <c r="CN142" s="83"/>
      <c r="CO142" s="83"/>
      <c r="CP142" s="83"/>
      <c r="CQ142" s="83"/>
      <c r="CR142" s="83"/>
      <c r="CS142" s="83"/>
      <c r="CT142" s="83"/>
      <c r="CU142" s="83"/>
      <c r="CV142" s="83"/>
      <c r="CW142" s="83"/>
      <c r="CX142" s="83"/>
      <c r="CY142" s="83"/>
      <c r="CZ142" s="83"/>
      <c r="DA142" s="83"/>
      <c r="DB142" s="83"/>
      <c r="DC142" s="83"/>
      <c r="DD142" s="83"/>
      <c r="DE142" s="83"/>
      <c r="DF142" s="83"/>
      <c r="DG142" s="83"/>
      <c r="DH142" s="83"/>
      <c r="DI142" s="83"/>
      <c r="DJ142" s="83"/>
      <c r="DK142" s="83"/>
      <c r="DL142" s="83"/>
      <c r="DM142" s="83"/>
      <c r="DN142" s="83"/>
      <c r="DO142" s="83"/>
      <c r="DP142" s="83"/>
      <c r="DQ142" s="83"/>
      <c r="DR142" s="83"/>
      <c r="DS142" s="83"/>
      <c r="DT142" s="83"/>
      <c r="DU142" s="83"/>
      <c r="DV142" s="83"/>
      <c r="DW142" s="83"/>
      <c r="DX142" s="83"/>
      <c r="DY142" s="83"/>
      <c r="DZ142" s="83"/>
      <c r="EA142" s="83"/>
      <c r="EB142" s="83"/>
      <c r="EC142" s="83"/>
    </row>
    <row r="143" spans="1:133" ht="12.75" customHeight="1">
      <c r="A143" s="255"/>
      <c r="B143" s="972"/>
      <c r="C143" s="973"/>
      <c r="D143" s="974"/>
      <c r="E143" s="166"/>
      <c r="F143" s="166"/>
      <c r="G143" s="6" t="s">
        <v>76</v>
      </c>
      <c r="H143" s="181"/>
      <c r="I143" s="181"/>
      <c r="J143" s="181"/>
      <c r="K143" s="181"/>
      <c r="L143" s="181"/>
      <c r="M143" s="181"/>
      <c r="N143" s="181"/>
      <c r="O143" s="181"/>
      <c r="P143" s="181"/>
      <c r="Q143" s="181"/>
      <c r="R143" s="181"/>
      <c r="S143" s="181"/>
      <c r="T143" s="181"/>
      <c r="U143" s="181"/>
      <c r="V143" s="181"/>
      <c r="W143" s="181"/>
      <c r="X143" s="181"/>
      <c r="Y143" s="181"/>
      <c r="Z143" s="181"/>
      <c r="AA143" s="181"/>
      <c r="AB143" s="181"/>
      <c r="AC143" s="166"/>
      <c r="AD143" s="166"/>
      <c r="AE143" s="166"/>
      <c r="AF143" s="166"/>
      <c r="AG143" s="166"/>
      <c r="AH143" s="166"/>
      <c r="AI143" s="166"/>
      <c r="AJ143" s="166"/>
      <c r="AK143" s="166"/>
      <c r="AL143" s="6"/>
      <c r="AM143" s="6"/>
      <c r="AN143" s="6"/>
      <c r="AO143" s="6"/>
      <c r="AP143" s="6"/>
      <c r="AQ143" s="6"/>
      <c r="AR143" s="6"/>
      <c r="AS143" s="6"/>
      <c r="AT143" s="6"/>
      <c r="AU143" s="6"/>
      <c r="AV143" s="6"/>
      <c r="AW143" s="6"/>
      <c r="AX143" s="6"/>
      <c r="AY143" s="6"/>
      <c r="AZ143" s="6"/>
      <c r="BA143" s="6"/>
      <c r="BB143" s="6"/>
      <c r="BC143" s="6"/>
      <c r="BD143" s="6"/>
      <c r="BE143" s="6"/>
      <c r="BF143" s="6"/>
      <c r="BG143" s="902"/>
      <c r="BH143" s="903"/>
      <c r="BI143" s="903"/>
      <c r="BJ143" s="903"/>
      <c r="BK143" s="903"/>
      <c r="BL143" s="904"/>
    </row>
    <row r="144" spans="1:133" s="32" customFormat="1" ht="12.75" customHeight="1">
      <c r="A144" s="111"/>
      <c r="B144" s="972"/>
      <c r="C144" s="973"/>
      <c r="D144" s="974"/>
      <c r="E144" s="42" t="s">
        <v>56</v>
      </c>
      <c r="F144" s="167"/>
      <c r="G144" s="125"/>
      <c r="H144" s="932" t="s">
        <v>340</v>
      </c>
      <c r="I144" s="932"/>
      <c r="J144" s="932"/>
      <c r="K144" s="932"/>
      <c r="L144" s="932"/>
      <c r="M144" s="932"/>
      <c r="N144" s="932"/>
      <c r="O144" s="932"/>
      <c r="P144" s="932"/>
      <c r="Q144" s="932"/>
      <c r="R144" s="932"/>
      <c r="S144" s="932"/>
      <c r="T144" s="932"/>
      <c r="U144" s="932"/>
      <c r="V144" s="932"/>
      <c r="W144" s="932"/>
      <c r="X144" s="932"/>
      <c r="Y144" s="932"/>
      <c r="Z144" s="932"/>
      <c r="AA144" s="932"/>
      <c r="AB144" s="933"/>
      <c r="AC144" s="1284"/>
      <c r="AD144" s="1285"/>
      <c r="AE144" s="1285"/>
      <c r="AF144" s="1285"/>
      <c r="AG144" s="1285"/>
      <c r="AH144" s="1285"/>
      <c r="AI144" s="1277" t="s">
        <v>15</v>
      </c>
      <c r="AJ144" s="1277"/>
      <c r="AK144" s="1278"/>
      <c r="AL144" s="934" t="s">
        <v>342</v>
      </c>
      <c r="AM144" s="935"/>
      <c r="AN144" s="935"/>
      <c r="AO144" s="935"/>
      <c r="AP144" s="935"/>
      <c r="AQ144" s="935"/>
      <c r="AR144" s="935"/>
      <c r="AS144" s="935"/>
      <c r="AT144" s="935"/>
      <c r="AU144" s="935"/>
      <c r="AV144" s="935"/>
      <c r="AW144" s="935"/>
      <c r="AX144" s="935"/>
      <c r="AY144" s="935"/>
      <c r="AZ144" s="935"/>
      <c r="BA144" s="935"/>
      <c r="BB144" s="935"/>
      <c r="BC144" s="935"/>
      <c r="BD144" s="935"/>
      <c r="BE144" s="935"/>
      <c r="BF144" s="935"/>
      <c r="BG144" s="902"/>
      <c r="BH144" s="903"/>
      <c r="BI144" s="903"/>
      <c r="BJ144" s="903"/>
      <c r="BK144" s="903"/>
      <c r="BL144" s="904"/>
      <c r="BM144" s="105"/>
      <c r="BN144" s="105"/>
      <c r="BO144" s="105"/>
      <c r="BP144" s="105"/>
      <c r="BQ144" s="105"/>
      <c r="BR144" s="105"/>
      <c r="BS144" s="105"/>
      <c r="BT144" s="105"/>
      <c r="BU144" s="105"/>
      <c r="BV144" s="105"/>
      <c r="BW144" s="105"/>
      <c r="BX144" s="105"/>
      <c r="BY144" s="105"/>
      <c r="BZ144" s="105"/>
      <c r="CA144" s="105"/>
      <c r="CB144" s="105"/>
    </row>
    <row r="145" spans="1:133" s="32" customFormat="1" ht="12.75" customHeight="1">
      <c r="A145" s="111"/>
      <c r="B145" s="972"/>
      <c r="C145" s="973"/>
      <c r="D145" s="974"/>
      <c r="E145" s="42"/>
      <c r="F145" s="83"/>
      <c r="G145" s="34"/>
      <c r="H145" s="935"/>
      <c r="I145" s="935"/>
      <c r="J145" s="935"/>
      <c r="K145" s="935"/>
      <c r="L145" s="935"/>
      <c r="M145" s="935"/>
      <c r="N145" s="935"/>
      <c r="O145" s="935"/>
      <c r="P145" s="935"/>
      <c r="Q145" s="935"/>
      <c r="R145" s="935"/>
      <c r="S145" s="935"/>
      <c r="T145" s="935"/>
      <c r="U145" s="935"/>
      <c r="V145" s="935"/>
      <c r="W145" s="935"/>
      <c r="X145" s="935"/>
      <c r="Y145" s="935"/>
      <c r="Z145" s="935"/>
      <c r="AA145" s="935"/>
      <c r="AB145" s="936"/>
      <c r="AC145" s="1286"/>
      <c r="AD145" s="1287"/>
      <c r="AE145" s="1287"/>
      <c r="AF145" s="1287"/>
      <c r="AG145" s="1287"/>
      <c r="AH145" s="1287"/>
      <c r="AI145" s="968"/>
      <c r="AJ145" s="968"/>
      <c r="AK145" s="1279"/>
      <c r="AL145" s="934"/>
      <c r="AM145" s="935"/>
      <c r="AN145" s="935"/>
      <c r="AO145" s="935"/>
      <c r="AP145" s="935"/>
      <c r="AQ145" s="935"/>
      <c r="AR145" s="935"/>
      <c r="AS145" s="935"/>
      <c r="AT145" s="935"/>
      <c r="AU145" s="935"/>
      <c r="AV145" s="935"/>
      <c r="AW145" s="935"/>
      <c r="AX145" s="935"/>
      <c r="AY145" s="935"/>
      <c r="AZ145" s="935"/>
      <c r="BA145" s="935"/>
      <c r="BB145" s="935"/>
      <c r="BC145" s="935"/>
      <c r="BD145" s="935"/>
      <c r="BE145" s="935"/>
      <c r="BF145" s="935"/>
      <c r="BG145" s="902"/>
      <c r="BH145" s="903"/>
      <c r="BI145" s="903"/>
      <c r="BJ145" s="903"/>
      <c r="BK145" s="903"/>
      <c r="BL145" s="904"/>
      <c r="BM145" s="105"/>
      <c r="BN145" s="105"/>
      <c r="BO145" s="126"/>
      <c r="BP145" s="105"/>
      <c r="BQ145" s="105"/>
      <c r="BR145" s="105"/>
      <c r="BS145" s="105"/>
      <c r="BT145" s="105"/>
      <c r="BU145" s="105"/>
      <c r="CM145" s="28"/>
      <c r="CN145" s="28"/>
      <c r="CO145" s="28"/>
      <c r="CP145" s="28"/>
      <c r="CQ145" s="28"/>
      <c r="CR145" s="28"/>
      <c r="CS145" s="28"/>
      <c r="CT145" s="28"/>
      <c r="CU145" s="28"/>
      <c r="CV145" s="28"/>
      <c r="CW145" s="28"/>
      <c r="CX145" s="28"/>
      <c r="CY145" s="28"/>
      <c r="CZ145" s="28"/>
      <c r="DA145" s="28"/>
      <c r="DB145" s="28"/>
      <c r="DC145" s="28"/>
      <c r="DD145" s="28"/>
      <c r="DE145" s="28"/>
      <c r="DF145" s="28"/>
      <c r="DG145" s="28"/>
      <c r="DH145" s="28"/>
    </row>
    <row r="146" spans="1:133" s="32" customFormat="1" ht="12.75" customHeight="1">
      <c r="A146" s="111"/>
      <c r="B146" s="972"/>
      <c r="C146" s="973"/>
      <c r="D146" s="974"/>
      <c r="E146" s="42"/>
      <c r="F146" s="83"/>
      <c r="G146" s="180"/>
      <c r="H146" s="1288" t="s">
        <v>341</v>
      </c>
      <c r="I146" s="1288"/>
      <c r="J146" s="1288"/>
      <c r="K146" s="1288"/>
      <c r="L146" s="1288"/>
      <c r="M146" s="1288"/>
      <c r="N146" s="1288"/>
      <c r="O146" s="1288"/>
      <c r="P146" s="1288"/>
      <c r="Q146" s="1288"/>
      <c r="R146" s="1288"/>
      <c r="S146" s="1288"/>
      <c r="T146" s="1288"/>
      <c r="U146" s="1288"/>
      <c r="V146" s="1288"/>
      <c r="W146" s="1288"/>
      <c r="X146" s="1288"/>
      <c r="Y146" s="1288"/>
      <c r="Z146" s="1288"/>
      <c r="AA146" s="1288"/>
      <c r="AB146" s="1289"/>
      <c r="AC146" s="1172"/>
      <c r="AD146" s="1173"/>
      <c r="AE146" s="1173"/>
      <c r="AF146" s="1173"/>
      <c r="AG146" s="1173"/>
      <c r="AH146" s="1173"/>
      <c r="AI146" s="1280" t="s">
        <v>15</v>
      </c>
      <c r="AJ146" s="1280"/>
      <c r="AK146" s="1281"/>
      <c r="AL146" s="1378" t="s">
        <v>343</v>
      </c>
      <c r="AM146" s="1379"/>
      <c r="AN146" s="1379"/>
      <c r="AO146" s="1379"/>
      <c r="AP146" s="1379"/>
      <c r="AQ146" s="1379"/>
      <c r="AR146" s="1379"/>
      <c r="AS146" s="1379"/>
      <c r="AT146" s="1379"/>
      <c r="AU146" s="1379"/>
      <c r="AV146" s="1379"/>
      <c r="AW146" s="1379"/>
      <c r="AX146" s="1379"/>
      <c r="AY146" s="1379"/>
      <c r="AZ146" s="1379"/>
      <c r="BA146" s="1379"/>
      <c r="BB146" s="1379"/>
      <c r="BC146" s="1379"/>
      <c r="BD146" s="1379"/>
      <c r="BE146" s="1379"/>
      <c r="BF146" s="1379"/>
      <c r="BG146" s="902"/>
      <c r="BH146" s="903"/>
      <c r="BI146" s="903"/>
      <c r="BJ146" s="903"/>
      <c r="BK146" s="903"/>
      <c r="BL146" s="904"/>
      <c r="BM146" s="105"/>
      <c r="BN146" s="105"/>
      <c r="BO146" s="105"/>
      <c r="BP146" s="105"/>
      <c r="BQ146" s="105"/>
      <c r="BR146" s="105"/>
      <c r="BS146" s="105"/>
      <c r="BT146" s="105"/>
      <c r="BU146" s="105"/>
      <c r="CM146" s="28"/>
      <c r="CN146" s="28"/>
      <c r="CO146" s="28"/>
      <c r="CP146" s="28"/>
      <c r="CQ146" s="28"/>
      <c r="CR146" s="28"/>
      <c r="CS146" s="28"/>
      <c r="CT146" s="28"/>
      <c r="CU146" s="28"/>
      <c r="CV146" s="28"/>
      <c r="CW146" s="28"/>
      <c r="CX146" s="28"/>
      <c r="CY146" s="28"/>
      <c r="CZ146" s="28"/>
      <c r="DA146" s="28"/>
      <c r="DB146" s="28"/>
      <c r="DC146" s="28"/>
      <c r="DD146" s="28"/>
      <c r="DE146" s="28"/>
      <c r="DF146" s="28"/>
      <c r="DG146" s="28"/>
      <c r="DH146" s="28"/>
    </row>
    <row r="147" spans="1:133" s="32" customFormat="1" ht="12.75" customHeight="1">
      <c r="A147" s="111"/>
      <c r="B147" s="972"/>
      <c r="C147" s="973"/>
      <c r="D147" s="974"/>
      <c r="E147" s="42"/>
      <c r="F147" s="83"/>
      <c r="G147" s="127"/>
      <c r="H147" s="1290"/>
      <c r="I147" s="1290"/>
      <c r="J147" s="1290"/>
      <c r="K147" s="1290"/>
      <c r="L147" s="1290"/>
      <c r="M147" s="1290"/>
      <c r="N147" s="1290"/>
      <c r="O147" s="1290"/>
      <c r="P147" s="1290"/>
      <c r="Q147" s="1290"/>
      <c r="R147" s="1290"/>
      <c r="S147" s="1290"/>
      <c r="T147" s="1290"/>
      <c r="U147" s="1290"/>
      <c r="V147" s="1290"/>
      <c r="W147" s="1290"/>
      <c r="X147" s="1290"/>
      <c r="Y147" s="1290"/>
      <c r="Z147" s="1290"/>
      <c r="AA147" s="1290"/>
      <c r="AB147" s="1291"/>
      <c r="AC147" s="1174"/>
      <c r="AD147" s="1175"/>
      <c r="AE147" s="1175"/>
      <c r="AF147" s="1175"/>
      <c r="AG147" s="1175"/>
      <c r="AH147" s="1175"/>
      <c r="AI147" s="1282"/>
      <c r="AJ147" s="1282"/>
      <c r="AK147" s="1283"/>
      <c r="AL147" s="1378"/>
      <c r="AM147" s="1379"/>
      <c r="AN147" s="1379"/>
      <c r="AO147" s="1379"/>
      <c r="AP147" s="1379"/>
      <c r="AQ147" s="1379"/>
      <c r="AR147" s="1379"/>
      <c r="AS147" s="1379"/>
      <c r="AT147" s="1379"/>
      <c r="AU147" s="1379"/>
      <c r="AV147" s="1379"/>
      <c r="AW147" s="1379"/>
      <c r="AX147" s="1379"/>
      <c r="AY147" s="1379"/>
      <c r="AZ147" s="1379"/>
      <c r="BA147" s="1379"/>
      <c r="BB147" s="1379"/>
      <c r="BC147" s="1379"/>
      <c r="BD147" s="1379"/>
      <c r="BE147" s="1379"/>
      <c r="BF147" s="1379"/>
      <c r="BG147" s="902"/>
      <c r="BH147" s="903"/>
      <c r="BI147" s="903"/>
      <c r="BJ147" s="903"/>
      <c r="BK147" s="903"/>
      <c r="BL147" s="904"/>
      <c r="BM147" s="105"/>
      <c r="BN147" s="105"/>
      <c r="BO147" s="105"/>
      <c r="BP147" s="105"/>
      <c r="BQ147" s="105"/>
      <c r="BR147" s="105"/>
      <c r="BS147" s="105"/>
      <c r="BT147" s="105"/>
      <c r="BU147" s="105"/>
      <c r="BV147" s="105"/>
      <c r="BW147" s="105"/>
      <c r="BX147" s="105"/>
      <c r="BY147" s="105"/>
      <c r="BZ147" s="105"/>
      <c r="CA147" s="105"/>
      <c r="CB147" s="105"/>
    </row>
    <row r="148" spans="1:133" s="32" customFormat="1" ht="12.75" customHeight="1">
      <c r="A148" s="111"/>
      <c r="B148" s="972"/>
      <c r="C148" s="973"/>
      <c r="D148" s="974"/>
      <c r="E148" s="42"/>
      <c r="F148" s="83"/>
      <c r="G148" s="34"/>
      <c r="H148" s="1288" t="s">
        <v>326</v>
      </c>
      <c r="I148" s="1288"/>
      <c r="J148" s="1288"/>
      <c r="K148" s="1288"/>
      <c r="L148" s="1288"/>
      <c r="M148" s="1288"/>
      <c r="N148" s="1288"/>
      <c r="O148" s="1288"/>
      <c r="P148" s="1288"/>
      <c r="Q148" s="1288"/>
      <c r="R148" s="1288"/>
      <c r="S148" s="1288"/>
      <c r="T148" s="1288"/>
      <c r="U148" s="1288"/>
      <c r="V148" s="1288"/>
      <c r="W148" s="1288"/>
      <c r="X148" s="1288"/>
      <c r="Y148" s="1288"/>
      <c r="Z148" s="1288"/>
      <c r="AA148" s="1288"/>
      <c r="AB148" s="1289"/>
      <c r="AC148" s="1172"/>
      <c r="AD148" s="1173"/>
      <c r="AE148" s="1173"/>
      <c r="AF148" s="1173"/>
      <c r="AG148" s="1173"/>
      <c r="AH148" s="1173"/>
      <c r="AI148" s="1280" t="s">
        <v>15</v>
      </c>
      <c r="AJ148" s="1280"/>
      <c r="AK148" s="1281"/>
      <c r="AL148" s="28"/>
      <c r="AM148" s="28"/>
      <c r="AN148" s="28"/>
      <c r="AO148" s="28"/>
      <c r="AP148" s="28"/>
      <c r="AQ148" s="28"/>
      <c r="AR148" s="28"/>
      <c r="AS148" s="28"/>
      <c r="AT148" s="28"/>
      <c r="AU148" s="28"/>
      <c r="AV148" s="28"/>
      <c r="AW148" s="28"/>
      <c r="AX148" s="28"/>
      <c r="AY148" s="28"/>
      <c r="AZ148" s="28"/>
      <c r="BA148" s="28"/>
      <c r="BB148" s="28"/>
      <c r="BC148" s="28"/>
      <c r="BD148" s="28"/>
      <c r="BE148" s="28"/>
      <c r="BF148" s="28"/>
      <c r="BG148" s="902"/>
      <c r="BH148" s="903"/>
      <c r="BI148" s="903"/>
      <c r="BJ148" s="903"/>
      <c r="BK148" s="903"/>
      <c r="BL148" s="904"/>
      <c r="BM148" s="105"/>
      <c r="BN148" s="105"/>
      <c r="BO148" s="105"/>
      <c r="BP148" s="105"/>
      <c r="BQ148" s="105"/>
      <c r="BR148" s="105"/>
      <c r="BS148" s="105"/>
      <c r="BT148" s="105"/>
      <c r="BU148" s="105"/>
      <c r="BV148" s="105"/>
      <c r="BW148" s="105"/>
      <c r="BX148" s="105"/>
      <c r="BY148" s="105"/>
      <c r="BZ148" s="105"/>
      <c r="CA148" s="105"/>
      <c r="CB148" s="105"/>
    </row>
    <row r="149" spans="1:133" s="32" customFormat="1" ht="12.75" customHeight="1">
      <c r="A149" s="111"/>
      <c r="B149" s="972"/>
      <c r="C149" s="973"/>
      <c r="D149" s="974"/>
      <c r="E149" s="42"/>
      <c r="F149" s="83"/>
      <c r="G149" s="127"/>
      <c r="H149" s="1290"/>
      <c r="I149" s="1290"/>
      <c r="J149" s="1290"/>
      <c r="K149" s="1290"/>
      <c r="L149" s="1290"/>
      <c r="M149" s="1290"/>
      <c r="N149" s="1290"/>
      <c r="O149" s="1290"/>
      <c r="P149" s="1290"/>
      <c r="Q149" s="1290"/>
      <c r="R149" s="1290"/>
      <c r="S149" s="1290"/>
      <c r="T149" s="1290"/>
      <c r="U149" s="1290"/>
      <c r="V149" s="1290"/>
      <c r="W149" s="1290"/>
      <c r="X149" s="1290"/>
      <c r="Y149" s="1290"/>
      <c r="Z149" s="1290"/>
      <c r="AA149" s="1290"/>
      <c r="AB149" s="1291"/>
      <c r="AC149" s="1174"/>
      <c r="AD149" s="1175"/>
      <c r="AE149" s="1175"/>
      <c r="AF149" s="1175"/>
      <c r="AG149" s="1175"/>
      <c r="AH149" s="1175"/>
      <c r="AI149" s="1282"/>
      <c r="AJ149" s="1282"/>
      <c r="AK149" s="1283"/>
      <c r="AL149" s="28"/>
      <c r="AM149" s="28"/>
      <c r="AN149" s="28"/>
      <c r="AO149" s="28"/>
      <c r="AP149" s="28"/>
      <c r="AQ149" s="28"/>
      <c r="AR149" s="28"/>
      <c r="AS149" s="28"/>
      <c r="AT149" s="28"/>
      <c r="AU149" s="28"/>
      <c r="AV149" s="28"/>
      <c r="AW149" s="28"/>
      <c r="AX149" s="28"/>
      <c r="AY149" s="28"/>
      <c r="AZ149" s="28"/>
      <c r="BA149" s="28"/>
      <c r="BB149" s="28"/>
      <c r="BC149" s="28"/>
      <c r="BD149" s="28"/>
      <c r="BE149" s="28"/>
      <c r="BF149" s="28"/>
      <c r="BG149" s="902"/>
      <c r="BH149" s="903"/>
      <c r="BI149" s="903"/>
      <c r="BJ149" s="903"/>
      <c r="BK149" s="903"/>
      <c r="BL149" s="904"/>
      <c r="BM149" s="105"/>
      <c r="BN149" s="105"/>
      <c r="BO149" s="105"/>
      <c r="BP149" s="105"/>
      <c r="BQ149" s="105"/>
      <c r="BR149" s="105"/>
      <c r="BS149" s="105"/>
      <c r="BT149" s="105"/>
      <c r="BU149" s="105"/>
      <c r="BV149" s="105"/>
      <c r="BW149" s="105"/>
      <c r="BX149" s="105"/>
      <c r="BY149" s="105"/>
      <c r="BZ149" s="105"/>
      <c r="CA149" s="105"/>
      <c r="CB149" s="105"/>
    </row>
    <row r="150" spans="1:133" s="32" customFormat="1" ht="12.75" customHeight="1">
      <c r="A150" s="111"/>
      <c r="B150" s="972"/>
      <c r="C150" s="973"/>
      <c r="D150" s="974"/>
      <c r="E150" s="42"/>
      <c r="F150" s="83"/>
      <c r="G150" s="34"/>
      <c r="H150" s="935" t="s">
        <v>336</v>
      </c>
      <c r="I150" s="935"/>
      <c r="J150" s="935"/>
      <c r="K150" s="935"/>
      <c r="L150" s="935"/>
      <c r="M150" s="935"/>
      <c r="N150" s="935"/>
      <c r="O150" s="935"/>
      <c r="P150" s="935"/>
      <c r="Q150" s="935"/>
      <c r="R150" s="935"/>
      <c r="S150" s="935"/>
      <c r="T150" s="935"/>
      <c r="U150" s="935"/>
      <c r="V150" s="935"/>
      <c r="W150" s="935"/>
      <c r="X150" s="935"/>
      <c r="Y150" s="935"/>
      <c r="Z150" s="935"/>
      <c r="AA150" s="935"/>
      <c r="AB150" s="936"/>
      <c r="AC150" s="1286"/>
      <c r="AD150" s="1287"/>
      <c r="AE150" s="1287"/>
      <c r="AF150" s="1287"/>
      <c r="AG150" s="1287"/>
      <c r="AH150" s="1287"/>
      <c r="AI150" s="968" t="s">
        <v>15</v>
      </c>
      <c r="AJ150" s="968"/>
      <c r="AK150" s="1279"/>
      <c r="AL150" s="934" t="s">
        <v>329</v>
      </c>
      <c r="AM150" s="935"/>
      <c r="AN150" s="935"/>
      <c r="AO150" s="935"/>
      <c r="AP150" s="935"/>
      <c r="AQ150" s="935"/>
      <c r="AR150" s="935"/>
      <c r="AS150" s="935"/>
      <c r="AT150" s="935"/>
      <c r="AU150" s="935"/>
      <c r="AV150" s="935"/>
      <c r="AW150" s="935"/>
      <c r="AX150" s="935"/>
      <c r="AY150" s="935"/>
      <c r="AZ150" s="935"/>
      <c r="BA150" s="935"/>
      <c r="BB150" s="935"/>
      <c r="BC150" s="935"/>
      <c r="BD150" s="935"/>
      <c r="BE150" s="935"/>
      <c r="BF150" s="935"/>
      <c r="BG150" s="902"/>
      <c r="BH150" s="903"/>
      <c r="BI150" s="903"/>
      <c r="BJ150" s="903"/>
      <c r="BK150" s="903"/>
      <c r="BL150" s="904"/>
      <c r="BM150" s="105"/>
      <c r="BN150" s="105"/>
      <c r="BO150" s="105"/>
      <c r="BP150" s="105"/>
      <c r="BQ150" s="105"/>
      <c r="BR150" s="105"/>
      <c r="BS150" s="105"/>
      <c r="BT150" s="105"/>
      <c r="BU150" s="105"/>
      <c r="BV150" s="105"/>
      <c r="BW150" s="105"/>
      <c r="BX150" s="105"/>
      <c r="BY150" s="105"/>
      <c r="BZ150" s="105"/>
      <c r="CA150" s="105"/>
      <c r="CB150" s="105"/>
    </row>
    <row r="151" spans="1:133" s="32" customFormat="1" ht="12.75" customHeight="1">
      <c r="A151" s="111"/>
      <c r="B151" s="972"/>
      <c r="C151" s="973"/>
      <c r="D151" s="974"/>
      <c r="E151" s="42"/>
      <c r="F151" s="83"/>
      <c r="G151" s="37"/>
      <c r="H151" s="938"/>
      <c r="I151" s="938"/>
      <c r="J151" s="938"/>
      <c r="K151" s="938"/>
      <c r="L151" s="938"/>
      <c r="M151" s="938"/>
      <c r="N151" s="938"/>
      <c r="O151" s="938"/>
      <c r="P151" s="938"/>
      <c r="Q151" s="938"/>
      <c r="R151" s="938"/>
      <c r="S151" s="938"/>
      <c r="T151" s="938"/>
      <c r="U151" s="938"/>
      <c r="V151" s="938"/>
      <c r="W151" s="938"/>
      <c r="X151" s="938"/>
      <c r="Y151" s="938"/>
      <c r="Z151" s="938"/>
      <c r="AA151" s="938"/>
      <c r="AB151" s="939"/>
      <c r="AC151" s="1374"/>
      <c r="AD151" s="1375"/>
      <c r="AE151" s="1375"/>
      <c r="AF151" s="1375"/>
      <c r="AG151" s="1375"/>
      <c r="AH151" s="1375"/>
      <c r="AI151" s="1376"/>
      <c r="AJ151" s="1376"/>
      <c r="AK151" s="1377"/>
      <c r="AL151" s="934"/>
      <c r="AM151" s="935"/>
      <c r="AN151" s="935"/>
      <c r="AO151" s="935"/>
      <c r="AP151" s="935"/>
      <c r="AQ151" s="935"/>
      <c r="AR151" s="935"/>
      <c r="AS151" s="935"/>
      <c r="AT151" s="935"/>
      <c r="AU151" s="935"/>
      <c r="AV151" s="935"/>
      <c r="AW151" s="935"/>
      <c r="AX151" s="935"/>
      <c r="AY151" s="935"/>
      <c r="AZ151" s="935"/>
      <c r="BA151" s="935"/>
      <c r="BB151" s="935"/>
      <c r="BC151" s="935"/>
      <c r="BD151" s="935"/>
      <c r="BE151" s="935"/>
      <c r="BF151" s="935"/>
      <c r="BG151" s="902"/>
      <c r="BH151" s="903"/>
      <c r="BI151" s="903"/>
      <c r="BJ151" s="903"/>
      <c r="BK151" s="903"/>
      <c r="BL151" s="904"/>
      <c r="BM151" s="105"/>
      <c r="BN151" s="105"/>
      <c r="BO151" s="105"/>
      <c r="BP151" s="105" t="s">
        <v>2</v>
      </c>
      <c r="BQ151" s="105"/>
      <c r="BR151" s="105"/>
      <c r="BS151" s="105"/>
      <c r="BT151" s="105"/>
      <c r="BU151" s="105"/>
      <c r="BV151" s="105"/>
      <c r="BW151" s="105"/>
      <c r="BX151" s="105"/>
      <c r="BY151" s="105"/>
      <c r="BZ151" s="105"/>
      <c r="CA151" s="105"/>
      <c r="CB151" s="105"/>
    </row>
    <row r="152" spans="1:133" ht="7.5" customHeight="1">
      <c r="A152" s="255"/>
      <c r="B152" s="972"/>
      <c r="C152" s="973"/>
      <c r="D152" s="974"/>
      <c r="E152" s="172"/>
      <c r="F152" s="172"/>
      <c r="G152" s="172"/>
      <c r="H152" s="172"/>
      <c r="I152" s="172"/>
      <c r="J152" s="172"/>
      <c r="K152" s="172"/>
      <c r="L152" s="172"/>
      <c r="M152" s="172"/>
      <c r="N152" s="172"/>
      <c r="O152" s="172"/>
      <c r="P152" s="172"/>
      <c r="Q152" s="172"/>
      <c r="R152" s="172"/>
      <c r="S152" s="172"/>
      <c r="T152" s="172"/>
      <c r="U152" s="172"/>
      <c r="V152" s="172"/>
      <c r="W152" s="151"/>
      <c r="X152" s="151"/>
      <c r="Y152" s="151"/>
      <c r="Z152" s="151"/>
      <c r="AA152" s="151"/>
      <c r="AB152" s="151"/>
      <c r="AC152" s="151"/>
      <c r="AD152" s="151"/>
      <c r="AE152" s="151"/>
      <c r="AF152" s="151"/>
      <c r="AG152" s="151"/>
      <c r="AH152" s="151"/>
      <c r="AI152" s="151"/>
      <c r="AJ152" s="151"/>
      <c r="AK152" s="151"/>
      <c r="AL152" s="151"/>
      <c r="AM152" s="151"/>
      <c r="AN152" s="151"/>
      <c r="AO152" s="151"/>
      <c r="AP152" s="151"/>
      <c r="AQ152" s="152"/>
      <c r="AR152" s="152"/>
      <c r="AS152" s="152"/>
      <c r="AT152" s="152"/>
      <c r="AU152" s="152"/>
      <c r="AV152" s="152"/>
      <c r="AW152" s="152"/>
      <c r="AX152" s="152"/>
      <c r="AY152" s="152"/>
      <c r="AZ152" s="152"/>
      <c r="BA152" s="152"/>
      <c r="BB152" s="152"/>
      <c r="BC152" s="152"/>
      <c r="BD152" s="152"/>
      <c r="BE152" s="152"/>
      <c r="BF152" s="152"/>
      <c r="BG152" s="902"/>
      <c r="BH152" s="903"/>
      <c r="BI152" s="903"/>
      <c r="BJ152" s="903"/>
      <c r="BK152" s="903"/>
      <c r="BL152" s="904"/>
    </row>
    <row r="153" spans="1:133" ht="12.75" customHeight="1">
      <c r="A153" s="255"/>
      <c r="B153" s="969" t="s">
        <v>33</v>
      </c>
      <c r="C153" s="970"/>
      <c r="D153" s="971"/>
      <c r="E153" s="1166" t="s">
        <v>104</v>
      </c>
      <c r="F153" s="953"/>
      <c r="G153" s="953"/>
      <c r="H153" s="953"/>
      <c r="I153" s="953"/>
      <c r="J153" s="953"/>
      <c r="K153" s="953"/>
      <c r="L153" s="953"/>
      <c r="M153" s="953"/>
      <c r="N153" s="953"/>
      <c r="O153" s="953"/>
      <c r="P153" s="953"/>
      <c r="Q153" s="953"/>
      <c r="R153" s="953"/>
      <c r="S153" s="953"/>
      <c r="T153" s="953"/>
      <c r="U153" s="953"/>
      <c r="V153" s="953"/>
      <c r="W153" s="953"/>
      <c r="X153" s="953"/>
      <c r="Y153" s="953"/>
      <c r="Z153" s="953"/>
      <c r="AA153" s="953"/>
      <c r="AB153" s="953"/>
      <c r="AC153" s="953"/>
      <c r="AD153" s="953"/>
      <c r="AE153" s="953"/>
      <c r="AF153" s="953"/>
      <c r="AG153" s="953"/>
      <c r="AH153" s="953"/>
      <c r="AI153" s="953"/>
      <c r="AJ153" s="953"/>
      <c r="AK153" s="953"/>
      <c r="AL153" s="953"/>
      <c r="AM153" s="953"/>
      <c r="AN153" s="953"/>
      <c r="AO153" s="953"/>
      <c r="AP153" s="953"/>
      <c r="AQ153" s="953"/>
      <c r="AR153" s="953"/>
      <c r="AS153" s="953"/>
      <c r="AT153" s="953"/>
      <c r="AU153" s="953"/>
      <c r="AV153" s="953"/>
      <c r="AW153" s="953"/>
      <c r="AX153" s="953"/>
      <c r="AY153" s="953"/>
      <c r="AZ153" s="953"/>
      <c r="BA153" s="953"/>
      <c r="BB153" s="953"/>
      <c r="BC153" s="953"/>
      <c r="BD153" s="953"/>
      <c r="BE153" s="953"/>
      <c r="BF153" s="954"/>
      <c r="BG153" s="966"/>
      <c r="BH153" s="966"/>
      <c r="BI153" s="966"/>
      <c r="BJ153" s="966"/>
      <c r="BK153" s="966"/>
      <c r="BL153" s="966"/>
      <c r="BO153" s="96"/>
      <c r="BP153" s="96"/>
      <c r="BQ153" s="96"/>
      <c r="BR153" s="96"/>
      <c r="BS153" s="96"/>
      <c r="BT153" s="96"/>
      <c r="BU153" s="96"/>
      <c r="BV153" s="96"/>
      <c r="BW153" s="96"/>
      <c r="BX153" s="96"/>
      <c r="BY153" s="96"/>
      <c r="BZ153" s="96"/>
      <c r="CA153" s="96"/>
      <c r="CB153" s="96"/>
      <c r="CC153" s="83"/>
      <c r="CD153" s="83"/>
      <c r="CE153" s="83"/>
      <c r="CF153" s="83"/>
      <c r="CG153" s="83"/>
      <c r="CH153" s="83"/>
      <c r="CI153" s="83"/>
      <c r="CJ153" s="83"/>
      <c r="CK153" s="83"/>
      <c r="CL153" s="83"/>
      <c r="CM153" s="83"/>
      <c r="CN153" s="83"/>
      <c r="CO153" s="83"/>
      <c r="CP153" s="83"/>
      <c r="CQ153" s="83"/>
      <c r="CR153" s="83"/>
      <c r="CS153" s="83"/>
      <c r="CT153" s="83"/>
      <c r="CU153" s="83"/>
      <c r="CV153" s="83"/>
      <c r="CW153" s="83"/>
      <c r="CX153" s="83"/>
      <c r="CY153" s="83"/>
      <c r="CZ153" s="83"/>
      <c r="DA153" s="83"/>
      <c r="DB153" s="83"/>
      <c r="DC153" s="83"/>
      <c r="DD153" s="83"/>
      <c r="DE153" s="83"/>
      <c r="DF153" s="83"/>
      <c r="DG153" s="83"/>
      <c r="DH153" s="83"/>
      <c r="DI153" s="83"/>
      <c r="DJ153" s="83"/>
      <c r="DK153" s="83"/>
      <c r="DL153" s="83"/>
      <c r="DM153" s="83"/>
      <c r="DN153" s="83"/>
      <c r="DO153" s="83"/>
      <c r="DP153" s="83"/>
      <c r="DQ153" s="83"/>
      <c r="DR153" s="83"/>
      <c r="DS153" s="83"/>
      <c r="DT153" s="83"/>
      <c r="DU153" s="83"/>
      <c r="DV153" s="83"/>
      <c r="DW153" s="83"/>
      <c r="DX153" s="83"/>
      <c r="DY153" s="83"/>
      <c r="DZ153" s="83"/>
      <c r="EA153" s="83"/>
      <c r="EB153" s="83"/>
      <c r="EC153" s="83"/>
    </row>
    <row r="154" spans="1:133" ht="12.75" customHeight="1">
      <c r="A154" s="255"/>
      <c r="B154" s="975"/>
      <c r="C154" s="976"/>
      <c r="D154" s="977"/>
      <c r="E154" s="957"/>
      <c r="F154" s="958"/>
      <c r="G154" s="958"/>
      <c r="H154" s="958"/>
      <c r="I154" s="958"/>
      <c r="J154" s="958"/>
      <c r="K154" s="958"/>
      <c r="L154" s="958"/>
      <c r="M154" s="958"/>
      <c r="N154" s="958"/>
      <c r="O154" s="958"/>
      <c r="P154" s="958"/>
      <c r="Q154" s="958"/>
      <c r="R154" s="958"/>
      <c r="S154" s="958"/>
      <c r="T154" s="958"/>
      <c r="U154" s="958"/>
      <c r="V154" s="958"/>
      <c r="W154" s="958"/>
      <c r="X154" s="958"/>
      <c r="Y154" s="958"/>
      <c r="Z154" s="958"/>
      <c r="AA154" s="958"/>
      <c r="AB154" s="958"/>
      <c r="AC154" s="958"/>
      <c r="AD154" s="958"/>
      <c r="AE154" s="958"/>
      <c r="AF154" s="958"/>
      <c r="AG154" s="958"/>
      <c r="AH154" s="958"/>
      <c r="AI154" s="958"/>
      <c r="AJ154" s="958"/>
      <c r="AK154" s="958"/>
      <c r="AL154" s="958"/>
      <c r="AM154" s="958"/>
      <c r="AN154" s="958"/>
      <c r="AO154" s="958"/>
      <c r="AP154" s="958"/>
      <c r="AQ154" s="958"/>
      <c r="AR154" s="958"/>
      <c r="AS154" s="958"/>
      <c r="AT154" s="958"/>
      <c r="AU154" s="958"/>
      <c r="AV154" s="958"/>
      <c r="AW154" s="958"/>
      <c r="AX154" s="958"/>
      <c r="AY154" s="958"/>
      <c r="AZ154" s="958"/>
      <c r="BA154" s="958"/>
      <c r="BB154" s="958"/>
      <c r="BC154" s="958"/>
      <c r="BD154" s="958"/>
      <c r="BE154" s="958"/>
      <c r="BF154" s="959"/>
      <c r="BG154" s="966"/>
      <c r="BH154" s="966"/>
      <c r="BI154" s="966"/>
      <c r="BJ154" s="966"/>
      <c r="BK154" s="966"/>
      <c r="BL154" s="966"/>
      <c r="BO154" s="96"/>
      <c r="BP154" s="96"/>
      <c r="BQ154" s="96"/>
      <c r="BR154" s="96"/>
      <c r="BS154" s="96"/>
      <c r="BT154" s="96"/>
      <c r="BU154" s="96"/>
      <c r="BV154" s="96"/>
      <c r="BW154" s="96"/>
      <c r="BX154" s="96"/>
      <c r="BY154" s="96"/>
      <c r="BZ154" s="96"/>
      <c r="CA154" s="96"/>
      <c r="CB154" s="96"/>
      <c r="CC154" s="83"/>
      <c r="CD154" s="83"/>
      <c r="CE154" s="83"/>
      <c r="CF154" s="83"/>
      <c r="CG154" s="83"/>
      <c r="CH154" s="83"/>
      <c r="CI154" s="83"/>
      <c r="CJ154" s="83"/>
      <c r="CK154" s="83"/>
      <c r="CL154" s="83"/>
      <c r="CM154" s="83"/>
      <c r="CN154" s="83"/>
      <c r="CO154" s="83"/>
      <c r="CP154" s="83"/>
      <c r="CQ154" s="83"/>
      <c r="CR154" s="83"/>
      <c r="CS154" s="83"/>
      <c r="CT154" s="83"/>
      <c r="CU154" s="83"/>
      <c r="CV154" s="83"/>
      <c r="CW154" s="83"/>
      <c r="CX154" s="83"/>
      <c r="CY154" s="83"/>
      <c r="CZ154" s="83"/>
      <c r="DA154" s="83"/>
      <c r="DB154" s="83"/>
      <c r="DC154" s="83"/>
      <c r="DD154" s="83"/>
      <c r="DE154" s="83"/>
      <c r="DF154" s="83"/>
      <c r="DG154" s="83"/>
      <c r="DH154" s="83"/>
      <c r="DI154" s="83"/>
      <c r="DJ154" s="83"/>
      <c r="DK154" s="83"/>
      <c r="DL154" s="83"/>
      <c r="DM154" s="83"/>
      <c r="DN154" s="83"/>
      <c r="DO154" s="83"/>
      <c r="DP154" s="83"/>
      <c r="DQ154" s="83"/>
      <c r="DR154" s="83"/>
      <c r="DS154" s="83"/>
      <c r="DT154" s="83"/>
      <c r="DU154" s="83"/>
      <c r="DV154" s="83"/>
      <c r="DW154" s="83"/>
      <c r="DX154" s="83"/>
      <c r="DY154" s="83"/>
      <c r="DZ154" s="83"/>
      <c r="EA154" s="83"/>
      <c r="EB154" s="83"/>
      <c r="EC154" s="83"/>
    </row>
    <row r="155" spans="1:133" ht="12.75" customHeight="1">
      <c r="A155" s="255"/>
      <c r="B155" s="969" t="s">
        <v>34</v>
      </c>
      <c r="C155" s="970"/>
      <c r="D155" s="971"/>
      <c r="E155" s="1166" t="s">
        <v>105</v>
      </c>
      <c r="F155" s="953"/>
      <c r="G155" s="953"/>
      <c r="H155" s="953"/>
      <c r="I155" s="953"/>
      <c r="J155" s="953"/>
      <c r="K155" s="953"/>
      <c r="L155" s="953"/>
      <c r="M155" s="953"/>
      <c r="N155" s="953"/>
      <c r="O155" s="953"/>
      <c r="P155" s="953"/>
      <c r="Q155" s="953"/>
      <c r="R155" s="953"/>
      <c r="S155" s="953"/>
      <c r="T155" s="953"/>
      <c r="U155" s="953"/>
      <c r="V155" s="953"/>
      <c r="W155" s="953"/>
      <c r="X155" s="953"/>
      <c r="Y155" s="953"/>
      <c r="Z155" s="953"/>
      <c r="AA155" s="953"/>
      <c r="AB155" s="953"/>
      <c r="AC155" s="953"/>
      <c r="AD155" s="953"/>
      <c r="AE155" s="953"/>
      <c r="AF155" s="953"/>
      <c r="AG155" s="953"/>
      <c r="AH155" s="953"/>
      <c r="AI155" s="953"/>
      <c r="AJ155" s="953"/>
      <c r="AK155" s="953"/>
      <c r="AL155" s="953"/>
      <c r="AM155" s="953"/>
      <c r="AN155" s="953"/>
      <c r="AO155" s="953"/>
      <c r="AP155" s="953"/>
      <c r="AQ155" s="953"/>
      <c r="AR155" s="953"/>
      <c r="AS155" s="953"/>
      <c r="AT155" s="953"/>
      <c r="AU155" s="953"/>
      <c r="AV155" s="953"/>
      <c r="AW155" s="953"/>
      <c r="AX155" s="953"/>
      <c r="AY155" s="953"/>
      <c r="AZ155" s="953"/>
      <c r="BA155" s="953"/>
      <c r="BB155" s="953"/>
      <c r="BC155" s="953"/>
      <c r="BD155" s="953"/>
      <c r="BE155" s="953"/>
      <c r="BF155" s="954"/>
      <c r="BG155" s="966"/>
      <c r="BH155" s="966"/>
      <c r="BI155" s="966"/>
      <c r="BJ155" s="966"/>
      <c r="BK155" s="966"/>
      <c r="BL155" s="966"/>
      <c r="BO155" s="96"/>
      <c r="BP155" s="96"/>
      <c r="BQ155" s="96"/>
      <c r="BR155" s="96"/>
      <c r="BS155" s="96"/>
      <c r="BT155" s="96"/>
      <c r="BU155" s="96"/>
      <c r="BV155" s="96"/>
      <c r="BW155" s="96"/>
      <c r="BX155" s="96"/>
      <c r="BY155" s="96"/>
      <c r="BZ155" s="96"/>
      <c r="CA155" s="96"/>
      <c r="CB155" s="96"/>
      <c r="CC155" s="83"/>
      <c r="CD155" s="83"/>
      <c r="CE155" s="83"/>
      <c r="CF155" s="83"/>
      <c r="CG155" s="83"/>
      <c r="CH155" s="83"/>
      <c r="CI155" s="83"/>
      <c r="CJ155" s="83"/>
      <c r="CK155" s="83"/>
      <c r="CL155" s="83"/>
      <c r="CM155" s="83"/>
      <c r="CN155" s="83"/>
      <c r="CO155" s="83"/>
      <c r="CP155" s="83"/>
      <c r="CQ155" s="83"/>
      <c r="CR155" s="83"/>
      <c r="CS155" s="83"/>
      <c r="CT155" s="83"/>
      <c r="CU155" s="83"/>
      <c r="CV155" s="83"/>
      <c r="CW155" s="83"/>
      <c r="CX155" s="83"/>
      <c r="CY155" s="83"/>
      <c r="CZ155" s="83"/>
      <c r="DA155" s="83"/>
      <c r="DB155" s="83"/>
      <c r="DC155" s="83"/>
      <c r="DD155" s="83"/>
      <c r="DE155" s="83"/>
      <c r="DF155" s="83"/>
      <c r="DG155" s="83"/>
      <c r="DH155" s="83"/>
      <c r="DI155" s="83"/>
      <c r="DJ155" s="83"/>
      <c r="DK155" s="83"/>
      <c r="DL155" s="83"/>
      <c r="DM155" s="83"/>
      <c r="DN155" s="83"/>
      <c r="DO155" s="83"/>
      <c r="DP155" s="83"/>
      <c r="DQ155" s="83"/>
      <c r="DR155" s="83"/>
      <c r="DS155" s="83"/>
      <c r="DT155" s="83"/>
      <c r="DU155" s="83"/>
      <c r="DV155" s="83"/>
      <c r="DW155" s="83"/>
      <c r="DX155" s="83"/>
      <c r="DY155" s="83"/>
      <c r="DZ155" s="83"/>
      <c r="EA155" s="83"/>
      <c r="EB155" s="83"/>
      <c r="EC155" s="83"/>
    </row>
    <row r="156" spans="1:133" ht="12.75" customHeight="1">
      <c r="A156" s="255"/>
      <c r="B156" s="975"/>
      <c r="C156" s="976"/>
      <c r="D156" s="977"/>
      <c r="E156" s="957"/>
      <c r="F156" s="958"/>
      <c r="G156" s="958"/>
      <c r="H156" s="958"/>
      <c r="I156" s="958"/>
      <c r="J156" s="958"/>
      <c r="K156" s="958"/>
      <c r="L156" s="958"/>
      <c r="M156" s="958"/>
      <c r="N156" s="958"/>
      <c r="O156" s="958"/>
      <c r="P156" s="958"/>
      <c r="Q156" s="958"/>
      <c r="R156" s="958"/>
      <c r="S156" s="958"/>
      <c r="T156" s="958"/>
      <c r="U156" s="958"/>
      <c r="V156" s="958"/>
      <c r="W156" s="958"/>
      <c r="X156" s="958"/>
      <c r="Y156" s="958"/>
      <c r="Z156" s="958"/>
      <c r="AA156" s="958"/>
      <c r="AB156" s="958"/>
      <c r="AC156" s="958"/>
      <c r="AD156" s="958"/>
      <c r="AE156" s="958"/>
      <c r="AF156" s="958"/>
      <c r="AG156" s="958"/>
      <c r="AH156" s="958"/>
      <c r="AI156" s="958"/>
      <c r="AJ156" s="958"/>
      <c r="AK156" s="958"/>
      <c r="AL156" s="958"/>
      <c r="AM156" s="958"/>
      <c r="AN156" s="958"/>
      <c r="AO156" s="958"/>
      <c r="AP156" s="958"/>
      <c r="AQ156" s="958"/>
      <c r="AR156" s="958"/>
      <c r="AS156" s="958"/>
      <c r="AT156" s="958"/>
      <c r="AU156" s="958"/>
      <c r="AV156" s="958"/>
      <c r="AW156" s="958"/>
      <c r="AX156" s="958"/>
      <c r="AY156" s="958"/>
      <c r="AZ156" s="958"/>
      <c r="BA156" s="958"/>
      <c r="BB156" s="958"/>
      <c r="BC156" s="958"/>
      <c r="BD156" s="958"/>
      <c r="BE156" s="958"/>
      <c r="BF156" s="959"/>
      <c r="BG156" s="966"/>
      <c r="BH156" s="966"/>
      <c r="BI156" s="966"/>
      <c r="BJ156" s="966"/>
      <c r="BK156" s="966"/>
      <c r="BL156" s="966"/>
      <c r="BO156" s="96"/>
      <c r="BP156" s="96"/>
      <c r="BQ156" s="96"/>
      <c r="BR156" s="96"/>
      <c r="BS156" s="96"/>
      <c r="BT156" s="96"/>
      <c r="BU156" s="96"/>
      <c r="BV156" s="96"/>
      <c r="BW156" s="96"/>
      <c r="BX156" s="96"/>
      <c r="BY156" s="96"/>
      <c r="BZ156" s="96"/>
      <c r="CA156" s="96"/>
      <c r="CB156" s="96"/>
      <c r="CC156" s="83"/>
      <c r="CD156" s="83"/>
      <c r="CE156" s="83"/>
      <c r="CF156" s="83"/>
      <c r="CG156" s="83"/>
      <c r="CH156" s="83"/>
      <c r="CI156" s="83"/>
      <c r="CJ156" s="83"/>
      <c r="CK156" s="83"/>
      <c r="CL156" s="83"/>
      <c r="CM156" s="83"/>
      <c r="CN156" s="83"/>
      <c r="CO156" s="83"/>
      <c r="CP156" s="83"/>
      <c r="CQ156" s="83"/>
      <c r="CR156" s="83"/>
      <c r="CS156" s="83"/>
      <c r="CT156" s="83"/>
      <c r="CU156" s="83"/>
      <c r="CV156" s="83"/>
      <c r="CW156" s="83"/>
      <c r="CX156" s="83"/>
      <c r="CY156" s="83"/>
      <c r="CZ156" s="83"/>
      <c r="DA156" s="83"/>
      <c r="DB156" s="83"/>
      <c r="DC156" s="83"/>
      <c r="DD156" s="83"/>
      <c r="DE156" s="83"/>
      <c r="DF156" s="83"/>
      <c r="DG156" s="83"/>
      <c r="DH156" s="83"/>
      <c r="DI156" s="83"/>
      <c r="DJ156" s="83"/>
      <c r="DK156" s="83"/>
      <c r="DL156" s="83"/>
      <c r="DM156" s="83"/>
      <c r="DN156" s="83"/>
      <c r="DO156" s="83"/>
      <c r="DP156" s="83"/>
      <c r="DQ156" s="83"/>
      <c r="DR156" s="83"/>
      <c r="DS156" s="83"/>
      <c r="DT156" s="83"/>
      <c r="DU156" s="83"/>
      <c r="DV156" s="83"/>
      <c r="DW156" s="83"/>
      <c r="DX156" s="83"/>
      <c r="DY156" s="83"/>
      <c r="DZ156" s="83"/>
      <c r="EA156" s="83"/>
      <c r="EB156" s="83"/>
      <c r="EC156" s="83"/>
    </row>
    <row r="157" spans="1:133" ht="12.75" customHeight="1">
      <c r="A157" s="255"/>
      <c r="B157" s="969" t="s">
        <v>35</v>
      </c>
      <c r="C157" s="970"/>
      <c r="D157" s="971"/>
      <c r="E157" s="881" t="s">
        <v>268</v>
      </c>
      <c r="F157" s="882"/>
      <c r="G157" s="882"/>
      <c r="H157" s="882"/>
      <c r="I157" s="882"/>
      <c r="J157" s="882"/>
      <c r="K157" s="882"/>
      <c r="L157" s="882"/>
      <c r="M157" s="882"/>
      <c r="N157" s="882"/>
      <c r="O157" s="882"/>
      <c r="P157" s="882"/>
      <c r="Q157" s="882"/>
      <c r="R157" s="882"/>
      <c r="S157" s="882"/>
      <c r="T157" s="882"/>
      <c r="U157" s="882"/>
      <c r="V157" s="882"/>
      <c r="W157" s="882"/>
      <c r="X157" s="882"/>
      <c r="Y157" s="882"/>
      <c r="Z157" s="882"/>
      <c r="AA157" s="882"/>
      <c r="AB157" s="882"/>
      <c r="AC157" s="882"/>
      <c r="AD157" s="882"/>
      <c r="AE157" s="882"/>
      <c r="AF157" s="882"/>
      <c r="AG157" s="882"/>
      <c r="AH157" s="882"/>
      <c r="AI157" s="882"/>
      <c r="AJ157" s="882"/>
      <c r="AK157" s="882"/>
      <c r="AL157" s="882"/>
      <c r="AM157" s="882"/>
      <c r="AN157" s="882"/>
      <c r="AO157" s="882"/>
      <c r="AP157" s="882"/>
      <c r="AQ157" s="882"/>
      <c r="AR157" s="882"/>
      <c r="AS157" s="882"/>
      <c r="AT157" s="882"/>
      <c r="AU157" s="882"/>
      <c r="AV157" s="882"/>
      <c r="AW157" s="882"/>
      <c r="AX157" s="882"/>
      <c r="AY157" s="882"/>
      <c r="AZ157" s="882"/>
      <c r="BA157" s="882"/>
      <c r="BB157" s="882"/>
      <c r="BC157" s="882"/>
      <c r="BD157" s="882"/>
      <c r="BE157" s="882"/>
      <c r="BF157" s="891"/>
      <c r="BG157" s="966"/>
      <c r="BH157" s="966"/>
      <c r="BI157" s="966"/>
      <c r="BJ157" s="966"/>
      <c r="BK157" s="966"/>
      <c r="BL157" s="966"/>
      <c r="BO157" s="96"/>
      <c r="BP157" s="96"/>
      <c r="BQ157" s="96"/>
      <c r="BR157" s="96"/>
      <c r="BS157" s="96"/>
      <c r="BT157" s="96"/>
      <c r="BU157" s="96"/>
      <c r="BV157" s="96"/>
      <c r="BW157" s="96"/>
      <c r="BX157" s="96"/>
      <c r="BY157" s="96"/>
      <c r="BZ157" s="96"/>
      <c r="CA157" s="96"/>
      <c r="CB157" s="96"/>
      <c r="CC157" s="83"/>
      <c r="CD157" s="83"/>
      <c r="CE157" s="83"/>
      <c r="CF157" s="83"/>
      <c r="CG157" s="83"/>
      <c r="CH157" s="83"/>
      <c r="CI157" s="83"/>
      <c r="CJ157" s="83"/>
      <c r="CK157" s="83"/>
      <c r="CL157" s="83"/>
      <c r="CM157" s="83"/>
      <c r="CN157" s="83"/>
      <c r="CO157" s="83"/>
      <c r="CP157" s="83"/>
      <c r="CQ157" s="83"/>
      <c r="CR157" s="83"/>
      <c r="CS157" s="83"/>
      <c r="CT157" s="83"/>
      <c r="CU157" s="83"/>
      <c r="CV157" s="83"/>
      <c r="CW157" s="83"/>
      <c r="CX157" s="83"/>
      <c r="CY157" s="83"/>
      <c r="CZ157" s="83"/>
      <c r="DA157" s="83"/>
      <c r="DB157" s="83"/>
      <c r="DC157" s="83"/>
      <c r="DD157" s="83"/>
      <c r="DE157" s="83"/>
      <c r="DF157" s="83"/>
      <c r="DG157" s="83"/>
      <c r="DH157" s="83"/>
      <c r="DI157" s="83"/>
      <c r="DJ157" s="83"/>
      <c r="DK157" s="83"/>
      <c r="DL157" s="83"/>
      <c r="DM157" s="83"/>
      <c r="DN157" s="83"/>
      <c r="DO157" s="83"/>
      <c r="DP157" s="83"/>
      <c r="DQ157" s="83"/>
      <c r="DR157" s="83"/>
      <c r="DS157" s="83"/>
      <c r="DT157" s="83"/>
      <c r="DU157" s="83"/>
      <c r="DV157" s="83"/>
      <c r="DW157" s="83"/>
      <c r="DX157" s="83"/>
      <c r="DY157" s="83"/>
      <c r="DZ157" s="83"/>
      <c r="EA157" s="83"/>
      <c r="EB157" s="83"/>
      <c r="EC157" s="83"/>
    </row>
    <row r="158" spans="1:133" ht="12.75" customHeight="1">
      <c r="A158" s="255"/>
      <c r="B158" s="972"/>
      <c r="C158" s="973"/>
      <c r="D158" s="974"/>
      <c r="E158" s="1027"/>
      <c r="F158" s="886"/>
      <c r="G158" s="886"/>
      <c r="H158" s="886"/>
      <c r="I158" s="886"/>
      <c r="J158" s="886"/>
      <c r="K158" s="886"/>
      <c r="L158" s="886"/>
      <c r="M158" s="886"/>
      <c r="N158" s="886"/>
      <c r="O158" s="886"/>
      <c r="P158" s="886"/>
      <c r="Q158" s="886"/>
      <c r="R158" s="886"/>
      <c r="S158" s="886"/>
      <c r="T158" s="886"/>
      <c r="U158" s="886"/>
      <c r="V158" s="886"/>
      <c r="W158" s="886"/>
      <c r="X158" s="886"/>
      <c r="Y158" s="886"/>
      <c r="Z158" s="886"/>
      <c r="AA158" s="886"/>
      <c r="AB158" s="886"/>
      <c r="AC158" s="886"/>
      <c r="AD158" s="886"/>
      <c r="AE158" s="886"/>
      <c r="AF158" s="886"/>
      <c r="AG158" s="886"/>
      <c r="AH158" s="886"/>
      <c r="AI158" s="886"/>
      <c r="AJ158" s="886"/>
      <c r="AK158" s="886"/>
      <c r="AL158" s="886"/>
      <c r="AM158" s="886"/>
      <c r="AN158" s="886"/>
      <c r="AO158" s="886"/>
      <c r="AP158" s="886"/>
      <c r="AQ158" s="886"/>
      <c r="AR158" s="886"/>
      <c r="AS158" s="886"/>
      <c r="AT158" s="886"/>
      <c r="AU158" s="886"/>
      <c r="AV158" s="886"/>
      <c r="AW158" s="886"/>
      <c r="AX158" s="886"/>
      <c r="AY158" s="886"/>
      <c r="AZ158" s="886"/>
      <c r="BA158" s="886"/>
      <c r="BB158" s="886"/>
      <c r="BC158" s="886"/>
      <c r="BD158" s="886"/>
      <c r="BE158" s="886"/>
      <c r="BF158" s="919"/>
      <c r="BG158" s="966"/>
      <c r="BH158" s="966"/>
      <c r="BI158" s="966"/>
      <c r="BJ158" s="966"/>
      <c r="BK158" s="966"/>
      <c r="BL158" s="966"/>
      <c r="BO158" s="96"/>
      <c r="BP158" s="96"/>
      <c r="BQ158" s="96"/>
      <c r="BR158" s="96"/>
      <c r="BS158" s="96"/>
      <c r="BT158" s="96"/>
      <c r="BU158" s="96"/>
      <c r="BV158" s="96"/>
      <c r="BW158" s="96"/>
      <c r="BX158" s="96"/>
      <c r="BY158" s="96"/>
      <c r="BZ158" s="96"/>
      <c r="CA158" s="96"/>
      <c r="CB158" s="96"/>
      <c r="CC158" s="83"/>
      <c r="CD158" s="83"/>
      <c r="CE158" s="83"/>
      <c r="CF158" s="83"/>
      <c r="CG158" s="83"/>
      <c r="CH158" s="83"/>
      <c r="CI158" s="83"/>
      <c r="CJ158" s="83"/>
      <c r="CK158" s="83"/>
      <c r="CL158" s="83"/>
      <c r="CM158" s="83"/>
      <c r="CN158" s="83"/>
      <c r="CO158" s="83"/>
      <c r="CP158" s="83"/>
      <c r="CQ158" s="83"/>
      <c r="CR158" s="83"/>
      <c r="CS158" s="83"/>
      <c r="CT158" s="83"/>
      <c r="CU158" s="83"/>
      <c r="CV158" s="83"/>
      <c r="CW158" s="83"/>
      <c r="CX158" s="83"/>
      <c r="CY158" s="83"/>
      <c r="CZ158" s="83"/>
      <c r="DA158" s="83"/>
      <c r="DB158" s="83"/>
      <c r="DC158" s="83"/>
      <c r="DD158" s="83"/>
      <c r="DE158" s="83"/>
      <c r="DF158" s="83"/>
      <c r="DG158" s="83"/>
      <c r="DH158" s="83"/>
      <c r="DI158" s="83"/>
      <c r="DJ158" s="83"/>
      <c r="DK158" s="83"/>
      <c r="DL158" s="83"/>
      <c r="DM158" s="83"/>
      <c r="DN158" s="83"/>
      <c r="DO158" s="83"/>
      <c r="DP158" s="83"/>
      <c r="DQ158" s="83"/>
      <c r="DR158" s="83"/>
      <c r="DS158" s="83"/>
      <c r="DT158" s="83"/>
      <c r="DU158" s="83"/>
      <c r="DV158" s="83"/>
      <c r="DW158" s="83"/>
      <c r="DX158" s="83"/>
      <c r="DY158" s="83"/>
      <c r="DZ158" s="83"/>
      <c r="EA158" s="83"/>
      <c r="EB158" s="83"/>
      <c r="EC158" s="83"/>
    </row>
    <row r="159" spans="1:133" ht="12.75" customHeight="1">
      <c r="A159" s="255"/>
      <c r="B159" s="972"/>
      <c r="C159" s="973"/>
      <c r="D159" s="974"/>
      <c r="E159" s="1027"/>
      <c r="F159" s="886"/>
      <c r="G159" s="886"/>
      <c r="H159" s="886"/>
      <c r="I159" s="886"/>
      <c r="J159" s="886"/>
      <c r="K159" s="886"/>
      <c r="L159" s="886"/>
      <c r="M159" s="886"/>
      <c r="N159" s="886"/>
      <c r="O159" s="886"/>
      <c r="P159" s="886"/>
      <c r="Q159" s="886"/>
      <c r="R159" s="886"/>
      <c r="S159" s="886"/>
      <c r="T159" s="886"/>
      <c r="U159" s="886"/>
      <c r="V159" s="886"/>
      <c r="W159" s="886"/>
      <c r="X159" s="886"/>
      <c r="Y159" s="886"/>
      <c r="Z159" s="886"/>
      <c r="AA159" s="886"/>
      <c r="AB159" s="886"/>
      <c r="AC159" s="886"/>
      <c r="AD159" s="886"/>
      <c r="AE159" s="886"/>
      <c r="AF159" s="886"/>
      <c r="AG159" s="886"/>
      <c r="AH159" s="886"/>
      <c r="AI159" s="886"/>
      <c r="AJ159" s="886"/>
      <c r="AK159" s="886"/>
      <c r="AL159" s="886"/>
      <c r="AM159" s="886"/>
      <c r="AN159" s="886"/>
      <c r="AO159" s="886"/>
      <c r="AP159" s="886"/>
      <c r="AQ159" s="886"/>
      <c r="AR159" s="886"/>
      <c r="AS159" s="886"/>
      <c r="AT159" s="886"/>
      <c r="AU159" s="886"/>
      <c r="AV159" s="886"/>
      <c r="AW159" s="886"/>
      <c r="AX159" s="886"/>
      <c r="AY159" s="886"/>
      <c r="AZ159" s="886"/>
      <c r="BA159" s="886"/>
      <c r="BB159" s="886"/>
      <c r="BC159" s="886"/>
      <c r="BD159" s="886"/>
      <c r="BE159" s="886"/>
      <c r="BF159" s="919"/>
      <c r="BG159" s="966"/>
      <c r="BH159" s="966"/>
      <c r="BI159" s="966"/>
      <c r="BJ159" s="966"/>
      <c r="BK159" s="966"/>
      <c r="BL159" s="966"/>
      <c r="BO159" s="96"/>
      <c r="BP159" s="96"/>
      <c r="BQ159" s="96"/>
      <c r="BR159" s="96"/>
      <c r="BS159" s="96"/>
      <c r="BT159" s="96"/>
      <c r="BU159" s="96"/>
      <c r="BV159" s="96"/>
      <c r="BW159" s="96"/>
      <c r="BX159" s="96"/>
      <c r="BY159" s="96"/>
      <c r="BZ159" s="96"/>
      <c r="CA159" s="96"/>
      <c r="CB159" s="96"/>
      <c r="CC159" s="83"/>
      <c r="CD159" s="83"/>
      <c r="CE159" s="83"/>
      <c r="CF159" s="83"/>
      <c r="CG159" s="83"/>
      <c r="CH159" s="83"/>
      <c r="CI159" s="83"/>
      <c r="CJ159" s="83"/>
      <c r="CK159" s="83"/>
      <c r="CL159" s="83"/>
      <c r="CM159" s="83"/>
      <c r="CN159" s="83"/>
      <c r="CO159" s="83"/>
      <c r="CP159" s="83"/>
      <c r="CQ159" s="83"/>
      <c r="CR159" s="83"/>
      <c r="CS159" s="83"/>
      <c r="CT159" s="83"/>
      <c r="CU159" s="83"/>
      <c r="CV159" s="83"/>
      <c r="CW159" s="83"/>
      <c r="CX159" s="83"/>
      <c r="CY159" s="83"/>
      <c r="CZ159" s="83"/>
      <c r="DA159" s="83"/>
      <c r="DB159" s="83"/>
      <c r="DC159" s="83"/>
      <c r="DD159" s="83"/>
      <c r="DE159" s="83"/>
      <c r="DF159" s="83"/>
      <c r="DG159" s="83"/>
      <c r="DH159" s="83"/>
      <c r="DI159" s="83"/>
      <c r="DJ159" s="83"/>
      <c r="DK159" s="83"/>
      <c r="DL159" s="83"/>
      <c r="DM159" s="83"/>
      <c r="DN159" s="83"/>
      <c r="DO159" s="83"/>
      <c r="DP159" s="83"/>
      <c r="DQ159" s="83"/>
      <c r="DR159" s="83"/>
      <c r="DS159" s="83"/>
      <c r="DT159" s="83"/>
      <c r="DU159" s="83"/>
      <c r="DV159" s="83"/>
      <c r="DW159" s="83"/>
      <c r="DX159" s="83"/>
      <c r="DY159" s="83"/>
      <c r="DZ159" s="83"/>
      <c r="EA159" s="83"/>
      <c r="EB159" s="83"/>
      <c r="EC159" s="83"/>
    </row>
    <row r="160" spans="1:133" ht="12.75" customHeight="1">
      <c r="A160" s="255"/>
      <c r="B160" s="972"/>
      <c r="C160" s="973"/>
      <c r="D160" s="974"/>
      <c r="E160" s="1385" t="s">
        <v>6</v>
      </c>
      <c r="F160" s="1386"/>
      <c r="G160" s="960" t="s">
        <v>269</v>
      </c>
      <c r="H160" s="960"/>
      <c r="I160" s="960"/>
      <c r="J160" s="960"/>
      <c r="K160" s="960"/>
      <c r="L160" s="960"/>
      <c r="M160" s="960"/>
      <c r="N160" s="960"/>
      <c r="O160" s="960"/>
      <c r="P160" s="960"/>
      <c r="Q160" s="960"/>
      <c r="R160" s="960"/>
      <c r="S160" s="960"/>
      <c r="T160" s="960"/>
      <c r="U160" s="960"/>
      <c r="V160" s="960"/>
      <c r="W160" s="960"/>
      <c r="X160" s="960"/>
      <c r="Y160" s="960"/>
      <c r="Z160" s="960"/>
      <c r="AA160" s="960"/>
      <c r="AB160" s="960"/>
      <c r="AC160" s="960"/>
      <c r="AD160" s="960"/>
      <c r="AE160" s="960"/>
      <c r="AF160" s="960"/>
      <c r="AG160" s="960"/>
      <c r="AH160" s="960"/>
      <c r="AI160" s="960"/>
      <c r="AJ160" s="960"/>
      <c r="AK160" s="960"/>
      <c r="AL160" s="960"/>
      <c r="AM160" s="960"/>
      <c r="AN160" s="960"/>
      <c r="AO160" s="960"/>
      <c r="AP160" s="960"/>
      <c r="AQ160" s="960"/>
      <c r="AR160" s="960"/>
      <c r="AS160" s="960"/>
      <c r="AT160" s="960"/>
      <c r="AU160" s="960"/>
      <c r="AV160" s="960"/>
      <c r="AW160" s="960"/>
      <c r="AX160" s="960"/>
      <c r="AY160" s="960"/>
      <c r="AZ160" s="960"/>
      <c r="BA160" s="960"/>
      <c r="BB160" s="960"/>
      <c r="BC160" s="960"/>
      <c r="BD160" s="960"/>
      <c r="BE160" s="960"/>
      <c r="BF160" s="961"/>
      <c r="BG160" s="966"/>
      <c r="BH160" s="966"/>
      <c r="BI160" s="966"/>
      <c r="BJ160" s="966"/>
      <c r="BK160" s="966"/>
      <c r="BL160" s="966"/>
      <c r="BO160" s="96"/>
      <c r="BP160" s="96"/>
      <c r="BQ160" s="96"/>
      <c r="BR160" s="96"/>
      <c r="BS160" s="96"/>
      <c r="BT160" s="96"/>
      <c r="BU160" s="96"/>
      <c r="BV160" s="96"/>
      <c r="BW160" s="96"/>
      <c r="BX160" s="96"/>
      <c r="BY160" s="96"/>
      <c r="BZ160" s="96"/>
      <c r="CA160" s="96"/>
      <c r="CB160" s="96"/>
      <c r="CC160" s="83"/>
      <c r="CD160" s="83"/>
      <c r="CE160" s="83"/>
      <c r="CF160" s="83"/>
      <c r="CG160" s="83"/>
      <c r="CH160" s="83"/>
      <c r="CI160" s="83"/>
      <c r="CJ160" s="83"/>
      <c r="CK160" s="83"/>
      <c r="CL160" s="83"/>
      <c r="CM160" s="83"/>
      <c r="CN160" s="83"/>
      <c r="CO160" s="83"/>
      <c r="CP160" s="83"/>
      <c r="CQ160" s="83"/>
      <c r="CR160" s="83"/>
      <c r="CS160" s="83"/>
      <c r="CT160" s="83"/>
      <c r="CU160" s="83"/>
      <c r="CV160" s="83"/>
      <c r="CW160" s="83"/>
      <c r="CX160" s="83"/>
      <c r="CY160" s="83"/>
      <c r="CZ160" s="83"/>
      <c r="DA160" s="83"/>
      <c r="DB160" s="83"/>
      <c r="DC160" s="83"/>
      <c r="DD160" s="83"/>
      <c r="DE160" s="83"/>
      <c r="DF160" s="83"/>
      <c r="DG160" s="83"/>
      <c r="DH160" s="83"/>
      <c r="DI160" s="83"/>
      <c r="DJ160" s="83"/>
      <c r="DK160" s="83"/>
      <c r="DL160" s="83"/>
      <c r="DM160" s="83"/>
      <c r="DN160" s="83"/>
      <c r="DO160" s="83"/>
      <c r="DP160" s="83"/>
      <c r="DQ160" s="83"/>
      <c r="DR160" s="83"/>
      <c r="DS160" s="83"/>
      <c r="DT160" s="83"/>
      <c r="DU160" s="83"/>
      <c r="DV160" s="83"/>
      <c r="DW160" s="83"/>
      <c r="DX160" s="83"/>
      <c r="DY160" s="83"/>
      <c r="DZ160" s="83"/>
      <c r="EA160" s="83"/>
      <c r="EB160" s="83"/>
      <c r="EC160" s="83"/>
    </row>
    <row r="161" spans="1:140" ht="12.75" customHeight="1">
      <c r="A161" s="255"/>
      <c r="B161" s="972"/>
      <c r="C161" s="973"/>
      <c r="D161" s="974"/>
      <c r="E161" s="303"/>
      <c r="F161" s="303"/>
      <c r="G161" s="960"/>
      <c r="H161" s="960"/>
      <c r="I161" s="960"/>
      <c r="J161" s="960"/>
      <c r="K161" s="960"/>
      <c r="L161" s="960"/>
      <c r="M161" s="960"/>
      <c r="N161" s="960"/>
      <c r="O161" s="960"/>
      <c r="P161" s="960"/>
      <c r="Q161" s="960"/>
      <c r="R161" s="960"/>
      <c r="S161" s="960"/>
      <c r="T161" s="960"/>
      <c r="U161" s="960"/>
      <c r="V161" s="960"/>
      <c r="W161" s="960"/>
      <c r="X161" s="960"/>
      <c r="Y161" s="960"/>
      <c r="Z161" s="960"/>
      <c r="AA161" s="960"/>
      <c r="AB161" s="960"/>
      <c r="AC161" s="960"/>
      <c r="AD161" s="960"/>
      <c r="AE161" s="960"/>
      <c r="AF161" s="960"/>
      <c r="AG161" s="960"/>
      <c r="AH161" s="960"/>
      <c r="AI161" s="960"/>
      <c r="AJ161" s="960"/>
      <c r="AK161" s="960"/>
      <c r="AL161" s="960"/>
      <c r="AM161" s="960"/>
      <c r="AN161" s="960"/>
      <c r="AO161" s="960"/>
      <c r="AP161" s="960"/>
      <c r="AQ161" s="960"/>
      <c r="AR161" s="960"/>
      <c r="AS161" s="960"/>
      <c r="AT161" s="960"/>
      <c r="AU161" s="960"/>
      <c r="AV161" s="960"/>
      <c r="AW161" s="960"/>
      <c r="AX161" s="960"/>
      <c r="AY161" s="960"/>
      <c r="AZ161" s="960"/>
      <c r="BA161" s="960"/>
      <c r="BB161" s="960"/>
      <c r="BC161" s="960"/>
      <c r="BD161" s="960"/>
      <c r="BE161" s="960"/>
      <c r="BF161" s="961"/>
      <c r="BG161" s="966"/>
      <c r="BH161" s="966"/>
      <c r="BI161" s="966"/>
      <c r="BJ161" s="966"/>
      <c r="BK161" s="966"/>
      <c r="BL161" s="966"/>
      <c r="BO161" s="96"/>
      <c r="BP161" s="96"/>
      <c r="BQ161" s="96"/>
      <c r="BR161" s="96"/>
      <c r="BS161" s="96"/>
      <c r="BT161" s="96"/>
      <c r="BU161" s="96"/>
      <c r="BV161" s="96"/>
      <c r="BW161" s="96"/>
      <c r="BX161" s="96"/>
      <c r="BY161" s="96"/>
      <c r="BZ161" s="96"/>
      <c r="CA161" s="96"/>
      <c r="CB161" s="96"/>
      <c r="CC161" s="83"/>
      <c r="CD161" s="83"/>
      <c r="CE161" s="83"/>
      <c r="CF161" s="83"/>
      <c r="CG161" s="83"/>
      <c r="CH161" s="83"/>
      <c r="CI161" s="83"/>
      <c r="CJ161" s="83"/>
      <c r="CK161" s="83"/>
      <c r="CL161" s="83"/>
      <c r="CM161" s="83"/>
      <c r="CN161" s="83"/>
      <c r="CO161" s="83"/>
      <c r="CP161" s="83"/>
      <c r="CQ161" s="83"/>
      <c r="CR161" s="83"/>
      <c r="CS161" s="83"/>
      <c r="CT161" s="83"/>
      <c r="CU161" s="83"/>
      <c r="CV161" s="83"/>
      <c r="CW161" s="83"/>
      <c r="CX161" s="83"/>
      <c r="CY161" s="83"/>
      <c r="CZ161" s="83"/>
      <c r="DA161" s="83"/>
      <c r="DB161" s="83"/>
      <c r="DC161" s="83"/>
      <c r="DD161" s="83"/>
      <c r="DE161" s="83"/>
      <c r="DF161" s="83"/>
      <c r="DG161" s="83"/>
      <c r="DH161" s="83"/>
      <c r="DI161" s="83"/>
      <c r="DJ161" s="83"/>
      <c r="DK161" s="83"/>
      <c r="DL161" s="83"/>
      <c r="DM161" s="83"/>
      <c r="DN161" s="83"/>
      <c r="DO161" s="83"/>
      <c r="DP161" s="83"/>
      <c r="DQ161" s="83"/>
      <c r="DR161" s="83"/>
      <c r="DS161" s="83"/>
      <c r="DT161" s="83"/>
      <c r="DU161" s="83"/>
      <c r="DV161" s="83"/>
      <c r="DW161" s="83"/>
      <c r="DX161" s="83"/>
      <c r="DY161" s="83"/>
      <c r="DZ161" s="83"/>
      <c r="EA161" s="83"/>
      <c r="EB161" s="83"/>
      <c r="EC161" s="83"/>
    </row>
    <row r="162" spans="1:140" ht="12.75" customHeight="1">
      <c r="A162" s="255"/>
      <c r="B162" s="972"/>
      <c r="C162" s="973"/>
      <c r="D162" s="974"/>
      <c r="E162" s="1385" t="s">
        <v>3</v>
      </c>
      <c r="F162" s="1386"/>
      <c r="G162" s="960" t="s">
        <v>599</v>
      </c>
      <c r="H162" s="960"/>
      <c r="I162" s="960"/>
      <c r="J162" s="960"/>
      <c r="K162" s="960"/>
      <c r="L162" s="960"/>
      <c r="M162" s="960"/>
      <c r="N162" s="960"/>
      <c r="O162" s="960"/>
      <c r="P162" s="960"/>
      <c r="Q162" s="960"/>
      <c r="R162" s="960"/>
      <c r="S162" s="960"/>
      <c r="T162" s="960"/>
      <c r="U162" s="960"/>
      <c r="V162" s="960"/>
      <c r="W162" s="960"/>
      <c r="X162" s="960"/>
      <c r="Y162" s="960"/>
      <c r="Z162" s="960"/>
      <c r="AA162" s="960"/>
      <c r="AB162" s="960"/>
      <c r="AC162" s="960"/>
      <c r="AD162" s="960"/>
      <c r="AE162" s="960"/>
      <c r="AF162" s="960"/>
      <c r="AG162" s="960"/>
      <c r="AH162" s="960"/>
      <c r="AI162" s="960"/>
      <c r="AJ162" s="960"/>
      <c r="AK162" s="960"/>
      <c r="AL162" s="960"/>
      <c r="AM162" s="960"/>
      <c r="AN162" s="960"/>
      <c r="AO162" s="960"/>
      <c r="AP162" s="960"/>
      <c r="AQ162" s="960"/>
      <c r="AR162" s="960"/>
      <c r="AS162" s="960"/>
      <c r="AT162" s="960"/>
      <c r="AU162" s="960"/>
      <c r="AV162" s="960"/>
      <c r="AW162" s="960"/>
      <c r="AX162" s="960"/>
      <c r="AY162" s="960"/>
      <c r="AZ162" s="960"/>
      <c r="BA162" s="960"/>
      <c r="BB162" s="960"/>
      <c r="BC162" s="960"/>
      <c r="BD162" s="960"/>
      <c r="BE162" s="960"/>
      <c r="BF162" s="961"/>
      <c r="BG162" s="966"/>
      <c r="BH162" s="966"/>
      <c r="BI162" s="966"/>
      <c r="BJ162" s="966"/>
      <c r="BK162" s="966"/>
      <c r="BL162" s="966"/>
      <c r="BO162" s="96"/>
      <c r="BP162" s="96"/>
      <c r="BQ162" s="96"/>
      <c r="BR162" s="96"/>
      <c r="BS162" s="96"/>
      <c r="BT162" s="96"/>
      <c r="BU162" s="96"/>
      <c r="BV162" s="96"/>
      <c r="BW162" s="96"/>
      <c r="BX162" s="96"/>
      <c r="BY162" s="96"/>
      <c r="BZ162" s="96"/>
      <c r="CA162" s="96"/>
      <c r="CB162" s="96"/>
      <c r="CC162" s="83"/>
      <c r="CD162" s="83"/>
      <c r="CE162" s="83"/>
      <c r="CF162" s="83"/>
      <c r="CG162" s="83"/>
      <c r="CH162" s="83"/>
      <c r="CI162" s="83"/>
      <c r="CJ162" s="83"/>
      <c r="CK162" s="83"/>
      <c r="CL162" s="83"/>
      <c r="CM162" s="83"/>
      <c r="CN162" s="83"/>
      <c r="CO162" s="83"/>
      <c r="CP162" s="83"/>
      <c r="CQ162" s="83"/>
      <c r="CR162" s="83"/>
      <c r="CS162" s="83"/>
      <c r="CT162" s="83"/>
      <c r="CU162" s="83"/>
      <c r="CV162" s="83"/>
      <c r="CW162" s="83"/>
      <c r="CX162" s="83"/>
      <c r="CY162" s="83"/>
      <c r="CZ162" s="83"/>
      <c r="DA162" s="83"/>
      <c r="DB162" s="83"/>
      <c r="DC162" s="83"/>
      <c r="DD162" s="83"/>
      <c r="DE162" s="83"/>
      <c r="DF162" s="83"/>
      <c r="DG162" s="83"/>
      <c r="DH162" s="83"/>
      <c r="DI162" s="83"/>
      <c r="DJ162" s="83"/>
      <c r="DK162" s="83"/>
      <c r="DL162" s="83"/>
      <c r="DM162" s="83"/>
      <c r="DN162" s="83"/>
      <c r="DO162" s="83"/>
      <c r="DP162" s="83"/>
      <c r="DQ162" s="83"/>
      <c r="DR162" s="83"/>
      <c r="DS162" s="83"/>
      <c r="DT162" s="83"/>
      <c r="DU162" s="83"/>
      <c r="DV162" s="83"/>
      <c r="DW162" s="83"/>
      <c r="DX162" s="83"/>
      <c r="DY162" s="83"/>
      <c r="DZ162" s="83"/>
      <c r="EA162" s="83"/>
      <c r="EB162" s="83"/>
      <c r="EC162" s="83"/>
    </row>
    <row r="163" spans="1:140" ht="12.75" customHeight="1">
      <c r="A163" s="255"/>
      <c r="B163" s="972"/>
      <c r="C163" s="973"/>
      <c r="D163" s="974"/>
      <c r="E163" s="303"/>
      <c r="F163" s="303"/>
      <c r="G163" s="960"/>
      <c r="H163" s="960"/>
      <c r="I163" s="960"/>
      <c r="J163" s="960"/>
      <c r="K163" s="960"/>
      <c r="L163" s="960"/>
      <c r="M163" s="960"/>
      <c r="N163" s="960"/>
      <c r="O163" s="960"/>
      <c r="P163" s="960"/>
      <c r="Q163" s="960"/>
      <c r="R163" s="960"/>
      <c r="S163" s="960"/>
      <c r="T163" s="960"/>
      <c r="U163" s="960"/>
      <c r="V163" s="960"/>
      <c r="W163" s="960"/>
      <c r="X163" s="960"/>
      <c r="Y163" s="960"/>
      <c r="Z163" s="960"/>
      <c r="AA163" s="960"/>
      <c r="AB163" s="960"/>
      <c r="AC163" s="960"/>
      <c r="AD163" s="960"/>
      <c r="AE163" s="960"/>
      <c r="AF163" s="960"/>
      <c r="AG163" s="960"/>
      <c r="AH163" s="960"/>
      <c r="AI163" s="960"/>
      <c r="AJ163" s="960"/>
      <c r="AK163" s="960"/>
      <c r="AL163" s="960"/>
      <c r="AM163" s="960"/>
      <c r="AN163" s="960"/>
      <c r="AO163" s="960"/>
      <c r="AP163" s="960"/>
      <c r="AQ163" s="960"/>
      <c r="AR163" s="960"/>
      <c r="AS163" s="960"/>
      <c r="AT163" s="960"/>
      <c r="AU163" s="960"/>
      <c r="AV163" s="960"/>
      <c r="AW163" s="960"/>
      <c r="AX163" s="960"/>
      <c r="AY163" s="960"/>
      <c r="AZ163" s="960"/>
      <c r="BA163" s="960"/>
      <c r="BB163" s="960"/>
      <c r="BC163" s="960"/>
      <c r="BD163" s="960"/>
      <c r="BE163" s="960"/>
      <c r="BF163" s="961"/>
      <c r="BG163" s="966"/>
      <c r="BH163" s="966"/>
      <c r="BI163" s="966"/>
      <c r="BJ163" s="966"/>
      <c r="BK163" s="966"/>
      <c r="BL163" s="966"/>
      <c r="BO163" s="96"/>
      <c r="BP163" s="96"/>
      <c r="BQ163" s="96"/>
      <c r="BR163" s="96"/>
      <c r="BS163" s="96"/>
      <c r="BT163" s="96"/>
      <c r="BU163" s="96"/>
      <c r="BV163" s="96"/>
      <c r="BW163" s="96"/>
      <c r="BX163" s="96"/>
      <c r="BY163" s="96"/>
      <c r="BZ163" s="96"/>
      <c r="CA163" s="96"/>
      <c r="CB163" s="96"/>
      <c r="CC163" s="83"/>
      <c r="CD163" s="83"/>
      <c r="CE163" s="83"/>
      <c r="CF163" s="83"/>
      <c r="CG163" s="83"/>
      <c r="CH163" s="83"/>
      <c r="CI163" s="83"/>
      <c r="CJ163" s="83"/>
      <c r="CK163" s="83"/>
      <c r="CL163" s="83"/>
      <c r="CM163" s="83"/>
      <c r="CN163" s="83"/>
      <c r="CO163" s="83"/>
      <c r="CP163" s="83"/>
      <c r="CQ163" s="83"/>
      <c r="CR163" s="83"/>
      <c r="CS163" s="83"/>
      <c r="CT163" s="83"/>
      <c r="CU163" s="83"/>
      <c r="CV163" s="83"/>
      <c r="CW163" s="83"/>
      <c r="CX163" s="83"/>
      <c r="CY163" s="83"/>
      <c r="CZ163" s="83"/>
      <c r="DA163" s="83"/>
      <c r="DB163" s="83"/>
      <c r="DC163" s="83"/>
      <c r="DD163" s="83"/>
      <c r="DE163" s="83"/>
      <c r="DF163" s="83"/>
      <c r="DG163" s="83"/>
      <c r="DH163" s="83"/>
      <c r="DI163" s="83"/>
      <c r="DJ163" s="83"/>
      <c r="DK163" s="83"/>
      <c r="DL163" s="83"/>
      <c r="DM163" s="83"/>
      <c r="DN163" s="83"/>
      <c r="DO163" s="83"/>
      <c r="DP163" s="83"/>
      <c r="DQ163" s="83"/>
      <c r="DR163" s="83"/>
      <c r="DS163" s="83"/>
      <c r="DT163" s="83"/>
      <c r="DU163" s="83"/>
      <c r="DV163" s="83"/>
      <c r="DW163" s="83"/>
      <c r="DX163" s="83"/>
      <c r="DY163" s="83"/>
      <c r="DZ163" s="83"/>
      <c r="EA163" s="83"/>
      <c r="EB163" s="83"/>
      <c r="EC163" s="83"/>
    </row>
    <row r="164" spans="1:140" ht="12.75" customHeight="1">
      <c r="A164" s="255"/>
      <c r="B164" s="972"/>
      <c r="C164" s="973"/>
      <c r="D164" s="974"/>
      <c r="E164" s="1385" t="s">
        <v>4</v>
      </c>
      <c r="F164" s="1386"/>
      <c r="G164" s="960" t="s">
        <v>265</v>
      </c>
      <c r="H164" s="960"/>
      <c r="I164" s="960"/>
      <c r="J164" s="960"/>
      <c r="K164" s="960"/>
      <c r="L164" s="960"/>
      <c r="M164" s="960"/>
      <c r="N164" s="960"/>
      <c r="O164" s="960"/>
      <c r="P164" s="960"/>
      <c r="Q164" s="960"/>
      <c r="R164" s="960"/>
      <c r="S164" s="960"/>
      <c r="T164" s="960"/>
      <c r="U164" s="960"/>
      <c r="V164" s="960"/>
      <c r="W164" s="960"/>
      <c r="X164" s="960"/>
      <c r="Y164" s="960"/>
      <c r="Z164" s="960"/>
      <c r="AA164" s="960"/>
      <c r="AB164" s="960"/>
      <c r="AC164" s="960"/>
      <c r="AD164" s="960"/>
      <c r="AE164" s="960"/>
      <c r="AF164" s="960"/>
      <c r="AG164" s="960"/>
      <c r="AH164" s="960"/>
      <c r="AI164" s="960"/>
      <c r="AJ164" s="960"/>
      <c r="AK164" s="960"/>
      <c r="AL164" s="960"/>
      <c r="AM164" s="960"/>
      <c r="AN164" s="960"/>
      <c r="AO164" s="960"/>
      <c r="AP164" s="960"/>
      <c r="AQ164" s="960"/>
      <c r="AR164" s="960"/>
      <c r="AS164" s="960"/>
      <c r="AT164" s="960"/>
      <c r="AU164" s="960"/>
      <c r="AV164" s="960"/>
      <c r="AW164" s="960"/>
      <c r="AX164" s="960"/>
      <c r="AY164" s="960"/>
      <c r="AZ164" s="960"/>
      <c r="BA164" s="960"/>
      <c r="BB164" s="960"/>
      <c r="BC164" s="960"/>
      <c r="BD164" s="960"/>
      <c r="BE164" s="960"/>
      <c r="BF164" s="961"/>
      <c r="BG164" s="966"/>
      <c r="BH164" s="966"/>
      <c r="BI164" s="966"/>
      <c r="BJ164" s="966"/>
      <c r="BK164" s="966"/>
      <c r="BL164" s="966"/>
      <c r="BO164" s="96"/>
      <c r="BP164" s="96"/>
      <c r="BQ164" s="96"/>
      <c r="BR164" s="96"/>
      <c r="BS164" s="96"/>
      <c r="BT164" s="96"/>
      <c r="BU164" s="96"/>
      <c r="BV164" s="96"/>
      <c r="BW164" s="96"/>
      <c r="BX164" s="96"/>
      <c r="BY164" s="96"/>
      <c r="BZ164" s="96"/>
      <c r="CA164" s="96"/>
      <c r="CB164" s="96"/>
      <c r="CC164" s="83"/>
      <c r="CD164" s="83"/>
      <c r="CE164" s="83"/>
      <c r="CF164" s="83"/>
      <c r="CG164" s="83"/>
      <c r="CH164" s="83"/>
      <c r="CI164" s="83"/>
      <c r="CJ164" s="83"/>
      <c r="CK164" s="83"/>
      <c r="CL164" s="83"/>
      <c r="CM164" s="83"/>
      <c r="CN164" s="83"/>
      <c r="CO164" s="83"/>
      <c r="CP164" s="83"/>
      <c r="CQ164" s="83"/>
      <c r="CR164" s="83"/>
      <c r="CS164" s="83"/>
      <c r="CT164" s="83"/>
      <c r="CU164" s="83"/>
      <c r="CV164" s="83"/>
      <c r="CW164" s="83"/>
      <c r="CX164" s="83"/>
      <c r="CY164" s="83"/>
      <c r="CZ164" s="83"/>
      <c r="DA164" s="83"/>
      <c r="DB164" s="83"/>
      <c r="DC164" s="83"/>
      <c r="DD164" s="83"/>
      <c r="DE164" s="83"/>
      <c r="DF164" s="83"/>
      <c r="DG164" s="83"/>
      <c r="DH164" s="83"/>
      <c r="DI164" s="83"/>
      <c r="DJ164" s="83"/>
      <c r="DK164" s="83"/>
      <c r="DL164" s="83"/>
      <c r="DM164" s="83"/>
      <c r="DN164" s="83"/>
      <c r="DO164" s="83"/>
      <c r="DP164" s="83"/>
      <c r="DQ164" s="83"/>
      <c r="DR164" s="83"/>
      <c r="DS164" s="83"/>
      <c r="DT164" s="83"/>
      <c r="DU164" s="83"/>
      <c r="DV164" s="83"/>
      <c r="DW164" s="83"/>
      <c r="DX164" s="83"/>
      <c r="DY164" s="83"/>
      <c r="DZ164" s="83"/>
      <c r="EA164" s="83"/>
      <c r="EB164" s="83"/>
      <c r="EC164" s="83"/>
    </row>
    <row r="165" spans="1:140" ht="12.75" customHeight="1">
      <c r="A165" s="255"/>
      <c r="B165" s="972"/>
      <c r="C165" s="973"/>
      <c r="D165" s="974"/>
      <c r="E165" s="291"/>
      <c r="F165" s="291"/>
      <c r="G165" s="960"/>
      <c r="H165" s="960"/>
      <c r="I165" s="960"/>
      <c r="J165" s="960"/>
      <c r="K165" s="960"/>
      <c r="L165" s="960"/>
      <c r="M165" s="960"/>
      <c r="N165" s="960"/>
      <c r="O165" s="960"/>
      <c r="P165" s="960"/>
      <c r="Q165" s="960"/>
      <c r="R165" s="960"/>
      <c r="S165" s="960"/>
      <c r="T165" s="960"/>
      <c r="U165" s="960"/>
      <c r="V165" s="960"/>
      <c r="W165" s="960"/>
      <c r="X165" s="960"/>
      <c r="Y165" s="960"/>
      <c r="Z165" s="960"/>
      <c r="AA165" s="960"/>
      <c r="AB165" s="960"/>
      <c r="AC165" s="960"/>
      <c r="AD165" s="960"/>
      <c r="AE165" s="960"/>
      <c r="AF165" s="960"/>
      <c r="AG165" s="960"/>
      <c r="AH165" s="960"/>
      <c r="AI165" s="960"/>
      <c r="AJ165" s="960"/>
      <c r="AK165" s="960"/>
      <c r="AL165" s="960"/>
      <c r="AM165" s="960"/>
      <c r="AN165" s="960"/>
      <c r="AO165" s="960"/>
      <c r="AP165" s="960"/>
      <c r="AQ165" s="960"/>
      <c r="AR165" s="960"/>
      <c r="AS165" s="960"/>
      <c r="AT165" s="960"/>
      <c r="AU165" s="960"/>
      <c r="AV165" s="960"/>
      <c r="AW165" s="960"/>
      <c r="AX165" s="960"/>
      <c r="AY165" s="960"/>
      <c r="AZ165" s="960"/>
      <c r="BA165" s="960"/>
      <c r="BB165" s="960"/>
      <c r="BC165" s="960"/>
      <c r="BD165" s="960"/>
      <c r="BE165" s="960"/>
      <c r="BF165" s="961"/>
      <c r="BG165" s="966"/>
      <c r="BH165" s="966"/>
      <c r="BI165" s="966"/>
      <c r="BJ165" s="966"/>
      <c r="BK165" s="966"/>
      <c r="BL165" s="966"/>
      <c r="BO165" s="96"/>
      <c r="BP165" s="96"/>
      <c r="BQ165" s="96"/>
      <c r="BR165" s="96"/>
      <c r="BS165" s="96"/>
      <c r="BT165" s="96"/>
      <c r="BU165" s="96"/>
      <c r="BV165" s="96"/>
      <c r="BW165" s="96"/>
      <c r="BX165" s="96"/>
      <c r="BY165" s="96"/>
      <c r="BZ165" s="96"/>
      <c r="CA165" s="96"/>
      <c r="CB165" s="96"/>
      <c r="CC165" s="83"/>
      <c r="CD165" s="83"/>
      <c r="CE165" s="83"/>
      <c r="CF165" s="83"/>
      <c r="CG165" s="83"/>
      <c r="CH165" s="83"/>
      <c r="CI165" s="83"/>
      <c r="CJ165" s="83"/>
      <c r="CK165" s="83"/>
      <c r="CL165" s="83"/>
      <c r="CM165" s="83"/>
      <c r="CN165" s="83"/>
      <c r="CO165" s="83"/>
      <c r="CP165" s="83"/>
      <c r="CQ165" s="83"/>
      <c r="CR165" s="83"/>
      <c r="CS165" s="83"/>
      <c r="CT165" s="83"/>
      <c r="CU165" s="83"/>
      <c r="CV165" s="83"/>
      <c r="CW165" s="83"/>
      <c r="CX165" s="83"/>
      <c r="CY165" s="83"/>
      <c r="CZ165" s="83"/>
      <c r="DA165" s="83"/>
      <c r="DB165" s="83"/>
      <c r="DC165" s="83"/>
      <c r="DD165" s="83"/>
      <c r="DE165" s="83"/>
      <c r="DF165" s="83"/>
      <c r="DG165" s="83"/>
      <c r="DH165" s="83"/>
      <c r="DI165" s="83"/>
      <c r="DJ165" s="83"/>
      <c r="DK165" s="83"/>
      <c r="DL165" s="83"/>
      <c r="DM165" s="83"/>
      <c r="DN165" s="83"/>
      <c r="DO165" s="83"/>
      <c r="DP165" s="83"/>
      <c r="DQ165" s="83"/>
      <c r="DR165" s="83"/>
      <c r="DS165" s="83"/>
      <c r="DT165" s="83"/>
      <c r="DU165" s="83"/>
      <c r="DV165" s="83"/>
      <c r="DW165" s="83"/>
      <c r="DX165" s="83"/>
      <c r="DY165" s="83"/>
      <c r="DZ165" s="83"/>
      <c r="EA165" s="83"/>
      <c r="EB165" s="83"/>
      <c r="EC165" s="83"/>
    </row>
    <row r="166" spans="1:140" ht="3.75" customHeight="1">
      <c r="A166" s="255"/>
      <c r="B166" s="972"/>
      <c r="C166" s="973"/>
      <c r="D166" s="974"/>
      <c r="E166" s="291"/>
      <c r="F166" s="291"/>
      <c r="G166" s="39"/>
      <c r="H166" s="39"/>
      <c r="I166" s="39"/>
      <c r="J166" s="39"/>
      <c r="K166" s="39"/>
      <c r="L166" s="39"/>
      <c r="M166" s="39"/>
      <c r="N166" s="39"/>
      <c r="O166" s="39"/>
      <c r="P166" s="39"/>
      <c r="Q166" s="39"/>
      <c r="R166" s="39"/>
      <c r="S166" s="39"/>
      <c r="T166" s="39"/>
      <c r="U166" s="39"/>
      <c r="V166" s="39"/>
      <c r="W166" s="39"/>
      <c r="X166" s="39"/>
      <c r="Y166" s="39"/>
      <c r="Z166" s="39"/>
      <c r="AA166" s="39"/>
      <c r="AB166" s="39"/>
      <c r="AC166" s="39"/>
      <c r="AD166" s="39"/>
      <c r="AE166" s="39"/>
      <c r="AF166" s="39"/>
      <c r="AG166" s="39"/>
      <c r="AH166" s="39"/>
      <c r="AI166" s="39"/>
      <c r="AJ166" s="39"/>
      <c r="AK166" s="39"/>
      <c r="AL166" s="39"/>
      <c r="AM166" s="39"/>
      <c r="AN166" s="39"/>
      <c r="AO166" s="39"/>
      <c r="AP166" s="39"/>
      <c r="AQ166" s="39"/>
      <c r="AR166" s="39"/>
      <c r="AS166" s="39"/>
      <c r="AT166" s="39"/>
      <c r="AU166" s="39"/>
      <c r="AV166" s="39"/>
      <c r="AW166" s="39"/>
      <c r="AX166" s="39"/>
      <c r="AY166" s="39"/>
      <c r="AZ166" s="39"/>
      <c r="BA166" s="39"/>
      <c r="BB166" s="39"/>
      <c r="BC166" s="39"/>
      <c r="BD166" s="39"/>
      <c r="BE166" s="39"/>
      <c r="BF166" s="286"/>
      <c r="BG166" s="966"/>
      <c r="BH166" s="966"/>
      <c r="BI166" s="966"/>
      <c r="BJ166" s="966"/>
      <c r="BK166" s="966"/>
      <c r="BL166" s="966"/>
      <c r="BO166" s="96"/>
      <c r="BP166" s="96"/>
      <c r="BQ166" s="96"/>
      <c r="BR166" s="96"/>
      <c r="BS166" s="96"/>
      <c r="BT166" s="96"/>
      <c r="BU166" s="96"/>
      <c r="BV166" s="96"/>
      <c r="BW166" s="96"/>
      <c r="BX166" s="96"/>
      <c r="BY166" s="96"/>
      <c r="BZ166" s="96"/>
      <c r="CA166" s="96"/>
      <c r="CB166" s="96"/>
      <c r="CC166" s="83"/>
      <c r="CD166" s="83"/>
      <c r="CE166" s="83"/>
      <c r="CF166" s="83"/>
      <c r="CG166" s="83"/>
      <c r="CH166" s="83"/>
      <c r="CI166" s="83"/>
      <c r="CJ166" s="83"/>
      <c r="CK166" s="83"/>
      <c r="CL166" s="83"/>
      <c r="CM166" s="83"/>
      <c r="CN166" s="83"/>
      <c r="CO166" s="83"/>
      <c r="CP166" s="83"/>
      <c r="CQ166" s="83"/>
      <c r="CR166" s="83"/>
      <c r="CS166" s="83"/>
      <c r="CT166" s="83"/>
      <c r="CU166" s="83"/>
      <c r="CV166" s="83"/>
      <c r="CW166" s="83"/>
      <c r="CX166" s="83"/>
      <c r="CY166" s="83"/>
      <c r="CZ166" s="83"/>
      <c r="DA166" s="83"/>
      <c r="DB166" s="83"/>
      <c r="DC166" s="83"/>
      <c r="DD166" s="83"/>
      <c r="DE166" s="83"/>
      <c r="DF166" s="83"/>
      <c r="DG166" s="83"/>
      <c r="DH166" s="83"/>
      <c r="DI166" s="83"/>
      <c r="DJ166" s="83"/>
      <c r="DK166" s="83"/>
      <c r="DL166" s="83"/>
      <c r="DM166" s="83"/>
      <c r="DN166" s="83"/>
      <c r="DO166" s="83"/>
      <c r="DP166" s="83"/>
      <c r="DQ166" s="83"/>
      <c r="DR166" s="83"/>
      <c r="DS166" s="83"/>
      <c r="DT166" s="83"/>
      <c r="DU166" s="83"/>
      <c r="DV166" s="83"/>
      <c r="DW166" s="83"/>
      <c r="DX166" s="83"/>
      <c r="DY166" s="83"/>
      <c r="DZ166" s="83"/>
      <c r="EA166" s="83"/>
      <c r="EB166" s="83"/>
      <c r="EC166" s="83"/>
    </row>
    <row r="167" spans="1:140" s="46" customFormat="1" ht="12.75" customHeight="1">
      <c r="A167" s="255"/>
      <c r="B167" s="972"/>
      <c r="C167" s="973"/>
      <c r="D167" s="974"/>
      <c r="E167" s="921" t="s">
        <v>1</v>
      </c>
      <c r="F167" s="921"/>
      <c r="G167" s="960" t="s">
        <v>548</v>
      </c>
      <c r="H167" s="960"/>
      <c r="I167" s="960"/>
      <c r="J167" s="960"/>
      <c r="K167" s="960"/>
      <c r="L167" s="960"/>
      <c r="M167" s="960"/>
      <c r="N167" s="960"/>
      <c r="O167" s="960"/>
      <c r="P167" s="960"/>
      <c r="Q167" s="960"/>
      <c r="R167" s="960"/>
      <c r="S167" s="960"/>
      <c r="T167" s="960"/>
      <c r="U167" s="960"/>
      <c r="V167" s="960"/>
      <c r="W167" s="960"/>
      <c r="X167" s="960"/>
      <c r="Y167" s="960"/>
      <c r="Z167" s="960"/>
      <c r="AA167" s="960"/>
      <c r="AB167" s="960"/>
      <c r="AC167" s="960"/>
      <c r="AD167" s="960"/>
      <c r="AE167" s="960"/>
      <c r="AF167" s="960"/>
      <c r="AG167" s="960"/>
      <c r="AH167" s="960"/>
      <c r="AI167" s="960"/>
      <c r="AJ167" s="960"/>
      <c r="AK167" s="960"/>
      <c r="AL167" s="960"/>
      <c r="AM167" s="960"/>
      <c r="AN167" s="960"/>
      <c r="AO167" s="960"/>
      <c r="AP167" s="960"/>
      <c r="AQ167" s="960"/>
      <c r="AR167" s="960"/>
      <c r="AS167" s="960"/>
      <c r="AT167" s="960"/>
      <c r="AU167" s="960"/>
      <c r="AV167" s="960"/>
      <c r="AW167" s="960"/>
      <c r="AX167" s="960"/>
      <c r="AY167" s="960"/>
      <c r="AZ167" s="960"/>
      <c r="BA167" s="960"/>
      <c r="BB167" s="960"/>
      <c r="BC167" s="960"/>
      <c r="BD167" s="960"/>
      <c r="BE167" s="960"/>
      <c r="BF167" s="961"/>
      <c r="BG167" s="966"/>
      <c r="BH167" s="966"/>
      <c r="BI167" s="966"/>
      <c r="BJ167" s="966"/>
      <c r="BK167" s="966"/>
      <c r="BL167" s="966"/>
      <c r="CC167" s="360"/>
      <c r="CD167" s="360"/>
      <c r="CE167" s="360"/>
      <c r="CF167" s="189"/>
      <c r="CG167" s="189"/>
      <c r="CH167" s="360"/>
      <c r="CI167" s="360"/>
      <c r="CJ167" s="360"/>
      <c r="CK167" s="360"/>
      <c r="CL167" s="360"/>
      <c r="CM167" s="360"/>
      <c r="CN167" s="360"/>
      <c r="CO167" s="360"/>
      <c r="CP167" s="360"/>
      <c r="CQ167" s="360"/>
      <c r="CR167" s="360"/>
      <c r="CS167" s="360"/>
      <c r="CT167" s="360"/>
      <c r="CU167" s="360"/>
      <c r="CV167" s="360"/>
      <c r="CW167" s="360"/>
      <c r="CX167" s="360"/>
      <c r="CY167" s="360"/>
      <c r="CZ167" s="360"/>
      <c r="DA167" s="360"/>
      <c r="DB167" s="360"/>
      <c r="DC167" s="360"/>
      <c r="DD167" s="360"/>
      <c r="DE167" s="360"/>
      <c r="DF167" s="360"/>
      <c r="DG167" s="360"/>
      <c r="DH167" s="360"/>
      <c r="DI167" s="360"/>
      <c r="DJ167" s="360"/>
      <c r="DK167" s="360"/>
      <c r="DL167" s="360"/>
      <c r="DM167" s="360"/>
      <c r="DN167" s="360"/>
      <c r="DO167" s="360"/>
      <c r="DP167" s="360"/>
      <c r="DQ167" s="360"/>
      <c r="DR167" s="360"/>
      <c r="DS167" s="360"/>
      <c r="DT167" s="360"/>
      <c r="DU167" s="360"/>
      <c r="DV167" s="360"/>
      <c r="DW167" s="360"/>
      <c r="DX167" s="360"/>
      <c r="DY167" s="360"/>
      <c r="DZ167" s="360"/>
      <c r="EA167" s="360"/>
      <c r="EB167" s="360"/>
      <c r="EC167" s="360"/>
      <c r="ED167" s="360"/>
      <c r="EE167" s="360"/>
      <c r="EF167" s="360"/>
      <c r="EG167" s="360"/>
      <c r="EH167" s="360"/>
      <c r="EI167" s="360"/>
      <c r="EJ167" s="360"/>
    </row>
    <row r="168" spans="1:140" s="46" customFormat="1" ht="12.75" customHeight="1">
      <c r="A168" s="255"/>
      <c r="B168" s="972"/>
      <c r="C168" s="973"/>
      <c r="D168" s="974"/>
      <c r="E168" s="179"/>
      <c r="F168" s="165"/>
      <c r="G168" s="960"/>
      <c r="H168" s="960"/>
      <c r="I168" s="960"/>
      <c r="J168" s="960"/>
      <c r="K168" s="960"/>
      <c r="L168" s="960"/>
      <c r="M168" s="960"/>
      <c r="N168" s="960"/>
      <c r="O168" s="960"/>
      <c r="P168" s="960"/>
      <c r="Q168" s="960"/>
      <c r="R168" s="960"/>
      <c r="S168" s="960"/>
      <c r="T168" s="960"/>
      <c r="U168" s="960"/>
      <c r="V168" s="960"/>
      <c r="W168" s="960"/>
      <c r="X168" s="960"/>
      <c r="Y168" s="960"/>
      <c r="Z168" s="960"/>
      <c r="AA168" s="960"/>
      <c r="AB168" s="960"/>
      <c r="AC168" s="960"/>
      <c r="AD168" s="960"/>
      <c r="AE168" s="960"/>
      <c r="AF168" s="960"/>
      <c r="AG168" s="960"/>
      <c r="AH168" s="960"/>
      <c r="AI168" s="960"/>
      <c r="AJ168" s="960"/>
      <c r="AK168" s="960"/>
      <c r="AL168" s="960"/>
      <c r="AM168" s="960"/>
      <c r="AN168" s="960"/>
      <c r="AO168" s="960"/>
      <c r="AP168" s="960"/>
      <c r="AQ168" s="960"/>
      <c r="AR168" s="960"/>
      <c r="AS168" s="960"/>
      <c r="AT168" s="960"/>
      <c r="AU168" s="960"/>
      <c r="AV168" s="960"/>
      <c r="AW168" s="960"/>
      <c r="AX168" s="960"/>
      <c r="AY168" s="960"/>
      <c r="AZ168" s="960"/>
      <c r="BA168" s="960"/>
      <c r="BB168" s="960"/>
      <c r="BC168" s="960"/>
      <c r="BD168" s="960"/>
      <c r="BE168" s="960"/>
      <c r="BF168" s="961"/>
      <c r="BG168" s="966"/>
      <c r="BH168" s="966"/>
      <c r="BI168" s="966"/>
      <c r="BJ168" s="966"/>
      <c r="BK168" s="966"/>
      <c r="BL168" s="966"/>
      <c r="CC168" s="360"/>
      <c r="CD168" s="360"/>
      <c r="CE168" s="360"/>
      <c r="CF168" s="189"/>
      <c r="CG168" s="189"/>
      <c r="CH168" s="360"/>
      <c r="CI168" s="360"/>
      <c r="CJ168" s="360"/>
      <c r="CK168" s="360"/>
      <c r="CL168" s="360"/>
      <c r="CM168" s="360"/>
      <c r="CN168" s="360"/>
      <c r="CO168" s="360"/>
      <c r="CP168" s="360"/>
      <c r="CQ168" s="360"/>
      <c r="CR168" s="360"/>
      <c r="CS168" s="360"/>
      <c r="CT168" s="360"/>
      <c r="CU168" s="360"/>
      <c r="CV168" s="360"/>
      <c r="CW168" s="360"/>
      <c r="CX168" s="360"/>
      <c r="CY168" s="360"/>
      <c r="CZ168" s="360"/>
      <c r="DA168" s="360"/>
      <c r="DB168" s="360"/>
      <c r="DC168" s="360"/>
      <c r="DD168" s="360"/>
      <c r="DE168" s="360"/>
      <c r="DF168" s="360"/>
      <c r="DG168" s="360"/>
      <c r="DH168" s="360"/>
      <c r="DI168" s="360"/>
      <c r="DJ168" s="360"/>
      <c r="DK168" s="360"/>
      <c r="DL168" s="360"/>
      <c r="DM168" s="360"/>
      <c r="DN168" s="360"/>
      <c r="DO168" s="360"/>
      <c r="DP168" s="360"/>
      <c r="DQ168" s="360"/>
      <c r="DR168" s="360"/>
      <c r="DS168" s="360"/>
      <c r="DT168" s="360"/>
      <c r="DU168" s="360"/>
      <c r="DV168" s="360"/>
      <c r="DW168" s="360"/>
      <c r="DX168" s="360"/>
      <c r="DY168" s="360"/>
      <c r="DZ168" s="360"/>
      <c r="EA168" s="360"/>
      <c r="EB168" s="360"/>
      <c r="EC168" s="360"/>
      <c r="ED168" s="360"/>
      <c r="EE168" s="360"/>
      <c r="EF168" s="360"/>
      <c r="EG168" s="360"/>
      <c r="EH168" s="360"/>
      <c r="EI168" s="360"/>
      <c r="EJ168" s="360"/>
    </row>
    <row r="169" spans="1:140" ht="7.5" customHeight="1">
      <c r="A169" s="255"/>
      <c r="B169" s="975"/>
      <c r="C169" s="976"/>
      <c r="D169" s="977"/>
      <c r="E169" s="195"/>
      <c r="F169" s="196"/>
      <c r="G169" s="196"/>
      <c r="H169" s="196"/>
      <c r="I169" s="196"/>
      <c r="J169" s="196"/>
      <c r="K169" s="196"/>
      <c r="L169" s="196"/>
      <c r="M169" s="196"/>
      <c r="N169" s="196"/>
      <c r="O169" s="196"/>
      <c r="P169" s="196"/>
      <c r="Q169" s="196"/>
      <c r="R169" s="196"/>
      <c r="S169" s="196"/>
      <c r="T169" s="196"/>
      <c r="U169" s="196"/>
      <c r="V169" s="196"/>
      <c r="W169" s="196"/>
      <c r="X169" s="196"/>
      <c r="Y169" s="196"/>
      <c r="Z169" s="196"/>
      <c r="AA169" s="196"/>
      <c r="AB169" s="196"/>
      <c r="AC169" s="196"/>
      <c r="AD169" s="196"/>
      <c r="AE169" s="196"/>
      <c r="AF169" s="196"/>
      <c r="AG169" s="196"/>
      <c r="AH169" s="196"/>
      <c r="AI169" s="196"/>
      <c r="AJ169" s="196"/>
      <c r="AK169" s="196"/>
      <c r="AL169" s="196"/>
      <c r="AM169" s="196"/>
      <c r="AN169" s="196"/>
      <c r="AO169" s="196"/>
      <c r="AP169" s="196"/>
      <c r="AQ169" s="196"/>
      <c r="AR169" s="196"/>
      <c r="AS169" s="196"/>
      <c r="AT169" s="196"/>
      <c r="AU169" s="196"/>
      <c r="AV169" s="196"/>
      <c r="AW169" s="196"/>
      <c r="AX169" s="196"/>
      <c r="AY169" s="196"/>
      <c r="AZ169" s="196"/>
      <c r="BA169" s="196"/>
      <c r="BB169" s="196"/>
      <c r="BC169" s="196"/>
      <c r="BD169" s="196"/>
      <c r="BE169" s="196"/>
      <c r="BF169" s="197"/>
      <c r="BG169" s="966"/>
      <c r="BH169" s="966"/>
      <c r="BI169" s="966"/>
      <c r="BJ169" s="966"/>
      <c r="BK169" s="966"/>
      <c r="BL169" s="966"/>
      <c r="BO169" s="96"/>
      <c r="BP169" s="96"/>
      <c r="BQ169" s="96"/>
      <c r="BR169" s="96"/>
      <c r="BS169" s="96"/>
      <c r="BT169" s="96"/>
      <c r="BU169" s="96"/>
      <c r="BV169" s="96"/>
      <c r="BW169" s="96"/>
      <c r="BX169" s="96"/>
      <c r="BY169" s="96"/>
      <c r="BZ169" s="96"/>
      <c r="CA169" s="96"/>
      <c r="CB169" s="96"/>
      <c r="CC169" s="83"/>
      <c r="CD169" s="83"/>
      <c r="CE169" s="83"/>
      <c r="CF169" s="83"/>
      <c r="CG169" s="83"/>
      <c r="CH169" s="83"/>
      <c r="CI169" s="83"/>
      <c r="CJ169" s="83"/>
      <c r="CK169" s="83"/>
      <c r="CL169" s="83"/>
      <c r="CM169" s="83"/>
      <c r="CN169" s="83"/>
      <c r="CO169" s="83"/>
      <c r="CP169" s="83"/>
      <c r="CQ169" s="83"/>
      <c r="CR169" s="83"/>
      <c r="CS169" s="83"/>
      <c r="CT169" s="83"/>
      <c r="CU169" s="83"/>
      <c r="CV169" s="83"/>
      <c r="CW169" s="83"/>
      <c r="CX169" s="83"/>
      <c r="CY169" s="83"/>
      <c r="CZ169" s="83"/>
      <c r="DA169" s="83"/>
      <c r="DB169" s="83"/>
      <c r="DC169" s="83"/>
      <c r="DD169" s="83"/>
      <c r="DE169" s="83"/>
      <c r="DF169" s="83"/>
      <c r="DG169" s="83"/>
      <c r="DH169" s="83"/>
      <c r="DI169" s="83"/>
      <c r="DJ169" s="83"/>
      <c r="DK169" s="83"/>
      <c r="DL169" s="83"/>
      <c r="DM169" s="83"/>
      <c r="DN169" s="83"/>
      <c r="DO169" s="83"/>
      <c r="DP169" s="83"/>
      <c r="DQ169" s="83"/>
      <c r="DR169" s="83"/>
      <c r="DS169" s="83"/>
      <c r="DT169" s="83"/>
      <c r="DU169" s="83"/>
      <c r="DV169" s="83"/>
      <c r="DW169" s="83"/>
      <c r="DX169" s="83"/>
      <c r="DY169" s="83"/>
      <c r="DZ169" s="83"/>
      <c r="EA169" s="83"/>
      <c r="EB169" s="83"/>
      <c r="EC169" s="83"/>
    </row>
    <row r="170" spans="1:140" ht="12.75" customHeight="1">
      <c r="A170" s="255"/>
      <c r="B170" s="969" t="s">
        <v>36</v>
      </c>
      <c r="C170" s="970"/>
      <c r="D170" s="971"/>
      <c r="E170" s="908" t="s">
        <v>266</v>
      </c>
      <c r="F170" s="953"/>
      <c r="G170" s="953"/>
      <c r="H170" s="953"/>
      <c r="I170" s="953"/>
      <c r="J170" s="953"/>
      <c r="K170" s="953"/>
      <c r="L170" s="953"/>
      <c r="M170" s="953"/>
      <c r="N170" s="953"/>
      <c r="O170" s="953"/>
      <c r="P170" s="953"/>
      <c r="Q170" s="953"/>
      <c r="R170" s="953"/>
      <c r="S170" s="953"/>
      <c r="T170" s="953"/>
      <c r="U170" s="953"/>
      <c r="V170" s="953"/>
      <c r="W170" s="953"/>
      <c r="X170" s="953"/>
      <c r="Y170" s="953"/>
      <c r="Z170" s="953"/>
      <c r="AA170" s="953"/>
      <c r="AB170" s="953"/>
      <c r="AC170" s="953"/>
      <c r="AD170" s="953"/>
      <c r="AE170" s="953"/>
      <c r="AF170" s="953"/>
      <c r="AG170" s="953"/>
      <c r="AH170" s="953"/>
      <c r="AI170" s="953"/>
      <c r="AJ170" s="953"/>
      <c r="AK170" s="953"/>
      <c r="AL170" s="953"/>
      <c r="AM170" s="953"/>
      <c r="AN170" s="953"/>
      <c r="AO170" s="953"/>
      <c r="AP170" s="953"/>
      <c r="AQ170" s="953"/>
      <c r="AR170" s="953"/>
      <c r="AS170" s="953"/>
      <c r="AT170" s="953"/>
      <c r="AU170" s="953"/>
      <c r="AV170" s="953"/>
      <c r="AW170" s="953"/>
      <c r="AX170" s="953"/>
      <c r="AY170" s="953"/>
      <c r="AZ170" s="953"/>
      <c r="BA170" s="953"/>
      <c r="BB170" s="953"/>
      <c r="BC170" s="953"/>
      <c r="BD170" s="953"/>
      <c r="BE170" s="953"/>
      <c r="BF170" s="954"/>
      <c r="BG170" s="966"/>
      <c r="BH170" s="966"/>
      <c r="BI170" s="966"/>
      <c r="BJ170" s="966"/>
      <c r="BK170" s="966"/>
      <c r="BL170" s="966"/>
      <c r="BO170" s="96"/>
      <c r="BP170" s="96"/>
      <c r="BQ170" s="96"/>
      <c r="BR170" s="96"/>
      <c r="BS170" s="96"/>
      <c r="BT170" s="96"/>
      <c r="BU170" s="96"/>
      <c r="BV170" s="96"/>
      <c r="BW170" s="96"/>
      <c r="BX170" s="96"/>
      <c r="BY170" s="96"/>
      <c r="BZ170" s="96"/>
      <c r="CA170" s="96"/>
      <c r="CB170" s="96"/>
      <c r="CC170" s="83"/>
      <c r="CD170" s="83"/>
      <c r="CE170" s="83"/>
      <c r="CF170" s="83"/>
      <c r="CG170" s="83"/>
      <c r="CH170" s="83"/>
      <c r="CI170" s="83"/>
      <c r="CJ170" s="83"/>
      <c r="CK170" s="83"/>
      <c r="CL170" s="83"/>
      <c r="CM170" s="83"/>
      <c r="CN170" s="83"/>
      <c r="CO170" s="83"/>
      <c r="CP170" s="83"/>
      <c r="CQ170" s="83"/>
      <c r="CR170" s="83"/>
      <c r="CS170" s="83"/>
      <c r="CT170" s="83"/>
      <c r="CU170" s="83"/>
      <c r="CV170" s="83"/>
      <c r="CW170" s="83"/>
      <c r="CX170" s="83"/>
      <c r="CY170" s="83"/>
      <c r="CZ170" s="83"/>
      <c r="DA170" s="83"/>
      <c r="DB170" s="83"/>
      <c r="DC170" s="83"/>
      <c r="DD170" s="83"/>
      <c r="DE170" s="83"/>
      <c r="DF170" s="83"/>
      <c r="DG170" s="83"/>
      <c r="DH170" s="83"/>
      <c r="DI170" s="83"/>
      <c r="DJ170" s="83"/>
      <c r="DK170" s="83"/>
      <c r="DL170" s="83"/>
      <c r="DM170" s="83"/>
      <c r="DN170" s="83"/>
      <c r="DO170" s="83"/>
      <c r="DP170" s="83"/>
      <c r="DQ170" s="83"/>
      <c r="DR170" s="83"/>
      <c r="DS170" s="83"/>
      <c r="DT170" s="83"/>
      <c r="DU170" s="83"/>
      <c r="DV170" s="83"/>
      <c r="DW170" s="83"/>
      <c r="DX170" s="83"/>
      <c r="DY170" s="83"/>
      <c r="DZ170" s="83"/>
      <c r="EA170" s="83"/>
      <c r="EB170" s="83"/>
      <c r="EC170" s="83"/>
    </row>
    <row r="171" spans="1:140" ht="12.75" customHeight="1">
      <c r="A171" s="255"/>
      <c r="B171" s="972"/>
      <c r="C171" s="973"/>
      <c r="D171" s="974"/>
      <c r="E171" s="911"/>
      <c r="F171" s="955"/>
      <c r="G171" s="955"/>
      <c r="H171" s="955"/>
      <c r="I171" s="955"/>
      <c r="J171" s="955"/>
      <c r="K171" s="955"/>
      <c r="L171" s="955"/>
      <c r="M171" s="955"/>
      <c r="N171" s="955"/>
      <c r="O171" s="955"/>
      <c r="P171" s="955"/>
      <c r="Q171" s="955"/>
      <c r="R171" s="955"/>
      <c r="S171" s="955"/>
      <c r="T171" s="955"/>
      <c r="U171" s="955"/>
      <c r="V171" s="955"/>
      <c r="W171" s="955"/>
      <c r="X171" s="955"/>
      <c r="Y171" s="955"/>
      <c r="Z171" s="955"/>
      <c r="AA171" s="955"/>
      <c r="AB171" s="955"/>
      <c r="AC171" s="955"/>
      <c r="AD171" s="955"/>
      <c r="AE171" s="955"/>
      <c r="AF171" s="955"/>
      <c r="AG171" s="955"/>
      <c r="AH171" s="955"/>
      <c r="AI171" s="955"/>
      <c r="AJ171" s="955"/>
      <c r="AK171" s="955"/>
      <c r="AL171" s="955"/>
      <c r="AM171" s="955"/>
      <c r="AN171" s="955"/>
      <c r="AO171" s="955"/>
      <c r="AP171" s="955"/>
      <c r="AQ171" s="955"/>
      <c r="AR171" s="955"/>
      <c r="AS171" s="955"/>
      <c r="AT171" s="955"/>
      <c r="AU171" s="955"/>
      <c r="AV171" s="955"/>
      <c r="AW171" s="955"/>
      <c r="AX171" s="955"/>
      <c r="AY171" s="955"/>
      <c r="AZ171" s="955"/>
      <c r="BA171" s="955"/>
      <c r="BB171" s="955"/>
      <c r="BC171" s="955"/>
      <c r="BD171" s="955"/>
      <c r="BE171" s="955"/>
      <c r="BF171" s="956"/>
      <c r="BG171" s="966"/>
      <c r="BH171" s="966"/>
      <c r="BI171" s="966"/>
      <c r="BJ171" s="966"/>
      <c r="BK171" s="966"/>
      <c r="BL171" s="966"/>
      <c r="BO171" s="96"/>
      <c r="BP171" s="96"/>
      <c r="BQ171" s="96"/>
      <c r="BR171" s="96"/>
      <c r="BS171" s="96"/>
      <c r="BT171" s="96"/>
      <c r="BU171" s="96"/>
      <c r="BV171" s="96"/>
      <c r="BW171" s="96"/>
      <c r="BX171" s="96"/>
      <c r="BY171" s="96"/>
      <c r="BZ171" s="96"/>
      <c r="CA171" s="96"/>
      <c r="CB171" s="96"/>
      <c r="CC171" s="83"/>
      <c r="CD171" s="83"/>
      <c r="CE171" s="83"/>
      <c r="CF171" s="83"/>
      <c r="CG171" s="83"/>
      <c r="CH171" s="83"/>
      <c r="CI171" s="83"/>
      <c r="CJ171" s="83"/>
      <c r="CK171" s="83"/>
      <c r="CL171" s="83"/>
      <c r="CM171" s="83"/>
      <c r="CN171" s="83"/>
      <c r="CO171" s="83"/>
      <c r="CP171" s="83"/>
      <c r="CQ171" s="83"/>
      <c r="CR171" s="83"/>
      <c r="CS171" s="83"/>
      <c r="CT171" s="83"/>
      <c r="CU171" s="83"/>
      <c r="CV171" s="83"/>
      <c r="CW171" s="83"/>
      <c r="CX171" s="83"/>
      <c r="CY171" s="83"/>
      <c r="CZ171" s="83"/>
      <c r="DA171" s="83"/>
      <c r="DB171" s="83"/>
      <c r="DC171" s="83"/>
      <c r="DD171" s="83"/>
      <c r="DE171" s="83"/>
      <c r="DF171" s="83"/>
      <c r="DG171" s="83"/>
      <c r="DH171" s="83"/>
      <c r="DI171" s="83"/>
      <c r="DJ171" s="83"/>
      <c r="DK171" s="83"/>
      <c r="DL171" s="83"/>
      <c r="DM171" s="83"/>
      <c r="DN171" s="83"/>
      <c r="DO171" s="83"/>
      <c r="DP171" s="83"/>
      <c r="DQ171" s="83"/>
      <c r="DR171" s="83"/>
      <c r="DS171" s="83"/>
      <c r="DT171" s="83"/>
      <c r="DU171" s="83"/>
      <c r="DV171" s="83"/>
      <c r="DW171" s="83"/>
      <c r="DX171" s="83"/>
      <c r="DY171" s="83"/>
      <c r="DZ171" s="83"/>
      <c r="EA171" s="83"/>
      <c r="EB171" s="83"/>
      <c r="EC171" s="83"/>
    </row>
    <row r="172" spans="1:140" ht="12.75" customHeight="1">
      <c r="A172" s="255"/>
      <c r="B172" s="972"/>
      <c r="C172" s="973"/>
      <c r="D172" s="974"/>
      <c r="E172" s="911"/>
      <c r="F172" s="955"/>
      <c r="G172" s="955"/>
      <c r="H172" s="955"/>
      <c r="I172" s="955"/>
      <c r="J172" s="955"/>
      <c r="K172" s="955"/>
      <c r="L172" s="955"/>
      <c r="M172" s="955"/>
      <c r="N172" s="955"/>
      <c r="O172" s="955"/>
      <c r="P172" s="955"/>
      <c r="Q172" s="955"/>
      <c r="R172" s="955"/>
      <c r="S172" s="955"/>
      <c r="T172" s="955"/>
      <c r="U172" s="955"/>
      <c r="V172" s="955"/>
      <c r="W172" s="955"/>
      <c r="X172" s="955"/>
      <c r="Y172" s="955"/>
      <c r="Z172" s="955"/>
      <c r="AA172" s="955"/>
      <c r="AB172" s="955"/>
      <c r="AC172" s="955"/>
      <c r="AD172" s="955"/>
      <c r="AE172" s="955"/>
      <c r="AF172" s="955"/>
      <c r="AG172" s="955"/>
      <c r="AH172" s="955"/>
      <c r="AI172" s="955"/>
      <c r="AJ172" s="955"/>
      <c r="AK172" s="955"/>
      <c r="AL172" s="955"/>
      <c r="AM172" s="955"/>
      <c r="AN172" s="955"/>
      <c r="AO172" s="955"/>
      <c r="AP172" s="955"/>
      <c r="AQ172" s="955"/>
      <c r="AR172" s="955"/>
      <c r="AS172" s="955"/>
      <c r="AT172" s="955"/>
      <c r="AU172" s="955"/>
      <c r="AV172" s="955"/>
      <c r="AW172" s="955"/>
      <c r="AX172" s="955"/>
      <c r="AY172" s="955"/>
      <c r="AZ172" s="955"/>
      <c r="BA172" s="955"/>
      <c r="BB172" s="955"/>
      <c r="BC172" s="955"/>
      <c r="BD172" s="955"/>
      <c r="BE172" s="955"/>
      <c r="BF172" s="956"/>
      <c r="BG172" s="966"/>
      <c r="BH172" s="966"/>
      <c r="BI172" s="966"/>
      <c r="BJ172" s="966"/>
      <c r="BK172" s="966"/>
      <c r="BL172" s="966"/>
      <c r="BO172" s="96"/>
      <c r="BP172" s="96"/>
      <c r="BQ172" s="96"/>
      <c r="BR172" s="96"/>
      <c r="BS172" s="96"/>
      <c r="BT172" s="96"/>
      <c r="BU172" s="96"/>
      <c r="BV172" s="96"/>
      <c r="BW172" s="96"/>
      <c r="BX172" s="96"/>
      <c r="BY172" s="96"/>
      <c r="BZ172" s="96"/>
      <c r="CA172" s="96"/>
      <c r="CB172" s="96"/>
      <c r="CC172" s="83"/>
      <c r="CD172" s="83"/>
      <c r="CE172" s="83"/>
      <c r="CF172" s="83"/>
      <c r="CG172" s="83"/>
      <c r="CH172" s="83"/>
      <c r="CI172" s="83"/>
      <c r="CJ172" s="83"/>
      <c r="CK172" s="83"/>
      <c r="CL172" s="83"/>
      <c r="CM172" s="83"/>
      <c r="CN172" s="83"/>
      <c r="CO172" s="83"/>
      <c r="CP172" s="83"/>
      <c r="CQ172" s="83"/>
      <c r="CR172" s="83"/>
      <c r="CS172" s="83"/>
      <c r="CT172" s="83"/>
      <c r="CU172" s="83"/>
      <c r="CV172" s="83"/>
      <c r="CW172" s="83"/>
      <c r="CX172" s="83"/>
      <c r="CY172" s="83"/>
      <c r="CZ172" s="83"/>
      <c r="DA172" s="83"/>
      <c r="DB172" s="83"/>
      <c r="DC172" s="83"/>
      <c r="DD172" s="83"/>
      <c r="DE172" s="83"/>
      <c r="DF172" s="83"/>
      <c r="DG172" s="83"/>
      <c r="DH172" s="83"/>
      <c r="DI172" s="83"/>
      <c r="DJ172" s="83"/>
      <c r="DK172" s="83"/>
      <c r="DL172" s="83"/>
      <c r="DM172" s="83"/>
      <c r="DN172" s="83"/>
      <c r="DO172" s="83"/>
      <c r="DP172" s="83"/>
      <c r="DQ172" s="83"/>
      <c r="DR172" s="83"/>
      <c r="DS172" s="83"/>
      <c r="DT172" s="83"/>
      <c r="DU172" s="83"/>
      <c r="DV172" s="83"/>
      <c r="DW172" s="83"/>
      <c r="DX172" s="83"/>
      <c r="DY172" s="83"/>
      <c r="DZ172" s="83"/>
      <c r="EA172" s="83"/>
      <c r="EB172" s="83"/>
      <c r="EC172" s="83"/>
    </row>
    <row r="173" spans="1:140" ht="12.75" customHeight="1">
      <c r="A173" s="255"/>
      <c r="B173" s="975"/>
      <c r="C173" s="976"/>
      <c r="D173" s="977"/>
      <c r="E173" s="957"/>
      <c r="F173" s="958"/>
      <c r="G173" s="958"/>
      <c r="H173" s="958"/>
      <c r="I173" s="958"/>
      <c r="J173" s="958"/>
      <c r="K173" s="958"/>
      <c r="L173" s="958"/>
      <c r="M173" s="958"/>
      <c r="N173" s="958"/>
      <c r="O173" s="958"/>
      <c r="P173" s="958"/>
      <c r="Q173" s="958"/>
      <c r="R173" s="958"/>
      <c r="S173" s="958"/>
      <c r="T173" s="958"/>
      <c r="U173" s="958"/>
      <c r="V173" s="958"/>
      <c r="W173" s="958"/>
      <c r="X173" s="958"/>
      <c r="Y173" s="958"/>
      <c r="Z173" s="958"/>
      <c r="AA173" s="958"/>
      <c r="AB173" s="958"/>
      <c r="AC173" s="958"/>
      <c r="AD173" s="958"/>
      <c r="AE173" s="958"/>
      <c r="AF173" s="958"/>
      <c r="AG173" s="958"/>
      <c r="AH173" s="958"/>
      <c r="AI173" s="958"/>
      <c r="AJ173" s="958"/>
      <c r="AK173" s="958"/>
      <c r="AL173" s="958"/>
      <c r="AM173" s="958"/>
      <c r="AN173" s="958"/>
      <c r="AO173" s="958"/>
      <c r="AP173" s="958"/>
      <c r="AQ173" s="958"/>
      <c r="AR173" s="958"/>
      <c r="AS173" s="958"/>
      <c r="AT173" s="958"/>
      <c r="AU173" s="958"/>
      <c r="AV173" s="958"/>
      <c r="AW173" s="958"/>
      <c r="AX173" s="958"/>
      <c r="AY173" s="958"/>
      <c r="AZ173" s="958"/>
      <c r="BA173" s="958"/>
      <c r="BB173" s="958"/>
      <c r="BC173" s="958"/>
      <c r="BD173" s="958"/>
      <c r="BE173" s="958"/>
      <c r="BF173" s="959"/>
      <c r="BG173" s="966"/>
      <c r="BH173" s="966"/>
      <c r="BI173" s="966"/>
      <c r="BJ173" s="966"/>
      <c r="BK173" s="966"/>
      <c r="BL173" s="966"/>
      <c r="BO173" s="96"/>
      <c r="BP173" s="96"/>
      <c r="BQ173" s="96"/>
      <c r="BR173" s="96"/>
      <c r="BS173" s="96"/>
      <c r="BT173" s="96"/>
      <c r="BU173" s="96"/>
      <c r="BV173" s="96"/>
      <c r="BW173" s="96"/>
      <c r="BX173" s="96"/>
      <c r="BY173" s="96"/>
      <c r="BZ173" s="96"/>
      <c r="CA173" s="96"/>
      <c r="CB173" s="96"/>
      <c r="CC173" s="83"/>
      <c r="CD173" s="83"/>
      <c r="CE173" s="83"/>
      <c r="CF173" s="83"/>
      <c r="CG173" s="83"/>
      <c r="CH173" s="83"/>
      <c r="CI173" s="83"/>
      <c r="CJ173" s="83"/>
      <c r="CK173" s="83"/>
      <c r="CL173" s="83"/>
      <c r="CM173" s="83"/>
      <c r="CN173" s="83"/>
      <c r="CO173" s="83"/>
      <c r="CP173" s="83"/>
      <c r="CQ173" s="83"/>
      <c r="CR173" s="83"/>
      <c r="CS173" s="83"/>
      <c r="CT173" s="83"/>
      <c r="CU173" s="83"/>
      <c r="CV173" s="83"/>
      <c r="CW173" s="83"/>
      <c r="CX173" s="83"/>
      <c r="CY173" s="83"/>
      <c r="CZ173" s="83"/>
      <c r="DA173" s="83"/>
      <c r="DB173" s="83"/>
      <c r="DC173" s="83"/>
      <c r="DD173" s="83"/>
      <c r="DE173" s="83"/>
      <c r="DF173" s="83"/>
      <c r="DG173" s="83"/>
      <c r="DH173" s="83"/>
      <c r="DI173" s="83"/>
      <c r="DJ173" s="83"/>
      <c r="DK173" s="83"/>
      <c r="DL173" s="83"/>
      <c r="DM173" s="83"/>
      <c r="DN173" s="83"/>
      <c r="DO173" s="83"/>
      <c r="DP173" s="83"/>
      <c r="DQ173" s="83"/>
      <c r="DR173" s="83"/>
      <c r="DS173" s="83"/>
      <c r="DT173" s="83"/>
      <c r="DU173" s="83"/>
      <c r="DV173" s="83"/>
      <c r="DW173" s="83"/>
      <c r="DX173" s="83"/>
      <c r="DY173" s="83"/>
      <c r="DZ173" s="83"/>
      <c r="EA173" s="83"/>
      <c r="EB173" s="83"/>
      <c r="EC173" s="83"/>
    </row>
    <row r="174" spans="1:140" ht="12.75" customHeight="1">
      <c r="A174" s="255"/>
      <c r="B174" s="969" t="s">
        <v>38</v>
      </c>
      <c r="C174" s="970"/>
      <c r="D174" s="971"/>
      <c r="E174" s="908" t="s">
        <v>339</v>
      </c>
      <c r="F174" s="953"/>
      <c r="G174" s="953"/>
      <c r="H174" s="953"/>
      <c r="I174" s="953"/>
      <c r="J174" s="953"/>
      <c r="K174" s="953"/>
      <c r="L174" s="953"/>
      <c r="M174" s="953"/>
      <c r="N174" s="953"/>
      <c r="O174" s="953"/>
      <c r="P174" s="953"/>
      <c r="Q174" s="953"/>
      <c r="R174" s="953"/>
      <c r="S174" s="953"/>
      <c r="T174" s="953"/>
      <c r="U174" s="953"/>
      <c r="V174" s="953"/>
      <c r="W174" s="953"/>
      <c r="X174" s="953"/>
      <c r="Y174" s="953"/>
      <c r="Z174" s="953"/>
      <c r="AA174" s="953"/>
      <c r="AB174" s="953"/>
      <c r="AC174" s="953"/>
      <c r="AD174" s="953"/>
      <c r="AE174" s="953"/>
      <c r="AF174" s="953"/>
      <c r="AG174" s="953"/>
      <c r="AH174" s="953"/>
      <c r="AI174" s="953"/>
      <c r="AJ174" s="953"/>
      <c r="AK174" s="953"/>
      <c r="AL174" s="953"/>
      <c r="AM174" s="953"/>
      <c r="AN174" s="953"/>
      <c r="AO174" s="953"/>
      <c r="AP174" s="953"/>
      <c r="AQ174" s="953"/>
      <c r="AR174" s="953"/>
      <c r="AS174" s="953"/>
      <c r="AT174" s="953"/>
      <c r="AU174" s="953"/>
      <c r="AV174" s="953"/>
      <c r="AW174" s="953"/>
      <c r="AX174" s="953"/>
      <c r="AY174" s="953"/>
      <c r="AZ174" s="953"/>
      <c r="BA174" s="953"/>
      <c r="BB174" s="953"/>
      <c r="BC174" s="953"/>
      <c r="BD174" s="953"/>
      <c r="BE174" s="953"/>
      <c r="BF174" s="954"/>
      <c r="BG174" s="899"/>
      <c r="BH174" s="900"/>
      <c r="BI174" s="900"/>
      <c r="BJ174" s="900"/>
      <c r="BK174" s="900"/>
      <c r="BL174" s="901"/>
      <c r="BO174" s="96"/>
      <c r="BP174" s="96"/>
      <c r="BQ174" s="96"/>
      <c r="BR174" s="96"/>
      <c r="BS174" s="96"/>
      <c r="BT174" s="96"/>
      <c r="BU174" s="96"/>
      <c r="BV174" s="96"/>
      <c r="BW174" s="96"/>
      <c r="BX174" s="96"/>
      <c r="BY174" s="96"/>
      <c r="BZ174" s="96"/>
      <c r="CA174" s="96"/>
      <c r="CB174" s="96"/>
      <c r="CC174" s="83"/>
      <c r="CD174" s="83"/>
      <c r="CE174" s="83"/>
      <c r="CF174" s="83"/>
      <c r="CG174" s="83"/>
      <c r="CH174" s="83"/>
      <c r="CI174" s="83"/>
      <c r="CJ174" s="83"/>
      <c r="CK174" s="83"/>
      <c r="CL174" s="83"/>
      <c r="CM174" s="83"/>
      <c r="CN174" s="83"/>
      <c r="CO174" s="83"/>
      <c r="CP174" s="83"/>
      <c r="CQ174" s="83"/>
      <c r="CR174" s="83"/>
      <c r="CS174" s="83"/>
      <c r="CT174" s="83"/>
      <c r="CU174" s="83"/>
      <c r="CV174" s="83"/>
      <c r="CW174" s="83"/>
      <c r="CX174" s="83"/>
      <c r="CY174" s="83"/>
      <c r="CZ174" s="83"/>
      <c r="DA174" s="83"/>
      <c r="DB174" s="83"/>
      <c r="DC174" s="83"/>
      <c r="DD174" s="83"/>
      <c r="DE174" s="83"/>
      <c r="DF174" s="83"/>
      <c r="DG174" s="83"/>
      <c r="DH174" s="83"/>
      <c r="DI174" s="83"/>
      <c r="DJ174" s="83"/>
      <c r="DK174" s="83"/>
      <c r="DL174" s="83"/>
      <c r="DM174" s="83"/>
      <c r="DN174" s="83"/>
      <c r="DO174" s="83"/>
      <c r="DP174" s="83"/>
      <c r="DQ174" s="83"/>
      <c r="DR174" s="83"/>
      <c r="DS174" s="83"/>
      <c r="DT174" s="83"/>
      <c r="DU174" s="83"/>
      <c r="DV174" s="83"/>
      <c r="DW174" s="83"/>
      <c r="DX174" s="83"/>
      <c r="DY174" s="83"/>
      <c r="DZ174" s="83"/>
      <c r="EA174" s="83"/>
      <c r="EB174" s="83"/>
      <c r="EC174" s="83"/>
    </row>
    <row r="175" spans="1:140" ht="12.75" customHeight="1">
      <c r="A175" s="255"/>
      <c r="B175" s="972"/>
      <c r="C175" s="973"/>
      <c r="D175" s="974"/>
      <c r="E175" s="911"/>
      <c r="F175" s="955"/>
      <c r="G175" s="955"/>
      <c r="H175" s="955"/>
      <c r="I175" s="955"/>
      <c r="J175" s="955"/>
      <c r="K175" s="955"/>
      <c r="L175" s="955"/>
      <c r="M175" s="955"/>
      <c r="N175" s="955"/>
      <c r="O175" s="955"/>
      <c r="P175" s="955"/>
      <c r="Q175" s="955"/>
      <c r="R175" s="955"/>
      <c r="S175" s="955"/>
      <c r="T175" s="955"/>
      <c r="U175" s="955"/>
      <c r="V175" s="955"/>
      <c r="W175" s="955"/>
      <c r="X175" s="955"/>
      <c r="Y175" s="955"/>
      <c r="Z175" s="955"/>
      <c r="AA175" s="955"/>
      <c r="AB175" s="955"/>
      <c r="AC175" s="955"/>
      <c r="AD175" s="955"/>
      <c r="AE175" s="955"/>
      <c r="AF175" s="955"/>
      <c r="AG175" s="955"/>
      <c r="AH175" s="955"/>
      <c r="AI175" s="955"/>
      <c r="AJ175" s="955"/>
      <c r="AK175" s="955"/>
      <c r="AL175" s="955"/>
      <c r="AM175" s="955"/>
      <c r="AN175" s="955"/>
      <c r="AO175" s="955"/>
      <c r="AP175" s="955"/>
      <c r="AQ175" s="955"/>
      <c r="AR175" s="955"/>
      <c r="AS175" s="955"/>
      <c r="AT175" s="955"/>
      <c r="AU175" s="955"/>
      <c r="AV175" s="955"/>
      <c r="AW175" s="955"/>
      <c r="AX175" s="955"/>
      <c r="AY175" s="955"/>
      <c r="AZ175" s="955"/>
      <c r="BA175" s="955"/>
      <c r="BB175" s="955"/>
      <c r="BC175" s="955"/>
      <c r="BD175" s="955"/>
      <c r="BE175" s="955"/>
      <c r="BF175" s="956"/>
      <c r="BG175" s="902"/>
      <c r="BH175" s="903"/>
      <c r="BI175" s="903"/>
      <c r="BJ175" s="903"/>
      <c r="BK175" s="903"/>
      <c r="BL175" s="904"/>
      <c r="BO175" s="96"/>
      <c r="BP175" s="96"/>
      <c r="BQ175" s="96"/>
      <c r="BR175" s="96"/>
      <c r="BS175" s="96"/>
      <c r="BT175" s="96"/>
      <c r="BU175" s="96"/>
      <c r="BV175" s="96"/>
      <c r="BW175" s="96"/>
      <c r="BX175" s="96"/>
      <c r="BY175" s="96"/>
      <c r="BZ175" s="96"/>
      <c r="CA175" s="96"/>
      <c r="CB175" s="96"/>
      <c r="CC175" s="83"/>
      <c r="CD175" s="83"/>
      <c r="CE175" s="83"/>
      <c r="CF175" s="83"/>
      <c r="CG175" s="83"/>
      <c r="CH175" s="83"/>
      <c r="CI175" s="83"/>
      <c r="CJ175" s="83"/>
      <c r="CK175" s="83"/>
      <c r="CL175" s="83"/>
      <c r="CM175" s="83"/>
      <c r="CN175" s="83"/>
      <c r="CO175" s="83"/>
      <c r="CP175" s="83"/>
      <c r="CQ175" s="83"/>
      <c r="CR175" s="83"/>
      <c r="CS175" s="83"/>
      <c r="CT175" s="83"/>
      <c r="CU175" s="83"/>
      <c r="CV175" s="83"/>
      <c r="CW175" s="83"/>
      <c r="CX175" s="83"/>
      <c r="CY175" s="83"/>
      <c r="CZ175" s="83"/>
      <c r="DA175" s="83"/>
      <c r="DB175" s="83"/>
      <c r="DC175" s="83"/>
      <c r="DD175" s="83"/>
      <c r="DE175" s="83"/>
      <c r="DF175" s="83"/>
      <c r="DG175" s="83"/>
      <c r="DH175" s="83"/>
      <c r="DI175" s="83"/>
      <c r="DJ175" s="83"/>
      <c r="DK175" s="83"/>
      <c r="DL175" s="83"/>
      <c r="DM175" s="83"/>
      <c r="DN175" s="83"/>
      <c r="DO175" s="83"/>
      <c r="DP175" s="83"/>
      <c r="DQ175" s="83"/>
      <c r="DR175" s="83"/>
      <c r="DS175" s="83"/>
      <c r="DT175" s="83"/>
      <c r="DU175" s="83"/>
      <c r="DV175" s="83"/>
      <c r="DW175" s="83"/>
      <c r="DX175" s="83"/>
      <c r="DY175" s="83"/>
      <c r="DZ175" s="83"/>
      <c r="EA175" s="83"/>
      <c r="EB175" s="83"/>
      <c r="EC175" s="83"/>
    </row>
    <row r="176" spans="1:140" ht="12.75" customHeight="1">
      <c r="A176" s="255"/>
      <c r="B176" s="972"/>
      <c r="C176" s="973"/>
      <c r="D176" s="974"/>
      <c r="E176" s="1384"/>
      <c r="F176" s="955"/>
      <c r="G176" s="955"/>
      <c r="H176" s="955"/>
      <c r="I176" s="955"/>
      <c r="J176" s="955"/>
      <c r="K176" s="955"/>
      <c r="L176" s="955"/>
      <c r="M176" s="955"/>
      <c r="N176" s="955"/>
      <c r="O176" s="955"/>
      <c r="P176" s="955"/>
      <c r="Q176" s="955"/>
      <c r="R176" s="955"/>
      <c r="S176" s="955"/>
      <c r="T176" s="955"/>
      <c r="U176" s="955"/>
      <c r="V176" s="955"/>
      <c r="W176" s="955"/>
      <c r="X176" s="955"/>
      <c r="Y176" s="955"/>
      <c r="Z176" s="955"/>
      <c r="AA176" s="955"/>
      <c r="AB176" s="955"/>
      <c r="AC176" s="955"/>
      <c r="AD176" s="955"/>
      <c r="AE176" s="955"/>
      <c r="AF176" s="955"/>
      <c r="AG176" s="955"/>
      <c r="AH176" s="955"/>
      <c r="AI176" s="955"/>
      <c r="AJ176" s="955"/>
      <c r="AK176" s="955"/>
      <c r="AL176" s="955"/>
      <c r="AM176" s="955"/>
      <c r="AN176" s="955"/>
      <c r="AO176" s="955"/>
      <c r="AP176" s="955"/>
      <c r="AQ176" s="955"/>
      <c r="AR176" s="955"/>
      <c r="AS176" s="955"/>
      <c r="AT176" s="955"/>
      <c r="AU176" s="955"/>
      <c r="AV176" s="955"/>
      <c r="AW176" s="955"/>
      <c r="AX176" s="955"/>
      <c r="AY176" s="955"/>
      <c r="AZ176" s="955"/>
      <c r="BA176" s="955"/>
      <c r="BB176" s="955"/>
      <c r="BC176" s="955"/>
      <c r="BD176" s="955"/>
      <c r="BE176" s="955"/>
      <c r="BF176" s="956"/>
      <c r="BG176" s="902"/>
      <c r="BH176" s="903"/>
      <c r="BI176" s="903"/>
      <c r="BJ176" s="903"/>
      <c r="BK176" s="903"/>
      <c r="BL176" s="904"/>
      <c r="BN176" s="46" t="s">
        <v>2</v>
      </c>
      <c r="BO176" s="96"/>
      <c r="BP176" s="96"/>
      <c r="BQ176" s="96"/>
      <c r="BR176" s="94"/>
      <c r="BS176" s="94"/>
      <c r="BT176" s="95"/>
      <c r="BU176" s="95"/>
      <c r="BV176" s="95"/>
      <c r="BW176" s="95"/>
      <c r="BX176" s="95"/>
      <c r="BY176" s="95"/>
      <c r="BZ176" s="95"/>
      <c r="CA176" s="95"/>
      <c r="CB176" s="95"/>
      <c r="CC176" s="4"/>
      <c r="CD176" s="4"/>
      <c r="CE176" s="4"/>
      <c r="CF176" s="4"/>
      <c r="CG176" s="4"/>
      <c r="CH176" s="82"/>
      <c r="CI176" s="82"/>
      <c r="CJ176" s="82"/>
      <c r="CK176" s="82"/>
      <c r="CL176" s="82"/>
      <c r="CM176" s="82"/>
      <c r="CN176" s="82"/>
      <c r="CO176" s="82"/>
      <c r="CP176" s="82"/>
      <c r="CQ176" s="82"/>
      <c r="CR176" s="82"/>
      <c r="CS176" s="82"/>
      <c r="CT176" s="82"/>
      <c r="CU176" s="82"/>
      <c r="CV176" s="82"/>
      <c r="CW176" s="82"/>
      <c r="CX176" s="82"/>
      <c r="CY176" s="82"/>
      <c r="CZ176" s="82"/>
      <c r="DA176" s="82"/>
      <c r="DB176" s="83"/>
      <c r="DC176" s="83"/>
      <c r="DD176" s="83"/>
      <c r="DE176" s="83"/>
      <c r="DF176" s="83"/>
      <c r="DG176" s="83"/>
      <c r="DH176" s="83"/>
      <c r="DI176" s="83"/>
      <c r="DJ176" s="83"/>
      <c r="DK176" s="83"/>
      <c r="DL176" s="83"/>
      <c r="DM176" s="83"/>
      <c r="DN176" s="83"/>
      <c r="DO176" s="83"/>
      <c r="DP176" s="83"/>
      <c r="DQ176" s="83"/>
      <c r="DR176" s="83"/>
      <c r="DS176" s="83"/>
      <c r="DT176" s="83"/>
      <c r="DU176" s="83"/>
      <c r="DV176" s="83"/>
      <c r="DW176" s="83"/>
      <c r="DX176" s="83"/>
      <c r="DY176" s="83"/>
      <c r="DZ176" s="83"/>
      <c r="EA176" s="83"/>
      <c r="EB176" s="83"/>
      <c r="EC176" s="83"/>
    </row>
    <row r="177" spans="1:140" ht="12.75" customHeight="1">
      <c r="A177" s="255"/>
      <c r="B177" s="975"/>
      <c r="C177" s="976"/>
      <c r="D177" s="977"/>
      <c r="E177" s="957"/>
      <c r="F177" s="958"/>
      <c r="G177" s="958"/>
      <c r="H177" s="958"/>
      <c r="I177" s="958"/>
      <c r="J177" s="958"/>
      <c r="K177" s="958"/>
      <c r="L177" s="958"/>
      <c r="M177" s="958"/>
      <c r="N177" s="958"/>
      <c r="O177" s="958"/>
      <c r="P177" s="958"/>
      <c r="Q177" s="958"/>
      <c r="R177" s="958"/>
      <c r="S177" s="958"/>
      <c r="T177" s="958"/>
      <c r="U177" s="958"/>
      <c r="V177" s="958"/>
      <c r="W177" s="958"/>
      <c r="X177" s="958"/>
      <c r="Y177" s="958"/>
      <c r="Z177" s="958"/>
      <c r="AA177" s="958"/>
      <c r="AB177" s="958"/>
      <c r="AC177" s="958"/>
      <c r="AD177" s="958"/>
      <c r="AE177" s="958"/>
      <c r="AF177" s="958"/>
      <c r="AG177" s="958"/>
      <c r="AH177" s="958"/>
      <c r="AI177" s="958"/>
      <c r="AJ177" s="958"/>
      <c r="AK177" s="958"/>
      <c r="AL177" s="958"/>
      <c r="AM177" s="958"/>
      <c r="AN177" s="958"/>
      <c r="AO177" s="958"/>
      <c r="AP177" s="958"/>
      <c r="AQ177" s="958"/>
      <c r="AR177" s="958"/>
      <c r="AS177" s="958"/>
      <c r="AT177" s="958"/>
      <c r="AU177" s="958"/>
      <c r="AV177" s="958"/>
      <c r="AW177" s="958"/>
      <c r="AX177" s="958"/>
      <c r="AY177" s="958"/>
      <c r="AZ177" s="958"/>
      <c r="BA177" s="958"/>
      <c r="BB177" s="958"/>
      <c r="BC177" s="958"/>
      <c r="BD177" s="958"/>
      <c r="BE177" s="958"/>
      <c r="BF177" s="959"/>
      <c r="BG177" s="905"/>
      <c r="BH177" s="906"/>
      <c r="BI177" s="906"/>
      <c r="BJ177" s="906"/>
      <c r="BK177" s="906"/>
      <c r="BL177" s="907"/>
      <c r="BO177" s="96"/>
      <c r="BP177" s="96"/>
      <c r="BQ177" s="96"/>
      <c r="BR177" s="96"/>
      <c r="BS177" s="96"/>
      <c r="BT177" s="96"/>
      <c r="BU177" s="96"/>
      <c r="BV177" s="96"/>
      <c r="BW177" s="96"/>
      <c r="BX177" s="96"/>
      <c r="BY177" s="96"/>
      <c r="BZ177" s="96"/>
      <c r="CA177" s="96"/>
      <c r="CB177" s="96"/>
      <c r="CC177" s="83"/>
      <c r="CD177" s="83"/>
      <c r="CE177" s="83"/>
      <c r="CF177" s="83"/>
      <c r="CG177" s="83"/>
      <c r="CH177" s="83"/>
      <c r="CI177" s="83"/>
      <c r="CJ177" s="83"/>
      <c r="CK177" s="83"/>
      <c r="CL177" s="83"/>
      <c r="CM177" s="83"/>
      <c r="CN177" s="83"/>
      <c r="CO177" s="83"/>
      <c r="CP177" s="83"/>
      <c r="CQ177" s="83"/>
      <c r="CR177" s="83"/>
      <c r="CS177" s="83"/>
      <c r="CT177" s="83"/>
      <c r="CU177" s="83"/>
      <c r="CV177" s="83"/>
      <c r="CW177" s="83"/>
      <c r="CX177" s="83"/>
      <c r="CY177" s="83"/>
      <c r="CZ177" s="83"/>
      <c r="DA177" s="83"/>
      <c r="DB177" s="83"/>
      <c r="DC177" s="83"/>
      <c r="DD177" s="83"/>
      <c r="DE177" s="83"/>
      <c r="DF177" s="83"/>
      <c r="DG177" s="83"/>
      <c r="DH177" s="83"/>
      <c r="DI177" s="83"/>
      <c r="DJ177" s="83"/>
      <c r="DK177" s="83"/>
      <c r="DL177" s="83"/>
      <c r="DM177" s="83"/>
      <c r="DN177" s="83"/>
      <c r="DO177" s="83"/>
      <c r="DP177" s="83"/>
      <c r="DQ177" s="83"/>
      <c r="DR177" s="83"/>
      <c r="DS177" s="83"/>
      <c r="DT177" s="83"/>
      <c r="DU177" s="83"/>
      <c r="DV177" s="83"/>
      <c r="DW177" s="83"/>
      <c r="DX177" s="83"/>
      <c r="DY177" s="83"/>
      <c r="DZ177" s="83"/>
      <c r="EA177" s="83"/>
      <c r="EB177" s="83"/>
      <c r="EC177" s="83"/>
    </row>
    <row r="178" spans="1:140" ht="12.75" customHeight="1">
      <c r="A178" s="255"/>
      <c r="B178" s="969" t="s">
        <v>41</v>
      </c>
      <c r="C178" s="970"/>
      <c r="D178" s="971"/>
      <c r="E178" s="908" t="s">
        <v>263</v>
      </c>
      <c r="F178" s="909"/>
      <c r="G178" s="909"/>
      <c r="H178" s="909"/>
      <c r="I178" s="909"/>
      <c r="J178" s="909"/>
      <c r="K178" s="909"/>
      <c r="L178" s="909"/>
      <c r="M178" s="909"/>
      <c r="N178" s="909"/>
      <c r="O178" s="909"/>
      <c r="P178" s="909"/>
      <c r="Q178" s="909"/>
      <c r="R178" s="909"/>
      <c r="S178" s="909"/>
      <c r="T178" s="909"/>
      <c r="U178" s="909"/>
      <c r="V178" s="909"/>
      <c r="W178" s="909"/>
      <c r="X178" s="909"/>
      <c r="Y178" s="909"/>
      <c r="Z178" s="909"/>
      <c r="AA178" s="909"/>
      <c r="AB178" s="909"/>
      <c r="AC178" s="909"/>
      <c r="AD178" s="909"/>
      <c r="AE178" s="909"/>
      <c r="AF178" s="909"/>
      <c r="AG178" s="909"/>
      <c r="AH178" s="909"/>
      <c r="AI178" s="909"/>
      <c r="AJ178" s="909"/>
      <c r="AK178" s="909"/>
      <c r="AL178" s="909"/>
      <c r="AM178" s="909"/>
      <c r="AN178" s="909"/>
      <c r="AO178" s="909"/>
      <c r="AP178" s="909"/>
      <c r="AQ178" s="909"/>
      <c r="AR178" s="909"/>
      <c r="AS178" s="909"/>
      <c r="AT178" s="909"/>
      <c r="AU178" s="909"/>
      <c r="AV178" s="909"/>
      <c r="AW178" s="909"/>
      <c r="AX178" s="909"/>
      <c r="AY178" s="909"/>
      <c r="AZ178" s="909"/>
      <c r="BA178" s="909"/>
      <c r="BB178" s="909"/>
      <c r="BC178" s="909"/>
      <c r="BD178" s="909"/>
      <c r="BE178" s="909"/>
      <c r="BF178" s="910"/>
      <c r="BG178" s="966"/>
      <c r="BH178" s="966"/>
      <c r="BI178" s="966"/>
      <c r="BJ178" s="966"/>
      <c r="BK178" s="966"/>
      <c r="BL178" s="966"/>
      <c r="BO178" s="96"/>
      <c r="BP178" s="96"/>
      <c r="BQ178" s="96"/>
      <c r="BR178" s="96"/>
      <c r="BS178" s="96"/>
      <c r="BT178" s="96"/>
      <c r="BU178" s="96"/>
      <c r="BV178" s="96"/>
      <c r="BW178" s="96"/>
      <c r="BX178" s="96"/>
      <c r="BY178" s="96"/>
      <c r="BZ178" s="96"/>
      <c r="CA178" s="96"/>
      <c r="CB178" s="96"/>
      <c r="CC178" s="83"/>
      <c r="CD178" s="83"/>
      <c r="CE178" s="83"/>
      <c r="CF178" s="83"/>
      <c r="CG178" s="83"/>
      <c r="CH178" s="83"/>
      <c r="CI178" s="83"/>
      <c r="CJ178" s="83"/>
      <c r="CK178" s="83"/>
      <c r="CL178" s="83"/>
      <c r="CM178" s="83"/>
      <c r="CN178" s="83"/>
      <c r="CO178" s="83"/>
      <c r="CP178" s="83"/>
      <c r="CQ178" s="83"/>
      <c r="CR178" s="83"/>
      <c r="CS178" s="83"/>
      <c r="CT178" s="83"/>
      <c r="CU178" s="83"/>
      <c r="CV178" s="83"/>
      <c r="CW178" s="83"/>
      <c r="CX178" s="83"/>
      <c r="CY178" s="83"/>
      <c r="CZ178" s="83"/>
      <c r="DA178" s="83"/>
      <c r="DB178" s="83"/>
      <c r="DC178" s="83"/>
      <c r="DD178" s="83"/>
      <c r="DE178" s="83"/>
      <c r="DF178" s="83"/>
      <c r="DG178" s="83"/>
      <c r="DH178" s="83"/>
      <c r="DI178" s="83"/>
      <c r="DJ178" s="83"/>
      <c r="DK178" s="83"/>
      <c r="DL178" s="83"/>
      <c r="DM178" s="83"/>
      <c r="DN178" s="83"/>
      <c r="DO178" s="83"/>
      <c r="DP178" s="83"/>
      <c r="DQ178" s="83"/>
      <c r="DR178" s="83"/>
      <c r="DS178" s="83"/>
      <c r="DT178" s="83"/>
      <c r="DU178" s="83"/>
      <c r="DV178" s="83"/>
      <c r="DW178" s="83"/>
      <c r="DX178" s="83"/>
      <c r="DY178" s="83"/>
      <c r="DZ178" s="83"/>
      <c r="EA178" s="83"/>
      <c r="EB178" s="83"/>
      <c r="EC178" s="83"/>
    </row>
    <row r="179" spans="1:140" ht="12.75" customHeight="1">
      <c r="A179" s="255"/>
      <c r="B179" s="972"/>
      <c r="C179" s="973"/>
      <c r="D179" s="974"/>
      <c r="E179" s="911"/>
      <c r="F179" s="912"/>
      <c r="G179" s="912"/>
      <c r="H179" s="912"/>
      <c r="I179" s="912"/>
      <c r="J179" s="912"/>
      <c r="K179" s="912"/>
      <c r="L179" s="912"/>
      <c r="M179" s="912"/>
      <c r="N179" s="912"/>
      <c r="O179" s="912"/>
      <c r="P179" s="912"/>
      <c r="Q179" s="912"/>
      <c r="R179" s="912"/>
      <c r="S179" s="912"/>
      <c r="T179" s="912"/>
      <c r="U179" s="912"/>
      <c r="V179" s="912"/>
      <c r="W179" s="912"/>
      <c r="X179" s="912"/>
      <c r="Y179" s="912"/>
      <c r="Z179" s="912"/>
      <c r="AA179" s="912"/>
      <c r="AB179" s="912"/>
      <c r="AC179" s="912"/>
      <c r="AD179" s="912"/>
      <c r="AE179" s="912"/>
      <c r="AF179" s="912"/>
      <c r="AG179" s="912"/>
      <c r="AH179" s="912"/>
      <c r="AI179" s="912"/>
      <c r="AJ179" s="912"/>
      <c r="AK179" s="912"/>
      <c r="AL179" s="912"/>
      <c r="AM179" s="912"/>
      <c r="AN179" s="912"/>
      <c r="AO179" s="912"/>
      <c r="AP179" s="912"/>
      <c r="AQ179" s="912"/>
      <c r="AR179" s="912"/>
      <c r="AS179" s="912"/>
      <c r="AT179" s="912"/>
      <c r="AU179" s="912"/>
      <c r="AV179" s="912"/>
      <c r="AW179" s="912"/>
      <c r="AX179" s="912"/>
      <c r="AY179" s="912"/>
      <c r="AZ179" s="912"/>
      <c r="BA179" s="912"/>
      <c r="BB179" s="912"/>
      <c r="BC179" s="912"/>
      <c r="BD179" s="912"/>
      <c r="BE179" s="912"/>
      <c r="BF179" s="913"/>
      <c r="BG179" s="966"/>
      <c r="BH179" s="966"/>
      <c r="BI179" s="966"/>
      <c r="BJ179" s="966"/>
      <c r="BK179" s="966"/>
      <c r="BL179" s="966"/>
      <c r="BO179" s="96"/>
      <c r="BP179" s="96"/>
      <c r="BQ179" s="96"/>
      <c r="BR179" s="96"/>
      <c r="BS179" s="96"/>
      <c r="BT179" s="96"/>
      <c r="BU179" s="96"/>
      <c r="BV179" s="96"/>
      <c r="BW179" s="96"/>
      <c r="BX179" s="96"/>
      <c r="BY179" s="96"/>
      <c r="BZ179" s="96"/>
      <c r="CA179" s="96"/>
      <c r="CB179" s="96"/>
      <c r="CC179" s="83"/>
      <c r="CD179" s="83"/>
      <c r="CE179" s="83"/>
      <c r="CF179" s="83"/>
      <c r="CG179" s="83"/>
      <c r="CH179" s="83"/>
      <c r="CI179" s="83"/>
      <c r="CJ179" s="83"/>
      <c r="CK179" s="83"/>
      <c r="CL179" s="83"/>
      <c r="CM179" s="83"/>
      <c r="CN179" s="83"/>
      <c r="CO179" s="83"/>
      <c r="CP179" s="83"/>
      <c r="CQ179" s="83"/>
      <c r="CR179" s="83"/>
      <c r="CS179" s="83"/>
      <c r="CT179" s="83"/>
      <c r="CU179" s="83"/>
      <c r="CV179" s="83"/>
      <c r="CW179" s="83"/>
      <c r="CX179" s="83"/>
      <c r="CY179" s="83"/>
      <c r="CZ179" s="83"/>
      <c r="DA179" s="83"/>
      <c r="DB179" s="83"/>
      <c r="DC179" s="83"/>
      <c r="DD179" s="83"/>
      <c r="DE179" s="83"/>
      <c r="DF179" s="83"/>
      <c r="DG179" s="83"/>
      <c r="DH179" s="83"/>
      <c r="DI179" s="83"/>
      <c r="DJ179" s="83"/>
      <c r="DK179" s="83"/>
      <c r="DL179" s="83"/>
      <c r="DM179" s="83"/>
      <c r="DN179" s="83"/>
      <c r="DO179" s="83"/>
      <c r="DP179" s="83"/>
      <c r="DQ179" s="83"/>
      <c r="DR179" s="83"/>
      <c r="DS179" s="83"/>
      <c r="DT179" s="83"/>
      <c r="DU179" s="83"/>
      <c r="DV179" s="83"/>
      <c r="DW179" s="83"/>
      <c r="DX179" s="83"/>
      <c r="DY179" s="83"/>
      <c r="DZ179" s="83"/>
      <c r="EA179" s="83"/>
      <c r="EB179" s="83"/>
      <c r="EC179" s="83"/>
    </row>
    <row r="180" spans="1:140" ht="12.75" customHeight="1">
      <c r="A180" s="255"/>
      <c r="B180" s="972"/>
      <c r="C180" s="973"/>
      <c r="D180" s="974"/>
      <c r="E180" s="914"/>
      <c r="F180" s="915"/>
      <c r="G180" s="915"/>
      <c r="H180" s="915"/>
      <c r="I180" s="915"/>
      <c r="J180" s="915"/>
      <c r="K180" s="915"/>
      <c r="L180" s="915"/>
      <c r="M180" s="915"/>
      <c r="N180" s="915"/>
      <c r="O180" s="915"/>
      <c r="P180" s="915"/>
      <c r="Q180" s="915"/>
      <c r="R180" s="915"/>
      <c r="S180" s="915"/>
      <c r="T180" s="915"/>
      <c r="U180" s="915"/>
      <c r="V180" s="915"/>
      <c r="W180" s="915"/>
      <c r="X180" s="915"/>
      <c r="Y180" s="915"/>
      <c r="Z180" s="915"/>
      <c r="AA180" s="915"/>
      <c r="AB180" s="915"/>
      <c r="AC180" s="915"/>
      <c r="AD180" s="915"/>
      <c r="AE180" s="915"/>
      <c r="AF180" s="915"/>
      <c r="AG180" s="915"/>
      <c r="AH180" s="915"/>
      <c r="AI180" s="915"/>
      <c r="AJ180" s="915"/>
      <c r="AK180" s="915"/>
      <c r="AL180" s="915"/>
      <c r="AM180" s="915"/>
      <c r="AN180" s="915"/>
      <c r="AO180" s="915"/>
      <c r="AP180" s="915"/>
      <c r="AQ180" s="915"/>
      <c r="AR180" s="915"/>
      <c r="AS180" s="915"/>
      <c r="AT180" s="915"/>
      <c r="AU180" s="915"/>
      <c r="AV180" s="915"/>
      <c r="AW180" s="915"/>
      <c r="AX180" s="915"/>
      <c r="AY180" s="915"/>
      <c r="AZ180" s="915"/>
      <c r="BA180" s="915"/>
      <c r="BB180" s="915"/>
      <c r="BC180" s="915"/>
      <c r="BD180" s="915"/>
      <c r="BE180" s="915"/>
      <c r="BF180" s="916"/>
      <c r="BG180" s="966"/>
      <c r="BH180" s="966"/>
      <c r="BI180" s="966"/>
      <c r="BJ180" s="966"/>
      <c r="BK180" s="966"/>
      <c r="BL180" s="966"/>
      <c r="BO180" s="96"/>
      <c r="BP180" s="96"/>
      <c r="BQ180" s="96"/>
      <c r="BR180" s="96"/>
      <c r="BS180" s="96"/>
      <c r="BT180" s="96"/>
      <c r="BU180" s="96"/>
      <c r="BV180" s="96"/>
      <c r="BW180" s="96"/>
      <c r="BX180" s="96"/>
      <c r="BY180" s="96"/>
      <c r="BZ180" s="96"/>
      <c r="CA180" s="96"/>
      <c r="CB180" s="96"/>
      <c r="CC180" s="83"/>
      <c r="CD180" s="83"/>
      <c r="CE180" s="83"/>
      <c r="CF180" s="83"/>
      <c r="CG180" s="83"/>
      <c r="CH180" s="83"/>
      <c r="CI180" s="83"/>
      <c r="CJ180" s="83"/>
      <c r="CK180" s="83"/>
      <c r="CL180" s="83"/>
      <c r="CM180" s="83"/>
      <c r="CN180" s="83"/>
      <c r="CO180" s="83"/>
      <c r="CP180" s="83"/>
      <c r="CQ180" s="83"/>
      <c r="CR180" s="83"/>
      <c r="CS180" s="83"/>
      <c r="CT180" s="83"/>
      <c r="CU180" s="83"/>
      <c r="CV180" s="83"/>
      <c r="CW180" s="83"/>
      <c r="CX180" s="83"/>
      <c r="CY180" s="83"/>
      <c r="CZ180" s="83"/>
      <c r="DA180" s="83"/>
      <c r="DB180" s="83"/>
      <c r="DC180" s="83"/>
      <c r="DD180" s="83"/>
      <c r="DE180" s="83"/>
      <c r="DF180" s="83"/>
      <c r="DG180" s="83"/>
      <c r="DH180" s="83"/>
      <c r="DI180" s="83"/>
      <c r="DJ180" s="83"/>
      <c r="DK180" s="83"/>
      <c r="DL180" s="83"/>
      <c r="DM180" s="83"/>
      <c r="DN180" s="83"/>
      <c r="DO180" s="83"/>
      <c r="DP180" s="83"/>
      <c r="DQ180" s="83"/>
      <c r="DR180" s="83"/>
      <c r="DS180" s="83"/>
      <c r="DT180" s="83"/>
      <c r="DU180" s="83"/>
      <c r="DV180" s="83"/>
      <c r="DW180" s="83"/>
      <c r="DX180" s="83"/>
      <c r="DY180" s="83"/>
      <c r="DZ180" s="83"/>
      <c r="EA180" s="83"/>
      <c r="EB180" s="83"/>
      <c r="EC180" s="83"/>
    </row>
    <row r="181" spans="1:140" ht="12.75" customHeight="1">
      <c r="A181" s="255"/>
      <c r="B181" s="969" t="s">
        <v>42</v>
      </c>
      <c r="C181" s="970"/>
      <c r="D181" s="971"/>
      <c r="E181" s="908" t="s">
        <v>264</v>
      </c>
      <c r="F181" s="909"/>
      <c r="G181" s="909"/>
      <c r="H181" s="909"/>
      <c r="I181" s="909"/>
      <c r="J181" s="909"/>
      <c r="K181" s="909"/>
      <c r="L181" s="909"/>
      <c r="M181" s="909"/>
      <c r="N181" s="909"/>
      <c r="O181" s="909"/>
      <c r="P181" s="909"/>
      <c r="Q181" s="909"/>
      <c r="R181" s="909"/>
      <c r="S181" s="909"/>
      <c r="T181" s="909"/>
      <c r="U181" s="909"/>
      <c r="V181" s="909"/>
      <c r="W181" s="909"/>
      <c r="X181" s="909"/>
      <c r="Y181" s="909"/>
      <c r="Z181" s="909"/>
      <c r="AA181" s="909"/>
      <c r="AB181" s="909"/>
      <c r="AC181" s="909"/>
      <c r="AD181" s="909"/>
      <c r="AE181" s="909"/>
      <c r="AF181" s="909"/>
      <c r="AG181" s="909"/>
      <c r="AH181" s="909"/>
      <c r="AI181" s="909"/>
      <c r="AJ181" s="909"/>
      <c r="AK181" s="909"/>
      <c r="AL181" s="909"/>
      <c r="AM181" s="909"/>
      <c r="AN181" s="909"/>
      <c r="AO181" s="909"/>
      <c r="AP181" s="909"/>
      <c r="AQ181" s="909"/>
      <c r="AR181" s="909"/>
      <c r="AS181" s="909"/>
      <c r="AT181" s="909"/>
      <c r="AU181" s="909"/>
      <c r="AV181" s="909"/>
      <c r="AW181" s="909"/>
      <c r="AX181" s="909"/>
      <c r="AY181" s="909"/>
      <c r="AZ181" s="909"/>
      <c r="BA181" s="909"/>
      <c r="BB181" s="909"/>
      <c r="BC181" s="909"/>
      <c r="BD181" s="909"/>
      <c r="BE181" s="909"/>
      <c r="BF181" s="910"/>
      <c r="BG181" s="899"/>
      <c r="BH181" s="900"/>
      <c r="BI181" s="900"/>
      <c r="BJ181" s="900"/>
      <c r="BK181" s="900"/>
      <c r="BL181" s="901"/>
    </row>
    <row r="182" spans="1:140" ht="12.75" customHeight="1">
      <c r="A182" s="255"/>
      <c r="B182" s="972"/>
      <c r="C182" s="973"/>
      <c r="D182" s="974"/>
      <c r="E182" s="911"/>
      <c r="F182" s="912"/>
      <c r="G182" s="912"/>
      <c r="H182" s="912"/>
      <c r="I182" s="912"/>
      <c r="J182" s="912"/>
      <c r="K182" s="912"/>
      <c r="L182" s="912"/>
      <c r="M182" s="912"/>
      <c r="N182" s="912"/>
      <c r="O182" s="912"/>
      <c r="P182" s="912"/>
      <c r="Q182" s="912"/>
      <c r="R182" s="912"/>
      <c r="S182" s="912"/>
      <c r="T182" s="912"/>
      <c r="U182" s="912"/>
      <c r="V182" s="912"/>
      <c r="W182" s="912"/>
      <c r="X182" s="912"/>
      <c r="Y182" s="912"/>
      <c r="Z182" s="912"/>
      <c r="AA182" s="912"/>
      <c r="AB182" s="912"/>
      <c r="AC182" s="912"/>
      <c r="AD182" s="912"/>
      <c r="AE182" s="912"/>
      <c r="AF182" s="912"/>
      <c r="AG182" s="912"/>
      <c r="AH182" s="912"/>
      <c r="AI182" s="912"/>
      <c r="AJ182" s="912"/>
      <c r="AK182" s="912"/>
      <c r="AL182" s="912"/>
      <c r="AM182" s="912"/>
      <c r="AN182" s="912"/>
      <c r="AO182" s="912"/>
      <c r="AP182" s="912"/>
      <c r="AQ182" s="912"/>
      <c r="AR182" s="912"/>
      <c r="AS182" s="912"/>
      <c r="AT182" s="912"/>
      <c r="AU182" s="912"/>
      <c r="AV182" s="912"/>
      <c r="AW182" s="912"/>
      <c r="AX182" s="912"/>
      <c r="AY182" s="912"/>
      <c r="AZ182" s="912"/>
      <c r="BA182" s="912"/>
      <c r="BB182" s="912"/>
      <c r="BC182" s="912"/>
      <c r="BD182" s="912"/>
      <c r="BE182" s="912"/>
      <c r="BF182" s="913"/>
      <c r="BG182" s="902"/>
      <c r="BH182" s="903"/>
      <c r="BI182" s="903"/>
      <c r="BJ182" s="903"/>
      <c r="BK182" s="903"/>
      <c r="BL182" s="904"/>
    </row>
    <row r="183" spans="1:140" ht="12.75" customHeight="1">
      <c r="A183" s="255"/>
      <c r="B183" s="972"/>
      <c r="C183" s="973"/>
      <c r="D183" s="974"/>
      <c r="E183" s="911"/>
      <c r="F183" s="912"/>
      <c r="G183" s="912"/>
      <c r="H183" s="912"/>
      <c r="I183" s="912"/>
      <c r="J183" s="912"/>
      <c r="K183" s="912"/>
      <c r="L183" s="912"/>
      <c r="M183" s="912"/>
      <c r="N183" s="912"/>
      <c r="O183" s="912"/>
      <c r="P183" s="912"/>
      <c r="Q183" s="912"/>
      <c r="R183" s="912"/>
      <c r="S183" s="912"/>
      <c r="T183" s="912"/>
      <c r="U183" s="912"/>
      <c r="V183" s="912"/>
      <c r="W183" s="912"/>
      <c r="X183" s="912"/>
      <c r="Y183" s="912"/>
      <c r="Z183" s="912"/>
      <c r="AA183" s="912"/>
      <c r="AB183" s="912"/>
      <c r="AC183" s="912"/>
      <c r="AD183" s="912"/>
      <c r="AE183" s="912"/>
      <c r="AF183" s="912"/>
      <c r="AG183" s="912"/>
      <c r="AH183" s="912"/>
      <c r="AI183" s="912"/>
      <c r="AJ183" s="912"/>
      <c r="AK183" s="912"/>
      <c r="AL183" s="912"/>
      <c r="AM183" s="912"/>
      <c r="AN183" s="912"/>
      <c r="AO183" s="912"/>
      <c r="AP183" s="912"/>
      <c r="AQ183" s="912"/>
      <c r="AR183" s="912"/>
      <c r="AS183" s="912"/>
      <c r="AT183" s="912"/>
      <c r="AU183" s="912"/>
      <c r="AV183" s="912"/>
      <c r="AW183" s="912"/>
      <c r="AX183" s="912"/>
      <c r="AY183" s="912"/>
      <c r="AZ183" s="912"/>
      <c r="BA183" s="912"/>
      <c r="BB183" s="912"/>
      <c r="BC183" s="912"/>
      <c r="BD183" s="912"/>
      <c r="BE183" s="912"/>
      <c r="BF183" s="913"/>
      <c r="BG183" s="902"/>
      <c r="BH183" s="903"/>
      <c r="BI183" s="903"/>
      <c r="BJ183" s="903"/>
      <c r="BK183" s="903"/>
      <c r="BL183" s="904"/>
    </row>
    <row r="184" spans="1:140" ht="12.75" customHeight="1">
      <c r="A184" s="255"/>
      <c r="B184" s="975"/>
      <c r="C184" s="976"/>
      <c r="D184" s="977"/>
      <c r="E184" s="914"/>
      <c r="F184" s="915"/>
      <c r="G184" s="915"/>
      <c r="H184" s="915"/>
      <c r="I184" s="915"/>
      <c r="J184" s="915"/>
      <c r="K184" s="915"/>
      <c r="L184" s="915"/>
      <c r="M184" s="915"/>
      <c r="N184" s="915"/>
      <c r="O184" s="915"/>
      <c r="P184" s="915"/>
      <c r="Q184" s="915"/>
      <c r="R184" s="915"/>
      <c r="S184" s="915"/>
      <c r="T184" s="915"/>
      <c r="U184" s="915"/>
      <c r="V184" s="915"/>
      <c r="W184" s="915"/>
      <c r="X184" s="915"/>
      <c r="Y184" s="915"/>
      <c r="Z184" s="915"/>
      <c r="AA184" s="915"/>
      <c r="AB184" s="915"/>
      <c r="AC184" s="915"/>
      <c r="AD184" s="915"/>
      <c r="AE184" s="915"/>
      <c r="AF184" s="915"/>
      <c r="AG184" s="915"/>
      <c r="AH184" s="915"/>
      <c r="AI184" s="915"/>
      <c r="AJ184" s="915"/>
      <c r="AK184" s="915"/>
      <c r="AL184" s="915"/>
      <c r="AM184" s="915"/>
      <c r="AN184" s="915"/>
      <c r="AO184" s="915"/>
      <c r="AP184" s="915"/>
      <c r="AQ184" s="915"/>
      <c r="AR184" s="915"/>
      <c r="AS184" s="915"/>
      <c r="AT184" s="915"/>
      <c r="AU184" s="915"/>
      <c r="AV184" s="915"/>
      <c r="AW184" s="915"/>
      <c r="AX184" s="915"/>
      <c r="AY184" s="915"/>
      <c r="AZ184" s="915"/>
      <c r="BA184" s="915"/>
      <c r="BB184" s="915"/>
      <c r="BC184" s="915"/>
      <c r="BD184" s="915"/>
      <c r="BE184" s="915"/>
      <c r="BF184" s="916"/>
      <c r="BG184" s="905"/>
      <c r="BH184" s="906"/>
      <c r="BI184" s="906"/>
      <c r="BJ184" s="906"/>
      <c r="BK184" s="906"/>
      <c r="BL184" s="907"/>
    </row>
    <row r="185" spans="1:140" ht="12.75" customHeight="1">
      <c r="A185" s="255"/>
      <c r="B185" s="969" t="s">
        <v>43</v>
      </c>
      <c r="C185" s="970"/>
      <c r="D185" s="971"/>
      <c r="E185" s="908" t="s">
        <v>37</v>
      </c>
      <c r="F185" s="953"/>
      <c r="G185" s="953"/>
      <c r="H185" s="953"/>
      <c r="I185" s="953"/>
      <c r="J185" s="953"/>
      <c r="K185" s="953"/>
      <c r="L185" s="953"/>
      <c r="M185" s="953"/>
      <c r="N185" s="953"/>
      <c r="O185" s="953"/>
      <c r="P185" s="953"/>
      <c r="Q185" s="953"/>
      <c r="R185" s="953"/>
      <c r="S185" s="953"/>
      <c r="T185" s="953"/>
      <c r="U185" s="953"/>
      <c r="V185" s="953"/>
      <c r="W185" s="953"/>
      <c r="X185" s="953"/>
      <c r="Y185" s="953"/>
      <c r="Z185" s="953"/>
      <c r="AA185" s="953"/>
      <c r="AB185" s="953"/>
      <c r="AC185" s="953"/>
      <c r="AD185" s="953"/>
      <c r="AE185" s="953"/>
      <c r="AF185" s="953"/>
      <c r="AG185" s="953"/>
      <c r="AH185" s="953"/>
      <c r="AI185" s="953"/>
      <c r="AJ185" s="953"/>
      <c r="AK185" s="953"/>
      <c r="AL185" s="953"/>
      <c r="AM185" s="953"/>
      <c r="AN185" s="953"/>
      <c r="AO185" s="953"/>
      <c r="AP185" s="953"/>
      <c r="AQ185" s="953"/>
      <c r="AR185" s="953"/>
      <c r="AS185" s="953"/>
      <c r="AT185" s="953"/>
      <c r="AU185" s="953"/>
      <c r="AV185" s="953"/>
      <c r="AW185" s="953"/>
      <c r="AX185" s="953"/>
      <c r="AY185" s="953"/>
      <c r="AZ185" s="953"/>
      <c r="BA185" s="953"/>
      <c r="BB185" s="953"/>
      <c r="BC185" s="953"/>
      <c r="BD185" s="953"/>
      <c r="BE185" s="953"/>
      <c r="BF185" s="954"/>
      <c r="BG185" s="899"/>
      <c r="BH185" s="900"/>
      <c r="BI185" s="900"/>
      <c r="BJ185" s="900"/>
      <c r="BK185" s="900"/>
      <c r="BL185" s="901"/>
    </row>
    <row r="186" spans="1:140" ht="12.75" customHeight="1">
      <c r="A186" s="255"/>
      <c r="B186" s="972"/>
      <c r="C186" s="973"/>
      <c r="D186" s="974"/>
      <c r="E186" s="1384"/>
      <c r="F186" s="955"/>
      <c r="G186" s="955"/>
      <c r="H186" s="955"/>
      <c r="I186" s="955"/>
      <c r="J186" s="955"/>
      <c r="K186" s="955"/>
      <c r="L186" s="955"/>
      <c r="M186" s="955"/>
      <c r="N186" s="955"/>
      <c r="O186" s="955"/>
      <c r="P186" s="955"/>
      <c r="Q186" s="955"/>
      <c r="R186" s="955"/>
      <c r="S186" s="955"/>
      <c r="T186" s="955"/>
      <c r="U186" s="955"/>
      <c r="V186" s="955"/>
      <c r="W186" s="955"/>
      <c r="X186" s="955"/>
      <c r="Y186" s="955"/>
      <c r="Z186" s="955"/>
      <c r="AA186" s="955"/>
      <c r="AB186" s="955"/>
      <c r="AC186" s="955"/>
      <c r="AD186" s="955"/>
      <c r="AE186" s="955"/>
      <c r="AF186" s="955"/>
      <c r="AG186" s="955"/>
      <c r="AH186" s="955"/>
      <c r="AI186" s="955"/>
      <c r="AJ186" s="955"/>
      <c r="AK186" s="955"/>
      <c r="AL186" s="955"/>
      <c r="AM186" s="955"/>
      <c r="AN186" s="955"/>
      <c r="AO186" s="955"/>
      <c r="AP186" s="955"/>
      <c r="AQ186" s="955"/>
      <c r="AR186" s="955"/>
      <c r="AS186" s="955"/>
      <c r="AT186" s="955"/>
      <c r="AU186" s="955"/>
      <c r="AV186" s="955"/>
      <c r="AW186" s="955"/>
      <c r="AX186" s="955"/>
      <c r="AY186" s="955"/>
      <c r="AZ186" s="955"/>
      <c r="BA186" s="955"/>
      <c r="BB186" s="955"/>
      <c r="BC186" s="955"/>
      <c r="BD186" s="955"/>
      <c r="BE186" s="955"/>
      <c r="BF186" s="956"/>
      <c r="BG186" s="902"/>
      <c r="BH186" s="903"/>
      <c r="BI186" s="903"/>
      <c r="BJ186" s="903"/>
      <c r="BK186" s="903"/>
      <c r="BL186" s="904"/>
    </row>
    <row r="187" spans="1:140" ht="12.75" customHeight="1">
      <c r="A187" s="255"/>
      <c r="B187" s="975"/>
      <c r="C187" s="976"/>
      <c r="D187" s="977"/>
      <c r="E187" s="957"/>
      <c r="F187" s="958"/>
      <c r="G187" s="958"/>
      <c r="H187" s="958"/>
      <c r="I187" s="958"/>
      <c r="J187" s="958"/>
      <c r="K187" s="958"/>
      <c r="L187" s="958"/>
      <c r="M187" s="958"/>
      <c r="N187" s="958"/>
      <c r="O187" s="958"/>
      <c r="P187" s="958"/>
      <c r="Q187" s="958"/>
      <c r="R187" s="958"/>
      <c r="S187" s="958"/>
      <c r="T187" s="958"/>
      <c r="U187" s="958"/>
      <c r="V187" s="958"/>
      <c r="W187" s="958"/>
      <c r="X187" s="958"/>
      <c r="Y187" s="958"/>
      <c r="Z187" s="958"/>
      <c r="AA187" s="958"/>
      <c r="AB187" s="958"/>
      <c r="AC187" s="958"/>
      <c r="AD187" s="958"/>
      <c r="AE187" s="958"/>
      <c r="AF187" s="958"/>
      <c r="AG187" s="958"/>
      <c r="AH187" s="958"/>
      <c r="AI187" s="958"/>
      <c r="AJ187" s="958"/>
      <c r="AK187" s="958"/>
      <c r="AL187" s="958"/>
      <c r="AM187" s="958"/>
      <c r="AN187" s="958"/>
      <c r="AO187" s="958"/>
      <c r="AP187" s="958"/>
      <c r="AQ187" s="958"/>
      <c r="AR187" s="958"/>
      <c r="AS187" s="958"/>
      <c r="AT187" s="958"/>
      <c r="AU187" s="958"/>
      <c r="AV187" s="958"/>
      <c r="AW187" s="958"/>
      <c r="AX187" s="958"/>
      <c r="AY187" s="958"/>
      <c r="AZ187" s="958"/>
      <c r="BA187" s="958"/>
      <c r="BB187" s="958"/>
      <c r="BC187" s="958"/>
      <c r="BD187" s="958"/>
      <c r="BE187" s="958"/>
      <c r="BF187" s="959"/>
      <c r="BG187" s="905"/>
      <c r="BH187" s="906"/>
      <c r="BI187" s="906"/>
      <c r="BJ187" s="906"/>
      <c r="BK187" s="906"/>
      <c r="BL187" s="907"/>
    </row>
    <row r="188" spans="1:140" ht="12.75" customHeight="1">
      <c r="A188" s="255"/>
      <c r="B188" s="969" t="s">
        <v>44</v>
      </c>
      <c r="C188" s="970"/>
      <c r="D188" s="971"/>
      <c r="E188" s="908" t="s">
        <v>39</v>
      </c>
      <c r="F188" s="953"/>
      <c r="G188" s="953"/>
      <c r="H188" s="953"/>
      <c r="I188" s="953"/>
      <c r="J188" s="953"/>
      <c r="K188" s="953"/>
      <c r="L188" s="953"/>
      <c r="M188" s="953"/>
      <c r="N188" s="953"/>
      <c r="O188" s="953"/>
      <c r="P188" s="953"/>
      <c r="Q188" s="953"/>
      <c r="R188" s="953"/>
      <c r="S188" s="953"/>
      <c r="T188" s="953"/>
      <c r="U188" s="953"/>
      <c r="V188" s="953"/>
      <c r="W188" s="953"/>
      <c r="X188" s="953"/>
      <c r="Y188" s="953"/>
      <c r="Z188" s="953"/>
      <c r="AA188" s="953"/>
      <c r="AB188" s="953"/>
      <c r="AC188" s="953"/>
      <c r="AD188" s="953"/>
      <c r="AE188" s="953"/>
      <c r="AF188" s="953"/>
      <c r="AG188" s="953"/>
      <c r="AH188" s="953"/>
      <c r="AI188" s="953"/>
      <c r="AJ188" s="953"/>
      <c r="AK188" s="953"/>
      <c r="AL188" s="953"/>
      <c r="AM188" s="953"/>
      <c r="AN188" s="953"/>
      <c r="AO188" s="953"/>
      <c r="AP188" s="953"/>
      <c r="AQ188" s="953"/>
      <c r="AR188" s="953"/>
      <c r="AS188" s="953"/>
      <c r="AT188" s="953"/>
      <c r="AU188" s="953"/>
      <c r="AV188" s="953"/>
      <c r="AW188" s="953"/>
      <c r="AX188" s="953"/>
      <c r="AY188" s="953"/>
      <c r="AZ188" s="953"/>
      <c r="BA188" s="953"/>
      <c r="BB188" s="953"/>
      <c r="BC188" s="953"/>
      <c r="BD188" s="953"/>
      <c r="BE188" s="953"/>
      <c r="BF188" s="954"/>
      <c r="BG188" s="899"/>
      <c r="BH188" s="900"/>
      <c r="BI188" s="900"/>
      <c r="BJ188" s="900"/>
      <c r="BK188" s="900"/>
      <c r="BL188" s="901"/>
    </row>
    <row r="189" spans="1:140" ht="12.75" customHeight="1">
      <c r="A189" s="255"/>
      <c r="B189" s="972"/>
      <c r="C189" s="973"/>
      <c r="D189" s="974"/>
      <c r="E189" s="911"/>
      <c r="F189" s="955"/>
      <c r="G189" s="955"/>
      <c r="H189" s="955"/>
      <c r="I189" s="955"/>
      <c r="J189" s="955"/>
      <c r="K189" s="955"/>
      <c r="L189" s="955"/>
      <c r="M189" s="955"/>
      <c r="N189" s="955"/>
      <c r="O189" s="955"/>
      <c r="P189" s="955"/>
      <c r="Q189" s="955"/>
      <c r="R189" s="955"/>
      <c r="S189" s="955"/>
      <c r="T189" s="955"/>
      <c r="U189" s="955"/>
      <c r="V189" s="955"/>
      <c r="W189" s="955"/>
      <c r="X189" s="955"/>
      <c r="Y189" s="955"/>
      <c r="Z189" s="955"/>
      <c r="AA189" s="955"/>
      <c r="AB189" s="955"/>
      <c r="AC189" s="955"/>
      <c r="AD189" s="955"/>
      <c r="AE189" s="955"/>
      <c r="AF189" s="955"/>
      <c r="AG189" s="955"/>
      <c r="AH189" s="955"/>
      <c r="AI189" s="955"/>
      <c r="AJ189" s="955"/>
      <c r="AK189" s="955"/>
      <c r="AL189" s="955"/>
      <c r="AM189" s="955"/>
      <c r="AN189" s="955"/>
      <c r="AO189" s="955"/>
      <c r="AP189" s="955"/>
      <c r="AQ189" s="955"/>
      <c r="AR189" s="955"/>
      <c r="AS189" s="955"/>
      <c r="AT189" s="955"/>
      <c r="AU189" s="955"/>
      <c r="AV189" s="955"/>
      <c r="AW189" s="955"/>
      <c r="AX189" s="955"/>
      <c r="AY189" s="955"/>
      <c r="AZ189" s="955"/>
      <c r="BA189" s="955"/>
      <c r="BB189" s="955"/>
      <c r="BC189" s="955"/>
      <c r="BD189" s="955"/>
      <c r="BE189" s="955"/>
      <c r="BF189" s="956"/>
      <c r="BG189" s="902"/>
      <c r="BH189" s="903"/>
      <c r="BI189" s="903"/>
      <c r="BJ189" s="903"/>
      <c r="BK189" s="903"/>
      <c r="BL189" s="904"/>
    </row>
    <row r="190" spans="1:140" s="46" customFormat="1" ht="12.75" customHeight="1">
      <c r="A190" s="255"/>
      <c r="B190" s="972"/>
      <c r="C190" s="973"/>
      <c r="D190" s="974"/>
      <c r="E190" s="1384"/>
      <c r="F190" s="955"/>
      <c r="G190" s="955"/>
      <c r="H190" s="955"/>
      <c r="I190" s="955"/>
      <c r="J190" s="955"/>
      <c r="K190" s="955"/>
      <c r="L190" s="955"/>
      <c r="M190" s="955"/>
      <c r="N190" s="955"/>
      <c r="O190" s="955"/>
      <c r="P190" s="955"/>
      <c r="Q190" s="955"/>
      <c r="R190" s="955"/>
      <c r="S190" s="955"/>
      <c r="T190" s="955"/>
      <c r="U190" s="955"/>
      <c r="V190" s="955"/>
      <c r="W190" s="955"/>
      <c r="X190" s="955"/>
      <c r="Y190" s="955"/>
      <c r="Z190" s="955"/>
      <c r="AA190" s="955"/>
      <c r="AB190" s="955"/>
      <c r="AC190" s="955"/>
      <c r="AD190" s="955"/>
      <c r="AE190" s="955"/>
      <c r="AF190" s="955"/>
      <c r="AG190" s="955"/>
      <c r="AH190" s="955"/>
      <c r="AI190" s="955"/>
      <c r="AJ190" s="955"/>
      <c r="AK190" s="955"/>
      <c r="AL190" s="955"/>
      <c r="AM190" s="955"/>
      <c r="AN190" s="955"/>
      <c r="AO190" s="955"/>
      <c r="AP190" s="955"/>
      <c r="AQ190" s="955"/>
      <c r="AR190" s="955"/>
      <c r="AS190" s="955"/>
      <c r="AT190" s="955"/>
      <c r="AU190" s="955"/>
      <c r="AV190" s="955"/>
      <c r="AW190" s="955"/>
      <c r="AX190" s="955"/>
      <c r="AY190" s="955"/>
      <c r="AZ190" s="955"/>
      <c r="BA190" s="955"/>
      <c r="BB190" s="955"/>
      <c r="BC190" s="955"/>
      <c r="BD190" s="955"/>
      <c r="BE190" s="955"/>
      <c r="BF190" s="956"/>
      <c r="BG190" s="902"/>
      <c r="BH190" s="903"/>
      <c r="BI190" s="903"/>
      <c r="BJ190" s="903"/>
      <c r="BK190" s="903"/>
      <c r="BL190" s="904"/>
      <c r="CC190" s="44"/>
      <c r="CD190" s="44"/>
      <c r="CE190" s="44"/>
      <c r="CF190" s="44"/>
      <c r="CG190" s="44"/>
      <c r="CH190" s="44"/>
      <c r="CI190" s="44"/>
      <c r="CJ190" s="44"/>
      <c r="CK190" s="44"/>
      <c r="CL190" s="44"/>
      <c r="CM190" s="44"/>
      <c r="CN190" s="44"/>
      <c r="CO190" s="44"/>
      <c r="CP190" s="44"/>
      <c r="CQ190" s="44"/>
      <c r="CR190" s="44"/>
      <c r="CS190" s="44"/>
      <c r="CT190" s="44"/>
      <c r="CU190" s="44"/>
      <c r="CV190" s="44"/>
      <c r="CW190" s="44"/>
      <c r="CX190" s="44"/>
      <c r="CY190" s="44"/>
      <c r="CZ190" s="44"/>
      <c r="DA190" s="44"/>
      <c r="DB190" s="44"/>
      <c r="DC190" s="44"/>
      <c r="DD190" s="44"/>
      <c r="DE190" s="44"/>
      <c r="DF190" s="44"/>
      <c r="DG190" s="44"/>
      <c r="DH190" s="44"/>
      <c r="DI190" s="44"/>
      <c r="DJ190" s="44"/>
      <c r="DK190" s="44"/>
      <c r="DL190" s="44"/>
      <c r="DM190" s="44"/>
      <c r="DN190" s="44"/>
      <c r="DO190" s="44"/>
      <c r="DP190" s="44"/>
      <c r="DQ190" s="44"/>
      <c r="DR190" s="44"/>
      <c r="DS190" s="44"/>
      <c r="DT190" s="44"/>
      <c r="DU190" s="44"/>
      <c r="DV190" s="44"/>
      <c r="DW190" s="44"/>
      <c r="DX190" s="44"/>
      <c r="DY190" s="44"/>
      <c r="DZ190" s="44"/>
      <c r="EA190" s="44"/>
      <c r="EB190" s="44"/>
      <c r="EC190" s="44"/>
      <c r="ED190" s="44"/>
      <c r="EE190" s="44"/>
      <c r="EF190" s="44"/>
      <c r="EG190" s="44"/>
      <c r="EH190" s="44"/>
      <c r="EI190" s="44"/>
      <c r="EJ190" s="44"/>
    </row>
    <row r="191" spans="1:140" s="46" customFormat="1" ht="12.75" customHeight="1">
      <c r="A191" s="255"/>
      <c r="B191" s="975"/>
      <c r="C191" s="976"/>
      <c r="D191" s="977"/>
      <c r="E191" s="957"/>
      <c r="F191" s="958"/>
      <c r="G191" s="958"/>
      <c r="H191" s="958"/>
      <c r="I191" s="958"/>
      <c r="J191" s="958"/>
      <c r="K191" s="958"/>
      <c r="L191" s="958"/>
      <c r="M191" s="958"/>
      <c r="N191" s="958"/>
      <c r="O191" s="958"/>
      <c r="P191" s="958"/>
      <c r="Q191" s="958"/>
      <c r="R191" s="958"/>
      <c r="S191" s="958"/>
      <c r="T191" s="958"/>
      <c r="U191" s="958"/>
      <c r="V191" s="958"/>
      <c r="W191" s="958"/>
      <c r="X191" s="958"/>
      <c r="Y191" s="958"/>
      <c r="Z191" s="958"/>
      <c r="AA191" s="958"/>
      <c r="AB191" s="958"/>
      <c r="AC191" s="958"/>
      <c r="AD191" s="958"/>
      <c r="AE191" s="958"/>
      <c r="AF191" s="958"/>
      <c r="AG191" s="958"/>
      <c r="AH191" s="958"/>
      <c r="AI191" s="958"/>
      <c r="AJ191" s="958"/>
      <c r="AK191" s="958"/>
      <c r="AL191" s="958"/>
      <c r="AM191" s="958"/>
      <c r="AN191" s="958"/>
      <c r="AO191" s="958"/>
      <c r="AP191" s="958"/>
      <c r="AQ191" s="958"/>
      <c r="AR191" s="958"/>
      <c r="AS191" s="958"/>
      <c r="AT191" s="958"/>
      <c r="AU191" s="958"/>
      <c r="AV191" s="958"/>
      <c r="AW191" s="958"/>
      <c r="AX191" s="958"/>
      <c r="AY191" s="958"/>
      <c r="AZ191" s="958"/>
      <c r="BA191" s="958"/>
      <c r="BB191" s="958"/>
      <c r="BC191" s="958"/>
      <c r="BD191" s="958"/>
      <c r="BE191" s="958"/>
      <c r="BF191" s="959"/>
      <c r="BG191" s="905"/>
      <c r="BH191" s="906"/>
      <c r="BI191" s="906"/>
      <c r="BJ191" s="906"/>
      <c r="BK191" s="906"/>
      <c r="BL191" s="907"/>
      <c r="CC191" s="44"/>
      <c r="CD191" s="44"/>
      <c r="CE191" s="44"/>
      <c r="CF191" s="44"/>
      <c r="CG191" s="44"/>
      <c r="CH191" s="44"/>
      <c r="CI191" s="44"/>
      <c r="CJ191" s="44"/>
      <c r="CK191" s="44"/>
      <c r="CL191" s="44"/>
      <c r="CM191" s="44"/>
      <c r="CN191" s="44"/>
      <c r="CO191" s="44"/>
      <c r="CP191" s="44"/>
      <c r="CQ191" s="44"/>
      <c r="CR191" s="44"/>
      <c r="CS191" s="44"/>
      <c r="CT191" s="44"/>
      <c r="CU191" s="44"/>
      <c r="CV191" s="44"/>
      <c r="CW191" s="44"/>
      <c r="CX191" s="44"/>
      <c r="CY191" s="44"/>
      <c r="CZ191" s="44"/>
      <c r="DA191" s="44"/>
      <c r="DB191" s="44"/>
      <c r="DC191" s="44"/>
      <c r="DD191" s="44"/>
      <c r="DE191" s="44"/>
      <c r="DF191" s="44"/>
      <c r="DG191" s="44"/>
      <c r="DH191" s="44"/>
      <c r="DI191" s="44"/>
      <c r="DJ191" s="44"/>
      <c r="DK191" s="44"/>
      <c r="DL191" s="44"/>
      <c r="DM191" s="44"/>
      <c r="DN191" s="44"/>
      <c r="DO191" s="44"/>
      <c r="DP191" s="44"/>
      <c r="DQ191" s="44"/>
      <c r="DR191" s="44"/>
      <c r="DS191" s="44"/>
      <c r="DT191" s="44"/>
      <c r="DU191" s="44"/>
      <c r="DV191" s="44"/>
      <c r="DW191" s="44"/>
      <c r="DX191" s="44"/>
      <c r="DY191" s="44"/>
      <c r="DZ191" s="44"/>
      <c r="EA191" s="44"/>
      <c r="EB191" s="44"/>
      <c r="EC191" s="44"/>
      <c r="ED191" s="44"/>
      <c r="EE191" s="44"/>
      <c r="EF191" s="44"/>
      <c r="EG191" s="44"/>
      <c r="EH191" s="44"/>
      <c r="EI191" s="44"/>
      <c r="EJ191" s="44"/>
    </row>
    <row r="192" spans="1:140" ht="12.75" customHeight="1">
      <c r="BG192" s="93"/>
      <c r="BH192" s="93"/>
      <c r="BI192" s="93"/>
      <c r="BJ192" s="93"/>
      <c r="BK192" s="93"/>
      <c r="BL192" s="93"/>
      <c r="BO192" s="96"/>
      <c r="BP192" s="96"/>
      <c r="BQ192" s="96"/>
      <c r="BR192" s="96"/>
      <c r="BS192" s="96"/>
      <c r="BT192" s="96"/>
      <c r="BU192" s="96"/>
      <c r="BV192" s="96"/>
      <c r="BW192" s="96"/>
      <c r="BX192" s="96"/>
      <c r="BY192" s="96"/>
      <c r="BZ192" s="96"/>
      <c r="CA192" s="96"/>
      <c r="CB192" s="96"/>
      <c r="CC192" s="83"/>
      <c r="CD192" s="83"/>
      <c r="CE192" s="83"/>
      <c r="CF192" s="83"/>
      <c r="CG192" s="83"/>
      <c r="CH192" s="83"/>
      <c r="CI192" s="83"/>
      <c r="CJ192" s="83"/>
      <c r="CK192" s="83"/>
      <c r="CL192" s="83"/>
      <c r="CM192" s="83"/>
      <c r="CN192" s="83"/>
      <c r="CO192" s="83"/>
      <c r="CP192" s="83"/>
      <c r="CQ192" s="83"/>
      <c r="CR192" s="83"/>
      <c r="CS192" s="83"/>
      <c r="CT192" s="83"/>
      <c r="CU192" s="83"/>
      <c r="CV192" s="83"/>
      <c r="CW192" s="83"/>
      <c r="CX192" s="83"/>
      <c r="CY192" s="83"/>
      <c r="CZ192" s="83"/>
      <c r="DA192" s="83"/>
      <c r="DB192" s="83"/>
      <c r="DC192" s="83"/>
      <c r="DD192" s="83"/>
      <c r="DE192" s="83"/>
      <c r="DF192" s="83"/>
      <c r="DG192" s="83"/>
      <c r="DH192" s="83"/>
      <c r="DI192" s="83"/>
      <c r="DJ192" s="83"/>
      <c r="DK192" s="83"/>
      <c r="DL192" s="83"/>
      <c r="DM192" s="83"/>
      <c r="DN192" s="83"/>
      <c r="DO192" s="83"/>
      <c r="DP192" s="83"/>
      <c r="DQ192" s="83"/>
      <c r="DR192" s="83"/>
      <c r="DS192" s="83"/>
      <c r="DT192" s="83"/>
      <c r="DU192" s="83"/>
      <c r="DV192" s="83"/>
      <c r="DW192" s="83"/>
      <c r="DX192" s="83"/>
      <c r="DY192" s="83"/>
      <c r="DZ192" s="83"/>
      <c r="EA192" s="83"/>
      <c r="EB192" s="83"/>
      <c r="EC192" s="83"/>
    </row>
    <row r="193" spans="1:140" s="46" customFormat="1" ht="18.75" customHeight="1">
      <c r="A193" s="256" t="s">
        <v>230</v>
      </c>
      <c r="B193" s="97"/>
      <c r="C193" s="97"/>
      <c r="D193" s="4"/>
      <c r="E193" s="6"/>
      <c r="F193" s="6"/>
      <c r="G193" s="6"/>
      <c r="H193" s="6"/>
      <c r="I193" s="4"/>
      <c r="J193" s="4"/>
      <c r="K193" s="4"/>
      <c r="L193" s="4"/>
      <c r="M193" s="4"/>
      <c r="N193" s="4"/>
      <c r="O193" s="4"/>
      <c r="P193" s="4"/>
      <c r="Q193" s="4"/>
      <c r="R193" s="4"/>
      <c r="S193" s="4"/>
      <c r="T193" s="4"/>
      <c r="U193" s="4"/>
      <c r="V193" s="4"/>
      <c r="W193" s="82"/>
      <c r="X193" s="82"/>
      <c r="Y193" s="82"/>
      <c r="Z193" s="82"/>
      <c r="AA193" s="82"/>
      <c r="AB193" s="82"/>
      <c r="AC193" s="82"/>
      <c r="AD193" s="82"/>
      <c r="AE193" s="82"/>
      <c r="AF193" s="82"/>
      <c r="AG193" s="82"/>
      <c r="AH193" s="82"/>
      <c r="AI193" s="82"/>
      <c r="AJ193" s="82"/>
      <c r="AK193" s="82"/>
      <c r="AL193" s="82"/>
      <c r="AM193" s="82"/>
      <c r="AN193" s="82"/>
      <c r="AO193" s="82"/>
      <c r="AP193" s="82"/>
      <c r="AQ193" s="83"/>
      <c r="AR193" s="83"/>
      <c r="AS193" s="83"/>
      <c r="AT193" s="83"/>
      <c r="AU193" s="83"/>
      <c r="AV193" s="83"/>
      <c r="AW193" s="83"/>
      <c r="AX193" s="83"/>
      <c r="AY193" s="83"/>
      <c r="AZ193" s="83"/>
      <c r="BA193" s="83"/>
      <c r="BB193" s="83"/>
      <c r="BC193" s="83"/>
      <c r="BD193" s="83"/>
      <c r="BE193" s="83"/>
      <c r="BF193" s="83"/>
      <c r="BG193" s="87"/>
      <c r="BH193" s="87"/>
      <c r="BI193" s="87"/>
      <c r="BJ193" s="87"/>
      <c r="BK193" s="87"/>
      <c r="BL193" s="87"/>
      <c r="CC193" s="44"/>
      <c r="CD193" s="44"/>
      <c r="CE193" s="44"/>
      <c r="CF193" s="44"/>
      <c r="CG193" s="44"/>
      <c r="CH193" s="44"/>
      <c r="CI193" s="44"/>
      <c r="CJ193" s="44"/>
      <c r="CK193" s="44"/>
      <c r="CL193" s="44"/>
      <c r="CM193" s="44"/>
      <c r="CN193" s="44"/>
      <c r="CO193" s="44"/>
      <c r="CP193" s="44"/>
      <c r="CQ193" s="44"/>
      <c r="CR193" s="44"/>
      <c r="CS193" s="44"/>
      <c r="CT193" s="44"/>
      <c r="CU193" s="44"/>
      <c r="CV193" s="44"/>
      <c r="CW193" s="44"/>
      <c r="CX193" s="44"/>
      <c r="CY193" s="44"/>
      <c r="CZ193" s="44"/>
      <c r="DA193" s="44"/>
      <c r="DB193" s="44"/>
      <c r="DC193" s="44"/>
      <c r="DD193" s="44"/>
      <c r="DE193" s="44"/>
      <c r="DF193" s="44"/>
      <c r="DG193" s="44"/>
      <c r="DH193" s="44"/>
      <c r="DI193" s="44"/>
      <c r="DJ193" s="44"/>
      <c r="DK193" s="44"/>
      <c r="DL193" s="44"/>
      <c r="DM193" s="44"/>
      <c r="DN193" s="44"/>
      <c r="DO193" s="44"/>
      <c r="DP193" s="44"/>
      <c r="DQ193" s="44"/>
      <c r="DR193" s="44"/>
      <c r="DS193" s="44"/>
      <c r="DT193" s="44"/>
      <c r="DU193" s="44"/>
      <c r="DV193" s="44"/>
      <c r="DW193" s="44"/>
      <c r="DX193" s="44"/>
      <c r="DY193" s="44"/>
      <c r="DZ193" s="44"/>
      <c r="EA193" s="44"/>
      <c r="EB193" s="44"/>
      <c r="EC193" s="44"/>
      <c r="ED193" s="44"/>
      <c r="EE193" s="44"/>
      <c r="EF193" s="44"/>
      <c r="EG193" s="44"/>
      <c r="EH193" s="44"/>
      <c r="EI193" s="44"/>
      <c r="EJ193" s="44"/>
    </row>
    <row r="194" spans="1:140" s="46" customFormat="1" ht="12.75" customHeight="1">
      <c r="A194" s="255"/>
      <c r="B194" s="969" t="s">
        <v>30</v>
      </c>
      <c r="C194" s="970"/>
      <c r="D194" s="971"/>
      <c r="E194" s="1166" t="s">
        <v>110</v>
      </c>
      <c r="F194" s="953"/>
      <c r="G194" s="953"/>
      <c r="H194" s="953"/>
      <c r="I194" s="953"/>
      <c r="J194" s="953"/>
      <c r="K194" s="953"/>
      <c r="L194" s="953"/>
      <c r="M194" s="953"/>
      <c r="N194" s="953"/>
      <c r="O194" s="953"/>
      <c r="P194" s="953"/>
      <c r="Q194" s="953"/>
      <c r="R194" s="953"/>
      <c r="S194" s="953"/>
      <c r="T194" s="953"/>
      <c r="U194" s="953"/>
      <c r="V194" s="953"/>
      <c r="W194" s="953"/>
      <c r="X194" s="953"/>
      <c r="Y194" s="953"/>
      <c r="Z194" s="953"/>
      <c r="AA194" s="953"/>
      <c r="AB194" s="953"/>
      <c r="AC194" s="953"/>
      <c r="AD194" s="953"/>
      <c r="AE194" s="953"/>
      <c r="AF194" s="953"/>
      <c r="AG194" s="953"/>
      <c r="AH194" s="953"/>
      <c r="AI194" s="953"/>
      <c r="AJ194" s="953"/>
      <c r="AK194" s="953"/>
      <c r="AL194" s="953"/>
      <c r="AM194" s="953"/>
      <c r="AN194" s="953"/>
      <c r="AO194" s="953"/>
      <c r="AP194" s="953"/>
      <c r="AQ194" s="953"/>
      <c r="AR194" s="953"/>
      <c r="AS194" s="953"/>
      <c r="AT194" s="953"/>
      <c r="AU194" s="953"/>
      <c r="AV194" s="953"/>
      <c r="AW194" s="953"/>
      <c r="AX194" s="953"/>
      <c r="AY194" s="953"/>
      <c r="AZ194" s="953"/>
      <c r="BA194" s="953"/>
      <c r="BB194" s="953"/>
      <c r="BC194" s="953"/>
      <c r="BD194" s="953"/>
      <c r="BE194" s="953"/>
      <c r="BF194" s="954"/>
      <c r="BG194" s="899"/>
      <c r="BH194" s="900"/>
      <c r="BI194" s="900"/>
      <c r="BJ194" s="900"/>
      <c r="BK194" s="900"/>
      <c r="BL194" s="901"/>
      <c r="CC194" s="44"/>
      <c r="CD194" s="44"/>
      <c r="CE194" s="44"/>
      <c r="CF194" s="44"/>
      <c r="CG194" s="44"/>
      <c r="CH194" s="44"/>
      <c r="CI194" s="44"/>
      <c r="CJ194" s="44"/>
      <c r="CK194" s="44"/>
      <c r="CL194" s="44"/>
      <c r="CM194" s="44"/>
      <c r="CN194" s="44"/>
      <c r="CO194" s="44"/>
      <c r="CP194" s="44"/>
      <c r="CQ194" s="44"/>
      <c r="CR194" s="44"/>
      <c r="CS194" s="44"/>
      <c r="CT194" s="44"/>
      <c r="CU194" s="44"/>
      <c r="CV194" s="44"/>
      <c r="CW194" s="44"/>
      <c r="CX194" s="44"/>
      <c r="CY194" s="44"/>
      <c r="CZ194" s="44"/>
      <c r="DA194" s="44"/>
      <c r="DB194" s="44"/>
      <c r="DC194" s="44"/>
      <c r="DD194" s="44"/>
      <c r="DE194" s="44"/>
      <c r="DF194" s="44"/>
      <c r="DG194" s="44"/>
      <c r="DH194" s="44"/>
      <c r="DI194" s="44"/>
      <c r="DJ194" s="44"/>
      <c r="DK194" s="44"/>
      <c r="DL194" s="44"/>
      <c r="DM194" s="44"/>
      <c r="DN194" s="44"/>
      <c r="DO194" s="44"/>
      <c r="DP194" s="44"/>
      <c r="DQ194" s="44"/>
      <c r="DR194" s="44"/>
      <c r="DS194" s="44"/>
      <c r="DT194" s="44"/>
      <c r="DU194" s="44"/>
      <c r="DV194" s="44"/>
      <c r="DW194" s="44"/>
      <c r="DX194" s="44"/>
      <c r="DY194" s="44"/>
      <c r="DZ194" s="44"/>
      <c r="EA194" s="44"/>
      <c r="EB194" s="44"/>
      <c r="EC194" s="44"/>
      <c r="ED194" s="44"/>
      <c r="EE194" s="44"/>
      <c r="EF194" s="44"/>
      <c r="EG194" s="44"/>
      <c r="EH194" s="44"/>
      <c r="EI194" s="44"/>
      <c r="EJ194" s="44"/>
    </row>
    <row r="195" spans="1:140" s="46" customFormat="1" ht="12.75" customHeight="1">
      <c r="A195" s="255"/>
      <c r="B195" s="975"/>
      <c r="C195" s="976"/>
      <c r="D195" s="977"/>
      <c r="E195" s="957"/>
      <c r="F195" s="958"/>
      <c r="G195" s="958"/>
      <c r="H195" s="958"/>
      <c r="I195" s="958"/>
      <c r="J195" s="958"/>
      <c r="K195" s="958"/>
      <c r="L195" s="958"/>
      <c r="M195" s="958"/>
      <c r="N195" s="958"/>
      <c r="O195" s="958"/>
      <c r="P195" s="958"/>
      <c r="Q195" s="958"/>
      <c r="R195" s="958"/>
      <c r="S195" s="958"/>
      <c r="T195" s="958"/>
      <c r="U195" s="958"/>
      <c r="V195" s="958"/>
      <c r="W195" s="958"/>
      <c r="X195" s="958"/>
      <c r="Y195" s="958"/>
      <c r="Z195" s="958"/>
      <c r="AA195" s="958"/>
      <c r="AB195" s="958"/>
      <c r="AC195" s="958"/>
      <c r="AD195" s="958"/>
      <c r="AE195" s="958"/>
      <c r="AF195" s="958"/>
      <c r="AG195" s="958"/>
      <c r="AH195" s="958"/>
      <c r="AI195" s="958"/>
      <c r="AJ195" s="958"/>
      <c r="AK195" s="958"/>
      <c r="AL195" s="958"/>
      <c r="AM195" s="958"/>
      <c r="AN195" s="958"/>
      <c r="AO195" s="958"/>
      <c r="AP195" s="958"/>
      <c r="AQ195" s="958"/>
      <c r="AR195" s="958"/>
      <c r="AS195" s="958"/>
      <c r="AT195" s="958"/>
      <c r="AU195" s="958"/>
      <c r="AV195" s="958"/>
      <c r="AW195" s="958"/>
      <c r="AX195" s="958"/>
      <c r="AY195" s="958"/>
      <c r="AZ195" s="958"/>
      <c r="BA195" s="958"/>
      <c r="BB195" s="958"/>
      <c r="BC195" s="958"/>
      <c r="BD195" s="958"/>
      <c r="BE195" s="958"/>
      <c r="BF195" s="959"/>
      <c r="BG195" s="905"/>
      <c r="BH195" s="906"/>
      <c r="BI195" s="906"/>
      <c r="BJ195" s="906"/>
      <c r="BK195" s="906"/>
      <c r="BL195" s="907"/>
      <c r="CC195" s="44"/>
      <c r="CD195" s="44"/>
      <c r="CE195" s="44"/>
      <c r="CF195" s="44"/>
      <c r="CG195" s="44"/>
      <c r="CH195" s="44"/>
      <c r="CI195" s="44"/>
      <c r="CJ195" s="44"/>
      <c r="CK195" s="44"/>
      <c r="CL195" s="44"/>
      <c r="CM195" s="44"/>
      <c r="CN195" s="44"/>
      <c r="CO195" s="44"/>
      <c r="CP195" s="44"/>
      <c r="CQ195" s="44"/>
      <c r="CR195" s="44"/>
      <c r="CS195" s="44"/>
      <c r="CT195" s="44"/>
      <c r="CU195" s="44"/>
      <c r="CV195" s="44"/>
      <c r="CW195" s="44"/>
      <c r="CX195" s="44"/>
      <c r="CY195" s="44"/>
      <c r="CZ195" s="44"/>
      <c r="DA195" s="44"/>
      <c r="DB195" s="44"/>
      <c r="DC195" s="44"/>
      <c r="DD195" s="44"/>
      <c r="DE195" s="44"/>
      <c r="DF195" s="44"/>
      <c r="DG195" s="44"/>
      <c r="DH195" s="44"/>
      <c r="DI195" s="44"/>
      <c r="DJ195" s="44"/>
      <c r="DK195" s="44"/>
      <c r="DL195" s="44"/>
      <c r="DM195" s="44"/>
      <c r="DN195" s="44"/>
      <c r="DO195" s="44"/>
      <c r="DP195" s="44"/>
      <c r="DQ195" s="44"/>
      <c r="DR195" s="44"/>
      <c r="DS195" s="44"/>
      <c r="DT195" s="44"/>
      <c r="DU195" s="44"/>
      <c r="DV195" s="44"/>
      <c r="DW195" s="44"/>
      <c r="DX195" s="44"/>
      <c r="DY195" s="44"/>
      <c r="DZ195" s="44"/>
      <c r="EA195" s="44"/>
      <c r="EB195" s="44"/>
      <c r="EC195" s="44"/>
      <c r="ED195" s="44"/>
      <c r="EE195" s="44"/>
      <c r="EF195" s="44"/>
      <c r="EG195" s="44"/>
      <c r="EH195" s="44"/>
      <c r="EI195" s="44"/>
      <c r="EJ195" s="44"/>
    </row>
    <row r="196" spans="1:140" s="46" customFormat="1" ht="12.75" customHeight="1">
      <c r="A196" s="255"/>
      <c r="B196" s="969" t="s">
        <v>33</v>
      </c>
      <c r="C196" s="970"/>
      <c r="D196" s="971"/>
      <c r="E196" s="908" t="s">
        <v>338</v>
      </c>
      <c r="F196" s="909"/>
      <c r="G196" s="909"/>
      <c r="H196" s="909"/>
      <c r="I196" s="909"/>
      <c r="J196" s="909"/>
      <c r="K196" s="909"/>
      <c r="L196" s="909"/>
      <c r="M196" s="909"/>
      <c r="N196" s="909"/>
      <c r="O196" s="909"/>
      <c r="P196" s="909"/>
      <c r="Q196" s="909"/>
      <c r="R196" s="909"/>
      <c r="S196" s="909"/>
      <c r="T196" s="909"/>
      <c r="U196" s="909"/>
      <c r="V196" s="909"/>
      <c r="W196" s="909"/>
      <c r="X196" s="909"/>
      <c r="Y196" s="909"/>
      <c r="Z196" s="909"/>
      <c r="AA196" s="909"/>
      <c r="AB196" s="909"/>
      <c r="AC196" s="909"/>
      <c r="AD196" s="909"/>
      <c r="AE196" s="909"/>
      <c r="AF196" s="909"/>
      <c r="AG196" s="909"/>
      <c r="AH196" s="909"/>
      <c r="AI196" s="909"/>
      <c r="AJ196" s="909"/>
      <c r="AK196" s="909"/>
      <c r="AL196" s="909"/>
      <c r="AM196" s="909"/>
      <c r="AN196" s="909"/>
      <c r="AO196" s="909"/>
      <c r="AP196" s="909"/>
      <c r="AQ196" s="909"/>
      <c r="AR196" s="909"/>
      <c r="AS196" s="909"/>
      <c r="AT196" s="909"/>
      <c r="AU196" s="909"/>
      <c r="AV196" s="909"/>
      <c r="AW196" s="909"/>
      <c r="AX196" s="909"/>
      <c r="AY196" s="909"/>
      <c r="AZ196" s="909"/>
      <c r="BA196" s="909"/>
      <c r="BB196" s="909"/>
      <c r="BC196" s="909"/>
      <c r="BD196" s="909"/>
      <c r="BE196" s="909"/>
      <c r="BF196" s="910"/>
      <c r="BG196" s="899"/>
      <c r="BH196" s="900"/>
      <c r="BI196" s="900"/>
      <c r="BJ196" s="900"/>
      <c r="BK196" s="900"/>
      <c r="BL196" s="901"/>
      <c r="CC196" s="44"/>
      <c r="CD196" s="44"/>
      <c r="CE196" s="44"/>
      <c r="CF196" s="44"/>
      <c r="CG196" s="44"/>
      <c r="CH196" s="44"/>
      <c r="CI196" s="44"/>
      <c r="CJ196" s="44"/>
      <c r="CK196" s="44"/>
      <c r="CL196" s="44"/>
      <c r="CM196" s="44"/>
      <c r="CN196" s="44"/>
      <c r="CO196" s="44"/>
      <c r="CP196" s="44"/>
      <c r="CQ196" s="44"/>
      <c r="CR196" s="44"/>
      <c r="CS196" s="44"/>
      <c r="CT196" s="44"/>
      <c r="CU196" s="44"/>
      <c r="CV196" s="44"/>
      <c r="CW196" s="44"/>
      <c r="CX196" s="44"/>
      <c r="CY196" s="44"/>
      <c r="CZ196" s="44"/>
      <c r="DA196" s="44"/>
      <c r="DB196" s="44"/>
      <c r="DC196" s="44"/>
      <c r="DD196" s="44"/>
      <c r="DE196" s="44"/>
      <c r="DF196" s="44"/>
      <c r="DG196" s="44"/>
      <c r="DH196" s="44"/>
      <c r="DI196" s="44"/>
      <c r="DJ196" s="44"/>
      <c r="DK196" s="44"/>
      <c r="DL196" s="44"/>
      <c r="DM196" s="44"/>
      <c r="DN196" s="44"/>
      <c r="DO196" s="44"/>
      <c r="DP196" s="44"/>
      <c r="DQ196" s="44"/>
      <c r="DR196" s="44"/>
      <c r="DS196" s="44"/>
      <c r="DT196" s="44"/>
      <c r="DU196" s="44"/>
      <c r="DV196" s="44"/>
      <c r="DW196" s="44"/>
      <c r="DX196" s="44"/>
      <c r="DY196" s="44"/>
      <c r="DZ196" s="44"/>
      <c r="EA196" s="44"/>
      <c r="EB196" s="44"/>
      <c r="EC196" s="44"/>
      <c r="ED196" s="44"/>
      <c r="EE196" s="44"/>
      <c r="EF196" s="44"/>
      <c r="EG196" s="44"/>
      <c r="EH196" s="44"/>
      <c r="EI196" s="44"/>
      <c r="EJ196" s="44"/>
    </row>
    <row r="197" spans="1:140" s="46" customFormat="1" ht="12.75" customHeight="1">
      <c r="A197" s="255"/>
      <c r="B197" s="972"/>
      <c r="C197" s="973"/>
      <c r="D197" s="974"/>
      <c r="E197" s="911"/>
      <c r="F197" s="912"/>
      <c r="G197" s="912"/>
      <c r="H197" s="912"/>
      <c r="I197" s="912"/>
      <c r="J197" s="912"/>
      <c r="K197" s="912"/>
      <c r="L197" s="912"/>
      <c r="M197" s="912"/>
      <c r="N197" s="912"/>
      <c r="O197" s="912"/>
      <c r="P197" s="912"/>
      <c r="Q197" s="912"/>
      <c r="R197" s="912"/>
      <c r="S197" s="912"/>
      <c r="T197" s="912"/>
      <c r="U197" s="912"/>
      <c r="V197" s="912"/>
      <c r="W197" s="912"/>
      <c r="X197" s="912"/>
      <c r="Y197" s="912"/>
      <c r="Z197" s="912"/>
      <c r="AA197" s="912"/>
      <c r="AB197" s="912"/>
      <c r="AC197" s="912"/>
      <c r="AD197" s="912"/>
      <c r="AE197" s="912"/>
      <c r="AF197" s="912"/>
      <c r="AG197" s="912"/>
      <c r="AH197" s="912"/>
      <c r="AI197" s="912"/>
      <c r="AJ197" s="912"/>
      <c r="AK197" s="912"/>
      <c r="AL197" s="912"/>
      <c r="AM197" s="912"/>
      <c r="AN197" s="912"/>
      <c r="AO197" s="912"/>
      <c r="AP197" s="912"/>
      <c r="AQ197" s="912"/>
      <c r="AR197" s="912"/>
      <c r="AS197" s="912"/>
      <c r="AT197" s="912"/>
      <c r="AU197" s="912"/>
      <c r="AV197" s="912"/>
      <c r="AW197" s="912"/>
      <c r="AX197" s="912"/>
      <c r="AY197" s="912"/>
      <c r="AZ197" s="912"/>
      <c r="BA197" s="912"/>
      <c r="BB197" s="912"/>
      <c r="BC197" s="912"/>
      <c r="BD197" s="912"/>
      <c r="BE197" s="912"/>
      <c r="BF197" s="913"/>
      <c r="BG197" s="902"/>
      <c r="BH197" s="903"/>
      <c r="BI197" s="903"/>
      <c r="BJ197" s="903"/>
      <c r="BK197" s="903"/>
      <c r="BL197" s="904"/>
      <c r="CC197" s="44"/>
      <c r="CD197" s="44"/>
      <c r="CE197" s="44"/>
      <c r="CF197" s="44"/>
      <c r="CG197" s="44"/>
      <c r="CH197" s="44"/>
      <c r="CI197" s="44"/>
      <c r="CJ197" s="44"/>
      <c r="CK197" s="44"/>
      <c r="CL197" s="44"/>
      <c r="CM197" s="44"/>
      <c r="CN197" s="44"/>
      <c r="CO197" s="44"/>
      <c r="CP197" s="44"/>
      <c r="CQ197" s="44"/>
      <c r="CR197" s="44"/>
      <c r="CS197" s="44"/>
      <c r="CT197" s="44"/>
      <c r="CU197" s="44"/>
      <c r="CV197" s="44"/>
      <c r="CW197" s="44"/>
      <c r="CX197" s="44"/>
      <c r="CY197" s="44"/>
      <c r="CZ197" s="44"/>
      <c r="DA197" s="44"/>
      <c r="DB197" s="44"/>
      <c r="DC197" s="44"/>
      <c r="DD197" s="44"/>
      <c r="DE197" s="44"/>
      <c r="DF197" s="44"/>
      <c r="DG197" s="44"/>
      <c r="DH197" s="44"/>
      <c r="DI197" s="44"/>
      <c r="DJ197" s="44"/>
      <c r="DK197" s="44"/>
      <c r="DL197" s="44"/>
      <c r="DM197" s="44"/>
      <c r="DN197" s="44"/>
      <c r="DO197" s="44"/>
      <c r="DP197" s="44"/>
      <c r="DQ197" s="44"/>
      <c r="DR197" s="44"/>
      <c r="DS197" s="44"/>
      <c r="DT197" s="44"/>
      <c r="DU197" s="44"/>
      <c r="DV197" s="44"/>
      <c r="DW197" s="44"/>
      <c r="DX197" s="44"/>
      <c r="DY197" s="44"/>
      <c r="DZ197" s="44"/>
      <c r="EA197" s="44"/>
      <c r="EB197" s="44"/>
      <c r="EC197" s="44"/>
      <c r="ED197" s="44"/>
      <c r="EE197" s="44"/>
      <c r="EF197" s="44"/>
      <c r="EG197" s="44"/>
      <c r="EH197" s="44"/>
      <c r="EI197" s="44"/>
      <c r="EJ197" s="44"/>
    </row>
    <row r="198" spans="1:140" s="46" customFormat="1" ht="12.75" customHeight="1">
      <c r="A198" s="255"/>
      <c r="B198" s="972"/>
      <c r="C198" s="973"/>
      <c r="D198" s="974"/>
      <c r="E198" s="911"/>
      <c r="F198" s="912"/>
      <c r="G198" s="912"/>
      <c r="H198" s="912"/>
      <c r="I198" s="912"/>
      <c r="J198" s="912"/>
      <c r="K198" s="912"/>
      <c r="L198" s="912"/>
      <c r="M198" s="912"/>
      <c r="N198" s="912"/>
      <c r="O198" s="912"/>
      <c r="P198" s="912"/>
      <c r="Q198" s="912"/>
      <c r="R198" s="912"/>
      <c r="S198" s="912"/>
      <c r="T198" s="912"/>
      <c r="U198" s="912"/>
      <c r="V198" s="912"/>
      <c r="W198" s="912"/>
      <c r="X198" s="912"/>
      <c r="Y198" s="912"/>
      <c r="Z198" s="912"/>
      <c r="AA198" s="912"/>
      <c r="AB198" s="912"/>
      <c r="AC198" s="912"/>
      <c r="AD198" s="912"/>
      <c r="AE198" s="912"/>
      <c r="AF198" s="912"/>
      <c r="AG198" s="912"/>
      <c r="AH198" s="912"/>
      <c r="AI198" s="912"/>
      <c r="AJ198" s="912"/>
      <c r="AK198" s="912"/>
      <c r="AL198" s="912"/>
      <c r="AM198" s="912"/>
      <c r="AN198" s="912"/>
      <c r="AO198" s="912"/>
      <c r="AP198" s="912"/>
      <c r="AQ198" s="912"/>
      <c r="AR198" s="912"/>
      <c r="AS198" s="912"/>
      <c r="AT198" s="912"/>
      <c r="AU198" s="912"/>
      <c r="AV198" s="912"/>
      <c r="AW198" s="912"/>
      <c r="AX198" s="912"/>
      <c r="AY198" s="912"/>
      <c r="AZ198" s="912"/>
      <c r="BA198" s="912"/>
      <c r="BB198" s="912"/>
      <c r="BC198" s="912"/>
      <c r="BD198" s="912"/>
      <c r="BE198" s="912"/>
      <c r="BF198" s="913"/>
      <c r="BG198" s="902"/>
      <c r="BH198" s="903"/>
      <c r="BI198" s="903"/>
      <c r="BJ198" s="903"/>
      <c r="BK198" s="903"/>
      <c r="BL198" s="904"/>
      <c r="CC198" s="44"/>
      <c r="CD198" s="44"/>
      <c r="CE198" s="44"/>
      <c r="CF198" s="44"/>
      <c r="CG198" s="44"/>
      <c r="CH198" s="44"/>
      <c r="CI198" s="44"/>
      <c r="CJ198" s="44"/>
      <c r="CK198" s="44"/>
      <c r="CL198" s="44"/>
      <c r="CM198" s="44"/>
      <c r="CN198" s="44"/>
      <c r="CO198" s="44"/>
      <c r="CP198" s="44"/>
      <c r="CQ198" s="44"/>
      <c r="CR198" s="44"/>
      <c r="CS198" s="44"/>
      <c r="CT198" s="44"/>
      <c r="CU198" s="44"/>
      <c r="CV198" s="44"/>
      <c r="CW198" s="44"/>
      <c r="CX198" s="44"/>
      <c r="CY198" s="44"/>
      <c r="CZ198" s="44"/>
      <c r="DA198" s="44"/>
      <c r="DB198" s="44"/>
      <c r="DC198" s="44"/>
      <c r="DD198" s="44"/>
      <c r="DE198" s="44"/>
      <c r="DF198" s="44"/>
      <c r="DG198" s="44"/>
      <c r="DH198" s="44"/>
      <c r="DI198" s="44"/>
      <c r="DJ198" s="44"/>
      <c r="DK198" s="44"/>
      <c r="DL198" s="44"/>
      <c r="DM198" s="44"/>
      <c r="DN198" s="44"/>
      <c r="DO198" s="44"/>
      <c r="DP198" s="44"/>
      <c r="DQ198" s="44"/>
      <c r="DR198" s="44"/>
      <c r="DS198" s="44"/>
      <c r="DT198" s="44"/>
      <c r="DU198" s="44"/>
      <c r="DV198" s="44"/>
      <c r="DW198" s="44"/>
      <c r="DX198" s="44"/>
      <c r="DY198" s="44"/>
      <c r="DZ198" s="44"/>
      <c r="EA198" s="44"/>
      <c r="EB198" s="44"/>
      <c r="EC198" s="44"/>
      <c r="ED198" s="44"/>
      <c r="EE198" s="44"/>
      <c r="EF198" s="44"/>
      <c r="EG198" s="44"/>
      <c r="EH198" s="44"/>
      <c r="EI198" s="44"/>
      <c r="EJ198" s="44"/>
    </row>
    <row r="199" spans="1:140" ht="12.75" customHeight="1">
      <c r="A199" s="255"/>
      <c r="B199" s="972"/>
      <c r="C199" s="973"/>
      <c r="D199" s="974"/>
      <c r="E199" s="6"/>
      <c r="F199" s="6"/>
      <c r="G199" s="6" t="s">
        <v>76</v>
      </c>
      <c r="H199" s="181"/>
      <c r="I199" s="181"/>
      <c r="J199" s="181"/>
      <c r="K199" s="181"/>
      <c r="L199" s="181"/>
      <c r="M199" s="181"/>
      <c r="N199" s="181"/>
      <c r="O199" s="181"/>
      <c r="P199" s="181"/>
      <c r="Q199" s="181"/>
      <c r="R199" s="181"/>
      <c r="S199" s="181"/>
      <c r="T199" s="181"/>
      <c r="U199" s="181"/>
      <c r="V199" s="181"/>
      <c r="W199" s="181"/>
      <c r="X199" s="181"/>
      <c r="Y199" s="181"/>
      <c r="Z199" s="181"/>
      <c r="AA199" s="181"/>
      <c r="AB199" s="181"/>
      <c r="AC199" s="6"/>
      <c r="AD199" s="6"/>
      <c r="AE199" s="6"/>
      <c r="AF199" s="6"/>
      <c r="AG199" s="6"/>
      <c r="AH199" s="6"/>
      <c r="AI199" s="6"/>
      <c r="AJ199" s="6"/>
      <c r="AK199" s="6"/>
      <c r="AL199" s="181"/>
      <c r="AM199" s="181"/>
      <c r="AN199" s="181"/>
      <c r="AO199" s="181"/>
      <c r="AP199" s="181"/>
      <c r="AQ199" s="181"/>
      <c r="AR199" s="181"/>
      <c r="AS199" s="181"/>
      <c r="AT199" s="181"/>
      <c r="AU199" s="181"/>
      <c r="AV199" s="181"/>
      <c r="AW199" s="181"/>
      <c r="AX199" s="181"/>
      <c r="AY199" s="181"/>
      <c r="AZ199" s="181"/>
      <c r="BA199" s="181"/>
      <c r="BB199" s="181"/>
      <c r="BC199" s="181"/>
      <c r="BD199" s="181"/>
      <c r="BE199" s="181"/>
      <c r="BF199" s="181"/>
      <c r="BG199" s="902"/>
      <c r="BH199" s="903"/>
      <c r="BI199" s="903"/>
      <c r="BJ199" s="903"/>
      <c r="BK199" s="903"/>
      <c r="BL199" s="904"/>
    </row>
    <row r="200" spans="1:140" s="32" customFormat="1" ht="12.75" customHeight="1">
      <c r="A200" s="111"/>
      <c r="B200" s="972"/>
      <c r="C200" s="973"/>
      <c r="D200" s="974"/>
      <c r="E200" s="42" t="s">
        <v>56</v>
      </c>
      <c r="F200" s="167"/>
      <c r="G200" s="125"/>
      <c r="H200" s="932" t="s">
        <v>324</v>
      </c>
      <c r="I200" s="932"/>
      <c r="J200" s="932"/>
      <c r="K200" s="932"/>
      <c r="L200" s="932"/>
      <c r="M200" s="932"/>
      <c r="N200" s="932"/>
      <c r="O200" s="932"/>
      <c r="P200" s="932"/>
      <c r="Q200" s="932"/>
      <c r="R200" s="932"/>
      <c r="S200" s="932"/>
      <c r="T200" s="932"/>
      <c r="U200" s="932"/>
      <c r="V200" s="932"/>
      <c r="W200" s="932"/>
      <c r="X200" s="932"/>
      <c r="Y200" s="932"/>
      <c r="Z200" s="932"/>
      <c r="AA200" s="932"/>
      <c r="AB200" s="933"/>
      <c r="AC200" s="1284"/>
      <c r="AD200" s="1285"/>
      <c r="AE200" s="1285"/>
      <c r="AF200" s="1285"/>
      <c r="AG200" s="1285"/>
      <c r="AH200" s="1285"/>
      <c r="AI200" s="1277" t="s">
        <v>15</v>
      </c>
      <c r="AJ200" s="1277"/>
      <c r="AK200" s="1278"/>
      <c r="AL200" s="934" t="s">
        <v>328</v>
      </c>
      <c r="AM200" s="935"/>
      <c r="AN200" s="935"/>
      <c r="AO200" s="935"/>
      <c r="AP200" s="935"/>
      <c r="AQ200" s="935"/>
      <c r="AR200" s="935"/>
      <c r="AS200" s="935"/>
      <c r="AT200" s="935"/>
      <c r="AU200" s="935"/>
      <c r="AV200" s="935"/>
      <c r="AW200" s="935"/>
      <c r="AX200" s="935"/>
      <c r="AY200" s="935"/>
      <c r="AZ200" s="935"/>
      <c r="BA200" s="935"/>
      <c r="BB200" s="935"/>
      <c r="BC200" s="935"/>
      <c r="BD200" s="935"/>
      <c r="BE200" s="935"/>
      <c r="BF200" s="935"/>
      <c r="BG200" s="902"/>
      <c r="BH200" s="903"/>
      <c r="BI200" s="903"/>
      <c r="BJ200" s="903"/>
      <c r="BK200" s="903"/>
      <c r="BL200" s="904"/>
      <c r="BM200" s="105"/>
      <c r="BN200" s="105"/>
      <c r="BO200" s="105"/>
      <c r="BP200" s="105"/>
      <c r="BQ200" s="105"/>
      <c r="BR200" s="105"/>
      <c r="BS200" s="105"/>
      <c r="BT200" s="105"/>
      <c r="BU200" s="105"/>
      <c r="BV200" s="105"/>
      <c r="BW200" s="105"/>
      <c r="BX200" s="105"/>
      <c r="BY200" s="105"/>
      <c r="BZ200" s="105"/>
      <c r="CA200" s="105"/>
      <c r="CB200" s="105"/>
    </row>
    <row r="201" spans="1:140" s="32" customFormat="1" ht="12.75" customHeight="1">
      <c r="A201" s="111"/>
      <c r="B201" s="972"/>
      <c r="C201" s="973"/>
      <c r="D201" s="974"/>
      <c r="E201" s="42"/>
      <c r="F201" s="83"/>
      <c r="G201" s="34"/>
      <c r="H201" s="935"/>
      <c r="I201" s="935"/>
      <c r="J201" s="935"/>
      <c r="K201" s="935"/>
      <c r="L201" s="935"/>
      <c r="M201" s="935"/>
      <c r="N201" s="935"/>
      <c r="O201" s="935"/>
      <c r="P201" s="935"/>
      <c r="Q201" s="935"/>
      <c r="R201" s="935"/>
      <c r="S201" s="935"/>
      <c r="T201" s="935"/>
      <c r="U201" s="935"/>
      <c r="V201" s="935"/>
      <c r="W201" s="935"/>
      <c r="X201" s="935"/>
      <c r="Y201" s="935"/>
      <c r="Z201" s="935"/>
      <c r="AA201" s="935"/>
      <c r="AB201" s="936"/>
      <c r="AC201" s="1286"/>
      <c r="AD201" s="1287"/>
      <c r="AE201" s="1287"/>
      <c r="AF201" s="1287"/>
      <c r="AG201" s="1287"/>
      <c r="AH201" s="1287"/>
      <c r="AI201" s="968"/>
      <c r="AJ201" s="968"/>
      <c r="AK201" s="1279"/>
      <c r="AL201" s="934"/>
      <c r="AM201" s="935"/>
      <c r="AN201" s="935"/>
      <c r="AO201" s="935"/>
      <c r="AP201" s="935"/>
      <c r="AQ201" s="935"/>
      <c r="AR201" s="935"/>
      <c r="AS201" s="935"/>
      <c r="AT201" s="935"/>
      <c r="AU201" s="935"/>
      <c r="AV201" s="935"/>
      <c r="AW201" s="935"/>
      <c r="AX201" s="935"/>
      <c r="AY201" s="935"/>
      <c r="AZ201" s="935"/>
      <c r="BA201" s="935"/>
      <c r="BB201" s="935"/>
      <c r="BC201" s="935"/>
      <c r="BD201" s="935"/>
      <c r="BE201" s="935"/>
      <c r="BF201" s="935"/>
      <c r="BG201" s="902"/>
      <c r="BH201" s="903"/>
      <c r="BI201" s="903"/>
      <c r="BJ201" s="903"/>
      <c r="BK201" s="903"/>
      <c r="BL201" s="904"/>
      <c r="BM201" s="105"/>
      <c r="BN201" s="105"/>
      <c r="BO201" s="126"/>
      <c r="BP201" s="105"/>
      <c r="BQ201" s="105"/>
      <c r="BR201" s="105"/>
      <c r="BS201" s="105"/>
      <c r="BT201" s="105"/>
      <c r="BU201" s="105"/>
      <c r="CM201" s="28"/>
      <c r="CN201" s="28"/>
      <c r="CO201" s="28"/>
      <c r="CP201" s="28"/>
      <c r="CQ201" s="28"/>
      <c r="CR201" s="28"/>
      <c r="CS201" s="28"/>
      <c r="CT201" s="28"/>
      <c r="CU201" s="28"/>
      <c r="CV201" s="28"/>
      <c r="CW201" s="28"/>
      <c r="CX201" s="28"/>
      <c r="CY201" s="28"/>
      <c r="CZ201" s="28"/>
      <c r="DA201" s="28"/>
      <c r="DB201" s="28"/>
      <c r="DC201" s="28"/>
      <c r="DD201" s="28"/>
      <c r="DE201" s="28"/>
      <c r="DF201" s="28"/>
      <c r="DG201" s="28"/>
      <c r="DH201" s="28"/>
    </row>
    <row r="202" spans="1:140" s="32" customFormat="1" ht="12.75" customHeight="1">
      <c r="A202" s="111"/>
      <c r="B202" s="972"/>
      <c r="C202" s="973"/>
      <c r="D202" s="974"/>
      <c r="E202" s="42"/>
      <c r="F202" s="83"/>
      <c r="G202" s="180"/>
      <c r="H202" s="1288" t="s">
        <v>335</v>
      </c>
      <c r="I202" s="1288"/>
      <c r="J202" s="1288"/>
      <c r="K202" s="1288"/>
      <c r="L202" s="1288"/>
      <c r="M202" s="1288"/>
      <c r="N202" s="1288"/>
      <c r="O202" s="1288"/>
      <c r="P202" s="1288"/>
      <c r="Q202" s="1288"/>
      <c r="R202" s="1288"/>
      <c r="S202" s="1288"/>
      <c r="T202" s="1288"/>
      <c r="U202" s="1288"/>
      <c r="V202" s="1288"/>
      <c r="W202" s="1288"/>
      <c r="X202" s="1288"/>
      <c r="Y202" s="1288"/>
      <c r="Z202" s="1288"/>
      <c r="AA202" s="1288"/>
      <c r="AB202" s="1289"/>
      <c r="AC202" s="1172"/>
      <c r="AD202" s="1173"/>
      <c r="AE202" s="1173"/>
      <c r="AF202" s="1173"/>
      <c r="AG202" s="1173"/>
      <c r="AH202" s="1173"/>
      <c r="AI202" s="1280" t="s">
        <v>15</v>
      </c>
      <c r="AJ202" s="1280"/>
      <c r="AK202" s="1281"/>
      <c r="AL202" s="1378" t="s">
        <v>337</v>
      </c>
      <c r="AM202" s="1379"/>
      <c r="AN202" s="1379"/>
      <c r="AO202" s="1379"/>
      <c r="AP202" s="1379"/>
      <c r="AQ202" s="1379"/>
      <c r="AR202" s="1379"/>
      <c r="AS202" s="1379"/>
      <c r="AT202" s="1379"/>
      <c r="AU202" s="1379"/>
      <c r="AV202" s="1379"/>
      <c r="AW202" s="1379"/>
      <c r="AX202" s="1379"/>
      <c r="AY202" s="1379"/>
      <c r="AZ202" s="1379"/>
      <c r="BA202" s="1379"/>
      <c r="BB202" s="1379"/>
      <c r="BC202" s="1379"/>
      <c r="BD202" s="1379"/>
      <c r="BE202" s="1379"/>
      <c r="BF202" s="1379"/>
      <c r="BG202" s="902"/>
      <c r="BH202" s="903"/>
      <c r="BI202" s="903"/>
      <c r="BJ202" s="903"/>
      <c r="BK202" s="903"/>
      <c r="BL202" s="904"/>
      <c r="BM202" s="105"/>
      <c r="BN202" s="105"/>
      <c r="BO202" s="105"/>
      <c r="BP202" s="105"/>
      <c r="BQ202" s="105"/>
      <c r="BR202" s="105"/>
      <c r="BS202" s="105"/>
      <c r="BT202" s="105"/>
      <c r="BU202" s="105"/>
      <c r="CM202" s="28"/>
      <c r="CN202" s="28"/>
      <c r="CO202" s="28"/>
      <c r="CP202" s="28"/>
      <c r="CQ202" s="28"/>
      <c r="CR202" s="28"/>
      <c r="CS202" s="28"/>
      <c r="CT202" s="28"/>
      <c r="CU202" s="28"/>
      <c r="CV202" s="28"/>
      <c r="CW202" s="28"/>
      <c r="CX202" s="28"/>
      <c r="CY202" s="28"/>
      <c r="CZ202" s="28"/>
      <c r="DA202" s="28"/>
      <c r="DB202" s="28"/>
      <c r="DC202" s="28"/>
      <c r="DD202" s="28"/>
      <c r="DE202" s="28"/>
      <c r="DF202" s="28"/>
      <c r="DG202" s="28"/>
      <c r="DH202" s="28"/>
    </row>
    <row r="203" spans="1:140" s="32" customFormat="1" ht="12.75" customHeight="1">
      <c r="A203" s="111"/>
      <c r="B203" s="972"/>
      <c r="C203" s="973"/>
      <c r="D203" s="974"/>
      <c r="E203" s="42"/>
      <c r="F203" s="83"/>
      <c r="G203" s="127"/>
      <c r="H203" s="1290"/>
      <c r="I203" s="1290"/>
      <c r="J203" s="1290"/>
      <c r="K203" s="1290"/>
      <c r="L203" s="1290"/>
      <c r="M203" s="1290"/>
      <c r="N203" s="1290"/>
      <c r="O203" s="1290"/>
      <c r="P203" s="1290"/>
      <c r="Q203" s="1290"/>
      <c r="R203" s="1290"/>
      <c r="S203" s="1290"/>
      <c r="T203" s="1290"/>
      <c r="U203" s="1290"/>
      <c r="V203" s="1290"/>
      <c r="W203" s="1290"/>
      <c r="X203" s="1290"/>
      <c r="Y203" s="1290"/>
      <c r="Z203" s="1290"/>
      <c r="AA203" s="1290"/>
      <c r="AB203" s="1291"/>
      <c r="AC203" s="1174"/>
      <c r="AD203" s="1175"/>
      <c r="AE203" s="1175"/>
      <c r="AF203" s="1175"/>
      <c r="AG203" s="1175"/>
      <c r="AH203" s="1175"/>
      <c r="AI203" s="1282"/>
      <c r="AJ203" s="1282"/>
      <c r="AK203" s="1283"/>
      <c r="AL203" s="1378"/>
      <c r="AM203" s="1379"/>
      <c r="AN203" s="1379"/>
      <c r="AO203" s="1379"/>
      <c r="AP203" s="1379"/>
      <c r="AQ203" s="1379"/>
      <c r="AR203" s="1379"/>
      <c r="AS203" s="1379"/>
      <c r="AT203" s="1379"/>
      <c r="AU203" s="1379"/>
      <c r="AV203" s="1379"/>
      <c r="AW203" s="1379"/>
      <c r="AX203" s="1379"/>
      <c r="AY203" s="1379"/>
      <c r="AZ203" s="1379"/>
      <c r="BA203" s="1379"/>
      <c r="BB203" s="1379"/>
      <c r="BC203" s="1379"/>
      <c r="BD203" s="1379"/>
      <c r="BE203" s="1379"/>
      <c r="BF203" s="1379"/>
      <c r="BG203" s="902"/>
      <c r="BH203" s="903"/>
      <c r="BI203" s="903"/>
      <c r="BJ203" s="903"/>
      <c r="BK203" s="903"/>
      <c r="BL203" s="904"/>
      <c r="BM203" s="105"/>
      <c r="BN203" s="105"/>
      <c r="BO203" s="105"/>
      <c r="BP203" s="105"/>
      <c r="BQ203" s="105"/>
      <c r="BR203" s="105"/>
      <c r="BS203" s="105"/>
      <c r="BT203" s="105"/>
      <c r="BU203" s="105"/>
      <c r="BV203" s="105"/>
      <c r="BW203" s="105"/>
      <c r="BX203" s="105"/>
      <c r="BY203" s="105"/>
      <c r="BZ203" s="105"/>
      <c r="CA203" s="105"/>
      <c r="CB203" s="105"/>
    </row>
    <row r="204" spans="1:140" s="32" customFormat="1" ht="12.75" customHeight="1">
      <c r="A204" s="111"/>
      <c r="B204" s="972"/>
      <c r="C204" s="973"/>
      <c r="D204" s="974"/>
      <c r="E204" s="42"/>
      <c r="F204" s="83"/>
      <c r="G204" s="34"/>
      <c r="H204" s="1288" t="s">
        <v>326</v>
      </c>
      <c r="I204" s="1288"/>
      <c r="J204" s="1288"/>
      <c r="K204" s="1288"/>
      <c r="L204" s="1288"/>
      <c r="M204" s="1288"/>
      <c r="N204" s="1288"/>
      <c r="O204" s="1288"/>
      <c r="P204" s="1288"/>
      <c r="Q204" s="1288"/>
      <c r="R204" s="1288"/>
      <c r="S204" s="1288"/>
      <c r="T204" s="1288"/>
      <c r="U204" s="1288"/>
      <c r="V204" s="1288"/>
      <c r="W204" s="1288"/>
      <c r="X204" s="1288"/>
      <c r="Y204" s="1288"/>
      <c r="Z204" s="1288"/>
      <c r="AA204" s="1288"/>
      <c r="AB204" s="1289"/>
      <c r="AC204" s="1172"/>
      <c r="AD204" s="1173"/>
      <c r="AE204" s="1173"/>
      <c r="AF204" s="1173"/>
      <c r="AG204" s="1173"/>
      <c r="AH204" s="1173"/>
      <c r="AI204" s="1280" t="s">
        <v>15</v>
      </c>
      <c r="AJ204" s="1280"/>
      <c r="AK204" s="1281"/>
      <c r="AL204" s="28"/>
      <c r="AM204" s="28"/>
      <c r="AN204" s="28"/>
      <c r="AO204" s="28"/>
      <c r="AP204" s="28"/>
      <c r="AQ204" s="28"/>
      <c r="AR204" s="28"/>
      <c r="AS204" s="28"/>
      <c r="AT204" s="28"/>
      <c r="AU204" s="28"/>
      <c r="AV204" s="28"/>
      <c r="AW204" s="28"/>
      <c r="AX204" s="28"/>
      <c r="AY204" s="28"/>
      <c r="AZ204" s="28"/>
      <c r="BA204" s="28"/>
      <c r="BB204" s="28"/>
      <c r="BC204" s="28"/>
      <c r="BD204" s="28"/>
      <c r="BE204" s="28"/>
      <c r="BF204" s="28"/>
      <c r="BG204" s="902"/>
      <c r="BH204" s="903"/>
      <c r="BI204" s="903"/>
      <c r="BJ204" s="903"/>
      <c r="BK204" s="903"/>
      <c r="BL204" s="904"/>
      <c r="BM204" s="105"/>
      <c r="BN204" s="105"/>
      <c r="BO204" s="105"/>
      <c r="BP204" s="105"/>
      <c r="BQ204" s="105"/>
      <c r="BR204" s="105"/>
      <c r="BS204" s="105"/>
      <c r="BT204" s="105"/>
      <c r="BU204" s="105"/>
      <c r="BV204" s="105"/>
      <c r="BW204" s="105"/>
      <c r="BX204" s="105"/>
      <c r="BY204" s="105"/>
      <c r="BZ204" s="105"/>
      <c r="CA204" s="105"/>
      <c r="CB204" s="105"/>
    </row>
    <row r="205" spans="1:140" s="32" customFormat="1" ht="12.75" customHeight="1">
      <c r="A205" s="111"/>
      <c r="B205" s="972"/>
      <c r="C205" s="973"/>
      <c r="D205" s="974"/>
      <c r="E205" s="42"/>
      <c r="F205" s="83"/>
      <c r="G205" s="127"/>
      <c r="H205" s="1290"/>
      <c r="I205" s="1290"/>
      <c r="J205" s="1290"/>
      <c r="K205" s="1290"/>
      <c r="L205" s="1290"/>
      <c r="M205" s="1290"/>
      <c r="N205" s="1290"/>
      <c r="O205" s="1290"/>
      <c r="P205" s="1290"/>
      <c r="Q205" s="1290"/>
      <c r="R205" s="1290"/>
      <c r="S205" s="1290"/>
      <c r="T205" s="1290"/>
      <c r="U205" s="1290"/>
      <c r="V205" s="1290"/>
      <c r="W205" s="1290"/>
      <c r="X205" s="1290"/>
      <c r="Y205" s="1290"/>
      <c r="Z205" s="1290"/>
      <c r="AA205" s="1290"/>
      <c r="AB205" s="1291"/>
      <c r="AC205" s="1174"/>
      <c r="AD205" s="1175"/>
      <c r="AE205" s="1175"/>
      <c r="AF205" s="1175"/>
      <c r="AG205" s="1175"/>
      <c r="AH205" s="1175"/>
      <c r="AI205" s="1282"/>
      <c r="AJ205" s="1282"/>
      <c r="AK205" s="1283"/>
      <c r="AL205" s="28"/>
      <c r="AM205" s="28"/>
      <c r="AN205" s="28"/>
      <c r="AO205" s="28"/>
      <c r="AP205" s="28"/>
      <c r="AQ205" s="28"/>
      <c r="AR205" s="28"/>
      <c r="AS205" s="28"/>
      <c r="AT205" s="28"/>
      <c r="AU205" s="28"/>
      <c r="AV205" s="28"/>
      <c r="AW205" s="28"/>
      <c r="AX205" s="28"/>
      <c r="AY205" s="28"/>
      <c r="AZ205" s="28"/>
      <c r="BA205" s="28"/>
      <c r="BB205" s="28"/>
      <c r="BC205" s="28"/>
      <c r="BD205" s="28"/>
      <c r="BE205" s="28"/>
      <c r="BF205" s="28"/>
      <c r="BG205" s="902"/>
      <c r="BH205" s="903"/>
      <c r="BI205" s="903"/>
      <c r="BJ205" s="903"/>
      <c r="BK205" s="903"/>
      <c r="BL205" s="904"/>
      <c r="BM205" s="105"/>
      <c r="BN205" s="105"/>
      <c r="BO205" s="105"/>
      <c r="BP205" s="105"/>
      <c r="BQ205" s="105"/>
      <c r="BR205" s="105"/>
      <c r="BS205" s="105"/>
      <c r="BT205" s="105"/>
      <c r="BU205" s="105"/>
      <c r="BV205" s="105"/>
      <c r="BW205" s="105"/>
      <c r="BX205" s="105"/>
      <c r="BY205" s="105"/>
      <c r="BZ205" s="105"/>
      <c r="CA205" s="105"/>
      <c r="CB205" s="105"/>
    </row>
    <row r="206" spans="1:140" s="32" customFormat="1" ht="12.75" customHeight="1">
      <c r="A206" s="111"/>
      <c r="B206" s="972"/>
      <c r="C206" s="973"/>
      <c r="D206" s="974"/>
      <c r="E206" s="42"/>
      <c r="F206" s="83"/>
      <c r="G206" s="34"/>
      <c r="H206" s="935" t="s">
        <v>336</v>
      </c>
      <c r="I206" s="935"/>
      <c r="J206" s="935"/>
      <c r="K206" s="935"/>
      <c r="L206" s="935"/>
      <c r="M206" s="935"/>
      <c r="N206" s="935"/>
      <c r="O206" s="935"/>
      <c r="P206" s="935"/>
      <c r="Q206" s="935"/>
      <c r="R206" s="935"/>
      <c r="S206" s="935"/>
      <c r="T206" s="935"/>
      <c r="U206" s="935"/>
      <c r="V206" s="935"/>
      <c r="W206" s="935"/>
      <c r="X206" s="935"/>
      <c r="Y206" s="935"/>
      <c r="Z206" s="935"/>
      <c r="AA206" s="935"/>
      <c r="AB206" s="936"/>
      <c r="AC206" s="1286"/>
      <c r="AD206" s="1287"/>
      <c r="AE206" s="1287"/>
      <c r="AF206" s="1287"/>
      <c r="AG206" s="1287"/>
      <c r="AH206" s="1287"/>
      <c r="AI206" s="968" t="s">
        <v>15</v>
      </c>
      <c r="AJ206" s="968"/>
      <c r="AK206" s="1279"/>
      <c r="AL206" s="934" t="s">
        <v>329</v>
      </c>
      <c r="AM206" s="935"/>
      <c r="AN206" s="935"/>
      <c r="AO206" s="935"/>
      <c r="AP206" s="935"/>
      <c r="AQ206" s="935"/>
      <c r="AR206" s="935"/>
      <c r="AS206" s="935"/>
      <c r="AT206" s="935"/>
      <c r="AU206" s="935"/>
      <c r="AV206" s="935"/>
      <c r="AW206" s="935"/>
      <c r="AX206" s="935"/>
      <c r="AY206" s="935"/>
      <c r="AZ206" s="935"/>
      <c r="BA206" s="935"/>
      <c r="BB206" s="935"/>
      <c r="BC206" s="935"/>
      <c r="BD206" s="935"/>
      <c r="BE206" s="935"/>
      <c r="BF206" s="935"/>
      <c r="BG206" s="902"/>
      <c r="BH206" s="903"/>
      <c r="BI206" s="903"/>
      <c r="BJ206" s="903"/>
      <c r="BK206" s="903"/>
      <c r="BL206" s="904"/>
      <c r="BM206" s="105"/>
      <c r="BN206" s="105"/>
      <c r="BO206" s="105"/>
      <c r="BP206" s="105"/>
      <c r="BQ206" s="105"/>
      <c r="BR206" s="105"/>
      <c r="BS206" s="105"/>
      <c r="BT206" s="105"/>
      <c r="BU206" s="105"/>
      <c r="BV206" s="105"/>
      <c r="BW206" s="105"/>
      <c r="BX206" s="105"/>
      <c r="BY206" s="105"/>
      <c r="BZ206" s="105"/>
      <c r="CA206" s="105"/>
      <c r="CB206" s="105"/>
    </row>
    <row r="207" spans="1:140" s="32" customFormat="1" ht="12.75" customHeight="1">
      <c r="A207" s="111"/>
      <c r="B207" s="972"/>
      <c r="C207" s="973"/>
      <c r="D207" s="974"/>
      <c r="E207" s="42"/>
      <c r="F207" s="83"/>
      <c r="G207" s="37"/>
      <c r="H207" s="938"/>
      <c r="I207" s="938"/>
      <c r="J207" s="938"/>
      <c r="K207" s="938"/>
      <c r="L207" s="938"/>
      <c r="M207" s="938"/>
      <c r="N207" s="938"/>
      <c r="O207" s="938"/>
      <c r="P207" s="938"/>
      <c r="Q207" s="938"/>
      <c r="R207" s="938"/>
      <c r="S207" s="938"/>
      <c r="T207" s="938"/>
      <c r="U207" s="938"/>
      <c r="V207" s="938"/>
      <c r="W207" s="938"/>
      <c r="X207" s="938"/>
      <c r="Y207" s="938"/>
      <c r="Z207" s="938"/>
      <c r="AA207" s="938"/>
      <c r="AB207" s="939"/>
      <c r="AC207" s="1374"/>
      <c r="AD207" s="1375"/>
      <c r="AE207" s="1375"/>
      <c r="AF207" s="1375"/>
      <c r="AG207" s="1375"/>
      <c r="AH207" s="1375"/>
      <c r="AI207" s="1376"/>
      <c r="AJ207" s="1376"/>
      <c r="AK207" s="1377"/>
      <c r="AL207" s="934"/>
      <c r="AM207" s="935"/>
      <c r="AN207" s="935"/>
      <c r="AO207" s="935"/>
      <c r="AP207" s="935"/>
      <c r="AQ207" s="935"/>
      <c r="AR207" s="935"/>
      <c r="AS207" s="935"/>
      <c r="AT207" s="935"/>
      <c r="AU207" s="935"/>
      <c r="AV207" s="935"/>
      <c r="AW207" s="935"/>
      <c r="AX207" s="935"/>
      <c r="AY207" s="935"/>
      <c r="AZ207" s="935"/>
      <c r="BA207" s="935"/>
      <c r="BB207" s="935"/>
      <c r="BC207" s="935"/>
      <c r="BD207" s="935"/>
      <c r="BE207" s="935"/>
      <c r="BF207" s="935"/>
      <c r="BG207" s="902"/>
      <c r="BH207" s="903"/>
      <c r="BI207" s="903"/>
      <c r="BJ207" s="903"/>
      <c r="BK207" s="903"/>
      <c r="BL207" s="904"/>
      <c r="BM207" s="105"/>
      <c r="BN207" s="105"/>
      <c r="BO207" s="105"/>
      <c r="BP207" s="105" t="s">
        <v>2</v>
      </c>
      <c r="BQ207" s="105"/>
      <c r="BR207" s="105"/>
      <c r="BS207" s="105"/>
      <c r="BT207" s="105"/>
      <c r="BU207" s="105"/>
      <c r="BV207" s="105"/>
      <c r="BW207" s="105"/>
      <c r="BX207" s="105"/>
      <c r="BY207" s="105"/>
      <c r="BZ207" s="105"/>
      <c r="CA207" s="105"/>
      <c r="CB207" s="105"/>
    </row>
    <row r="208" spans="1:140" ht="7.5" customHeight="1">
      <c r="A208" s="255"/>
      <c r="B208" s="975"/>
      <c r="C208" s="976"/>
      <c r="D208" s="977"/>
      <c r="E208" s="172"/>
      <c r="F208" s="172"/>
      <c r="G208" s="172"/>
      <c r="H208" s="172"/>
      <c r="I208" s="172"/>
      <c r="J208" s="172"/>
      <c r="K208" s="172"/>
      <c r="L208" s="172"/>
      <c r="M208" s="172"/>
      <c r="N208" s="172"/>
      <c r="O208" s="172"/>
      <c r="P208" s="172"/>
      <c r="Q208" s="172"/>
      <c r="R208" s="172"/>
      <c r="S208" s="172"/>
      <c r="T208" s="172"/>
      <c r="U208" s="172"/>
      <c r="V208" s="172"/>
      <c r="W208" s="151"/>
      <c r="X208" s="151"/>
      <c r="Y208" s="151"/>
      <c r="Z208" s="151"/>
      <c r="AA208" s="151"/>
      <c r="AB208" s="151"/>
      <c r="AC208" s="151"/>
      <c r="AD208" s="151"/>
      <c r="AE208" s="151"/>
      <c r="AF208" s="151"/>
      <c r="AG208" s="151"/>
      <c r="AH208" s="151"/>
      <c r="AI208" s="151"/>
      <c r="AJ208" s="151"/>
      <c r="AK208" s="151"/>
      <c r="AL208" s="151"/>
      <c r="AM208" s="151"/>
      <c r="AN208" s="151"/>
      <c r="AO208" s="151"/>
      <c r="AP208" s="151"/>
      <c r="AQ208" s="152"/>
      <c r="AR208" s="152"/>
      <c r="AS208" s="152"/>
      <c r="AT208" s="152"/>
      <c r="AU208" s="152"/>
      <c r="AV208" s="152"/>
      <c r="AW208" s="152"/>
      <c r="AX208" s="152"/>
      <c r="AY208" s="152"/>
      <c r="AZ208" s="152"/>
      <c r="BA208" s="152"/>
      <c r="BB208" s="152"/>
      <c r="BC208" s="152"/>
      <c r="BD208" s="152"/>
      <c r="BE208" s="152"/>
      <c r="BF208" s="152"/>
      <c r="BG208" s="905"/>
      <c r="BH208" s="906"/>
      <c r="BI208" s="906"/>
      <c r="BJ208" s="906"/>
      <c r="BK208" s="906"/>
      <c r="BL208" s="907"/>
    </row>
    <row r="209" spans="1:140" s="46" customFormat="1" ht="12.75" customHeight="1">
      <c r="A209" s="255"/>
      <c r="B209" s="969" t="s">
        <v>34</v>
      </c>
      <c r="C209" s="970"/>
      <c r="D209" s="971"/>
      <c r="E209" s="881" t="s">
        <v>632</v>
      </c>
      <c r="F209" s="882"/>
      <c r="G209" s="882"/>
      <c r="H209" s="882"/>
      <c r="I209" s="882"/>
      <c r="J209" s="882"/>
      <c r="K209" s="882"/>
      <c r="L209" s="882"/>
      <c r="M209" s="882"/>
      <c r="N209" s="882"/>
      <c r="O209" s="882"/>
      <c r="P209" s="882"/>
      <c r="Q209" s="882"/>
      <c r="R209" s="882"/>
      <c r="S209" s="882"/>
      <c r="T209" s="882"/>
      <c r="U209" s="882"/>
      <c r="V209" s="882"/>
      <c r="W209" s="882"/>
      <c r="X209" s="882"/>
      <c r="Y209" s="882"/>
      <c r="Z209" s="882"/>
      <c r="AA209" s="882"/>
      <c r="AB209" s="882"/>
      <c r="AC209" s="882"/>
      <c r="AD209" s="882"/>
      <c r="AE209" s="882"/>
      <c r="AF209" s="882"/>
      <c r="AG209" s="882"/>
      <c r="AH209" s="882"/>
      <c r="AI209" s="882"/>
      <c r="AJ209" s="882"/>
      <c r="AK209" s="882"/>
      <c r="AL209" s="882"/>
      <c r="AM209" s="882"/>
      <c r="AN209" s="882"/>
      <c r="AO209" s="882"/>
      <c r="AP209" s="882"/>
      <c r="AQ209" s="882"/>
      <c r="AR209" s="882"/>
      <c r="AS209" s="882"/>
      <c r="AT209" s="882"/>
      <c r="AU209" s="882"/>
      <c r="AV209" s="882"/>
      <c r="AW209" s="882"/>
      <c r="AX209" s="882"/>
      <c r="AY209" s="882"/>
      <c r="AZ209" s="882"/>
      <c r="BA209" s="882"/>
      <c r="BB209" s="882"/>
      <c r="BC209" s="882"/>
      <c r="BD209" s="882"/>
      <c r="BE209" s="882"/>
      <c r="BF209" s="891"/>
      <c r="BG209" s="899"/>
      <c r="BH209" s="900"/>
      <c r="BI209" s="900"/>
      <c r="BJ209" s="900"/>
      <c r="BK209" s="900"/>
      <c r="BL209" s="901"/>
      <c r="CC209" s="44"/>
      <c r="CD209" s="44"/>
      <c r="CE209" s="44"/>
      <c r="CF209" s="44"/>
      <c r="CG209" s="44"/>
      <c r="CH209" s="44"/>
      <c r="CI209" s="44"/>
      <c r="CJ209" s="44"/>
      <c r="CK209" s="44"/>
      <c r="CL209" s="44"/>
      <c r="CM209" s="44"/>
      <c r="CN209" s="44"/>
      <c r="CO209" s="44"/>
      <c r="CP209" s="44"/>
      <c r="CQ209" s="44"/>
      <c r="CR209" s="44"/>
      <c r="CS209" s="44"/>
      <c r="CT209" s="44"/>
      <c r="CU209" s="44"/>
      <c r="CV209" s="44"/>
      <c r="CW209" s="44"/>
      <c r="CX209" s="44"/>
      <c r="CY209" s="44"/>
      <c r="CZ209" s="44"/>
      <c r="DA209" s="44"/>
      <c r="DB209" s="44"/>
      <c r="DC209" s="44"/>
      <c r="DD209" s="44"/>
      <c r="DE209" s="44"/>
      <c r="DF209" s="44"/>
      <c r="DG209" s="44"/>
      <c r="DH209" s="44"/>
      <c r="DI209" s="44"/>
      <c r="DJ209" s="44"/>
      <c r="DK209" s="44"/>
      <c r="DL209" s="44"/>
      <c r="DM209" s="44"/>
      <c r="DN209" s="44"/>
      <c r="DO209" s="44"/>
      <c r="DP209" s="44"/>
      <c r="DQ209" s="44"/>
      <c r="DR209" s="44"/>
      <c r="DS209" s="44"/>
      <c r="DT209" s="44"/>
      <c r="DU209" s="44"/>
      <c r="DV209" s="44"/>
      <c r="DW209" s="44"/>
      <c r="DX209" s="44"/>
      <c r="DY209" s="44"/>
      <c r="DZ209" s="44"/>
      <c r="EA209" s="44"/>
      <c r="EB209" s="44"/>
      <c r="EC209" s="44"/>
      <c r="ED209" s="44"/>
      <c r="EE209" s="44"/>
      <c r="EF209" s="44"/>
      <c r="EG209" s="44"/>
      <c r="EH209" s="44"/>
      <c r="EI209" s="44"/>
      <c r="EJ209" s="44"/>
    </row>
    <row r="210" spans="1:140" s="46" customFormat="1" ht="12.75" customHeight="1">
      <c r="A210" s="255"/>
      <c r="B210" s="972"/>
      <c r="C210" s="973"/>
      <c r="D210" s="974"/>
      <c r="E210" s="1027"/>
      <c r="F210" s="886"/>
      <c r="G210" s="886"/>
      <c r="H210" s="886"/>
      <c r="I210" s="886"/>
      <c r="J210" s="886"/>
      <c r="K210" s="886"/>
      <c r="L210" s="886"/>
      <c r="M210" s="886"/>
      <c r="N210" s="886"/>
      <c r="O210" s="886"/>
      <c r="P210" s="886"/>
      <c r="Q210" s="886"/>
      <c r="R210" s="886"/>
      <c r="S210" s="886"/>
      <c r="T210" s="886"/>
      <c r="U210" s="886"/>
      <c r="V210" s="886"/>
      <c r="W210" s="886"/>
      <c r="X210" s="886"/>
      <c r="Y210" s="886"/>
      <c r="Z210" s="886"/>
      <c r="AA210" s="886"/>
      <c r="AB210" s="886"/>
      <c r="AC210" s="886"/>
      <c r="AD210" s="886"/>
      <c r="AE210" s="886"/>
      <c r="AF210" s="886"/>
      <c r="AG210" s="886"/>
      <c r="AH210" s="886"/>
      <c r="AI210" s="886"/>
      <c r="AJ210" s="886"/>
      <c r="AK210" s="886"/>
      <c r="AL210" s="886"/>
      <c r="AM210" s="886"/>
      <c r="AN210" s="886"/>
      <c r="AO210" s="886"/>
      <c r="AP210" s="886"/>
      <c r="AQ210" s="886"/>
      <c r="AR210" s="886"/>
      <c r="AS210" s="886"/>
      <c r="AT210" s="886"/>
      <c r="AU210" s="886"/>
      <c r="AV210" s="886"/>
      <c r="AW210" s="886"/>
      <c r="AX210" s="886"/>
      <c r="AY210" s="886"/>
      <c r="AZ210" s="886"/>
      <c r="BA210" s="886"/>
      <c r="BB210" s="886"/>
      <c r="BC210" s="886"/>
      <c r="BD210" s="886"/>
      <c r="BE210" s="886"/>
      <c r="BF210" s="919"/>
      <c r="BG210" s="902"/>
      <c r="BH210" s="903"/>
      <c r="BI210" s="903"/>
      <c r="BJ210" s="903"/>
      <c r="BK210" s="903"/>
      <c r="BL210" s="904"/>
      <c r="CC210" s="44"/>
      <c r="CD210" s="44"/>
      <c r="CE210" s="44"/>
      <c r="CF210" s="44"/>
      <c r="CG210" s="44"/>
      <c r="CH210" s="44"/>
      <c r="CI210" s="44"/>
      <c r="CJ210" s="44"/>
      <c r="CK210" s="44"/>
      <c r="CL210" s="44"/>
      <c r="CM210" s="44"/>
      <c r="CN210" s="44"/>
      <c r="CO210" s="44"/>
      <c r="CP210" s="44"/>
      <c r="CQ210" s="44"/>
      <c r="CR210" s="44"/>
      <c r="CS210" s="44"/>
      <c r="CT210" s="44"/>
      <c r="CU210" s="44"/>
      <c r="CV210" s="44"/>
      <c r="CW210" s="44"/>
      <c r="CX210" s="44"/>
      <c r="CY210" s="44"/>
      <c r="CZ210" s="44"/>
      <c r="DA210" s="44"/>
      <c r="DB210" s="44"/>
      <c r="DC210" s="44"/>
      <c r="DD210" s="44"/>
      <c r="DE210" s="44"/>
      <c r="DF210" s="44"/>
      <c r="DG210" s="44"/>
      <c r="DH210" s="44"/>
      <c r="DI210" s="44"/>
      <c r="DJ210" s="44"/>
      <c r="DK210" s="44"/>
      <c r="DL210" s="44"/>
      <c r="DM210" s="44"/>
      <c r="DN210" s="44"/>
      <c r="DO210" s="44"/>
      <c r="DP210" s="44"/>
      <c r="DQ210" s="44"/>
      <c r="DR210" s="44"/>
      <c r="DS210" s="44"/>
      <c r="DT210" s="44"/>
      <c r="DU210" s="44"/>
      <c r="DV210" s="44"/>
      <c r="DW210" s="44"/>
      <c r="DX210" s="44"/>
      <c r="DY210" s="44"/>
      <c r="DZ210" s="44"/>
      <c r="EA210" s="44"/>
      <c r="EB210" s="44"/>
      <c r="EC210" s="44"/>
      <c r="ED210" s="44"/>
      <c r="EE210" s="44"/>
      <c r="EF210" s="44"/>
      <c r="EG210" s="44"/>
      <c r="EH210" s="44"/>
      <c r="EI210" s="44"/>
      <c r="EJ210" s="44"/>
    </row>
    <row r="211" spans="1:140" s="46" customFormat="1" ht="12.75" customHeight="1">
      <c r="A211" s="255"/>
      <c r="B211" s="972"/>
      <c r="C211" s="973"/>
      <c r="D211" s="974"/>
      <c r="E211" s="1027"/>
      <c r="F211" s="886"/>
      <c r="G211" s="886"/>
      <c r="H211" s="886"/>
      <c r="I211" s="886"/>
      <c r="J211" s="886"/>
      <c r="K211" s="886"/>
      <c r="L211" s="886"/>
      <c r="M211" s="886"/>
      <c r="N211" s="886"/>
      <c r="O211" s="886"/>
      <c r="P211" s="886"/>
      <c r="Q211" s="886"/>
      <c r="R211" s="886"/>
      <c r="S211" s="886"/>
      <c r="T211" s="886"/>
      <c r="U211" s="886"/>
      <c r="V211" s="886"/>
      <c r="W211" s="886"/>
      <c r="X211" s="886"/>
      <c r="Y211" s="886"/>
      <c r="Z211" s="886"/>
      <c r="AA211" s="886"/>
      <c r="AB211" s="886"/>
      <c r="AC211" s="886"/>
      <c r="AD211" s="886"/>
      <c r="AE211" s="886"/>
      <c r="AF211" s="886"/>
      <c r="AG211" s="886"/>
      <c r="AH211" s="886"/>
      <c r="AI211" s="886"/>
      <c r="AJ211" s="886"/>
      <c r="AK211" s="886"/>
      <c r="AL211" s="886"/>
      <c r="AM211" s="886"/>
      <c r="AN211" s="886"/>
      <c r="AO211" s="886"/>
      <c r="AP211" s="886"/>
      <c r="AQ211" s="886"/>
      <c r="AR211" s="886"/>
      <c r="AS211" s="886"/>
      <c r="AT211" s="886"/>
      <c r="AU211" s="886"/>
      <c r="AV211" s="886"/>
      <c r="AW211" s="886"/>
      <c r="AX211" s="886"/>
      <c r="AY211" s="886"/>
      <c r="AZ211" s="886"/>
      <c r="BA211" s="886"/>
      <c r="BB211" s="886"/>
      <c r="BC211" s="886"/>
      <c r="BD211" s="886"/>
      <c r="BE211" s="886"/>
      <c r="BF211" s="919"/>
      <c r="BG211" s="902"/>
      <c r="BH211" s="903"/>
      <c r="BI211" s="903"/>
      <c r="BJ211" s="903"/>
      <c r="BK211" s="903"/>
      <c r="BL211" s="904"/>
      <c r="CC211" s="44"/>
      <c r="CD211" s="44"/>
      <c r="CE211" s="44"/>
      <c r="CF211" s="44"/>
      <c r="CG211" s="44"/>
      <c r="CH211" s="44"/>
      <c r="CI211" s="44"/>
      <c r="CJ211" s="44"/>
      <c r="CK211" s="44"/>
      <c r="CL211" s="44"/>
      <c r="CM211" s="44"/>
      <c r="CN211" s="44"/>
      <c r="CO211" s="44"/>
      <c r="CP211" s="44"/>
      <c r="CQ211" s="44"/>
      <c r="CR211" s="44"/>
      <c r="CS211" s="44"/>
      <c r="CT211" s="44"/>
      <c r="CU211" s="44"/>
      <c r="CV211" s="44"/>
      <c r="CW211" s="44"/>
      <c r="CX211" s="44"/>
      <c r="CY211" s="44"/>
      <c r="CZ211" s="44"/>
      <c r="DA211" s="44"/>
      <c r="DB211" s="44"/>
      <c r="DC211" s="44"/>
      <c r="DD211" s="44"/>
      <c r="DE211" s="44"/>
      <c r="DF211" s="44"/>
      <c r="DG211" s="44"/>
      <c r="DH211" s="44"/>
      <c r="DI211" s="44"/>
      <c r="DJ211" s="44"/>
      <c r="DK211" s="44"/>
      <c r="DL211" s="44"/>
      <c r="DM211" s="44"/>
      <c r="DN211" s="44"/>
      <c r="DO211" s="44"/>
      <c r="DP211" s="44"/>
      <c r="DQ211" s="44"/>
      <c r="DR211" s="44"/>
      <c r="DS211" s="44"/>
      <c r="DT211" s="44"/>
      <c r="DU211" s="44"/>
      <c r="DV211" s="44"/>
      <c r="DW211" s="44"/>
      <c r="DX211" s="44"/>
      <c r="DY211" s="44"/>
      <c r="DZ211" s="44"/>
      <c r="EA211" s="44"/>
      <c r="EB211" s="44"/>
      <c r="EC211" s="44"/>
      <c r="ED211" s="44"/>
      <c r="EE211" s="44"/>
      <c r="EF211" s="44"/>
      <c r="EG211" s="44"/>
      <c r="EH211" s="44"/>
      <c r="EI211" s="44"/>
      <c r="EJ211" s="44"/>
    </row>
    <row r="212" spans="1:140" s="46" customFormat="1" ht="12.75" customHeight="1">
      <c r="A212" s="255"/>
      <c r="B212" s="972"/>
      <c r="C212" s="973"/>
      <c r="D212" s="974"/>
      <c r="E212" s="917" t="s">
        <v>330</v>
      </c>
      <c r="F212" s="918"/>
      <c r="G212" s="886" t="s">
        <v>631</v>
      </c>
      <c r="H212" s="886"/>
      <c r="I212" s="886"/>
      <c r="J212" s="886"/>
      <c r="K212" s="886"/>
      <c r="L212" s="886"/>
      <c r="M212" s="886"/>
      <c r="N212" s="886"/>
      <c r="O212" s="886"/>
      <c r="P212" s="886"/>
      <c r="Q212" s="886"/>
      <c r="R212" s="886"/>
      <c r="S212" s="886"/>
      <c r="T212" s="886"/>
      <c r="U212" s="886"/>
      <c r="V212" s="886"/>
      <c r="W212" s="886"/>
      <c r="X212" s="886"/>
      <c r="Y212" s="886"/>
      <c r="Z212" s="886"/>
      <c r="AA212" s="886"/>
      <c r="AB212" s="886"/>
      <c r="AC212" s="886"/>
      <c r="AD212" s="886"/>
      <c r="AE212" s="886"/>
      <c r="AF212" s="886"/>
      <c r="AG212" s="886"/>
      <c r="AH212" s="886"/>
      <c r="AI212" s="886"/>
      <c r="AJ212" s="886"/>
      <c r="AK212" s="886"/>
      <c r="AL212" s="886"/>
      <c r="AM212" s="886"/>
      <c r="AN212" s="886"/>
      <c r="AO212" s="886"/>
      <c r="AP212" s="886"/>
      <c r="AQ212" s="886"/>
      <c r="AR212" s="886"/>
      <c r="AS212" s="886"/>
      <c r="AT212" s="886"/>
      <c r="AU212" s="886"/>
      <c r="AV212" s="886"/>
      <c r="AW212" s="886"/>
      <c r="AX212" s="886"/>
      <c r="AY212" s="886"/>
      <c r="AZ212" s="886"/>
      <c r="BA212" s="886"/>
      <c r="BB212" s="886"/>
      <c r="BC212" s="886"/>
      <c r="BD212" s="886"/>
      <c r="BE212" s="886"/>
      <c r="BF212" s="919"/>
      <c r="BG212" s="902"/>
      <c r="BH212" s="903"/>
      <c r="BI212" s="903"/>
      <c r="BJ212" s="903"/>
      <c r="BK212" s="903"/>
      <c r="BL212" s="904"/>
      <c r="CC212" s="44"/>
      <c r="CD212" s="44"/>
      <c r="CE212" s="44"/>
      <c r="CF212" s="44"/>
      <c r="CG212" s="44"/>
      <c r="CH212" s="44"/>
      <c r="CI212" s="44"/>
      <c r="CJ212" s="44"/>
      <c r="CK212" s="44"/>
      <c r="CL212" s="44"/>
      <c r="CM212" s="44"/>
      <c r="CN212" s="44"/>
      <c r="CO212" s="44"/>
      <c r="CP212" s="44"/>
      <c r="CQ212" s="44"/>
      <c r="CR212" s="44"/>
      <c r="CS212" s="44"/>
      <c r="CT212" s="44"/>
      <c r="CU212" s="44"/>
      <c r="CV212" s="44"/>
      <c r="CW212" s="44"/>
      <c r="CX212" s="44"/>
      <c r="CY212" s="44"/>
      <c r="CZ212" s="44"/>
      <c r="DA212" s="44"/>
      <c r="DB212" s="44"/>
      <c r="DC212" s="44"/>
      <c r="DD212" s="44"/>
      <c r="DE212" s="44"/>
      <c r="DF212" s="44"/>
      <c r="DG212" s="44"/>
      <c r="DH212" s="44"/>
      <c r="DI212" s="44"/>
      <c r="DJ212" s="44"/>
      <c r="DK212" s="44"/>
      <c r="DL212" s="44"/>
      <c r="DM212" s="44"/>
      <c r="DN212" s="44"/>
      <c r="DO212" s="44"/>
      <c r="DP212" s="44"/>
      <c r="DQ212" s="44"/>
      <c r="DR212" s="44"/>
      <c r="DS212" s="44"/>
      <c r="DT212" s="44"/>
      <c r="DU212" s="44"/>
      <c r="DV212" s="44"/>
      <c r="DW212" s="44"/>
      <c r="DX212" s="44"/>
      <c r="DY212" s="44"/>
      <c r="DZ212" s="44"/>
      <c r="EA212" s="44"/>
      <c r="EB212" s="44"/>
      <c r="EC212" s="44"/>
      <c r="ED212" s="44"/>
      <c r="EE212" s="44"/>
      <c r="EF212" s="44"/>
      <c r="EG212" s="44"/>
      <c r="EH212" s="44"/>
      <c r="EI212" s="44"/>
      <c r="EJ212" s="44"/>
    </row>
    <row r="213" spans="1:140" s="46" customFormat="1" ht="12.75" customHeight="1">
      <c r="A213" s="255"/>
      <c r="B213" s="972"/>
      <c r="C213" s="973"/>
      <c r="D213" s="974"/>
      <c r="E213" s="917" t="s">
        <v>331</v>
      </c>
      <c r="F213" s="918"/>
      <c r="G213" s="886" t="s">
        <v>107</v>
      </c>
      <c r="H213" s="886"/>
      <c r="I213" s="886"/>
      <c r="J213" s="886"/>
      <c r="K213" s="886"/>
      <c r="L213" s="886"/>
      <c r="M213" s="886"/>
      <c r="N213" s="886"/>
      <c r="O213" s="886"/>
      <c r="P213" s="886"/>
      <c r="Q213" s="886"/>
      <c r="R213" s="886"/>
      <c r="S213" s="886"/>
      <c r="T213" s="886"/>
      <c r="U213" s="886"/>
      <c r="V213" s="886"/>
      <c r="W213" s="886"/>
      <c r="X213" s="886"/>
      <c r="Y213" s="886"/>
      <c r="Z213" s="886"/>
      <c r="AA213" s="886"/>
      <c r="AB213" s="886"/>
      <c r="AC213" s="886"/>
      <c r="AD213" s="886"/>
      <c r="AE213" s="886"/>
      <c r="AF213" s="886"/>
      <c r="AG213" s="886"/>
      <c r="AH213" s="886"/>
      <c r="AI213" s="886"/>
      <c r="AJ213" s="886"/>
      <c r="AK213" s="886"/>
      <c r="AL213" s="886"/>
      <c r="AM213" s="886"/>
      <c r="AN213" s="886"/>
      <c r="AO213" s="886"/>
      <c r="AP213" s="886"/>
      <c r="AQ213" s="886"/>
      <c r="AR213" s="886"/>
      <c r="AS213" s="886"/>
      <c r="AT213" s="886"/>
      <c r="AU213" s="886"/>
      <c r="AV213" s="886"/>
      <c r="AW213" s="886"/>
      <c r="AX213" s="886"/>
      <c r="AY213" s="886"/>
      <c r="AZ213" s="886"/>
      <c r="BA213" s="886"/>
      <c r="BB213" s="886"/>
      <c r="BC213" s="886"/>
      <c r="BD213" s="886"/>
      <c r="BE213" s="886"/>
      <c r="BF213" s="919"/>
      <c r="BG213" s="902"/>
      <c r="BH213" s="903"/>
      <c r="BI213" s="903"/>
      <c r="BJ213" s="903"/>
      <c r="BK213" s="903"/>
      <c r="BL213" s="904"/>
      <c r="CC213" s="44"/>
      <c r="CD213" s="44"/>
      <c r="CE213" s="44"/>
      <c r="CF213" s="44"/>
      <c r="CG213" s="44"/>
      <c r="CH213" s="44"/>
      <c r="CI213" s="44"/>
      <c r="CJ213" s="44"/>
      <c r="CK213" s="44"/>
      <c r="CL213" s="44"/>
      <c r="CM213" s="44"/>
      <c r="CN213" s="44"/>
      <c r="CO213" s="44"/>
      <c r="CP213" s="44"/>
      <c r="CQ213" s="44"/>
      <c r="CR213" s="44"/>
      <c r="CS213" s="44"/>
      <c r="CT213" s="44"/>
      <c r="CU213" s="44"/>
      <c r="CV213" s="44"/>
      <c r="CW213" s="44"/>
      <c r="CX213" s="44"/>
      <c r="CY213" s="44"/>
      <c r="CZ213" s="44"/>
      <c r="DA213" s="44"/>
      <c r="DB213" s="44"/>
      <c r="DC213" s="44"/>
      <c r="DD213" s="44"/>
      <c r="DE213" s="44"/>
      <c r="DF213" s="44"/>
      <c r="DG213" s="44"/>
      <c r="DH213" s="44"/>
      <c r="DI213" s="44"/>
      <c r="DJ213" s="44"/>
      <c r="DK213" s="44"/>
      <c r="DL213" s="44"/>
      <c r="DM213" s="44"/>
      <c r="DN213" s="44"/>
      <c r="DO213" s="44"/>
      <c r="DP213" s="44"/>
      <c r="DQ213" s="44"/>
      <c r="DR213" s="44"/>
      <c r="DS213" s="44"/>
      <c r="DT213" s="44"/>
      <c r="DU213" s="44"/>
      <c r="DV213" s="44"/>
      <c r="DW213" s="44"/>
      <c r="DX213" s="44"/>
      <c r="DY213" s="44"/>
      <c r="DZ213" s="44"/>
      <c r="EA213" s="44"/>
      <c r="EB213" s="44"/>
      <c r="EC213" s="44"/>
      <c r="ED213" s="44"/>
      <c r="EE213" s="44"/>
      <c r="EF213" s="44"/>
      <c r="EG213" s="44"/>
      <c r="EH213" s="44"/>
      <c r="EI213" s="44"/>
      <c r="EJ213" s="44"/>
    </row>
    <row r="214" spans="1:140" s="46" customFormat="1" ht="12.75" customHeight="1">
      <c r="A214" s="255"/>
      <c r="B214" s="972"/>
      <c r="C214" s="973"/>
      <c r="D214" s="974"/>
      <c r="E214" s="917" t="s">
        <v>332</v>
      </c>
      <c r="F214" s="918"/>
      <c r="G214" s="886" t="s">
        <v>511</v>
      </c>
      <c r="H214" s="886"/>
      <c r="I214" s="886"/>
      <c r="J214" s="886"/>
      <c r="K214" s="886"/>
      <c r="L214" s="886"/>
      <c r="M214" s="886"/>
      <c r="N214" s="886"/>
      <c r="O214" s="886"/>
      <c r="P214" s="886"/>
      <c r="Q214" s="886"/>
      <c r="R214" s="886"/>
      <c r="S214" s="886"/>
      <c r="T214" s="886"/>
      <c r="U214" s="886"/>
      <c r="V214" s="886"/>
      <c r="W214" s="886"/>
      <c r="X214" s="886"/>
      <c r="Y214" s="886"/>
      <c r="Z214" s="886"/>
      <c r="AA214" s="886"/>
      <c r="AB214" s="886"/>
      <c r="AC214" s="886"/>
      <c r="AD214" s="886"/>
      <c r="AE214" s="886"/>
      <c r="AF214" s="886"/>
      <c r="AG214" s="886"/>
      <c r="AH214" s="886"/>
      <c r="AI214" s="886"/>
      <c r="AJ214" s="886"/>
      <c r="AK214" s="886"/>
      <c r="AL214" s="886"/>
      <c r="AM214" s="886"/>
      <c r="AN214" s="886"/>
      <c r="AO214" s="886"/>
      <c r="AP214" s="886"/>
      <c r="AQ214" s="886"/>
      <c r="AR214" s="886"/>
      <c r="AS214" s="886"/>
      <c r="AT214" s="886"/>
      <c r="AU214" s="886"/>
      <c r="AV214" s="886"/>
      <c r="AW214" s="886"/>
      <c r="AX214" s="886"/>
      <c r="AY214" s="886"/>
      <c r="AZ214" s="886"/>
      <c r="BA214" s="886"/>
      <c r="BB214" s="886"/>
      <c r="BC214" s="886"/>
      <c r="BD214" s="886"/>
      <c r="BE214" s="886"/>
      <c r="BF214" s="919"/>
      <c r="BG214" s="902"/>
      <c r="BH214" s="903"/>
      <c r="BI214" s="903"/>
      <c r="BJ214" s="903"/>
      <c r="BK214" s="903"/>
      <c r="BL214" s="904"/>
      <c r="CC214" s="44"/>
      <c r="CD214" s="44"/>
      <c r="CE214" s="44"/>
      <c r="CF214" s="44"/>
      <c r="CG214" s="44"/>
      <c r="CH214" s="44"/>
      <c r="CI214" s="44"/>
      <c r="CJ214" s="44"/>
      <c r="CK214" s="44"/>
      <c r="CL214" s="44"/>
      <c r="CM214" s="44"/>
      <c r="CN214" s="44"/>
      <c r="CO214" s="44"/>
      <c r="CP214" s="44"/>
      <c r="CQ214" s="44"/>
      <c r="CR214" s="44"/>
      <c r="CS214" s="44"/>
      <c r="CT214" s="44"/>
      <c r="CU214" s="44"/>
      <c r="CV214" s="44"/>
      <c r="CW214" s="44"/>
      <c r="CX214" s="44"/>
      <c r="CY214" s="44"/>
      <c r="CZ214" s="44"/>
      <c r="DA214" s="44"/>
      <c r="DB214" s="44"/>
      <c r="DC214" s="44"/>
      <c r="DD214" s="44"/>
      <c r="DE214" s="44"/>
      <c r="DF214" s="44"/>
      <c r="DG214" s="44"/>
      <c r="DH214" s="44"/>
      <c r="DI214" s="44"/>
      <c r="DJ214" s="44"/>
      <c r="DK214" s="44"/>
      <c r="DL214" s="44"/>
      <c r="DM214" s="44"/>
      <c r="DN214" s="44"/>
      <c r="DO214" s="44"/>
      <c r="DP214" s="44"/>
      <c r="DQ214" s="44"/>
      <c r="DR214" s="44"/>
      <c r="DS214" s="44"/>
      <c r="DT214" s="44"/>
      <c r="DU214" s="44"/>
      <c r="DV214" s="44"/>
      <c r="DW214" s="44"/>
      <c r="DX214" s="44"/>
      <c r="DY214" s="44"/>
      <c r="DZ214" s="44"/>
      <c r="EA214" s="44"/>
      <c r="EB214" s="44"/>
      <c r="EC214" s="44"/>
      <c r="ED214" s="44"/>
      <c r="EE214" s="44"/>
      <c r="EF214" s="44"/>
      <c r="EG214" s="44"/>
      <c r="EH214" s="44"/>
      <c r="EI214" s="44"/>
      <c r="EJ214" s="44"/>
    </row>
    <row r="215" spans="1:140" s="46" customFormat="1" ht="12.75" customHeight="1">
      <c r="A215" s="255"/>
      <c r="B215" s="972"/>
      <c r="C215" s="973"/>
      <c r="D215" s="974"/>
      <c r="E215" s="917" t="s">
        <v>333</v>
      </c>
      <c r="F215" s="918"/>
      <c r="G215" s="886" t="s">
        <v>334</v>
      </c>
      <c r="H215" s="886"/>
      <c r="I215" s="886"/>
      <c r="J215" s="886"/>
      <c r="K215" s="886"/>
      <c r="L215" s="886"/>
      <c r="M215" s="886"/>
      <c r="N215" s="886"/>
      <c r="O215" s="886"/>
      <c r="P215" s="886"/>
      <c r="Q215" s="886"/>
      <c r="R215" s="886"/>
      <c r="S215" s="886"/>
      <c r="T215" s="886"/>
      <c r="U215" s="886"/>
      <c r="V215" s="886"/>
      <c r="W215" s="886"/>
      <c r="X215" s="886"/>
      <c r="Y215" s="886"/>
      <c r="Z215" s="886"/>
      <c r="AA215" s="886"/>
      <c r="AB215" s="886"/>
      <c r="AC215" s="886"/>
      <c r="AD215" s="886"/>
      <c r="AE215" s="886"/>
      <c r="AF215" s="886"/>
      <c r="AG215" s="886"/>
      <c r="AH215" s="886"/>
      <c r="AI215" s="886"/>
      <c r="AJ215" s="886"/>
      <c r="AK215" s="886"/>
      <c r="AL215" s="886"/>
      <c r="AM215" s="886"/>
      <c r="AN215" s="886"/>
      <c r="AO215" s="886"/>
      <c r="AP215" s="886"/>
      <c r="AQ215" s="886"/>
      <c r="AR215" s="886"/>
      <c r="AS215" s="886"/>
      <c r="AT215" s="886"/>
      <c r="AU215" s="886"/>
      <c r="AV215" s="886"/>
      <c r="AW215" s="886"/>
      <c r="AX215" s="886"/>
      <c r="AY215" s="886"/>
      <c r="AZ215" s="886"/>
      <c r="BA215" s="886"/>
      <c r="BB215" s="886"/>
      <c r="BC215" s="886"/>
      <c r="BD215" s="886"/>
      <c r="BE215" s="886"/>
      <c r="BF215" s="919"/>
      <c r="BG215" s="902"/>
      <c r="BH215" s="903"/>
      <c r="BI215" s="903"/>
      <c r="BJ215" s="903"/>
      <c r="BK215" s="903"/>
      <c r="BL215" s="904"/>
      <c r="CC215" s="44"/>
      <c r="CD215" s="44"/>
      <c r="CE215" s="44"/>
      <c r="CF215" s="44"/>
      <c r="CG215" s="44"/>
      <c r="CH215" s="44"/>
      <c r="CI215" s="44"/>
      <c r="CJ215" s="44"/>
      <c r="CK215" s="44"/>
      <c r="CL215" s="44"/>
      <c r="CM215" s="44"/>
      <c r="CN215" s="44"/>
      <c r="CO215" s="44"/>
      <c r="CP215" s="44"/>
      <c r="CQ215" s="44"/>
      <c r="CR215" s="44"/>
      <c r="CS215" s="44"/>
      <c r="CT215" s="44"/>
      <c r="CU215" s="44"/>
      <c r="CV215" s="44"/>
      <c r="CW215" s="44"/>
      <c r="CX215" s="44"/>
      <c r="CY215" s="44"/>
      <c r="CZ215" s="44"/>
      <c r="DA215" s="44"/>
      <c r="DB215" s="44"/>
      <c r="DC215" s="44"/>
      <c r="DD215" s="44"/>
      <c r="DE215" s="44"/>
      <c r="DF215" s="44"/>
      <c r="DG215" s="44"/>
      <c r="DH215" s="44"/>
      <c r="DI215" s="44"/>
      <c r="DJ215" s="44"/>
      <c r="DK215" s="44"/>
      <c r="DL215" s="44"/>
      <c r="DM215" s="44"/>
      <c r="DN215" s="44"/>
      <c r="DO215" s="44"/>
      <c r="DP215" s="44"/>
      <c r="DQ215" s="44"/>
      <c r="DR215" s="44"/>
      <c r="DS215" s="44"/>
      <c r="DT215" s="44"/>
      <c r="DU215" s="44"/>
      <c r="DV215" s="44"/>
      <c r="DW215" s="44"/>
      <c r="DX215" s="44"/>
      <c r="DY215" s="44"/>
      <c r="DZ215" s="44"/>
      <c r="EA215" s="44"/>
      <c r="EB215" s="44"/>
      <c r="EC215" s="44"/>
      <c r="ED215" s="44"/>
      <c r="EE215" s="44"/>
      <c r="EF215" s="44"/>
      <c r="EG215" s="44"/>
      <c r="EH215" s="44"/>
      <c r="EI215" s="44"/>
      <c r="EJ215" s="44"/>
    </row>
    <row r="216" spans="1:140" s="46" customFormat="1" ht="3.75" customHeight="1">
      <c r="A216" s="255"/>
      <c r="B216" s="975"/>
      <c r="C216" s="976"/>
      <c r="D216" s="977"/>
      <c r="E216" s="300"/>
      <c r="F216" s="301"/>
      <c r="G216" s="301"/>
      <c r="H216" s="301"/>
      <c r="I216" s="301"/>
      <c r="J216" s="301"/>
      <c r="K216" s="301"/>
      <c r="L216" s="301"/>
      <c r="M216" s="301"/>
      <c r="N216" s="301"/>
      <c r="O216" s="301"/>
      <c r="P216" s="301"/>
      <c r="Q216" s="301"/>
      <c r="R216" s="301"/>
      <c r="S216" s="301"/>
      <c r="T216" s="301"/>
      <c r="U216" s="301"/>
      <c r="V216" s="301"/>
      <c r="W216" s="301"/>
      <c r="X216" s="301"/>
      <c r="Y216" s="301"/>
      <c r="Z216" s="301"/>
      <c r="AA216" s="301"/>
      <c r="AB216" s="301"/>
      <c r="AC216" s="301"/>
      <c r="AD216" s="301"/>
      <c r="AE216" s="301"/>
      <c r="AF216" s="301"/>
      <c r="AG216" s="301"/>
      <c r="AH216" s="301"/>
      <c r="AI216" s="301"/>
      <c r="AJ216" s="301"/>
      <c r="AK216" s="301"/>
      <c r="AL216" s="301"/>
      <c r="AM216" s="301"/>
      <c r="AN216" s="301"/>
      <c r="AO216" s="301"/>
      <c r="AP216" s="301"/>
      <c r="AQ216" s="301"/>
      <c r="AR216" s="301"/>
      <c r="AS216" s="301"/>
      <c r="AT216" s="301"/>
      <c r="AU216" s="301"/>
      <c r="AV216" s="301"/>
      <c r="AW216" s="301"/>
      <c r="AX216" s="301"/>
      <c r="AY216" s="301"/>
      <c r="AZ216" s="301"/>
      <c r="BA216" s="301"/>
      <c r="BB216" s="301"/>
      <c r="BC216" s="301"/>
      <c r="BD216" s="301"/>
      <c r="BE216" s="301"/>
      <c r="BF216" s="302"/>
      <c r="BG216" s="905"/>
      <c r="BH216" s="906"/>
      <c r="BI216" s="906"/>
      <c r="BJ216" s="906"/>
      <c r="BK216" s="906"/>
      <c r="BL216" s="907"/>
      <c r="CC216" s="44"/>
      <c r="CD216" s="44"/>
      <c r="CE216" s="44"/>
      <c r="CF216" s="44"/>
      <c r="CG216" s="44"/>
      <c r="CH216" s="44"/>
      <c r="CI216" s="44"/>
      <c r="CJ216" s="44"/>
      <c r="CK216" s="44"/>
      <c r="CL216" s="44"/>
      <c r="CM216" s="44"/>
      <c r="CN216" s="44"/>
      <c r="CO216" s="44"/>
      <c r="CP216" s="44"/>
      <c r="CQ216" s="44"/>
      <c r="CR216" s="44"/>
      <c r="CS216" s="44"/>
      <c r="CT216" s="44"/>
      <c r="CU216" s="44"/>
      <c r="CV216" s="44"/>
      <c r="CW216" s="44"/>
      <c r="CX216" s="44"/>
      <c r="CY216" s="44"/>
      <c r="CZ216" s="44"/>
      <c r="DA216" s="44"/>
      <c r="DB216" s="44"/>
      <c r="DC216" s="44"/>
      <c r="DD216" s="44"/>
      <c r="DE216" s="44"/>
      <c r="DF216" s="44"/>
      <c r="DG216" s="44"/>
      <c r="DH216" s="44"/>
      <c r="DI216" s="44"/>
      <c r="DJ216" s="44"/>
      <c r="DK216" s="44"/>
      <c r="DL216" s="44"/>
      <c r="DM216" s="44"/>
      <c r="DN216" s="44"/>
      <c r="DO216" s="44"/>
      <c r="DP216" s="44"/>
      <c r="DQ216" s="44"/>
      <c r="DR216" s="44"/>
      <c r="DS216" s="44"/>
      <c r="DT216" s="44"/>
      <c r="DU216" s="44"/>
      <c r="DV216" s="44"/>
      <c r="DW216" s="44"/>
      <c r="DX216" s="44"/>
      <c r="DY216" s="44"/>
      <c r="DZ216" s="44"/>
      <c r="EA216" s="44"/>
      <c r="EB216" s="44"/>
      <c r="EC216" s="44"/>
      <c r="ED216" s="44"/>
      <c r="EE216" s="44"/>
      <c r="EF216" s="44"/>
      <c r="EG216" s="44"/>
      <c r="EH216" s="44"/>
      <c r="EI216" s="44"/>
      <c r="EJ216" s="44"/>
    </row>
    <row r="217" spans="1:140" s="46" customFormat="1" ht="11.25" customHeight="1">
      <c r="A217" s="255"/>
      <c r="B217" s="2"/>
      <c r="C217" s="2"/>
      <c r="D217" s="4"/>
      <c r="E217" s="6"/>
      <c r="F217" s="6"/>
      <c r="G217" s="6"/>
      <c r="H217" s="6"/>
      <c r="I217" s="4"/>
      <c r="J217" s="4"/>
      <c r="K217" s="4"/>
      <c r="L217" s="4"/>
      <c r="M217" s="4"/>
      <c r="N217" s="4"/>
      <c r="O217" s="4"/>
      <c r="P217" s="4"/>
      <c r="Q217" s="4"/>
      <c r="R217" s="4"/>
      <c r="S217" s="4"/>
      <c r="T217" s="4"/>
      <c r="U217" s="4"/>
      <c r="V217" s="4"/>
      <c r="W217" s="82"/>
      <c r="X217" s="82"/>
      <c r="Y217" s="82"/>
      <c r="Z217" s="82"/>
      <c r="AA217" s="82"/>
      <c r="AB217" s="82"/>
      <c r="AC217" s="82"/>
      <c r="AD217" s="82"/>
      <c r="AE217" s="82"/>
      <c r="AF217" s="82"/>
      <c r="AG217" s="82"/>
      <c r="AH217" s="82"/>
      <c r="AI217" s="82"/>
      <c r="AJ217" s="82"/>
      <c r="AK217" s="82"/>
      <c r="AL217" s="82"/>
      <c r="AM217" s="82"/>
      <c r="AN217" s="82"/>
      <c r="AO217" s="82"/>
      <c r="AP217" s="82"/>
      <c r="AQ217" s="83"/>
      <c r="AR217" s="83"/>
      <c r="AS217" s="83"/>
      <c r="AT217" s="83"/>
      <c r="AU217" s="83"/>
      <c r="AV217" s="83"/>
      <c r="AW217" s="83"/>
      <c r="AX217" s="83"/>
      <c r="AY217" s="83"/>
      <c r="AZ217" s="83"/>
      <c r="BA217" s="83"/>
      <c r="BB217" s="83"/>
      <c r="BC217" s="83"/>
      <c r="BD217" s="83"/>
      <c r="BE217" s="83"/>
      <c r="BF217" s="83"/>
      <c r="BG217" s="87"/>
      <c r="BH217" s="87"/>
      <c r="BI217" s="87"/>
      <c r="BJ217" s="87"/>
      <c r="BK217" s="87"/>
      <c r="BL217" s="87"/>
      <c r="CC217" s="44"/>
      <c r="CD217" s="44"/>
      <c r="CE217" s="44"/>
      <c r="CF217" s="44"/>
      <c r="CG217" s="44"/>
      <c r="CH217" s="44"/>
      <c r="CI217" s="44"/>
      <c r="CJ217" s="44"/>
      <c r="CK217" s="44"/>
      <c r="CL217" s="44"/>
      <c r="CM217" s="44"/>
      <c r="CN217" s="44"/>
      <c r="CO217" s="44"/>
      <c r="CP217" s="44"/>
      <c r="CQ217" s="44"/>
      <c r="CR217" s="44"/>
      <c r="CS217" s="44"/>
      <c r="CT217" s="44"/>
      <c r="CU217" s="44"/>
      <c r="CV217" s="44"/>
      <c r="CW217" s="44"/>
      <c r="CX217" s="44"/>
      <c r="CY217" s="44"/>
      <c r="CZ217" s="44"/>
      <c r="DA217" s="44"/>
      <c r="DB217" s="44"/>
      <c r="DC217" s="44"/>
      <c r="DD217" s="44"/>
      <c r="DE217" s="44"/>
      <c r="DF217" s="44"/>
      <c r="DG217" s="44"/>
      <c r="DH217" s="44"/>
      <c r="DI217" s="44"/>
      <c r="DJ217" s="44"/>
      <c r="DK217" s="44"/>
      <c r="DL217" s="44"/>
      <c r="DM217" s="44"/>
      <c r="DN217" s="44"/>
      <c r="DO217" s="44"/>
      <c r="DP217" s="44"/>
      <c r="DQ217" s="44"/>
      <c r="DR217" s="44"/>
      <c r="DS217" s="44"/>
      <c r="DT217" s="44"/>
      <c r="DU217" s="44"/>
      <c r="DV217" s="44"/>
      <c r="DW217" s="44"/>
      <c r="DX217" s="44"/>
      <c r="DY217" s="44"/>
      <c r="DZ217" s="44"/>
      <c r="EA217" s="44"/>
      <c r="EB217" s="44"/>
      <c r="EC217" s="44"/>
      <c r="ED217" s="44"/>
      <c r="EE217" s="44"/>
      <c r="EF217" s="44"/>
      <c r="EG217" s="44"/>
      <c r="EH217" s="44"/>
      <c r="EI217" s="44"/>
      <c r="EJ217" s="44"/>
    </row>
    <row r="218" spans="1:140" s="46" customFormat="1" ht="18.75" customHeight="1">
      <c r="A218" s="256" t="s">
        <v>231</v>
      </c>
      <c r="B218" s="97"/>
      <c r="C218" s="97"/>
      <c r="D218" s="4"/>
      <c r="E218" s="6"/>
      <c r="F218" s="6"/>
      <c r="G218" s="6"/>
      <c r="H218" s="6"/>
      <c r="I218" s="4"/>
      <c r="J218" s="4"/>
      <c r="K218" s="4"/>
      <c r="L218" s="4"/>
      <c r="M218" s="4"/>
      <c r="N218" s="4"/>
      <c r="O218" s="4"/>
      <c r="P218" s="4"/>
      <c r="Q218" s="4"/>
      <c r="R218" s="4"/>
      <c r="S218" s="4"/>
      <c r="T218" s="4"/>
      <c r="U218" s="4"/>
      <c r="V218" s="4"/>
      <c r="W218" s="82"/>
      <c r="X218" s="82"/>
      <c r="Y218" s="82"/>
      <c r="Z218" s="82"/>
      <c r="AA218" s="82"/>
      <c r="AB218" s="82"/>
      <c r="AC218" s="82"/>
      <c r="AD218" s="82"/>
      <c r="AE218" s="82"/>
      <c r="AF218" s="82"/>
      <c r="AG218" s="82"/>
      <c r="AH218" s="82"/>
      <c r="AI218" s="82"/>
      <c r="AJ218" s="82"/>
      <c r="AK218" s="82"/>
      <c r="AL218" s="82"/>
      <c r="AM218" s="82"/>
      <c r="AN218" s="82"/>
      <c r="AO218" s="82"/>
      <c r="AP218" s="82"/>
      <c r="AQ218" s="83"/>
      <c r="AR218" s="83"/>
      <c r="AS218" s="83"/>
      <c r="AT218" s="83"/>
      <c r="AU218" s="83"/>
      <c r="AV218" s="83"/>
      <c r="AW218" s="83"/>
      <c r="AX218" s="83"/>
      <c r="AY218" s="83"/>
      <c r="AZ218" s="83"/>
      <c r="BA218" s="83"/>
      <c r="BB218" s="83"/>
      <c r="BC218" s="83"/>
      <c r="BD218" s="83"/>
      <c r="BE218" s="83"/>
      <c r="BF218" s="83"/>
      <c r="BG218" s="87"/>
      <c r="BH218" s="87"/>
      <c r="BI218" s="87"/>
      <c r="BJ218" s="87"/>
      <c r="BK218" s="87"/>
      <c r="BL218" s="87"/>
      <c r="CC218" s="44"/>
      <c r="CD218" s="44"/>
      <c r="CE218" s="44"/>
      <c r="CF218" s="44"/>
      <c r="CG218" s="44"/>
      <c r="CH218" s="44"/>
      <c r="CI218" s="44"/>
      <c r="CJ218" s="44"/>
      <c r="CK218" s="44"/>
      <c r="CL218" s="44"/>
      <c r="CM218" s="44"/>
      <c r="CN218" s="44"/>
      <c r="CO218" s="44"/>
      <c r="CP218" s="44"/>
      <c r="CQ218" s="44"/>
      <c r="CR218" s="44"/>
      <c r="CS218" s="44"/>
      <c r="CT218" s="44"/>
      <c r="CU218" s="44"/>
      <c r="CV218" s="44"/>
      <c r="CW218" s="44"/>
      <c r="CX218" s="44"/>
      <c r="CY218" s="44"/>
      <c r="CZ218" s="44"/>
      <c r="DA218" s="44"/>
      <c r="DB218" s="44"/>
      <c r="DC218" s="44"/>
      <c r="DD218" s="44"/>
      <c r="DE218" s="44"/>
      <c r="DF218" s="44"/>
      <c r="DG218" s="44"/>
      <c r="DH218" s="44"/>
      <c r="DI218" s="44"/>
      <c r="DJ218" s="44"/>
      <c r="DK218" s="44"/>
      <c r="DL218" s="44"/>
      <c r="DM218" s="44"/>
      <c r="DN218" s="44"/>
      <c r="DO218" s="44"/>
      <c r="DP218" s="44"/>
      <c r="DQ218" s="44"/>
      <c r="DR218" s="44"/>
      <c r="DS218" s="44"/>
      <c r="DT218" s="44"/>
      <c r="DU218" s="44"/>
      <c r="DV218" s="44"/>
      <c r="DW218" s="44"/>
      <c r="DX218" s="44"/>
      <c r="DY218" s="44"/>
      <c r="DZ218" s="44"/>
      <c r="EA218" s="44"/>
      <c r="EB218" s="44"/>
      <c r="EC218" s="44"/>
      <c r="ED218" s="44"/>
      <c r="EE218" s="44"/>
      <c r="EF218" s="44"/>
      <c r="EG218" s="44"/>
      <c r="EH218" s="44"/>
      <c r="EI218" s="44"/>
      <c r="EJ218" s="44"/>
    </row>
    <row r="219" spans="1:140" s="46" customFormat="1" ht="12.75" customHeight="1">
      <c r="A219" s="255"/>
      <c r="B219" s="969" t="s">
        <v>30</v>
      </c>
      <c r="C219" s="970"/>
      <c r="D219" s="971"/>
      <c r="E219" s="908" t="s">
        <v>322</v>
      </c>
      <c r="F219" s="909"/>
      <c r="G219" s="909"/>
      <c r="H219" s="909"/>
      <c r="I219" s="909"/>
      <c r="J219" s="909"/>
      <c r="K219" s="909"/>
      <c r="L219" s="909"/>
      <c r="M219" s="909"/>
      <c r="N219" s="909"/>
      <c r="O219" s="909"/>
      <c r="P219" s="909"/>
      <c r="Q219" s="909"/>
      <c r="R219" s="909"/>
      <c r="S219" s="909"/>
      <c r="T219" s="909"/>
      <c r="U219" s="909"/>
      <c r="V219" s="909"/>
      <c r="W219" s="909"/>
      <c r="X219" s="909"/>
      <c r="Y219" s="909"/>
      <c r="Z219" s="909"/>
      <c r="AA219" s="909"/>
      <c r="AB219" s="909"/>
      <c r="AC219" s="909"/>
      <c r="AD219" s="909"/>
      <c r="AE219" s="909"/>
      <c r="AF219" s="909"/>
      <c r="AG219" s="909"/>
      <c r="AH219" s="909"/>
      <c r="AI219" s="909"/>
      <c r="AJ219" s="909"/>
      <c r="AK219" s="909"/>
      <c r="AL219" s="909"/>
      <c r="AM219" s="909"/>
      <c r="AN219" s="909"/>
      <c r="AO219" s="909"/>
      <c r="AP219" s="909"/>
      <c r="AQ219" s="909"/>
      <c r="AR219" s="909"/>
      <c r="AS219" s="909"/>
      <c r="AT219" s="909"/>
      <c r="AU219" s="909"/>
      <c r="AV219" s="909"/>
      <c r="AW219" s="909"/>
      <c r="AX219" s="909"/>
      <c r="AY219" s="909"/>
      <c r="AZ219" s="909"/>
      <c r="BA219" s="909"/>
      <c r="BB219" s="909"/>
      <c r="BC219" s="909"/>
      <c r="BD219" s="909"/>
      <c r="BE219" s="909"/>
      <c r="BF219" s="910"/>
      <c r="BG219" s="899"/>
      <c r="BH219" s="900"/>
      <c r="BI219" s="900"/>
      <c r="BJ219" s="900"/>
      <c r="BK219" s="900"/>
      <c r="BL219" s="901"/>
      <c r="CC219" s="44"/>
      <c r="CD219" s="44"/>
      <c r="CE219" s="44"/>
      <c r="CF219" s="44"/>
      <c r="CG219" s="44"/>
      <c r="CH219" s="44"/>
      <c r="CI219" s="44"/>
      <c r="CJ219" s="44"/>
      <c r="CK219" s="44"/>
      <c r="CL219" s="44"/>
      <c r="CM219" s="44"/>
      <c r="CN219" s="44"/>
      <c r="CO219" s="44"/>
      <c r="CP219" s="44"/>
      <c r="CQ219" s="44"/>
      <c r="CR219" s="44"/>
      <c r="CS219" s="44"/>
      <c r="CT219" s="44"/>
      <c r="CU219" s="44"/>
      <c r="CV219" s="44"/>
      <c r="CW219" s="44"/>
      <c r="CX219" s="44"/>
      <c r="CY219" s="44"/>
      <c r="CZ219" s="44"/>
      <c r="DA219" s="44"/>
      <c r="DB219" s="44"/>
      <c r="DC219" s="44"/>
      <c r="DD219" s="44"/>
      <c r="DE219" s="44"/>
      <c r="DF219" s="44"/>
      <c r="DG219" s="44"/>
      <c r="DH219" s="44"/>
      <c r="DI219" s="44"/>
      <c r="DJ219" s="44"/>
      <c r="DK219" s="44"/>
      <c r="DL219" s="44"/>
      <c r="DM219" s="44"/>
      <c r="DN219" s="44"/>
      <c r="DO219" s="44"/>
      <c r="DP219" s="44"/>
      <c r="DQ219" s="44"/>
      <c r="DR219" s="44"/>
      <c r="DS219" s="44"/>
      <c r="DT219" s="44"/>
      <c r="DU219" s="44"/>
      <c r="DV219" s="44"/>
      <c r="DW219" s="44"/>
      <c r="DX219" s="44"/>
      <c r="DY219" s="44"/>
      <c r="DZ219" s="44"/>
      <c r="EA219" s="44"/>
      <c r="EB219" s="44"/>
      <c r="EC219" s="44"/>
      <c r="ED219" s="44"/>
      <c r="EE219" s="44"/>
      <c r="EF219" s="44"/>
      <c r="EG219" s="44"/>
      <c r="EH219" s="44"/>
      <c r="EI219" s="44"/>
      <c r="EJ219" s="44"/>
    </row>
    <row r="220" spans="1:140" s="46" customFormat="1" ht="12.75" customHeight="1">
      <c r="A220" s="255"/>
      <c r="B220" s="972"/>
      <c r="C220" s="973"/>
      <c r="D220" s="974"/>
      <c r="E220" s="911"/>
      <c r="F220" s="912"/>
      <c r="G220" s="912"/>
      <c r="H220" s="912"/>
      <c r="I220" s="912"/>
      <c r="J220" s="912"/>
      <c r="K220" s="912"/>
      <c r="L220" s="912"/>
      <c r="M220" s="912"/>
      <c r="N220" s="912"/>
      <c r="O220" s="912"/>
      <c r="P220" s="912"/>
      <c r="Q220" s="912"/>
      <c r="R220" s="912"/>
      <c r="S220" s="912"/>
      <c r="T220" s="912"/>
      <c r="U220" s="912"/>
      <c r="V220" s="912"/>
      <c r="W220" s="912"/>
      <c r="X220" s="912"/>
      <c r="Y220" s="912"/>
      <c r="Z220" s="912"/>
      <c r="AA220" s="912"/>
      <c r="AB220" s="912"/>
      <c r="AC220" s="912"/>
      <c r="AD220" s="912"/>
      <c r="AE220" s="912"/>
      <c r="AF220" s="912"/>
      <c r="AG220" s="912"/>
      <c r="AH220" s="912"/>
      <c r="AI220" s="912"/>
      <c r="AJ220" s="912"/>
      <c r="AK220" s="912"/>
      <c r="AL220" s="912"/>
      <c r="AM220" s="912"/>
      <c r="AN220" s="912"/>
      <c r="AO220" s="912"/>
      <c r="AP220" s="912"/>
      <c r="AQ220" s="912"/>
      <c r="AR220" s="912"/>
      <c r="AS220" s="912"/>
      <c r="AT220" s="912"/>
      <c r="AU220" s="912"/>
      <c r="AV220" s="912"/>
      <c r="AW220" s="912"/>
      <c r="AX220" s="912"/>
      <c r="AY220" s="912"/>
      <c r="AZ220" s="912"/>
      <c r="BA220" s="912"/>
      <c r="BB220" s="912"/>
      <c r="BC220" s="912"/>
      <c r="BD220" s="912"/>
      <c r="BE220" s="912"/>
      <c r="BF220" s="913"/>
      <c r="BG220" s="902"/>
      <c r="BH220" s="903"/>
      <c r="BI220" s="903"/>
      <c r="BJ220" s="903"/>
      <c r="BK220" s="903"/>
      <c r="BL220" s="904"/>
      <c r="CC220" s="44"/>
      <c r="CD220" s="44"/>
      <c r="CE220" s="44"/>
      <c r="CF220" s="44"/>
      <c r="CG220" s="44"/>
      <c r="CH220" s="44"/>
      <c r="CI220" s="44"/>
      <c r="CJ220" s="44"/>
      <c r="CK220" s="44"/>
      <c r="CL220" s="44"/>
      <c r="CM220" s="44"/>
      <c r="CN220" s="44"/>
      <c r="CO220" s="44"/>
      <c r="CP220" s="44"/>
      <c r="CQ220" s="44"/>
      <c r="CR220" s="44"/>
      <c r="CS220" s="44"/>
      <c r="CT220" s="44"/>
      <c r="CU220" s="44"/>
      <c r="CV220" s="44"/>
      <c r="CW220" s="44"/>
      <c r="CX220" s="44"/>
      <c r="CY220" s="44"/>
      <c r="CZ220" s="44"/>
      <c r="DA220" s="44"/>
      <c r="DB220" s="44"/>
      <c r="DC220" s="44"/>
      <c r="DD220" s="44"/>
      <c r="DE220" s="44"/>
      <c r="DF220" s="44"/>
      <c r="DG220" s="44"/>
      <c r="DH220" s="44"/>
      <c r="DI220" s="44"/>
      <c r="DJ220" s="44"/>
      <c r="DK220" s="44"/>
      <c r="DL220" s="44"/>
      <c r="DM220" s="44"/>
      <c r="DN220" s="44"/>
      <c r="DO220" s="44"/>
      <c r="DP220" s="44"/>
      <c r="DQ220" s="44"/>
      <c r="DR220" s="44"/>
      <c r="DS220" s="44"/>
      <c r="DT220" s="44"/>
      <c r="DU220" s="44"/>
      <c r="DV220" s="44"/>
      <c r="DW220" s="44"/>
      <c r="DX220" s="44"/>
      <c r="DY220" s="44"/>
      <c r="DZ220" s="44"/>
      <c r="EA220" s="44"/>
      <c r="EB220" s="44"/>
      <c r="EC220" s="44"/>
      <c r="ED220" s="44"/>
      <c r="EE220" s="44"/>
      <c r="EF220" s="44"/>
      <c r="EG220" s="44"/>
      <c r="EH220" s="44"/>
      <c r="EI220" s="44"/>
      <c r="EJ220" s="44"/>
    </row>
    <row r="221" spans="1:140" ht="12.75" customHeight="1">
      <c r="A221" s="255"/>
      <c r="B221" s="972"/>
      <c r="C221" s="973"/>
      <c r="D221" s="974"/>
      <c r="E221" s="920" t="s">
        <v>323</v>
      </c>
      <c r="F221" s="921"/>
      <c r="G221" s="960" t="s">
        <v>262</v>
      </c>
      <c r="H221" s="960"/>
      <c r="I221" s="960"/>
      <c r="J221" s="960"/>
      <c r="K221" s="960"/>
      <c r="L221" s="960"/>
      <c r="M221" s="960"/>
      <c r="N221" s="960"/>
      <c r="O221" s="960"/>
      <c r="P221" s="960"/>
      <c r="Q221" s="960"/>
      <c r="R221" s="960"/>
      <c r="S221" s="960"/>
      <c r="T221" s="960"/>
      <c r="U221" s="960"/>
      <c r="V221" s="960"/>
      <c r="W221" s="960"/>
      <c r="X221" s="960"/>
      <c r="Y221" s="960"/>
      <c r="Z221" s="960"/>
      <c r="AA221" s="960"/>
      <c r="AB221" s="960"/>
      <c r="AC221" s="960"/>
      <c r="AD221" s="960"/>
      <c r="AE221" s="960"/>
      <c r="AF221" s="960"/>
      <c r="AG221" s="960"/>
      <c r="AH221" s="960"/>
      <c r="AI221" s="960"/>
      <c r="AJ221" s="960"/>
      <c r="AK221" s="960"/>
      <c r="AL221" s="960"/>
      <c r="AM221" s="960"/>
      <c r="AN221" s="960"/>
      <c r="AO221" s="960"/>
      <c r="AP221" s="960"/>
      <c r="AQ221" s="960"/>
      <c r="AR221" s="960"/>
      <c r="AS221" s="960"/>
      <c r="AT221" s="960"/>
      <c r="AU221" s="960"/>
      <c r="AV221" s="960"/>
      <c r="AW221" s="960"/>
      <c r="AX221" s="960"/>
      <c r="AY221" s="960"/>
      <c r="AZ221" s="960"/>
      <c r="BA221" s="960"/>
      <c r="BB221" s="960"/>
      <c r="BC221" s="960"/>
      <c r="BD221" s="960"/>
      <c r="BE221" s="960"/>
      <c r="BF221" s="961"/>
      <c r="BG221" s="902"/>
      <c r="BH221" s="903"/>
      <c r="BI221" s="903"/>
      <c r="BJ221" s="903"/>
      <c r="BK221" s="903"/>
      <c r="BL221" s="904"/>
      <c r="BN221" s="44"/>
      <c r="BO221" s="44"/>
      <c r="BP221" s="44"/>
      <c r="BQ221" s="44"/>
      <c r="BR221" s="96"/>
      <c r="BS221" s="96"/>
      <c r="BT221" s="96"/>
      <c r="BU221" s="96"/>
      <c r="BV221" s="96"/>
      <c r="BW221" s="96"/>
      <c r="BX221" s="96"/>
      <c r="BY221" s="96"/>
      <c r="BZ221" s="96"/>
      <c r="CA221" s="96"/>
      <c r="CB221" s="96"/>
      <c r="CC221" s="83"/>
      <c r="CD221" s="83"/>
      <c r="CE221" s="83"/>
      <c r="CF221" s="83"/>
      <c r="CG221" s="83"/>
      <c r="CH221" s="83"/>
      <c r="CI221" s="83"/>
      <c r="CJ221" s="83"/>
      <c r="CK221" s="83"/>
      <c r="CL221" s="83"/>
      <c r="CM221" s="83"/>
      <c r="CN221" s="83"/>
      <c r="CO221" s="83"/>
      <c r="CP221" s="83"/>
      <c r="CQ221" s="83"/>
      <c r="CR221" s="83"/>
      <c r="CS221" s="83"/>
      <c r="CT221" s="83"/>
      <c r="CU221" s="83"/>
      <c r="CV221" s="83"/>
      <c r="CW221" s="83"/>
      <c r="CX221" s="83"/>
      <c r="CY221" s="83"/>
      <c r="CZ221" s="83"/>
      <c r="DA221" s="83"/>
      <c r="DB221" s="83"/>
      <c r="DC221" s="83"/>
      <c r="DD221" s="83"/>
      <c r="DE221" s="83"/>
      <c r="DF221" s="83"/>
      <c r="DG221" s="83"/>
      <c r="DH221" s="83"/>
      <c r="DI221" s="83"/>
      <c r="DJ221" s="83"/>
      <c r="DK221" s="83"/>
      <c r="DL221" s="83"/>
      <c r="DM221" s="83"/>
      <c r="DN221" s="83"/>
      <c r="DO221" s="83"/>
      <c r="DP221" s="83"/>
      <c r="DQ221" s="83"/>
      <c r="DR221" s="83"/>
      <c r="DS221" s="83"/>
      <c r="DT221" s="83"/>
      <c r="DU221" s="83"/>
      <c r="DV221" s="83"/>
      <c r="DW221" s="83"/>
      <c r="DX221" s="83"/>
      <c r="DY221" s="83"/>
      <c r="DZ221" s="83"/>
      <c r="EA221" s="83"/>
      <c r="EB221" s="83"/>
      <c r="EC221" s="83"/>
    </row>
    <row r="222" spans="1:140" ht="7.5" customHeight="1">
      <c r="A222" s="255"/>
      <c r="B222" s="972"/>
      <c r="C222" s="973"/>
      <c r="D222" s="974"/>
      <c r="E222" s="98"/>
      <c r="F222" s="98"/>
      <c r="G222" s="39"/>
      <c r="H222" s="39"/>
      <c r="I222" s="39"/>
      <c r="J222" s="39"/>
      <c r="K222" s="39"/>
      <c r="L222" s="39"/>
      <c r="M222" s="39"/>
      <c r="N222" s="39"/>
      <c r="O222" s="39"/>
      <c r="P222" s="39"/>
      <c r="Q222" s="39"/>
      <c r="R222" s="39"/>
      <c r="S222" s="39"/>
      <c r="T222" s="39"/>
      <c r="U222" s="39"/>
      <c r="V222" s="39"/>
      <c r="W222" s="39"/>
      <c r="X222" s="39"/>
      <c r="Y222" s="39"/>
      <c r="Z222" s="39"/>
      <c r="AA222" s="39"/>
      <c r="AB222" s="39"/>
      <c r="AC222" s="39"/>
      <c r="AD222" s="39"/>
      <c r="AE222" s="39"/>
      <c r="AF222" s="39"/>
      <c r="AG222" s="39"/>
      <c r="AH222" s="39"/>
      <c r="AI222" s="39"/>
      <c r="AJ222" s="39"/>
      <c r="AK222" s="39"/>
      <c r="AL222" s="39"/>
      <c r="AM222" s="39"/>
      <c r="AN222" s="39"/>
      <c r="AO222" s="39"/>
      <c r="AP222" s="39"/>
      <c r="AQ222" s="39"/>
      <c r="AR222" s="39"/>
      <c r="AS222" s="39"/>
      <c r="AT222" s="39"/>
      <c r="AU222" s="39"/>
      <c r="AV222" s="39"/>
      <c r="AW222" s="39"/>
      <c r="AX222" s="39"/>
      <c r="AY222" s="39"/>
      <c r="AZ222" s="39"/>
      <c r="BA222" s="39"/>
      <c r="BB222" s="39"/>
      <c r="BC222" s="39"/>
      <c r="BD222" s="39"/>
      <c r="BE222" s="39"/>
      <c r="BF222" s="39"/>
      <c r="BG222" s="902"/>
      <c r="BH222" s="903"/>
      <c r="BI222" s="903"/>
      <c r="BJ222" s="903"/>
      <c r="BK222" s="903"/>
      <c r="BL222" s="904"/>
      <c r="BN222" s="44"/>
      <c r="BO222" s="44"/>
      <c r="BP222" s="44"/>
      <c r="BQ222" s="44"/>
      <c r="BR222" s="96"/>
      <c r="BS222" s="96"/>
      <c r="BT222" s="96"/>
      <c r="BU222" s="96"/>
      <c r="BV222" s="96"/>
      <c r="BW222" s="96"/>
      <c r="BX222" s="96"/>
      <c r="BY222" s="96"/>
      <c r="BZ222" s="96"/>
      <c r="CA222" s="96"/>
      <c r="CB222" s="96"/>
      <c r="CC222" s="83"/>
      <c r="CD222" s="83"/>
      <c r="CE222" s="83"/>
      <c r="CF222" s="83"/>
      <c r="CG222" s="83"/>
      <c r="CH222" s="83"/>
      <c r="CI222" s="83"/>
      <c r="CJ222" s="83"/>
      <c r="CK222" s="83"/>
      <c r="CL222" s="83"/>
      <c r="CM222" s="83"/>
      <c r="CN222" s="83"/>
      <c r="CO222" s="83"/>
      <c r="CP222" s="83"/>
      <c r="CQ222" s="83"/>
      <c r="CR222" s="83"/>
      <c r="CS222" s="83"/>
      <c r="CT222" s="83"/>
      <c r="CU222" s="83"/>
      <c r="CV222" s="83"/>
      <c r="CW222" s="83"/>
      <c r="CX222" s="83"/>
      <c r="CY222" s="83"/>
      <c r="CZ222" s="83"/>
      <c r="DA222" s="83"/>
      <c r="DB222" s="83"/>
      <c r="DC222" s="83"/>
      <c r="DD222" s="83"/>
      <c r="DE222" s="83"/>
      <c r="DF222" s="83"/>
      <c r="DG222" s="83"/>
      <c r="DH222" s="83"/>
      <c r="DI222" s="83"/>
      <c r="DJ222" s="83"/>
      <c r="DK222" s="83"/>
      <c r="DL222" s="83"/>
      <c r="DM222" s="83"/>
      <c r="DN222" s="83"/>
      <c r="DO222" s="83"/>
      <c r="DP222" s="83"/>
      <c r="DQ222" s="83"/>
      <c r="DR222" s="83"/>
      <c r="DS222" s="83"/>
      <c r="DT222" s="83"/>
      <c r="DU222" s="83"/>
      <c r="DV222" s="83"/>
      <c r="DW222" s="83"/>
      <c r="DX222" s="83"/>
      <c r="DY222" s="83"/>
      <c r="DZ222" s="83"/>
      <c r="EA222" s="83"/>
      <c r="EB222" s="83"/>
      <c r="EC222" s="83"/>
    </row>
    <row r="223" spans="1:140" ht="12.75" customHeight="1">
      <c r="A223" s="255"/>
      <c r="B223" s="972"/>
      <c r="C223" s="973"/>
      <c r="D223" s="974"/>
      <c r="E223" s="6"/>
      <c r="F223" s="6"/>
      <c r="G223" s="6" t="s">
        <v>76</v>
      </c>
      <c r="H223" s="181"/>
      <c r="I223" s="181"/>
      <c r="J223" s="181"/>
      <c r="K223" s="181"/>
      <c r="L223" s="181"/>
      <c r="M223" s="181"/>
      <c r="N223" s="181"/>
      <c r="O223" s="181"/>
      <c r="P223" s="181"/>
      <c r="Q223" s="181"/>
      <c r="R223" s="181"/>
      <c r="S223" s="181"/>
      <c r="T223" s="181"/>
      <c r="U223" s="181"/>
      <c r="V223" s="181"/>
      <c r="W223" s="181"/>
      <c r="X223" s="181"/>
      <c r="Y223" s="181"/>
      <c r="Z223" s="181"/>
      <c r="AA223" s="181"/>
      <c r="AB223" s="181"/>
      <c r="AC223" s="6"/>
      <c r="AD223" s="6"/>
      <c r="AE223" s="6"/>
      <c r="AF223" s="6"/>
      <c r="AG223" s="6"/>
      <c r="AH223" s="6"/>
      <c r="AI223" s="6"/>
      <c r="AJ223" s="6"/>
      <c r="AK223" s="6"/>
      <c r="AL223" s="6"/>
      <c r="AM223" s="6"/>
      <c r="AN223" s="6"/>
      <c r="AO223" s="6"/>
      <c r="AP223" s="6"/>
      <c r="AQ223" s="6"/>
      <c r="AR223" s="6"/>
      <c r="AS223" s="6"/>
      <c r="AT223" s="6"/>
      <c r="AU223" s="6"/>
      <c r="AV223" s="6"/>
      <c r="AW223" s="6"/>
      <c r="AX223" s="6"/>
      <c r="AY223" s="6"/>
      <c r="AZ223" s="6"/>
      <c r="BA223" s="6"/>
      <c r="BB223" s="6"/>
      <c r="BC223" s="6"/>
      <c r="BD223" s="6"/>
      <c r="BE223" s="6"/>
      <c r="BF223" s="6"/>
      <c r="BG223" s="902"/>
      <c r="BH223" s="903"/>
      <c r="BI223" s="903"/>
      <c r="BJ223" s="903"/>
      <c r="BK223" s="903"/>
      <c r="BL223" s="904"/>
    </row>
    <row r="224" spans="1:140" s="32" customFormat="1" ht="12.75" customHeight="1">
      <c r="A224" s="111"/>
      <c r="B224" s="972"/>
      <c r="C224" s="973"/>
      <c r="D224" s="974"/>
      <c r="E224" s="42" t="s">
        <v>56</v>
      </c>
      <c r="F224" s="167"/>
      <c r="G224" s="168"/>
      <c r="H224" s="932" t="s">
        <v>324</v>
      </c>
      <c r="I224" s="932"/>
      <c r="J224" s="932"/>
      <c r="K224" s="932"/>
      <c r="L224" s="932"/>
      <c r="M224" s="932"/>
      <c r="N224" s="932"/>
      <c r="O224" s="932"/>
      <c r="P224" s="932"/>
      <c r="Q224" s="932"/>
      <c r="R224" s="932"/>
      <c r="S224" s="932"/>
      <c r="T224" s="932"/>
      <c r="U224" s="932"/>
      <c r="V224" s="932"/>
      <c r="W224" s="932"/>
      <c r="X224" s="932"/>
      <c r="Y224" s="932"/>
      <c r="Z224" s="932"/>
      <c r="AA224" s="932"/>
      <c r="AB224" s="933"/>
      <c r="AC224" s="1284"/>
      <c r="AD224" s="1285"/>
      <c r="AE224" s="1285"/>
      <c r="AF224" s="1285"/>
      <c r="AG224" s="1285"/>
      <c r="AH224" s="1285"/>
      <c r="AI224" s="1277" t="s">
        <v>15</v>
      </c>
      <c r="AJ224" s="1277"/>
      <c r="AK224" s="1278"/>
      <c r="AL224" s="934" t="s">
        <v>328</v>
      </c>
      <c r="AM224" s="935"/>
      <c r="AN224" s="935"/>
      <c r="AO224" s="935"/>
      <c r="AP224" s="935"/>
      <c r="AQ224" s="935"/>
      <c r="AR224" s="935"/>
      <c r="AS224" s="935"/>
      <c r="AT224" s="935"/>
      <c r="AU224" s="935"/>
      <c r="AV224" s="935"/>
      <c r="AW224" s="935"/>
      <c r="AX224" s="935"/>
      <c r="AY224" s="935"/>
      <c r="AZ224" s="935"/>
      <c r="BA224" s="935"/>
      <c r="BB224" s="935"/>
      <c r="BC224" s="935"/>
      <c r="BD224" s="935"/>
      <c r="BE224" s="935"/>
      <c r="BF224" s="935"/>
      <c r="BG224" s="902"/>
      <c r="BH224" s="903"/>
      <c r="BI224" s="903"/>
      <c r="BJ224" s="903"/>
      <c r="BK224" s="903"/>
      <c r="BL224" s="904"/>
      <c r="BM224" s="105"/>
      <c r="BN224" s="105"/>
      <c r="BO224" s="105"/>
      <c r="BP224" s="105"/>
      <c r="BQ224" s="105"/>
      <c r="BR224" s="105"/>
      <c r="BS224" s="105"/>
      <c r="BT224" s="105"/>
      <c r="BU224" s="105"/>
      <c r="BV224" s="105"/>
      <c r="BW224" s="105"/>
      <c r="BX224" s="105"/>
      <c r="BY224" s="105"/>
      <c r="BZ224" s="105"/>
      <c r="CA224" s="105"/>
      <c r="CB224" s="105"/>
    </row>
    <row r="225" spans="1:140" s="32" customFormat="1" ht="12.75" customHeight="1">
      <c r="A225" s="111"/>
      <c r="B225" s="972"/>
      <c r="C225" s="973"/>
      <c r="D225" s="974"/>
      <c r="E225" s="42"/>
      <c r="F225" s="83"/>
      <c r="G225" s="169"/>
      <c r="H225" s="935"/>
      <c r="I225" s="935"/>
      <c r="J225" s="935"/>
      <c r="K225" s="935"/>
      <c r="L225" s="935"/>
      <c r="M225" s="935"/>
      <c r="N225" s="935"/>
      <c r="O225" s="935"/>
      <c r="P225" s="935"/>
      <c r="Q225" s="935"/>
      <c r="R225" s="935"/>
      <c r="S225" s="935"/>
      <c r="T225" s="935"/>
      <c r="U225" s="935"/>
      <c r="V225" s="935"/>
      <c r="W225" s="935"/>
      <c r="X225" s="935"/>
      <c r="Y225" s="935"/>
      <c r="Z225" s="935"/>
      <c r="AA225" s="935"/>
      <c r="AB225" s="936"/>
      <c r="AC225" s="1286"/>
      <c r="AD225" s="1287"/>
      <c r="AE225" s="1287"/>
      <c r="AF225" s="1287"/>
      <c r="AG225" s="1287"/>
      <c r="AH225" s="1287"/>
      <c r="AI225" s="968"/>
      <c r="AJ225" s="968"/>
      <c r="AK225" s="1279"/>
      <c r="AL225" s="934"/>
      <c r="AM225" s="935"/>
      <c r="AN225" s="935"/>
      <c r="AO225" s="935"/>
      <c r="AP225" s="935"/>
      <c r="AQ225" s="935"/>
      <c r="AR225" s="935"/>
      <c r="AS225" s="935"/>
      <c r="AT225" s="935"/>
      <c r="AU225" s="935"/>
      <c r="AV225" s="935"/>
      <c r="AW225" s="935"/>
      <c r="AX225" s="935"/>
      <c r="AY225" s="935"/>
      <c r="AZ225" s="935"/>
      <c r="BA225" s="935"/>
      <c r="BB225" s="935"/>
      <c r="BC225" s="935"/>
      <c r="BD225" s="935"/>
      <c r="BE225" s="935"/>
      <c r="BF225" s="935"/>
      <c r="BG225" s="902"/>
      <c r="BH225" s="903"/>
      <c r="BI225" s="903"/>
      <c r="BJ225" s="903"/>
      <c r="BK225" s="903"/>
      <c r="BL225" s="904"/>
      <c r="BM225" s="105"/>
      <c r="BN225" s="105"/>
      <c r="BO225" s="126"/>
      <c r="BP225" s="105"/>
      <c r="BQ225" s="105"/>
      <c r="BR225" s="105"/>
      <c r="BS225" s="105"/>
      <c r="BT225" s="105"/>
      <c r="BU225" s="105"/>
      <c r="CM225" s="28"/>
      <c r="CN225" s="28"/>
      <c r="CO225" s="28"/>
      <c r="CP225" s="28"/>
      <c r="CQ225" s="28"/>
      <c r="CR225" s="28"/>
      <c r="CS225" s="28"/>
      <c r="CT225" s="28"/>
      <c r="CU225" s="28"/>
      <c r="CV225" s="28"/>
      <c r="CW225" s="28"/>
      <c r="CX225" s="28"/>
      <c r="CY225" s="28"/>
      <c r="CZ225" s="28"/>
      <c r="DA225" s="28"/>
      <c r="DB225" s="28"/>
      <c r="DC225" s="28"/>
      <c r="DD225" s="28"/>
      <c r="DE225" s="28"/>
      <c r="DF225" s="28"/>
      <c r="DG225" s="28"/>
      <c r="DH225" s="28"/>
    </row>
    <row r="226" spans="1:140" s="32" customFormat="1" ht="12.75" customHeight="1">
      <c r="A226" s="111"/>
      <c r="B226" s="972"/>
      <c r="C226" s="973"/>
      <c r="D226" s="974"/>
      <c r="E226" s="42"/>
      <c r="F226" s="83"/>
      <c r="G226" s="170"/>
      <c r="H226" s="1543" t="s">
        <v>325</v>
      </c>
      <c r="I226" s="1543"/>
      <c r="J226" s="1543"/>
      <c r="K226" s="1543"/>
      <c r="L226" s="1543"/>
      <c r="M226" s="1543"/>
      <c r="N226" s="1543"/>
      <c r="O226" s="1543"/>
      <c r="P226" s="1543"/>
      <c r="Q226" s="1543"/>
      <c r="R226" s="1543"/>
      <c r="S226" s="1543"/>
      <c r="T226" s="1543"/>
      <c r="U226" s="1543"/>
      <c r="V226" s="1543"/>
      <c r="W226" s="1543"/>
      <c r="X226" s="1543"/>
      <c r="Y226" s="1543"/>
      <c r="Z226" s="1543"/>
      <c r="AA226" s="1543"/>
      <c r="AB226" s="1544"/>
      <c r="AC226" s="1172"/>
      <c r="AD226" s="1173"/>
      <c r="AE226" s="1173"/>
      <c r="AF226" s="1173"/>
      <c r="AG226" s="1173"/>
      <c r="AH226" s="1173"/>
      <c r="AI226" s="1280" t="s">
        <v>15</v>
      </c>
      <c r="AJ226" s="1280"/>
      <c r="AK226" s="1281"/>
      <c r="AL226" s="934" t="s">
        <v>261</v>
      </c>
      <c r="AM226" s="935"/>
      <c r="AN226" s="935"/>
      <c r="AO226" s="935"/>
      <c r="AP226" s="935"/>
      <c r="AQ226" s="935"/>
      <c r="AR226" s="935"/>
      <c r="AS226" s="935"/>
      <c r="AT226" s="935"/>
      <c r="AU226" s="935"/>
      <c r="AV226" s="935"/>
      <c r="AW226" s="935"/>
      <c r="AX226" s="935"/>
      <c r="AY226" s="935"/>
      <c r="AZ226" s="935"/>
      <c r="BA226" s="935"/>
      <c r="BB226" s="935"/>
      <c r="BC226" s="935"/>
      <c r="BD226" s="935"/>
      <c r="BE226" s="935"/>
      <c r="BF226" s="935"/>
      <c r="BG226" s="902"/>
      <c r="BH226" s="903"/>
      <c r="BI226" s="903"/>
      <c r="BJ226" s="903"/>
      <c r="BK226" s="903"/>
      <c r="BL226" s="904"/>
      <c r="BM226" s="105"/>
      <c r="BN226" s="105"/>
      <c r="BO226" s="105"/>
      <c r="BP226" s="105"/>
      <c r="BQ226" s="105"/>
      <c r="BR226" s="105"/>
      <c r="BS226" s="105"/>
      <c r="BT226" s="105"/>
      <c r="BU226" s="105"/>
      <c r="CM226" s="28"/>
      <c r="CN226" s="28"/>
      <c r="CO226" s="28"/>
      <c r="CP226" s="28"/>
      <c r="CQ226" s="28"/>
      <c r="CR226" s="28"/>
      <c r="CS226" s="28"/>
      <c r="CT226" s="28"/>
      <c r="CU226" s="28"/>
      <c r="CV226" s="28"/>
      <c r="CW226" s="28"/>
      <c r="CX226" s="28"/>
      <c r="CY226" s="28"/>
      <c r="CZ226" s="28"/>
      <c r="DA226" s="28"/>
      <c r="DB226" s="28"/>
      <c r="DC226" s="28"/>
      <c r="DD226" s="28"/>
      <c r="DE226" s="28"/>
      <c r="DF226" s="28"/>
      <c r="DG226" s="28"/>
      <c r="DH226" s="28"/>
    </row>
    <row r="227" spans="1:140" s="32" customFormat="1" ht="12.75" customHeight="1">
      <c r="A227" s="111"/>
      <c r="B227" s="972"/>
      <c r="C227" s="973"/>
      <c r="D227" s="974"/>
      <c r="E227" s="42"/>
      <c r="F227" s="83"/>
      <c r="G227" s="171"/>
      <c r="H227" s="1545"/>
      <c r="I227" s="1545"/>
      <c r="J227" s="1545"/>
      <c r="K227" s="1545"/>
      <c r="L227" s="1545"/>
      <c r="M227" s="1545"/>
      <c r="N227" s="1545"/>
      <c r="O227" s="1545"/>
      <c r="P227" s="1545"/>
      <c r="Q227" s="1545"/>
      <c r="R227" s="1545"/>
      <c r="S227" s="1545"/>
      <c r="T227" s="1545"/>
      <c r="U227" s="1545"/>
      <c r="V227" s="1545"/>
      <c r="W227" s="1545"/>
      <c r="X227" s="1545"/>
      <c r="Y227" s="1545"/>
      <c r="Z227" s="1545"/>
      <c r="AA227" s="1545"/>
      <c r="AB227" s="1546"/>
      <c r="AC227" s="1174"/>
      <c r="AD227" s="1175"/>
      <c r="AE227" s="1175"/>
      <c r="AF227" s="1175"/>
      <c r="AG227" s="1175"/>
      <c r="AH227" s="1175"/>
      <c r="AI227" s="1282"/>
      <c r="AJ227" s="1282"/>
      <c r="AK227" s="1283"/>
      <c r="AL227" s="934"/>
      <c r="AM227" s="935"/>
      <c r="AN227" s="935"/>
      <c r="AO227" s="935"/>
      <c r="AP227" s="935"/>
      <c r="AQ227" s="935"/>
      <c r="AR227" s="935"/>
      <c r="AS227" s="935"/>
      <c r="AT227" s="935"/>
      <c r="AU227" s="935"/>
      <c r="AV227" s="935"/>
      <c r="AW227" s="935"/>
      <c r="AX227" s="935"/>
      <c r="AY227" s="935"/>
      <c r="AZ227" s="935"/>
      <c r="BA227" s="935"/>
      <c r="BB227" s="935"/>
      <c r="BC227" s="935"/>
      <c r="BD227" s="935"/>
      <c r="BE227" s="935"/>
      <c r="BF227" s="935"/>
      <c r="BG227" s="902"/>
      <c r="BH227" s="903"/>
      <c r="BI227" s="903"/>
      <c r="BJ227" s="903"/>
      <c r="BK227" s="903"/>
      <c r="BL227" s="904"/>
      <c r="BM227" s="105"/>
      <c r="BN227" s="105"/>
      <c r="BO227" s="105"/>
      <c r="BP227" s="105"/>
      <c r="BQ227" s="105"/>
      <c r="BR227" s="105"/>
      <c r="BS227" s="105"/>
      <c r="BT227" s="105"/>
      <c r="BU227" s="105"/>
      <c r="BV227" s="105"/>
      <c r="BW227" s="105"/>
      <c r="BX227" s="105"/>
      <c r="BY227" s="105"/>
      <c r="BZ227" s="105"/>
      <c r="CA227" s="105"/>
      <c r="CB227" s="105"/>
    </row>
    <row r="228" spans="1:140" s="32" customFormat="1" ht="12.75" customHeight="1">
      <c r="A228" s="111"/>
      <c r="B228" s="972"/>
      <c r="C228" s="973"/>
      <c r="D228" s="974"/>
      <c r="E228" s="42"/>
      <c r="F228" s="83"/>
      <c r="G228" s="169"/>
      <c r="H228" s="1543" t="s">
        <v>326</v>
      </c>
      <c r="I228" s="1543"/>
      <c r="J228" s="1543"/>
      <c r="K228" s="1543"/>
      <c r="L228" s="1543"/>
      <c r="M228" s="1543"/>
      <c r="N228" s="1543"/>
      <c r="O228" s="1543"/>
      <c r="P228" s="1543"/>
      <c r="Q228" s="1543"/>
      <c r="R228" s="1543"/>
      <c r="S228" s="1543"/>
      <c r="T228" s="1543"/>
      <c r="U228" s="1543"/>
      <c r="V228" s="1543"/>
      <c r="W228" s="1543"/>
      <c r="X228" s="1543"/>
      <c r="Y228" s="1543"/>
      <c r="Z228" s="1543"/>
      <c r="AA228" s="1543"/>
      <c r="AB228" s="1544"/>
      <c r="AC228" s="1172"/>
      <c r="AD228" s="1173"/>
      <c r="AE228" s="1173"/>
      <c r="AF228" s="1173"/>
      <c r="AG228" s="1173"/>
      <c r="AH228" s="1173"/>
      <c r="AI228" s="1280" t="s">
        <v>15</v>
      </c>
      <c r="AJ228" s="1280"/>
      <c r="AK228" s="1281"/>
      <c r="AL228" s="28"/>
      <c r="AM228" s="28"/>
      <c r="AN228" s="28"/>
      <c r="AO228" s="28"/>
      <c r="AP228" s="28"/>
      <c r="AQ228" s="28"/>
      <c r="AR228" s="28"/>
      <c r="AS228" s="28"/>
      <c r="AT228" s="28"/>
      <c r="AU228" s="28"/>
      <c r="AV228" s="28"/>
      <c r="AW228" s="28"/>
      <c r="AX228" s="28"/>
      <c r="AY228" s="28"/>
      <c r="AZ228" s="28"/>
      <c r="BA228" s="28"/>
      <c r="BB228" s="28"/>
      <c r="BC228" s="28"/>
      <c r="BD228" s="28"/>
      <c r="BE228" s="28"/>
      <c r="BF228" s="28"/>
      <c r="BG228" s="902"/>
      <c r="BH228" s="903"/>
      <c r="BI228" s="903"/>
      <c r="BJ228" s="903"/>
      <c r="BK228" s="903"/>
      <c r="BL228" s="904"/>
      <c r="BM228" s="105"/>
      <c r="BN228" s="105"/>
      <c r="BO228" s="105"/>
      <c r="BP228" s="105"/>
      <c r="BQ228" s="105"/>
      <c r="BR228" s="105"/>
      <c r="BS228" s="105"/>
      <c r="BT228" s="105"/>
      <c r="BU228" s="105"/>
      <c r="BV228" s="105"/>
      <c r="BW228" s="105"/>
      <c r="BX228" s="105"/>
      <c r="BY228" s="105"/>
      <c r="BZ228" s="105"/>
      <c r="CA228" s="105"/>
      <c r="CB228" s="105"/>
    </row>
    <row r="229" spans="1:140" s="32" customFormat="1" ht="12.75" customHeight="1">
      <c r="A229" s="111"/>
      <c r="B229" s="972"/>
      <c r="C229" s="973"/>
      <c r="D229" s="974"/>
      <c r="E229" s="42"/>
      <c r="F229" s="83"/>
      <c r="G229" s="171"/>
      <c r="H229" s="1545"/>
      <c r="I229" s="1545"/>
      <c r="J229" s="1545"/>
      <c r="K229" s="1545"/>
      <c r="L229" s="1545"/>
      <c r="M229" s="1545"/>
      <c r="N229" s="1545"/>
      <c r="O229" s="1545"/>
      <c r="P229" s="1545"/>
      <c r="Q229" s="1545"/>
      <c r="R229" s="1545"/>
      <c r="S229" s="1545"/>
      <c r="T229" s="1545"/>
      <c r="U229" s="1545"/>
      <c r="V229" s="1545"/>
      <c r="W229" s="1545"/>
      <c r="X229" s="1545"/>
      <c r="Y229" s="1545"/>
      <c r="Z229" s="1545"/>
      <c r="AA229" s="1545"/>
      <c r="AB229" s="1546"/>
      <c r="AC229" s="1174"/>
      <c r="AD229" s="1175"/>
      <c r="AE229" s="1175"/>
      <c r="AF229" s="1175"/>
      <c r="AG229" s="1175"/>
      <c r="AH229" s="1175"/>
      <c r="AI229" s="1282"/>
      <c r="AJ229" s="1282"/>
      <c r="AK229" s="1283"/>
      <c r="AL229" s="28"/>
      <c r="AM229" s="28"/>
      <c r="AN229" s="28"/>
      <c r="AO229" s="28"/>
      <c r="AP229" s="28"/>
      <c r="AQ229" s="28"/>
      <c r="AR229" s="28"/>
      <c r="AS229" s="28"/>
      <c r="AT229" s="28"/>
      <c r="AU229" s="28"/>
      <c r="AV229" s="28"/>
      <c r="AW229" s="28"/>
      <c r="AX229" s="28"/>
      <c r="AY229" s="28"/>
      <c r="AZ229" s="28"/>
      <c r="BA229" s="28"/>
      <c r="BB229" s="28"/>
      <c r="BC229" s="28"/>
      <c r="BD229" s="28"/>
      <c r="BE229" s="28"/>
      <c r="BF229" s="28"/>
      <c r="BG229" s="902"/>
      <c r="BH229" s="903"/>
      <c r="BI229" s="903"/>
      <c r="BJ229" s="903"/>
      <c r="BK229" s="903"/>
      <c r="BL229" s="904"/>
      <c r="BM229" s="105"/>
      <c r="BN229" s="105"/>
      <c r="BO229" s="105"/>
      <c r="BP229" s="105"/>
      <c r="BQ229" s="105"/>
      <c r="BR229" s="105"/>
      <c r="BS229" s="105"/>
      <c r="BT229" s="105"/>
      <c r="BU229" s="105"/>
      <c r="BV229" s="105"/>
      <c r="BW229" s="105"/>
      <c r="BX229" s="105"/>
      <c r="BY229" s="105"/>
      <c r="BZ229" s="105"/>
      <c r="CA229" s="105"/>
      <c r="CB229" s="105"/>
    </row>
    <row r="230" spans="1:140" s="32" customFormat="1" ht="12.75" customHeight="1">
      <c r="A230" s="111"/>
      <c r="B230" s="972"/>
      <c r="C230" s="973"/>
      <c r="D230" s="974"/>
      <c r="E230" s="42"/>
      <c r="F230" s="83"/>
      <c r="G230" s="169"/>
      <c r="H230" s="935" t="s">
        <v>327</v>
      </c>
      <c r="I230" s="935"/>
      <c r="J230" s="935"/>
      <c r="K230" s="935"/>
      <c r="L230" s="935"/>
      <c r="M230" s="935"/>
      <c r="N230" s="935"/>
      <c r="O230" s="935"/>
      <c r="P230" s="935"/>
      <c r="Q230" s="935"/>
      <c r="R230" s="935"/>
      <c r="S230" s="935"/>
      <c r="T230" s="935"/>
      <c r="U230" s="935"/>
      <c r="V230" s="935"/>
      <c r="W230" s="935"/>
      <c r="X230" s="935"/>
      <c r="Y230" s="935"/>
      <c r="Z230" s="935"/>
      <c r="AA230" s="935"/>
      <c r="AB230" s="936"/>
      <c r="AC230" s="1286"/>
      <c r="AD230" s="1287"/>
      <c r="AE230" s="1287"/>
      <c r="AF230" s="1287"/>
      <c r="AG230" s="1287"/>
      <c r="AH230" s="1287"/>
      <c r="AI230" s="968" t="s">
        <v>15</v>
      </c>
      <c r="AJ230" s="968"/>
      <c r="AK230" s="1279"/>
      <c r="AL230" s="934" t="s">
        <v>329</v>
      </c>
      <c r="AM230" s="935"/>
      <c r="AN230" s="935"/>
      <c r="AO230" s="935"/>
      <c r="AP230" s="935"/>
      <c r="AQ230" s="935"/>
      <c r="AR230" s="935"/>
      <c r="AS230" s="935"/>
      <c r="AT230" s="935"/>
      <c r="AU230" s="935"/>
      <c r="AV230" s="935"/>
      <c r="AW230" s="935"/>
      <c r="AX230" s="935"/>
      <c r="AY230" s="935"/>
      <c r="AZ230" s="935"/>
      <c r="BA230" s="935"/>
      <c r="BB230" s="935"/>
      <c r="BC230" s="935"/>
      <c r="BD230" s="935"/>
      <c r="BE230" s="935"/>
      <c r="BF230" s="935"/>
      <c r="BG230" s="902"/>
      <c r="BH230" s="903"/>
      <c r="BI230" s="903"/>
      <c r="BJ230" s="903"/>
      <c r="BK230" s="903"/>
      <c r="BL230" s="904"/>
      <c r="BM230" s="105"/>
      <c r="BN230" s="105"/>
      <c r="BO230" s="105"/>
      <c r="BP230" s="105"/>
      <c r="BQ230" s="105"/>
      <c r="BR230" s="105"/>
      <c r="BS230" s="105"/>
      <c r="BT230" s="105"/>
      <c r="BU230" s="105"/>
      <c r="BV230" s="105"/>
      <c r="BW230" s="105"/>
      <c r="BX230" s="105"/>
      <c r="BY230" s="105"/>
      <c r="BZ230" s="105"/>
      <c r="CA230" s="105"/>
      <c r="CB230" s="105"/>
    </row>
    <row r="231" spans="1:140" s="32" customFormat="1" ht="12.75" customHeight="1">
      <c r="A231" s="111"/>
      <c r="B231" s="972"/>
      <c r="C231" s="973"/>
      <c r="D231" s="974"/>
      <c r="E231" s="42"/>
      <c r="F231" s="83"/>
      <c r="G231" s="154"/>
      <c r="H231" s="938"/>
      <c r="I231" s="938"/>
      <c r="J231" s="938"/>
      <c r="K231" s="938"/>
      <c r="L231" s="938"/>
      <c r="M231" s="938"/>
      <c r="N231" s="938"/>
      <c r="O231" s="938"/>
      <c r="P231" s="938"/>
      <c r="Q231" s="938"/>
      <c r="R231" s="938"/>
      <c r="S231" s="938"/>
      <c r="T231" s="938"/>
      <c r="U231" s="938"/>
      <c r="V231" s="938"/>
      <c r="W231" s="938"/>
      <c r="X231" s="938"/>
      <c r="Y231" s="938"/>
      <c r="Z231" s="938"/>
      <c r="AA231" s="938"/>
      <c r="AB231" s="939"/>
      <c r="AC231" s="1374"/>
      <c r="AD231" s="1375"/>
      <c r="AE231" s="1375"/>
      <c r="AF231" s="1375"/>
      <c r="AG231" s="1375"/>
      <c r="AH231" s="1375"/>
      <c r="AI231" s="1376"/>
      <c r="AJ231" s="1376"/>
      <c r="AK231" s="1377"/>
      <c r="AL231" s="934"/>
      <c r="AM231" s="935"/>
      <c r="AN231" s="935"/>
      <c r="AO231" s="935"/>
      <c r="AP231" s="935"/>
      <c r="AQ231" s="935"/>
      <c r="AR231" s="935"/>
      <c r="AS231" s="935"/>
      <c r="AT231" s="935"/>
      <c r="AU231" s="935"/>
      <c r="AV231" s="935"/>
      <c r="AW231" s="935"/>
      <c r="AX231" s="935"/>
      <c r="AY231" s="935"/>
      <c r="AZ231" s="935"/>
      <c r="BA231" s="935"/>
      <c r="BB231" s="935"/>
      <c r="BC231" s="935"/>
      <c r="BD231" s="935"/>
      <c r="BE231" s="935"/>
      <c r="BF231" s="935"/>
      <c r="BG231" s="902"/>
      <c r="BH231" s="903"/>
      <c r="BI231" s="903"/>
      <c r="BJ231" s="903"/>
      <c r="BK231" s="903"/>
      <c r="BL231" s="904"/>
      <c r="BM231" s="105"/>
      <c r="BN231" s="105"/>
      <c r="BO231" s="105"/>
      <c r="BP231" s="105" t="s">
        <v>2</v>
      </c>
      <c r="BQ231" s="105"/>
      <c r="BR231" s="105"/>
      <c r="BS231" s="105"/>
      <c r="BT231" s="105"/>
      <c r="BU231" s="105"/>
      <c r="BV231" s="105"/>
      <c r="BW231" s="105"/>
      <c r="BX231" s="105"/>
      <c r="BY231" s="105"/>
      <c r="BZ231" s="105"/>
      <c r="CA231" s="105"/>
      <c r="CB231" s="105"/>
    </row>
    <row r="232" spans="1:140" ht="7.5" customHeight="1">
      <c r="A232" s="255"/>
      <c r="B232" s="975"/>
      <c r="C232" s="976"/>
      <c r="D232" s="977"/>
      <c r="E232" s="172"/>
      <c r="F232" s="172"/>
      <c r="G232" s="172"/>
      <c r="H232" s="172"/>
      <c r="I232" s="172"/>
      <c r="J232" s="172"/>
      <c r="K232" s="172"/>
      <c r="L232" s="172"/>
      <c r="M232" s="172"/>
      <c r="N232" s="172"/>
      <c r="O232" s="172"/>
      <c r="P232" s="172"/>
      <c r="Q232" s="172"/>
      <c r="R232" s="172"/>
      <c r="S232" s="172"/>
      <c r="T232" s="172"/>
      <c r="U232" s="172"/>
      <c r="V232" s="172"/>
      <c r="W232" s="151"/>
      <c r="X232" s="151"/>
      <c r="Y232" s="151"/>
      <c r="Z232" s="151"/>
      <c r="AA232" s="151"/>
      <c r="AB232" s="151"/>
      <c r="AC232" s="151"/>
      <c r="AD232" s="151"/>
      <c r="AE232" s="151"/>
      <c r="AF232" s="151"/>
      <c r="AG232" s="151"/>
      <c r="AH232" s="151"/>
      <c r="AI232" s="151"/>
      <c r="AJ232" s="151"/>
      <c r="AK232" s="151"/>
      <c r="AL232" s="151"/>
      <c r="AM232" s="151"/>
      <c r="AN232" s="151"/>
      <c r="AO232" s="151"/>
      <c r="AP232" s="151"/>
      <c r="AQ232" s="152"/>
      <c r="AR232" s="152"/>
      <c r="AS232" s="152"/>
      <c r="AT232" s="152"/>
      <c r="AU232" s="152"/>
      <c r="AV232" s="152"/>
      <c r="AW232" s="152"/>
      <c r="AX232" s="152"/>
      <c r="AY232" s="152"/>
      <c r="AZ232" s="152"/>
      <c r="BA232" s="152"/>
      <c r="BB232" s="152"/>
      <c r="BC232" s="152"/>
      <c r="BD232" s="152"/>
      <c r="BE232" s="152"/>
      <c r="BF232" s="152"/>
      <c r="BG232" s="905"/>
      <c r="BH232" s="906"/>
      <c r="BI232" s="906"/>
      <c r="BJ232" s="906"/>
      <c r="BK232" s="906"/>
      <c r="BL232" s="907"/>
    </row>
    <row r="233" spans="1:140" ht="11.25" customHeight="1">
      <c r="A233" s="255"/>
      <c r="B233" s="2"/>
      <c r="C233" s="2"/>
      <c r="D233" s="26"/>
      <c r="E233" s="2"/>
      <c r="F233" s="2"/>
      <c r="G233" s="2"/>
      <c r="H233" s="2"/>
      <c r="I233" s="2"/>
      <c r="J233" s="2"/>
      <c r="K233" s="2"/>
      <c r="L233" s="2"/>
      <c r="M233" s="2"/>
      <c r="N233" s="2"/>
      <c r="O233" s="2"/>
      <c r="P233" s="2"/>
      <c r="Q233" s="2"/>
      <c r="R233" s="2"/>
      <c r="S233" s="2"/>
      <c r="T233" s="2"/>
      <c r="U233" s="2"/>
      <c r="V233" s="2"/>
      <c r="W233" s="49"/>
      <c r="X233" s="49"/>
      <c r="Y233" s="49"/>
      <c r="Z233" s="49"/>
      <c r="AA233" s="49"/>
      <c r="AB233" s="49"/>
      <c r="AC233" s="49"/>
      <c r="AD233" s="49"/>
      <c r="AE233" s="49"/>
      <c r="AF233" s="49"/>
      <c r="AG233" s="49"/>
      <c r="AH233" s="49"/>
      <c r="AI233" s="49"/>
      <c r="AJ233" s="49"/>
      <c r="AK233" s="49"/>
      <c r="AL233" s="49"/>
      <c r="AM233" s="49"/>
      <c r="AN233" s="49"/>
      <c r="AO233" s="49"/>
      <c r="AP233" s="49"/>
      <c r="BG233" s="93"/>
      <c r="BH233" s="93"/>
      <c r="BI233" s="93"/>
      <c r="BJ233" s="93"/>
      <c r="BK233" s="93"/>
      <c r="BL233" s="93"/>
    </row>
    <row r="234" spans="1:140" s="46" customFormat="1" ht="18.75" customHeight="1">
      <c r="A234" s="256" t="s">
        <v>232</v>
      </c>
      <c r="B234" s="97"/>
      <c r="C234" s="97"/>
      <c r="D234" s="4"/>
      <c r="E234" s="6"/>
      <c r="F234" s="6"/>
      <c r="G234" s="6"/>
      <c r="H234" s="6"/>
      <c r="I234" s="4"/>
      <c r="J234" s="4"/>
      <c r="K234" s="4"/>
      <c r="L234" s="4"/>
      <c r="M234" s="4"/>
      <c r="N234" s="4"/>
      <c r="O234" s="4"/>
      <c r="P234" s="4"/>
      <c r="Q234" s="4"/>
      <c r="R234" s="4"/>
      <c r="S234" s="4"/>
      <c r="T234" s="4"/>
      <c r="U234" s="4"/>
      <c r="V234" s="4"/>
      <c r="W234" s="82"/>
      <c r="X234" s="82"/>
      <c r="Y234" s="82"/>
      <c r="Z234" s="82"/>
      <c r="AA234" s="82"/>
      <c r="AB234" s="82"/>
      <c r="AC234" s="82"/>
      <c r="AD234" s="82"/>
      <c r="AE234" s="82"/>
      <c r="AF234" s="82"/>
      <c r="AG234" s="82"/>
      <c r="AH234" s="82"/>
      <c r="AI234" s="82"/>
      <c r="AJ234" s="82"/>
      <c r="AK234" s="82"/>
      <c r="AL234" s="82"/>
      <c r="AM234" s="82"/>
      <c r="AN234" s="82"/>
      <c r="AO234" s="82"/>
      <c r="AP234" s="82"/>
      <c r="AQ234" s="83"/>
      <c r="AR234" s="83"/>
      <c r="AS234" s="83"/>
      <c r="AT234" s="83"/>
      <c r="AU234" s="83"/>
      <c r="AV234" s="83"/>
      <c r="AW234" s="83"/>
      <c r="AX234" s="83"/>
      <c r="AY234" s="83"/>
      <c r="AZ234" s="83"/>
      <c r="BA234" s="83"/>
      <c r="BB234" s="83"/>
      <c r="BC234" s="83"/>
      <c r="BD234" s="83"/>
      <c r="BE234" s="83"/>
      <c r="BF234" s="83"/>
      <c r="BG234" s="87"/>
      <c r="BH234" s="87"/>
      <c r="BI234" s="87"/>
      <c r="BJ234" s="87"/>
      <c r="BK234" s="87"/>
      <c r="BL234" s="87"/>
      <c r="CC234" s="44"/>
      <c r="CD234" s="44"/>
      <c r="CE234" s="44"/>
      <c r="CF234" s="44"/>
      <c r="CG234" s="44"/>
      <c r="CH234" s="44"/>
      <c r="CI234" s="44"/>
      <c r="CJ234" s="44"/>
      <c r="CK234" s="44"/>
      <c r="CL234" s="44"/>
      <c r="CM234" s="44"/>
      <c r="CN234" s="44"/>
      <c r="CO234" s="44"/>
      <c r="CP234" s="44"/>
      <c r="CQ234" s="44"/>
      <c r="CR234" s="44"/>
      <c r="CS234" s="44"/>
      <c r="CT234" s="44"/>
      <c r="CU234" s="44"/>
      <c r="CV234" s="44"/>
      <c r="CW234" s="44"/>
      <c r="CX234" s="44"/>
      <c r="CY234" s="44"/>
      <c r="CZ234" s="44"/>
      <c r="DA234" s="44"/>
      <c r="DB234" s="44"/>
      <c r="DC234" s="44"/>
      <c r="DD234" s="44"/>
      <c r="DE234" s="44"/>
      <c r="DF234" s="44"/>
      <c r="DG234" s="44"/>
      <c r="DH234" s="44"/>
      <c r="DI234" s="44"/>
      <c r="DJ234" s="44"/>
      <c r="DK234" s="44"/>
      <c r="DL234" s="44"/>
      <c r="DM234" s="44"/>
      <c r="DN234" s="44"/>
      <c r="DO234" s="44"/>
      <c r="DP234" s="44"/>
      <c r="DQ234" s="44"/>
      <c r="DR234" s="44"/>
      <c r="DS234" s="44"/>
      <c r="DT234" s="44"/>
      <c r="DU234" s="44"/>
      <c r="DV234" s="44"/>
      <c r="DW234" s="44"/>
      <c r="DX234" s="44"/>
      <c r="DY234" s="44"/>
      <c r="DZ234" s="44"/>
      <c r="EA234" s="44"/>
      <c r="EB234" s="44"/>
      <c r="EC234" s="44"/>
      <c r="ED234" s="44"/>
      <c r="EE234" s="44"/>
      <c r="EF234" s="44"/>
      <c r="EG234" s="44"/>
      <c r="EH234" s="44"/>
      <c r="EI234" s="44"/>
      <c r="EJ234" s="44"/>
    </row>
    <row r="235" spans="1:140" s="46" customFormat="1" ht="12.75" customHeight="1">
      <c r="A235" s="255"/>
      <c r="B235" s="969" t="s">
        <v>30</v>
      </c>
      <c r="C235" s="970"/>
      <c r="D235" s="971"/>
      <c r="E235" s="908" t="s">
        <v>321</v>
      </c>
      <c r="F235" s="909"/>
      <c r="G235" s="909"/>
      <c r="H235" s="909"/>
      <c r="I235" s="909"/>
      <c r="J235" s="909"/>
      <c r="K235" s="909"/>
      <c r="L235" s="909"/>
      <c r="M235" s="909"/>
      <c r="N235" s="909"/>
      <c r="O235" s="909"/>
      <c r="P235" s="909"/>
      <c r="Q235" s="909"/>
      <c r="R235" s="909"/>
      <c r="S235" s="909"/>
      <c r="T235" s="909"/>
      <c r="U235" s="909"/>
      <c r="V235" s="909"/>
      <c r="W235" s="909"/>
      <c r="X235" s="909"/>
      <c r="Y235" s="909"/>
      <c r="Z235" s="909"/>
      <c r="AA235" s="909"/>
      <c r="AB235" s="909"/>
      <c r="AC235" s="909"/>
      <c r="AD235" s="909"/>
      <c r="AE235" s="909"/>
      <c r="AF235" s="909"/>
      <c r="AG235" s="909"/>
      <c r="AH235" s="909"/>
      <c r="AI235" s="909"/>
      <c r="AJ235" s="909"/>
      <c r="AK235" s="909"/>
      <c r="AL235" s="909"/>
      <c r="AM235" s="909"/>
      <c r="AN235" s="909"/>
      <c r="AO235" s="909"/>
      <c r="AP235" s="909"/>
      <c r="AQ235" s="909"/>
      <c r="AR235" s="909"/>
      <c r="AS235" s="909"/>
      <c r="AT235" s="909"/>
      <c r="AU235" s="909"/>
      <c r="AV235" s="909"/>
      <c r="AW235" s="909"/>
      <c r="AX235" s="909"/>
      <c r="AY235" s="909"/>
      <c r="AZ235" s="909"/>
      <c r="BA235" s="909"/>
      <c r="BB235" s="909"/>
      <c r="BC235" s="909"/>
      <c r="BD235" s="909"/>
      <c r="BE235" s="909"/>
      <c r="BF235" s="910"/>
      <c r="BG235" s="899"/>
      <c r="BH235" s="900"/>
      <c r="BI235" s="900"/>
      <c r="BJ235" s="900"/>
      <c r="BK235" s="900"/>
      <c r="BL235" s="901"/>
      <c r="CC235" s="44"/>
      <c r="CD235" s="44"/>
      <c r="CE235" s="44"/>
      <c r="CF235" s="44"/>
      <c r="CG235" s="44"/>
      <c r="CH235" s="44"/>
      <c r="CI235" s="44"/>
      <c r="CJ235" s="44"/>
      <c r="CK235" s="44"/>
      <c r="CL235" s="44"/>
      <c r="CM235" s="44"/>
      <c r="CN235" s="44"/>
      <c r="CO235" s="44"/>
      <c r="CP235" s="44"/>
      <c r="CQ235" s="44"/>
      <c r="CR235" s="44"/>
      <c r="CS235" s="44"/>
      <c r="CT235" s="44"/>
      <c r="CU235" s="44"/>
      <c r="CV235" s="44"/>
      <c r="CW235" s="44"/>
      <c r="CX235" s="44"/>
      <c r="CY235" s="44"/>
      <c r="CZ235" s="44"/>
      <c r="DA235" s="44"/>
      <c r="DB235" s="44"/>
      <c r="DC235" s="44"/>
      <c r="DD235" s="44"/>
      <c r="DE235" s="44"/>
      <c r="DF235" s="44"/>
      <c r="DG235" s="44"/>
      <c r="DH235" s="44"/>
      <c r="DI235" s="44"/>
      <c r="DJ235" s="44"/>
      <c r="DK235" s="44"/>
      <c r="DL235" s="44"/>
      <c r="DM235" s="44"/>
      <c r="DN235" s="44"/>
      <c r="DO235" s="44"/>
      <c r="DP235" s="44"/>
      <c r="DQ235" s="44"/>
      <c r="DR235" s="44"/>
      <c r="DS235" s="44"/>
      <c r="DT235" s="44"/>
      <c r="DU235" s="44"/>
      <c r="DV235" s="44"/>
      <c r="DW235" s="44"/>
      <c r="DX235" s="44"/>
      <c r="DY235" s="44"/>
      <c r="DZ235" s="44"/>
      <c r="EA235" s="44"/>
      <c r="EB235" s="44"/>
      <c r="EC235" s="44"/>
      <c r="ED235" s="44"/>
      <c r="EE235" s="44"/>
      <c r="EF235" s="44"/>
      <c r="EG235" s="44"/>
      <c r="EH235" s="44"/>
      <c r="EI235" s="44"/>
      <c r="EJ235" s="44"/>
    </row>
    <row r="236" spans="1:140" s="46" customFormat="1" ht="7.5" customHeight="1">
      <c r="A236" s="255"/>
      <c r="B236" s="972"/>
      <c r="C236" s="973"/>
      <c r="D236" s="974"/>
      <c r="E236" s="911"/>
      <c r="F236" s="912"/>
      <c r="G236" s="912"/>
      <c r="H236" s="912"/>
      <c r="I236" s="912"/>
      <c r="J236" s="912"/>
      <c r="K236" s="912"/>
      <c r="L236" s="912"/>
      <c r="M236" s="912"/>
      <c r="N236" s="912"/>
      <c r="O236" s="912"/>
      <c r="P236" s="912"/>
      <c r="Q236" s="912"/>
      <c r="R236" s="912"/>
      <c r="S236" s="912"/>
      <c r="T236" s="912"/>
      <c r="U236" s="912"/>
      <c r="V236" s="912"/>
      <c r="W236" s="912"/>
      <c r="X236" s="912"/>
      <c r="Y236" s="912"/>
      <c r="Z236" s="912"/>
      <c r="AA236" s="912"/>
      <c r="AB236" s="912"/>
      <c r="AC236" s="912"/>
      <c r="AD236" s="912"/>
      <c r="AE236" s="912"/>
      <c r="AF236" s="912"/>
      <c r="AG236" s="912"/>
      <c r="AH236" s="912"/>
      <c r="AI236" s="912"/>
      <c r="AJ236" s="912"/>
      <c r="AK236" s="912"/>
      <c r="AL236" s="912"/>
      <c r="AM236" s="912"/>
      <c r="AN236" s="912"/>
      <c r="AO236" s="912"/>
      <c r="AP236" s="912"/>
      <c r="AQ236" s="912"/>
      <c r="AR236" s="912"/>
      <c r="AS236" s="912"/>
      <c r="AT236" s="912"/>
      <c r="AU236" s="912"/>
      <c r="AV236" s="912"/>
      <c r="AW236" s="912"/>
      <c r="AX236" s="912"/>
      <c r="AY236" s="912"/>
      <c r="AZ236" s="912"/>
      <c r="BA236" s="912"/>
      <c r="BB236" s="912"/>
      <c r="BC236" s="912"/>
      <c r="BD236" s="912"/>
      <c r="BE236" s="912"/>
      <c r="BF236" s="913"/>
      <c r="BG236" s="902"/>
      <c r="BH236" s="903"/>
      <c r="BI236" s="903"/>
      <c r="BJ236" s="903"/>
      <c r="BK236" s="903"/>
      <c r="BL236" s="904"/>
      <c r="CC236" s="44"/>
      <c r="CD236" s="44"/>
      <c r="CE236" s="44"/>
      <c r="CF236" s="44"/>
      <c r="CG236" s="44"/>
      <c r="CH236" s="44"/>
      <c r="CI236" s="44"/>
      <c r="CJ236" s="44"/>
      <c r="CK236" s="44"/>
      <c r="CL236" s="44"/>
      <c r="CM236" s="44"/>
      <c r="CN236" s="44"/>
      <c r="CO236" s="44"/>
      <c r="CP236" s="44"/>
      <c r="CQ236" s="44"/>
      <c r="CR236" s="44"/>
      <c r="CS236" s="44"/>
      <c r="CT236" s="44"/>
      <c r="CU236" s="44"/>
      <c r="CV236" s="44"/>
      <c r="CW236" s="44"/>
      <c r="CX236" s="44"/>
      <c r="CY236" s="44"/>
      <c r="CZ236" s="44"/>
      <c r="DA236" s="44"/>
      <c r="DB236" s="44"/>
      <c r="DC236" s="44"/>
      <c r="DD236" s="44"/>
      <c r="DE236" s="44"/>
      <c r="DF236" s="44"/>
      <c r="DG236" s="44"/>
      <c r="DH236" s="44"/>
      <c r="DI236" s="44"/>
      <c r="DJ236" s="44"/>
      <c r="DK236" s="44"/>
      <c r="DL236" s="44"/>
      <c r="DM236" s="44"/>
      <c r="DN236" s="44"/>
      <c r="DO236" s="44"/>
      <c r="DP236" s="44"/>
      <c r="DQ236" s="44"/>
      <c r="DR236" s="44"/>
      <c r="DS236" s="44"/>
      <c r="DT236" s="44"/>
      <c r="DU236" s="44"/>
      <c r="DV236" s="44"/>
      <c r="DW236" s="44"/>
      <c r="DX236" s="44"/>
      <c r="DY236" s="44"/>
      <c r="DZ236" s="44"/>
      <c r="EA236" s="44"/>
      <c r="EB236" s="44"/>
      <c r="EC236" s="44"/>
      <c r="ED236" s="44"/>
      <c r="EE236" s="44"/>
      <c r="EF236" s="44"/>
      <c r="EG236" s="44"/>
      <c r="EH236" s="44"/>
      <c r="EI236" s="44"/>
      <c r="EJ236" s="44"/>
    </row>
    <row r="237" spans="1:140" s="46" customFormat="1" ht="12.75" customHeight="1">
      <c r="A237" s="255"/>
      <c r="B237" s="972"/>
      <c r="C237" s="973"/>
      <c r="D237" s="974"/>
      <c r="E237" s="1264" t="s">
        <v>513</v>
      </c>
      <c r="F237" s="1265"/>
      <c r="G237" s="1265"/>
      <c r="H237" s="1265"/>
      <c r="I237" s="1265"/>
      <c r="J237" s="1265"/>
      <c r="K237" s="1265"/>
      <c r="L237" s="1265"/>
      <c r="M237" s="1265"/>
      <c r="N237" s="1265"/>
      <c r="O237" s="1265"/>
      <c r="P237" s="1265"/>
      <c r="Q237" s="1265"/>
      <c r="R237" s="1265"/>
      <c r="S237" s="1265"/>
      <c r="T237" s="1265"/>
      <c r="U237" s="1265"/>
      <c r="V237" s="1265"/>
      <c r="W237" s="1265"/>
      <c r="X237" s="1265"/>
      <c r="Y237" s="1265"/>
      <c r="Z237" s="1265"/>
      <c r="AA237" s="1265"/>
      <c r="AB237" s="1265"/>
      <c r="AC237" s="1265"/>
      <c r="AD237" s="1265"/>
      <c r="AE237" s="1265"/>
      <c r="AF237" s="1265"/>
      <c r="AG237" s="1265"/>
      <c r="AH237" s="1265"/>
      <c r="AI237" s="1265"/>
      <c r="AJ237" s="1265"/>
      <c r="AK237" s="1265"/>
      <c r="AL237" s="1265"/>
      <c r="AM237" s="1265"/>
      <c r="AN237" s="1265"/>
      <c r="AO237" s="1265"/>
      <c r="AP237" s="1265"/>
      <c r="AQ237" s="1265"/>
      <c r="AR237" s="1265"/>
      <c r="AS237" s="1265"/>
      <c r="AT237" s="1265"/>
      <c r="AU237" s="1265"/>
      <c r="AV237" s="1265"/>
      <c r="AW237" s="1265"/>
      <c r="AX237" s="1265"/>
      <c r="AY237" s="1265"/>
      <c r="AZ237" s="1265"/>
      <c r="BA237" s="1265"/>
      <c r="BB237" s="1265"/>
      <c r="BC237" s="1265"/>
      <c r="BD237" s="1265"/>
      <c r="BE237" s="1265"/>
      <c r="BF237" s="1266"/>
      <c r="BG237" s="902"/>
      <c r="BH237" s="903"/>
      <c r="BI237" s="903"/>
      <c r="BJ237" s="903"/>
      <c r="BK237" s="903"/>
      <c r="BL237" s="904"/>
      <c r="CC237" s="44"/>
      <c r="CD237" s="44"/>
      <c r="CE237" s="44"/>
      <c r="CF237" s="44"/>
      <c r="CG237" s="44"/>
      <c r="CH237" s="44"/>
      <c r="CI237" s="44"/>
      <c r="CJ237" s="44"/>
      <c r="CK237" s="44"/>
      <c r="CL237" s="44"/>
      <c r="CM237" s="44"/>
      <c r="CN237" s="44"/>
      <c r="CO237" s="44"/>
      <c r="CP237" s="44"/>
      <c r="CQ237" s="44"/>
      <c r="CR237" s="44"/>
      <c r="CS237" s="44"/>
      <c r="CT237" s="44"/>
      <c r="CU237" s="44"/>
      <c r="CV237" s="44"/>
      <c r="CW237" s="44"/>
      <c r="CX237" s="44"/>
      <c r="CY237" s="44"/>
      <c r="CZ237" s="44"/>
      <c r="DA237" s="44"/>
      <c r="DB237" s="44"/>
      <c r="DC237" s="44"/>
      <c r="DD237" s="44"/>
      <c r="DE237" s="44"/>
      <c r="DF237" s="44"/>
      <c r="DG237" s="44"/>
      <c r="DH237" s="44"/>
      <c r="DI237" s="44"/>
      <c r="DJ237" s="44"/>
      <c r="DK237" s="44"/>
      <c r="DL237" s="44"/>
      <c r="DM237" s="44"/>
      <c r="DN237" s="44"/>
      <c r="DO237" s="44"/>
      <c r="DP237" s="44"/>
      <c r="DQ237" s="44"/>
      <c r="DR237" s="44"/>
      <c r="DS237" s="44"/>
      <c r="DT237" s="44"/>
      <c r="DU237" s="44"/>
      <c r="DV237" s="44"/>
      <c r="DW237" s="44"/>
      <c r="DX237" s="44"/>
      <c r="DY237" s="44"/>
      <c r="DZ237" s="44"/>
      <c r="EA237" s="44"/>
      <c r="EB237" s="44"/>
      <c r="EC237" s="44"/>
      <c r="ED237" s="44"/>
      <c r="EE237" s="44"/>
      <c r="EF237" s="44"/>
      <c r="EG237" s="44"/>
      <c r="EH237" s="44"/>
      <c r="EI237" s="44"/>
      <c r="EJ237" s="44"/>
    </row>
    <row r="238" spans="1:140" s="46" customFormat="1" ht="7.5" customHeight="1">
      <c r="A238" s="255"/>
      <c r="B238" s="972"/>
      <c r="C238" s="973"/>
      <c r="D238" s="974"/>
      <c r="E238" s="1267"/>
      <c r="F238" s="1265"/>
      <c r="G238" s="1265"/>
      <c r="H238" s="1265"/>
      <c r="I238" s="1265"/>
      <c r="J238" s="1265"/>
      <c r="K238" s="1265"/>
      <c r="L238" s="1265"/>
      <c r="M238" s="1265"/>
      <c r="N238" s="1265"/>
      <c r="O238" s="1265"/>
      <c r="P238" s="1265"/>
      <c r="Q238" s="1265"/>
      <c r="R238" s="1265"/>
      <c r="S238" s="1265"/>
      <c r="T238" s="1265"/>
      <c r="U238" s="1265"/>
      <c r="V238" s="1265"/>
      <c r="W238" s="1265"/>
      <c r="X238" s="1265"/>
      <c r="Y238" s="1265"/>
      <c r="Z238" s="1265"/>
      <c r="AA238" s="1265"/>
      <c r="AB238" s="1265"/>
      <c r="AC238" s="1265"/>
      <c r="AD238" s="1265"/>
      <c r="AE238" s="1265"/>
      <c r="AF238" s="1265"/>
      <c r="AG238" s="1265"/>
      <c r="AH238" s="1265"/>
      <c r="AI238" s="1265"/>
      <c r="AJ238" s="1265"/>
      <c r="AK238" s="1265"/>
      <c r="AL238" s="1265"/>
      <c r="AM238" s="1265"/>
      <c r="AN238" s="1265"/>
      <c r="AO238" s="1265"/>
      <c r="AP238" s="1265"/>
      <c r="AQ238" s="1265"/>
      <c r="AR238" s="1265"/>
      <c r="AS238" s="1265"/>
      <c r="AT238" s="1265"/>
      <c r="AU238" s="1265"/>
      <c r="AV238" s="1265"/>
      <c r="AW238" s="1265"/>
      <c r="AX238" s="1265"/>
      <c r="AY238" s="1265"/>
      <c r="AZ238" s="1265"/>
      <c r="BA238" s="1265"/>
      <c r="BB238" s="1265"/>
      <c r="BC238" s="1265"/>
      <c r="BD238" s="1265"/>
      <c r="BE238" s="1265"/>
      <c r="BF238" s="1266"/>
      <c r="BG238" s="902"/>
      <c r="BH238" s="903"/>
      <c r="BI238" s="903"/>
      <c r="BJ238" s="903"/>
      <c r="BK238" s="903"/>
      <c r="BL238" s="904"/>
      <c r="CC238" s="44"/>
      <c r="CD238" s="44"/>
      <c r="CE238" s="44"/>
      <c r="CF238" s="44"/>
      <c r="CG238" s="44"/>
      <c r="CH238" s="44"/>
      <c r="CI238" s="44"/>
      <c r="CJ238" s="44"/>
      <c r="CK238" s="44"/>
      <c r="CL238" s="44"/>
      <c r="CM238" s="44"/>
      <c r="CN238" s="44"/>
      <c r="CO238" s="44"/>
      <c r="CP238" s="44"/>
      <c r="CQ238" s="44"/>
      <c r="CR238" s="44"/>
      <c r="CS238" s="44"/>
      <c r="CT238" s="44"/>
      <c r="CU238" s="44"/>
      <c r="CV238" s="44"/>
      <c r="CW238" s="44"/>
      <c r="CX238" s="44"/>
      <c r="CY238" s="44"/>
      <c r="CZ238" s="44"/>
      <c r="DA238" s="44"/>
      <c r="DB238" s="44"/>
      <c r="DC238" s="44"/>
      <c r="DD238" s="44"/>
      <c r="DE238" s="44"/>
      <c r="DF238" s="44"/>
      <c r="DG238" s="44"/>
      <c r="DH238" s="44"/>
      <c r="DI238" s="44"/>
      <c r="DJ238" s="44"/>
      <c r="DK238" s="44"/>
      <c r="DL238" s="44"/>
      <c r="DM238" s="44"/>
      <c r="DN238" s="44"/>
      <c r="DO238" s="44"/>
      <c r="DP238" s="44"/>
      <c r="DQ238" s="44"/>
      <c r="DR238" s="44"/>
      <c r="DS238" s="44"/>
      <c r="DT238" s="44"/>
      <c r="DU238" s="44"/>
      <c r="DV238" s="44"/>
      <c r="DW238" s="44"/>
      <c r="DX238" s="44"/>
      <c r="DY238" s="44"/>
      <c r="DZ238" s="44"/>
      <c r="EA238" s="44"/>
      <c r="EB238" s="44"/>
      <c r="EC238" s="44"/>
      <c r="ED238" s="44"/>
      <c r="EE238" s="44"/>
      <c r="EF238" s="44"/>
      <c r="EG238" s="44"/>
      <c r="EH238" s="44"/>
      <c r="EI238" s="44"/>
      <c r="EJ238" s="44"/>
    </row>
    <row r="239" spans="1:140" ht="12.75" customHeight="1">
      <c r="A239" s="255"/>
      <c r="B239" s="972"/>
      <c r="C239" s="973"/>
      <c r="D239" s="974"/>
      <c r="E239" s="978" t="s">
        <v>1</v>
      </c>
      <c r="F239" s="979"/>
      <c r="G239" s="960" t="s">
        <v>512</v>
      </c>
      <c r="H239" s="960"/>
      <c r="I239" s="960"/>
      <c r="J239" s="960"/>
      <c r="K239" s="960"/>
      <c r="L239" s="960"/>
      <c r="M239" s="960"/>
      <c r="N239" s="960"/>
      <c r="O239" s="960"/>
      <c r="P239" s="960"/>
      <c r="Q239" s="960"/>
      <c r="R239" s="960"/>
      <c r="S239" s="960"/>
      <c r="T239" s="960"/>
      <c r="U239" s="960"/>
      <c r="V239" s="960"/>
      <c r="W239" s="960"/>
      <c r="X239" s="960"/>
      <c r="Y239" s="960"/>
      <c r="Z239" s="960"/>
      <c r="AA239" s="960"/>
      <c r="AB239" s="960"/>
      <c r="AC239" s="960"/>
      <c r="AD239" s="960"/>
      <c r="AE239" s="960"/>
      <c r="AF239" s="960"/>
      <c r="AG239" s="960"/>
      <c r="AH239" s="960"/>
      <c r="AI239" s="960"/>
      <c r="AJ239" s="960"/>
      <c r="AK239" s="960"/>
      <c r="AL239" s="960"/>
      <c r="AM239" s="960"/>
      <c r="AN239" s="960"/>
      <c r="AO239" s="960"/>
      <c r="AP239" s="960"/>
      <c r="AQ239" s="960"/>
      <c r="AR239" s="960"/>
      <c r="AS239" s="960"/>
      <c r="AT239" s="960"/>
      <c r="AU239" s="960"/>
      <c r="AV239" s="960"/>
      <c r="AW239" s="960"/>
      <c r="AX239" s="960"/>
      <c r="AY239" s="960"/>
      <c r="AZ239" s="960"/>
      <c r="BA239" s="960"/>
      <c r="BB239" s="960"/>
      <c r="BC239" s="960"/>
      <c r="BD239" s="960"/>
      <c r="BE239" s="960"/>
      <c r="BF239" s="961"/>
      <c r="BG239" s="902"/>
      <c r="BH239" s="903"/>
      <c r="BI239" s="903"/>
      <c r="BJ239" s="903"/>
      <c r="BK239" s="903"/>
      <c r="BL239" s="904"/>
    </row>
    <row r="240" spans="1:140" ht="12.75" customHeight="1">
      <c r="A240" s="255"/>
      <c r="B240" s="972"/>
      <c r="C240" s="973"/>
      <c r="D240" s="974"/>
      <c r="E240" s="304"/>
      <c r="F240" s="285"/>
      <c r="G240" s="960"/>
      <c r="H240" s="960"/>
      <c r="I240" s="960"/>
      <c r="J240" s="960"/>
      <c r="K240" s="960"/>
      <c r="L240" s="960"/>
      <c r="M240" s="960"/>
      <c r="N240" s="960"/>
      <c r="O240" s="960"/>
      <c r="P240" s="960"/>
      <c r="Q240" s="960"/>
      <c r="R240" s="960"/>
      <c r="S240" s="960"/>
      <c r="T240" s="960"/>
      <c r="U240" s="960"/>
      <c r="V240" s="960"/>
      <c r="W240" s="960"/>
      <c r="X240" s="960"/>
      <c r="Y240" s="960"/>
      <c r="Z240" s="960"/>
      <c r="AA240" s="960"/>
      <c r="AB240" s="960"/>
      <c r="AC240" s="960"/>
      <c r="AD240" s="960"/>
      <c r="AE240" s="960"/>
      <c r="AF240" s="960"/>
      <c r="AG240" s="960"/>
      <c r="AH240" s="960"/>
      <c r="AI240" s="960"/>
      <c r="AJ240" s="960"/>
      <c r="AK240" s="960"/>
      <c r="AL240" s="960"/>
      <c r="AM240" s="960"/>
      <c r="AN240" s="960"/>
      <c r="AO240" s="960"/>
      <c r="AP240" s="960"/>
      <c r="AQ240" s="960"/>
      <c r="AR240" s="960"/>
      <c r="AS240" s="960"/>
      <c r="AT240" s="960"/>
      <c r="AU240" s="960"/>
      <c r="AV240" s="960"/>
      <c r="AW240" s="960"/>
      <c r="AX240" s="960"/>
      <c r="AY240" s="960"/>
      <c r="AZ240" s="960"/>
      <c r="BA240" s="960"/>
      <c r="BB240" s="960"/>
      <c r="BC240" s="960"/>
      <c r="BD240" s="960"/>
      <c r="BE240" s="960"/>
      <c r="BF240" s="961"/>
      <c r="BG240" s="902"/>
      <c r="BH240" s="903"/>
      <c r="BI240" s="903"/>
      <c r="BJ240" s="903"/>
      <c r="BK240" s="903"/>
      <c r="BL240" s="904"/>
    </row>
    <row r="241" spans="1:140" ht="7.5" customHeight="1">
      <c r="A241" s="255"/>
      <c r="B241" s="975"/>
      <c r="C241" s="976"/>
      <c r="D241" s="977"/>
      <c r="E241" s="305"/>
      <c r="F241" s="306"/>
      <c r="G241" s="1262"/>
      <c r="H241" s="1262"/>
      <c r="I241" s="1262"/>
      <c r="J241" s="1262"/>
      <c r="K241" s="1262"/>
      <c r="L241" s="1262"/>
      <c r="M241" s="1262"/>
      <c r="N241" s="1262"/>
      <c r="O241" s="1262"/>
      <c r="P241" s="1262"/>
      <c r="Q241" s="1262"/>
      <c r="R241" s="1262"/>
      <c r="S241" s="1262"/>
      <c r="T241" s="1262"/>
      <c r="U241" s="1262"/>
      <c r="V241" s="1262"/>
      <c r="W241" s="1262"/>
      <c r="X241" s="1262"/>
      <c r="Y241" s="1262"/>
      <c r="Z241" s="1262"/>
      <c r="AA241" s="1262"/>
      <c r="AB241" s="1262"/>
      <c r="AC241" s="1262"/>
      <c r="AD241" s="1262"/>
      <c r="AE241" s="1262"/>
      <c r="AF241" s="1262"/>
      <c r="AG241" s="1262"/>
      <c r="AH241" s="1262"/>
      <c r="AI241" s="1262"/>
      <c r="AJ241" s="1262"/>
      <c r="AK241" s="1262"/>
      <c r="AL241" s="1262"/>
      <c r="AM241" s="1262"/>
      <c r="AN241" s="1262"/>
      <c r="AO241" s="1262"/>
      <c r="AP241" s="1262"/>
      <c r="AQ241" s="1262"/>
      <c r="AR241" s="1262"/>
      <c r="AS241" s="1262"/>
      <c r="AT241" s="1262"/>
      <c r="AU241" s="1262"/>
      <c r="AV241" s="1262"/>
      <c r="AW241" s="1262"/>
      <c r="AX241" s="1262"/>
      <c r="AY241" s="1262"/>
      <c r="AZ241" s="1262"/>
      <c r="BA241" s="1262"/>
      <c r="BB241" s="1262"/>
      <c r="BC241" s="1262"/>
      <c r="BD241" s="1262"/>
      <c r="BE241" s="1262"/>
      <c r="BF241" s="1263"/>
      <c r="BG241" s="905"/>
      <c r="BH241" s="906"/>
      <c r="BI241" s="906"/>
      <c r="BJ241" s="906"/>
      <c r="BK241" s="906"/>
      <c r="BL241" s="907"/>
    </row>
    <row r="242" spans="1:140" s="412" customFormat="1" ht="12.75" customHeight="1">
      <c r="A242" s="392"/>
      <c r="B242" s="969" t="s">
        <v>33</v>
      </c>
      <c r="C242" s="970"/>
      <c r="D242" s="971"/>
      <c r="E242" s="908" t="s">
        <v>275</v>
      </c>
      <c r="F242" s="909"/>
      <c r="G242" s="909"/>
      <c r="H242" s="909"/>
      <c r="I242" s="909"/>
      <c r="J242" s="909"/>
      <c r="K242" s="909"/>
      <c r="L242" s="909"/>
      <c r="M242" s="909"/>
      <c r="N242" s="909"/>
      <c r="O242" s="909"/>
      <c r="P242" s="909"/>
      <c r="Q242" s="909"/>
      <c r="R242" s="909"/>
      <c r="S242" s="909"/>
      <c r="T242" s="909"/>
      <c r="U242" s="909"/>
      <c r="V242" s="909"/>
      <c r="W242" s="909"/>
      <c r="X242" s="909"/>
      <c r="Y242" s="909"/>
      <c r="Z242" s="909"/>
      <c r="AA242" s="909"/>
      <c r="AB242" s="909"/>
      <c r="AC242" s="909"/>
      <c r="AD242" s="909"/>
      <c r="AE242" s="909"/>
      <c r="AF242" s="909"/>
      <c r="AG242" s="909"/>
      <c r="AH242" s="909"/>
      <c r="AI242" s="909"/>
      <c r="AJ242" s="909"/>
      <c r="AK242" s="909"/>
      <c r="AL242" s="909"/>
      <c r="AM242" s="909"/>
      <c r="AN242" s="909"/>
      <c r="AO242" s="909"/>
      <c r="AP242" s="909"/>
      <c r="AQ242" s="909"/>
      <c r="AR242" s="909"/>
      <c r="AS242" s="909"/>
      <c r="AT242" s="909"/>
      <c r="AU242" s="909"/>
      <c r="AV242" s="909"/>
      <c r="AW242" s="909"/>
      <c r="AX242" s="909"/>
      <c r="AY242" s="909"/>
      <c r="AZ242" s="909"/>
      <c r="BA242" s="909"/>
      <c r="BB242" s="909"/>
      <c r="BC242" s="909"/>
      <c r="BD242" s="909"/>
      <c r="BE242" s="909"/>
      <c r="BF242" s="910"/>
      <c r="BG242" s="1268"/>
      <c r="BH242" s="1269"/>
      <c r="BI242" s="1269"/>
      <c r="BJ242" s="1269"/>
      <c r="BK242" s="1269"/>
      <c r="BL242" s="1270"/>
    </row>
    <row r="243" spans="1:140" s="412" customFormat="1" ht="7.5" customHeight="1">
      <c r="A243" s="392"/>
      <c r="B243" s="972"/>
      <c r="C243" s="973"/>
      <c r="D243" s="974"/>
      <c r="E243" s="911"/>
      <c r="F243" s="912"/>
      <c r="G243" s="912"/>
      <c r="H243" s="912"/>
      <c r="I243" s="912"/>
      <c r="J243" s="912"/>
      <c r="K243" s="912"/>
      <c r="L243" s="912"/>
      <c r="M243" s="912"/>
      <c r="N243" s="912"/>
      <c r="O243" s="912"/>
      <c r="P243" s="912"/>
      <c r="Q243" s="912"/>
      <c r="R243" s="912"/>
      <c r="S243" s="912"/>
      <c r="T243" s="912"/>
      <c r="U243" s="912"/>
      <c r="V243" s="912"/>
      <c r="W243" s="912"/>
      <c r="X243" s="912"/>
      <c r="Y243" s="912"/>
      <c r="Z243" s="912"/>
      <c r="AA243" s="912"/>
      <c r="AB243" s="912"/>
      <c r="AC243" s="912"/>
      <c r="AD243" s="912"/>
      <c r="AE243" s="912"/>
      <c r="AF243" s="912"/>
      <c r="AG243" s="912"/>
      <c r="AH243" s="912"/>
      <c r="AI243" s="912"/>
      <c r="AJ243" s="912"/>
      <c r="AK243" s="912"/>
      <c r="AL243" s="912"/>
      <c r="AM243" s="912"/>
      <c r="AN243" s="912"/>
      <c r="AO243" s="912"/>
      <c r="AP243" s="912"/>
      <c r="AQ243" s="912"/>
      <c r="AR243" s="912"/>
      <c r="AS243" s="912"/>
      <c r="AT243" s="912"/>
      <c r="AU243" s="912"/>
      <c r="AV243" s="912"/>
      <c r="AW243" s="912"/>
      <c r="AX243" s="912"/>
      <c r="AY243" s="912"/>
      <c r="AZ243" s="912"/>
      <c r="BA243" s="912"/>
      <c r="BB243" s="912"/>
      <c r="BC243" s="912"/>
      <c r="BD243" s="912"/>
      <c r="BE243" s="912"/>
      <c r="BF243" s="913"/>
      <c r="BG243" s="1271"/>
      <c r="BH243" s="1272"/>
      <c r="BI243" s="1272"/>
      <c r="BJ243" s="1272"/>
      <c r="BK243" s="1272"/>
      <c r="BL243" s="1273"/>
    </row>
    <row r="244" spans="1:140" s="412" customFormat="1" ht="12" customHeight="1">
      <c r="A244" s="392"/>
      <c r="B244" s="972"/>
      <c r="C244" s="973"/>
      <c r="D244" s="974"/>
      <c r="E244" s="430"/>
      <c r="F244" s="431"/>
      <c r="G244" s="168"/>
      <c r="H244" s="932" t="s">
        <v>111</v>
      </c>
      <c r="I244" s="932"/>
      <c r="J244" s="932"/>
      <c r="K244" s="932"/>
      <c r="L244" s="932"/>
      <c r="M244" s="932"/>
      <c r="N244" s="932"/>
      <c r="O244" s="932"/>
      <c r="P244" s="932"/>
      <c r="Q244" s="932"/>
      <c r="R244" s="932"/>
      <c r="S244" s="932"/>
      <c r="T244" s="932"/>
      <c r="U244" s="932"/>
      <c r="V244" s="932"/>
      <c r="W244" s="932"/>
      <c r="X244" s="932"/>
      <c r="Y244" s="932"/>
      <c r="Z244" s="932"/>
      <c r="AA244" s="932"/>
      <c r="AB244" s="933"/>
      <c r="AC244" s="1547"/>
      <c r="AD244" s="1548"/>
      <c r="AE244" s="1548"/>
      <c r="AF244" s="1548"/>
      <c r="AG244" s="1548"/>
      <c r="AH244" s="1548"/>
      <c r="AI244" s="1548"/>
      <c r="AJ244" s="1548"/>
      <c r="AK244" s="1548"/>
      <c r="AL244" s="1548"/>
      <c r="AM244" s="1548"/>
      <c r="AN244" s="1548"/>
      <c r="AO244" s="1548"/>
      <c r="AP244" s="1548"/>
      <c r="AQ244" s="1548"/>
      <c r="AR244" s="1548"/>
      <c r="AS244" s="1548"/>
      <c r="AT244" s="1548"/>
      <c r="AU244" s="1548"/>
      <c r="AV244" s="1548"/>
      <c r="AW244" s="1548"/>
      <c r="AX244" s="1548"/>
      <c r="AY244" s="1548"/>
      <c r="AZ244" s="432"/>
      <c r="BA244" s="433"/>
      <c r="BB244" s="433"/>
      <c r="BC244" s="433"/>
      <c r="BD244" s="433"/>
      <c r="BE244" s="433"/>
      <c r="BF244" s="434"/>
      <c r="BG244" s="1271"/>
      <c r="BH244" s="1272"/>
      <c r="BI244" s="1272"/>
      <c r="BJ244" s="1272"/>
      <c r="BK244" s="1272"/>
      <c r="BL244" s="1273"/>
      <c r="BO244" s="412" t="s">
        <v>552</v>
      </c>
    </row>
    <row r="245" spans="1:140" s="412" customFormat="1" ht="12" customHeight="1">
      <c r="A245" s="392"/>
      <c r="B245" s="972"/>
      <c r="C245" s="973"/>
      <c r="D245" s="974"/>
      <c r="E245" s="430"/>
      <c r="F245" s="431"/>
      <c r="G245" s="154"/>
      <c r="H245" s="938"/>
      <c r="I245" s="938"/>
      <c r="J245" s="938"/>
      <c r="K245" s="938"/>
      <c r="L245" s="938"/>
      <c r="M245" s="938"/>
      <c r="N245" s="938"/>
      <c r="O245" s="938"/>
      <c r="P245" s="938"/>
      <c r="Q245" s="938"/>
      <c r="R245" s="938"/>
      <c r="S245" s="938"/>
      <c r="T245" s="938"/>
      <c r="U245" s="938"/>
      <c r="V245" s="938"/>
      <c r="W245" s="938"/>
      <c r="X245" s="938"/>
      <c r="Y245" s="938"/>
      <c r="Z245" s="938"/>
      <c r="AA245" s="938"/>
      <c r="AB245" s="939"/>
      <c r="AC245" s="1549"/>
      <c r="AD245" s="1550"/>
      <c r="AE245" s="1550"/>
      <c r="AF245" s="1550"/>
      <c r="AG245" s="1550"/>
      <c r="AH245" s="1550"/>
      <c r="AI245" s="1550"/>
      <c r="AJ245" s="1550"/>
      <c r="AK245" s="1550"/>
      <c r="AL245" s="1550"/>
      <c r="AM245" s="1550"/>
      <c r="AN245" s="1550"/>
      <c r="AO245" s="1550"/>
      <c r="AP245" s="1550"/>
      <c r="AQ245" s="1550"/>
      <c r="AR245" s="1550"/>
      <c r="AS245" s="1550"/>
      <c r="AT245" s="1550"/>
      <c r="AU245" s="1550"/>
      <c r="AV245" s="1550"/>
      <c r="AW245" s="1550"/>
      <c r="AX245" s="1550"/>
      <c r="AY245" s="1550"/>
      <c r="AZ245" s="432"/>
      <c r="BA245" s="433"/>
      <c r="BB245" s="433"/>
      <c r="BC245" s="433"/>
      <c r="BD245" s="433"/>
      <c r="BE245" s="433"/>
      <c r="BF245" s="434"/>
      <c r="BG245" s="1271"/>
      <c r="BH245" s="1272"/>
      <c r="BI245" s="1272"/>
      <c r="BJ245" s="1272"/>
      <c r="BK245" s="1272"/>
      <c r="BL245" s="1273"/>
    </row>
    <row r="246" spans="1:140" s="412" customFormat="1" ht="7.5" customHeight="1">
      <c r="A246" s="392"/>
      <c r="B246" s="972"/>
      <c r="C246" s="973"/>
      <c r="D246" s="974"/>
      <c r="E246" s="431"/>
      <c r="F246" s="431"/>
      <c r="G246" s="42"/>
      <c r="H246" s="410"/>
      <c r="I246" s="410"/>
      <c r="J246" s="410"/>
      <c r="K246" s="410"/>
      <c r="L246" s="410"/>
      <c r="M246" s="410"/>
      <c r="N246" s="410"/>
      <c r="O246" s="410"/>
      <c r="P246" s="410"/>
      <c r="Q246" s="410"/>
      <c r="R246" s="410"/>
      <c r="S246" s="410"/>
      <c r="T246" s="410"/>
      <c r="U246" s="410"/>
      <c r="V246" s="410"/>
      <c r="W246" s="410"/>
      <c r="X246" s="410"/>
      <c r="Y246" s="410"/>
      <c r="Z246" s="410"/>
      <c r="AA246" s="410"/>
      <c r="AB246" s="410"/>
      <c r="AC246" s="435"/>
      <c r="AD246" s="435"/>
      <c r="AE246" s="435"/>
      <c r="AF246" s="435"/>
      <c r="AG246" s="435"/>
      <c r="AH246" s="435"/>
      <c r="AI246" s="435"/>
      <c r="AJ246" s="435"/>
      <c r="AK246" s="435"/>
      <c r="AL246" s="435"/>
      <c r="AM246" s="435"/>
      <c r="AN246" s="435"/>
      <c r="AO246" s="435"/>
      <c r="AP246" s="435"/>
      <c r="AQ246" s="435"/>
      <c r="AR246" s="435"/>
      <c r="AS246" s="435"/>
      <c r="AT246" s="435"/>
      <c r="AU246" s="435"/>
      <c r="AV246" s="435"/>
      <c r="AW246" s="435"/>
      <c r="AX246" s="435"/>
      <c r="AY246" s="435"/>
      <c r="AZ246" s="435"/>
      <c r="BA246" s="436"/>
      <c r="BB246" s="436"/>
      <c r="BC246" s="433"/>
      <c r="BD246" s="433"/>
      <c r="BE246" s="433"/>
      <c r="BF246" s="433"/>
      <c r="BG246" s="1271"/>
      <c r="BH246" s="1272"/>
      <c r="BI246" s="1272"/>
      <c r="BJ246" s="1272"/>
      <c r="BK246" s="1272"/>
      <c r="BL246" s="1273"/>
    </row>
    <row r="247" spans="1:140" s="412" customFormat="1" ht="12.75" customHeight="1">
      <c r="A247" s="392"/>
      <c r="B247" s="972"/>
      <c r="C247" s="973"/>
      <c r="D247" s="974"/>
      <c r="E247" s="921" t="s">
        <v>123</v>
      </c>
      <c r="F247" s="921"/>
      <c r="G247" s="960" t="s">
        <v>112</v>
      </c>
      <c r="H247" s="960"/>
      <c r="I247" s="960"/>
      <c r="J247" s="960"/>
      <c r="K247" s="960"/>
      <c r="L247" s="960"/>
      <c r="M247" s="960"/>
      <c r="N247" s="960"/>
      <c r="O247" s="960"/>
      <c r="P247" s="960"/>
      <c r="Q247" s="960"/>
      <c r="R247" s="960"/>
      <c r="S247" s="960"/>
      <c r="T247" s="960"/>
      <c r="U247" s="960"/>
      <c r="V247" s="960"/>
      <c r="W247" s="960"/>
      <c r="X247" s="960"/>
      <c r="Y247" s="960"/>
      <c r="Z247" s="960"/>
      <c r="AA247" s="960"/>
      <c r="AB247" s="960"/>
      <c r="AC247" s="960"/>
      <c r="AD247" s="960"/>
      <c r="AE247" s="960"/>
      <c r="AF247" s="960"/>
      <c r="AG247" s="960"/>
      <c r="AH247" s="960"/>
      <c r="AI247" s="960"/>
      <c r="AJ247" s="960"/>
      <c r="AK247" s="960"/>
      <c r="AL247" s="960"/>
      <c r="AM247" s="960"/>
      <c r="AN247" s="960"/>
      <c r="AO247" s="960"/>
      <c r="AP247" s="960"/>
      <c r="AQ247" s="960"/>
      <c r="AR247" s="960"/>
      <c r="AS247" s="960"/>
      <c r="AT247" s="960"/>
      <c r="AU247" s="960"/>
      <c r="AV247" s="960"/>
      <c r="AW247" s="960"/>
      <c r="AX247" s="960"/>
      <c r="AY247" s="960"/>
      <c r="AZ247" s="960"/>
      <c r="BA247" s="960"/>
      <c r="BB247" s="960"/>
      <c r="BC247" s="960"/>
      <c r="BD247" s="960"/>
      <c r="BE247" s="960"/>
      <c r="BF247" s="961"/>
      <c r="BG247" s="1271"/>
      <c r="BH247" s="1272"/>
      <c r="BI247" s="1272"/>
      <c r="BJ247" s="1272"/>
      <c r="BK247" s="1272"/>
      <c r="BL247" s="1273"/>
      <c r="CF247" s="189"/>
      <c r="CG247" s="189"/>
    </row>
    <row r="248" spans="1:140" s="412" customFormat="1" ht="12.75" customHeight="1">
      <c r="A248" s="392"/>
      <c r="B248" s="972"/>
      <c r="C248" s="973"/>
      <c r="D248" s="974"/>
      <c r="E248" s="165"/>
      <c r="F248" s="165"/>
      <c r="G248" s="960"/>
      <c r="H248" s="960"/>
      <c r="I248" s="960"/>
      <c r="J248" s="960"/>
      <c r="K248" s="960"/>
      <c r="L248" s="960"/>
      <c r="M248" s="960"/>
      <c r="N248" s="960"/>
      <c r="O248" s="960"/>
      <c r="P248" s="960"/>
      <c r="Q248" s="960"/>
      <c r="R248" s="960"/>
      <c r="S248" s="960"/>
      <c r="T248" s="960"/>
      <c r="U248" s="960"/>
      <c r="V248" s="960"/>
      <c r="W248" s="960"/>
      <c r="X248" s="960"/>
      <c r="Y248" s="960"/>
      <c r="Z248" s="960"/>
      <c r="AA248" s="960"/>
      <c r="AB248" s="960"/>
      <c r="AC248" s="960"/>
      <c r="AD248" s="960"/>
      <c r="AE248" s="960"/>
      <c r="AF248" s="960"/>
      <c r="AG248" s="960"/>
      <c r="AH248" s="960"/>
      <c r="AI248" s="960"/>
      <c r="AJ248" s="960"/>
      <c r="AK248" s="960"/>
      <c r="AL248" s="960"/>
      <c r="AM248" s="960"/>
      <c r="AN248" s="960"/>
      <c r="AO248" s="960"/>
      <c r="AP248" s="960"/>
      <c r="AQ248" s="960"/>
      <c r="AR248" s="960"/>
      <c r="AS248" s="960"/>
      <c r="AT248" s="960"/>
      <c r="AU248" s="960"/>
      <c r="AV248" s="960"/>
      <c r="AW248" s="960"/>
      <c r="AX248" s="960"/>
      <c r="AY248" s="960"/>
      <c r="AZ248" s="960"/>
      <c r="BA248" s="960"/>
      <c r="BB248" s="960"/>
      <c r="BC248" s="960"/>
      <c r="BD248" s="960"/>
      <c r="BE248" s="960"/>
      <c r="BF248" s="961"/>
      <c r="BG248" s="1271"/>
      <c r="BH248" s="1272"/>
      <c r="BI248" s="1272"/>
      <c r="BJ248" s="1272"/>
      <c r="BK248" s="1272"/>
      <c r="BL248" s="1273"/>
      <c r="CF248" s="189"/>
      <c r="CG248" s="189"/>
    </row>
    <row r="249" spans="1:140" s="412" customFormat="1" ht="4.5" customHeight="1">
      <c r="A249" s="392"/>
      <c r="B249" s="975"/>
      <c r="C249" s="976"/>
      <c r="D249" s="977"/>
      <c r="E249" s="437"/>
      <c r="F249" s="438"/>
      <c r="G249" s="438"/>
      <c r="H249" s="438"/>
      <c r="I249" s="438"/>
      <c r="J249" s="438"/>
      <c r="K249" s="438"/>
      <c r="L249" s="438"/>
      <c r="M249" s="438"/>
      <c r="N249" s="438"/>
      <c r="O249" s="438"/>
      <c r="P249" s="438"/>
      <c r="Q249" s="438"/>
      <c r="R249" s="438"/>
      <c r="S249" s="438"/>
      <c r="T249" s="438"/>
      <c r="U249" s="438"/>
      <c r="V249" s="438"/>
      <c r="W249" s="438"/>
      <c r="X249" s="438"/>
      <c r="Y249" s="438"/>
      <c r="Z249" s="438"/>
      <c r="AA249" s="438"/>
      <c r="AB249" s="438"/>
      <c r="AC249" s="438"/>
      <c r="AD249" s="438"/>
      <c r="AE249" s="438"/>
      <c r="AF249" s="438"/>
      <c r="AG249" s="438"/>
      <c r="AH249" s="438"/>
      <c r="AI249" s="438"/>
      <c r="AJ249" s="438"/>
      <c r="AK249" s="438"/>
      <c r="AL249" s="438"/>
      <c r="AM249" s="438"/>
      <c r="AN249" s="438"/>
      <c r="AO249" s="438"/>
      <c r="AP249" s="438"/>
      <c r="AQ249" s="438"/>
      <c r="AR249" s="438"/>
      <c r="AS249" s="438"/>
      <c r="AT249" s="438"/>
      <c r="AU249" s="438"/>
      <c r="AV249" s="438"/>
      <c r="AW249" s="438"/>
      <c r="AX249" s="438"/>
      <c r="AY249" s="438"/>
      <c r="AZ249" s="438"/>
      <c r="BA249" s="438"/>
      <c r="BB249" s="438"/>
      <c r="BC249" s="438"/>
      <c r="BD249" s="438"/>
      <c r="BE249" s="438"/>
      <c r="BF249" s="439"/>
      <c r="BG249" s="1274"/>
      <c r="BH249" s="1275"/>
      <c r="BI249" s="1275"/>
      <c r="BJ249" s="1275"/>
      <c r="BK249" s="1275"/>
      <c r="BL249" s="1276"/>
    </row>
    <row r="250" spans="1:140" s="412" customFormat="1" ht="11.25" customHeight="1">
      <c r="A250" s="392"/>
      <c r="B250" s="2"/>
      <c r="C250" s="2"/>
      <c r="D250" s="4"/>
      <c r="E250" s="413"/>
      <c r="F250" s="413"/>
      <c r="G250" s="413"/>
      <c r="H250" s="413"/>
      <c r="I250" s="4"/>
      <c r="J250" s="4"/>
      <c r="K250" s="4"/>
      <c r="L250" s="4"/>
      <c r="M250" s="4"/>
      <c r="N250" s="4"/>
      <c r="O250" s="4"/>
      <c r="P250" s="4"/>
      <c r="Q250" s="4"/>
      <c r="R250" s="4"/>
      <c r="S250" s="4"/>
      <c r="T250" s="4"/>
      <c r="U250" s="4"/>
      <c r="V250" s="4"/>
      <c r="W250" s="82"/>
      <c r="X250" s="82"/>
      <c r="Y250" s="82"/>
      <c r="Z250" s="82"/>
      <c r="AA250" s="82"/>
      <c r="AB250" s="82"/>
      <c r="AC250" s="82"/>
      <c r="AD250" s="82"/>
      <c r="AE250" s="82"/>
      <c r="AF250" s="82"/>
      <c r="AG250" s="82"/>
      <c r="AH250" s="82"/>
      <c r="AI250" s="82"/>
      <c r="AJ250" s="82"/>
      <c r="AK250" s="82"/>
      <c r="AL250" s="82"/>
      <c r="AM250" s="82"/>
      <c r="AN250" s="82"/>
      <c r="AO250" s="82"/>
      <c r="AP250" s="82"/>
      <c r="AQ250" s="411"/>
      <c r="AR250" s="411"/>
      <c r="AS250" s="411"/>
      <c r="AT250" s="411"/>
      <c r="AU250" s="411"/>
      <c r="AV250" s="411"/>
      <c r="AW250" s="411"/>
      <c r="AX250" s="411"/>
      <c r="AY250" s="411"/>
      <c r="AZ250" s="411"/>
      <c r="BA250" s="411"/>
      <c r="BB250" s="411"/>
      <c r="BC250" s="411"/>
      <c r="BD250" s="411"/>
      <c r="BE250" s="411"/>
      <c r="BF250" s="411"/>
      <c r="BG250" s="440"/>
      <c r="BH250" s="440"/>
      <c r="BI250" s="440"/>
      <c r="BJ250" s="440"/>
      <c r="BK250" s="440"/>
      <c r="BL250" s="440"/>
    </row>
    <row r="251" spans="1:140" s="412" customFormat="1" ht="18.75" customHeight="1">
      <c r="A251" s="256" t="s">
        <v>233</v>
      </c>
      <c r="B251" s="97"/>
      <c r="C251" s="97"/>
      <c r="D251" s="4"/>
      <c r="E251" s="413"/>
      <c r="F251" s="413"/>
      <c r="G251" s="413"/>
      <c r="H251" s="413"/>
      <c r="I251" s="4"/>
      <c r="J251" s="4"/>
      <c r="K251" s="4"/>
      <c r="L251" s="4"/>
      <c r="M251" s="4"/>
      <c r="N251" s="4"/>
      <c r="O251" s="4"/>
      <c r="P251" s="4"/>
      <c r="Q251" s="4"/>
      <c r="R251" s="4"/>
      <c r="S251" s="4"/>
      <c r="T251" s="4"/>
      <c r="U251" s="4"/>
      <c r="V251" s="4"/>
      <c r="W251" s="82"/>
      <c r="X251" s="82"/>
      <c r="Y251" s="82"/>
      <c r="Z251" s="82"/>
      <c r="AA251" s="82"/>
      <c r="AB251" s="82"/>
      <c r="AC251" s="82"/>
      <c r="AD251" s="82"/>
      <c r="AE251" s="82"/>
      <c r="AF251" s="82"/>
      <c r="AG251" s="82"/>
      <c r="AH251" s="82"/>
      <c r="AI251" s="82"/>
      <c r="AJ251" s="82"/>
      <c r="AK251" s="82"/>
      <c r="AL251" s="82"/>
      <c r="AM251" s="82"/>
      <c r="AN251" s="82"/>
      <c r="AO251" s="82"/>
      <c r="AP251" s="82"/>
      <c r="AQ251" s="411"/>
      <c r="AR251" s="411"/>
      <c r="AS251" s="411"/>
      <c r="AT251" s="411"/>
      <c r="AU251" s="411"/>
      <c r="AV251" s="411"/>
      <c r="AW251" s="411"/>
      <c r="AX251" s="411"/>
      <c r="AY251" s="411"/>
      <c r="AZ251" s="411"/>
      <c r="BA251" s="411"/>
      <c r="BB251" s="411"/>
      <c r="BC251" s="411"/>
      <c r="BD251" s="411"/>
      <c r="BE251" s="411"/>
      <c r="BF251" s="411"/>
      <c r="BG251" s="440"/>
      <c r="BH251" s="440"/>
      <c r="BI251" s="440"/>
      <c r="BJ251" s="440"/>
      <c r="BK251" s="440"/>
      <c r="BL251" s="440"/>
    </row>
    <row r="252" spans="1:140" s="412" customFormat="1" ht="12.75" customHeight="1">
      <c r="A252" s="392"/>
      <c r="B252" s="969" t="s">
        <v>30</v>
      </c>
      <c r="C252" s="970"/>
      <c r="D252" s="971"/>
      <c r="E252" s="908" t="s">
        <v>515</v>
      </c>
      <c r="F252" s="953"/>
      <c r="G252" s="953"/>
      <c r="H252" s="953"/>
      <c r="I252" s="953"/>
      <c r="J252" s="953"/>
      <c r="K252" s="953"/>
      <c r="L252" s="953"/>
      <c r="M252" s="953"/>
      <c r="N252" s="953"/>
      <c r="O252" s="953"/>
      <c r="P252" s="953"/>
      <c r="Q252" s="953"/>
      <c r="R252" s="953"/>
      <c r="S252" s="953"/>
      <c r="T252" s="953"/>
      <c r="U252" s="953"/>
      <c r="V252" s="953"/>
      <c r="W252" s="953"/>
      <c r="X252" s="953"/>
      <c r="Y252" s="953"/>
      <c r="Z252" s="953"/>
      <c r="AA252" s="953"/>
      <c r="AB252" s="953"/>
      <c r="AC252" s="953"/>
      <c r="AD252" s="953"/>
      <c r="AE252" s="953"/>
      <c r="AF252" s="953"/>
      <c r="AG252" s="953"/>
      <c r="AH252" s="953"/>
      <c r="AI252" s="953"/>
      <c r="AJ252" s="953"/>
      <c r="AK252" s="953"/>
      <c r="AL252" s="953"/>
      <c r="AM252" s="953"/>
      <c r="AN252" s="953"/>
      <c r="AO252" s="953"/>
      <c r="AP252" s="953"/>
      <c r="AQ252" s="953"/>
      <c r="AR252" s="953"/>
      <c r="AS252" s="953"/>
      <c r="AT252" s="953"/>
      <c r="AU252" s="953"/>
      <c r="AV252" s="953"/>
      <c r="AW252" s="953"/>
      <c r="AX252" s="953"/>
      <c r="AY252" s="953"/>
      <c r="AZ252" s="953"/>
      <c r="BA252" s="953"/>
      <c r="BB252" s="953"/>
      <c r="BC252" s="953"/>
      <c r="BD252" s="953"/>
      <c r="BE252" s="953"/>
      <c r="BF252" s="954"/>
      <c r="BG252" s="899"/>
      <c r="BH252" s="900"/>
      <c r="BI252" s="900"/>
      <c r="BJ252" s="900"/>
      <c r="BK252" s="900"/>
      <c r="BL252" s="901"/>
    </row>
    <row r="253" spans="1:140" s="412" customFormat="1" ht="11.25" customHeight="1">
      <c r="A253" s="392"/>
      <c r="B253" s="972"/>
      <c r="C253" s="973"/>
      <c r="D253" s="974"/>
      <c r="E253" s="1384"/>
      <c r="F253" s="955"/>
      <c r="G253" s="955"/>
      <c r="H253" s="955"/>
      <c r="I253" s="955"/>
      <c r="J253" s="955"/>
      <c r="K253" s="955"/>
      <c r="L253" s="955"/>
      <c r="M253" s="955"/>
      <c r="N253" s="955"/>
      <c r="O253" s="955"/>
      <c r="P253" s="955"/>
      <c r="Q253" s="955"/>
      <c r="R253" s="955"/>
      <c r="S253" s="955"/>
      <c r="T253" s="955"/>
      <c r="U253" s="955"/>
      <c r="V253" s="955"/>
      <c r="W253" s="955"/>
      <c r="X253" s="955"/>
      <c r="Y253" s="955"/>
      <c r="Z253" s="955"/>
      <c r="AA253" s="955"/>
      <c r="AB253" s="955"/>
      <c r="AC253" s="955"/>
      <c r="AD253" s="955"/>
      <c r="AE253" s="955"/>
      <c r="AF253" s="955"/>
      <c r="AG253" s="955"/>
      <c r="AH253" s="955"/>
      <c r="AI253" s="955"/>
      <c r="AJ253" s="955"/>
      <c r="AK253" s="955"/>
      <c r="AL253" s="955"/>
      <c r="AM253" s="955"/>
      <c r="AN253" s="955"/>
      <c r="AO253" s="955"/>
      <c r="AP253" s="955"/>
      <c r="AQ253" s="955"/>
      <c r="AR253" s="955"/>
      <c r="AS253" s="955"/>
      <c r="AT253" s="955"/>
      <c r="AU253" s="955"/>
      <c r="AV253" s="955"/>
      <c r="AW253" s="955"/>
      <c r="AX253" s="955"/>
      <c r="AY253" s="955"/>
      <c r="AZ253" s="955"/>
      <c r="BA253" s="955"/>
      <c r="BB253" s="955"/>
      <c r="BC253" s="955"/>
      <c r="BD253" s="955"/>
      <c r="BE253" s="955"/>
      <c r="BF253" s="956"/>
      <c r="BG253" s="902"/>
      <c r="BH253" s="903"/>
      <c r="BI253" s="903"/>
      <c r="BJ253" s="903"/>
      <c r="BK253" s="903"/>
      <c r="BL253" s="904"/>
    </row>
    <row r="254" spans="1:140" ht="12.75" customHeight="1">
      <c r="A254" s="255"/>
      <c r="B254" s="972"/>
      <c r="C254" s="973"/>
      <c r="D254" s="974"/>
      <c r="E254" s="978" t="s">
        <v>1</v>
      </c>
      <c r="F254" s="979"/>
      <c r="G254" s="960" t="s">
        <v>514</v>
      </c>
      <c r="H254" s="960"/>
      <c r="I254" s="960"/>
      <c r="J254" s="960"/>
      <c r="K254" s="960"/>
      <c r="L254" s="960"/>
      <c r="M254" s="960"/>
      <c r="N254" s="960"/>
      <c r="O254" s="960"/>
      <c r="P254" s="960"/>
      <c r="Q254" s="960"/>
      <c r="R254" s="960"/>
      <c r="S254" s="960"/>
      <c r="T254" s="960"/>
      <c r="U254" s="960"/>
      <c r="V254" s="960"/>
      <c r="W254" s="960"/>
      <c r="X254" s="960"/>
      <c r="Y254" s="960"/>
      <c r="Z254" s="960"/>
      <c r="AA254" s="960"/>
      <c r="AB254" s="960"/>
      <c r="AC254" s="960"/>
      <c r="AD254" s="960"/>
      <c r="AE254" s="960"/>
      <c r="AF254" s="960"/>
      <c r="AG254" s="960"/>
      <c r="AH254" s="960"/>
      <c r="AI254" s="960"/>
      <c r="AJ254" s="960"/>
      <c r="AK254" s="960"/>
      <c r="AL254" s="960"/>
      <c r="AM254" s="960"/>
      <c r="AN254" s="960"/>
      <c r="AO254" s="960"/>
      <c r="AP254" s="960"/>
      <c r="AQ254" s="960"/>
      <c r="AR254" s="960"/>
      <c r="AS254" s="960"/>
      <c r="AT254" s="960"/>
      <c r="AU254" s="960"/>
      <c r="AV254" s="960"/>
      <c r="AW254" s="960"/>
      <c r="AX254" s="960"/>
      <c r="AY254" s="960"/>
      <c r="AZ254" s="960"/>
      <c r="BA254" s="960"/>
      <c r="BB254" s="960"/>
      <c r="BC254" s="960"/>
      <c r="BD254" s="960"/>
      <c r="BE254" s="960"/>
      <c r="BF254" s="961"/>
      <c r="BG254" s="902"/>
      <c r="BH254" s="903"/>
      <c r="BI254" s="903"/>
      <c r="BJ254" s="903"/>
      <c r="BK254" s="903"/>
      <c r="BL254" s="904"/>
    </row>
    <row r="255" spans="1:140" ht="3.75" customHeight="1">
      <c r="A255" s="255"/>
      <c r="B255" s="975"/>
      <c r="C255" s="976"/>
      <c r="D255" s="977"/>
      <c r="E255" s="305"/>
      <c r="F255" s="306"/>
      <c r="G255" s="1262"/>
      <c r="H255" s="1262"/>
      <c r="I255" s="1262"/>
      <c r="J255" s="1262"/>
      <c r="K255" s="1262"/>
      <c r="L255" s="1262"/>
      <c r="M255" s="1262"/>
      <c r="N255" s="1262"/>
      <c r="O255" s="1262"/>
      <c r="P255" s="1262"/>
      <c r="Q255" s="1262"/>
      <c r="R255" s="1262"/>
      <c r="S255" s="1262"/>
      <c r="T255" s="1262"/>
      <c r="U255" s="1262"/>
      <c r="V255" s="1262"/>
      <c r="W255" s="1262"/>
      <c r="X255" s="1262"/>
      <c r="Y255" s="1262"/>
      <c r="Z255" s="1262"/>
      <c r="AA255" s="1262"/>
      <c r="AB255" s="1262"/>
      <c r="AC255" s="1262"/>
      <c r="AD255" s="1262"/>
      <c r="AE255" s="1262"/>
      <c r="AF255" s="1262"/>
      <c r="AG255" s="1262"/>
      <c r="AH255" s="1262"/>
      <c r="AI255" s="1262"/>
      <c r="AJ255" s="1262"/>
      <c r="AK255" s="1262"/>
      <c r="AL255" s="1262"/>
      <c r="AM255" s="1262"/>
      <c r="AN255" s="1262"/>
      <c r="AO255" s="1262"/>
      <c r="AP255" s="1262"/>
      <c r="AQ255" s="1262"/>
      <c r="AR255" s="1262"/>
      <c r="AS255" s="1262"/>
      <c r="AT255" s="1262"/>
      <c r="AU255" s="1262"/>
      <c r="AV255" s="1262"/>
      <c r="AW255" s="1262"/>
      <c r="AX255" s="1262"/>
      <c r="AY255" s="1262"/>
      <c r="AZ255" s="1262"/>
      <c r="BA255" s="1262"/>
      <c r="BB255" s="1262"/>
      <c r="BC255" s="1262"/>
      <c r="BD255" s="1262"/>
      <c r="BE255" s="1262"/>
      <c r="BF255" s="1263"/>
      <c r="BG255" s="905"/>
      <c r="BH255" s="906"/>
      <c r="BI255" s="906"/>
      <c r="BJ255" s="906"/>
      <c r="BK255" s="906"/>
      <c r="BL255" s="907"/>
    </row>
    <row r="256" spans="1:140" s="46" customFormat="1" ht="12.75" customHeight="1">
      <c r="A256" s="255"/>
      <c r="B256" s="969" t="s">
        <v>33</v>
      </c>
      <c r="C256" s="970"/>
      <c r="D256" s="971"/>
      <c r="E256" s="908" t="s">
        <v>517</v>
      </c>
      <c r="F256" s="909"/>
      <c r="G256" s="909"/>
      <c r="H256" s="909"/>
      <c r="I256" s="909"/>
      <c r="J256" s="909"/>
      <c r="K256" s="909"/>
      <c r="L256" s="909"/>
      <c r="M256" s="909"/>
      <c r="N256" s="909"/>
      <c r="O256" s="909"/>
      <c r="P256" s="909"/>
      <c r="Q256" s="909"/>
      <c r="R256" s="909"/>
      <c r="S256" s="909"/>
      <c r="T256" s="909"/>
      <c r="U256" s="909"/>
      <c r="V256" s="909"/>
      <c r="W256" s="909"/>
      <c r="X256" s="909"/>
      <c r="Y256" s="909"/>
      <c r="Z256" s="909"/>
      <c r="AA256" s="909"/>
      <c r="AB256" s="909"/>
      <c r="AC256" s="909"/>
      <c r="AD256" s="909"/>
      <c r="AE256" s="909"/>
      <c r="AF256" s="909"/>
      <c r="AG256" s="909"/>
      <c r="AH256" s="909"/>
      <c r="AI256" s="909"/>
      <c r="AJ256" s="909"/>
      <c r="AK256" s="909"/>
      <c r="AL256" s="909"/>
      <c r="AM256" s="909"/>
      <c r="AN256" s="909"/>
      <c r="AO256" s="909"/>
      <c r="AP256" s="909"/>
      <c r="AQ256" s="909"/>
      <c r="AR256" s="909"/>
      <c r="AS256" s="909"/>
      <c r="AT256" s="909"/>
      <c r="AU256" s="909"/>
      <c r="AV256" s="909"/>
      <c r="AW256" s="909"/>
      <c r="AX256" s="909"/>
      <c r="AY256" s="909"/>
      <c r="AZ256" s="909"/>
      <c r="BA256" s="909"/>
      <c r="BB256" s="909"/>
      <c r="BC256" s="909"/>
      <c r="BD256" s="909"/>
      <c r="BE256" s="909"/>
      <c r="BF256" s="910"/>
      <c r="BG256" s="899"/>
      <c r="BH256" s="900"/>
      <c r="BI256" s="900"/>
      <c r="BJ256" s="900"/>
      <c r="BK256" s="900"/>
      <c r="BL256" s="901"/>
      <c r="CC256" s="44"/>
      <c r="CD256" s="44"/>
      <c r="CE256" s="44"/>
      <c r="CF256" s="44"/>
      <c r="CG256" s="44"/>
      <c r="CH256" s="44"/>
      <c r="CI256" s="44"/>
      <c r="CJ256" s="44"/>
      <c r="CK256" s="44"/>
      <c r="CL256" s="44"/>
      <c r="CM256" s="44"/>
      <c r="CN256" s="44"/>
      <c r="CO256" s="44"/>
      <c r="CP256" s="44"/>
      <c r="CQ256" s="44"/>
      <c r="CR256" s="44"/>
      <c r="CS256" s="44"/>
      <c r="CT256" s="44"/>
      <c r="CU256" s="44"/>
      <c r="CV256" s="44"/>
      <c r="CW256" s="44"/>
      <c r="CX256" s="44"/>
      <c r="CY256" s="44"/>
      <c r="CZ256" s="44"/>
      <c r="DA256" s="44"/>
      <c r="DB256" s="44"/>
      <c r="DC256" s="44"/>
      <c r="DD256" s="44"/>
      <c r="DE256" s="44"/>
      <c r="DF256" s="44"/>
      <c r="DG256" s="44"/>
      <c r="DH256" s="44"/>
      <c r="DI256" s="44"/>
      <c r="DJ256" s="44"/>
      <c r="DK256" s="44"/>
      <c r="DL256" s="44"/>
      <c r="DM256" s="44"/>
      <c r="DN256" s="44"/>
      <c r="DO256" s="44"/>
      <c r="DP256" s="44"/>
      <c r="DQ256" s="44"/>
      <c r="DR256" s="44"/>
      <c r="DS256" s="44"/>
      <c r="DT256" s="44"/>
      <c r="DU256" s="44"/>
      <c r="DV256" s="44"/>
      <c r="DW256" s="44"/>
      <c r="DX256" s="44"/>
      <c r="DY256" s="44"/>
      <c r="DZ256" s="44"/>
      <c r="EA256" s="44"/>
      <c r="EB256" s="44"/>
      <c r="EC256" s="44"/>
      <c r="ED256" s="44"/>
      <c r="EE256" s="44"/>
      <c r="EF256" s="44"/>
      <c r="EG256" s="44"/>
      <c r="EH256" s="44"/>
      <c r="EI256" s="44"/>
      <c r="EJ256" s="44"/>
    </row>
    <row r="257" spans="1:140" s="46" customFormat="1" ht="11.25" customHeight="1">
      <c r="A257" s="255"/>
      <c r="B257" s="972"/>
      <c r="C257" s="973"/>
      <c r="D257" s="974"/>
      <c r="E257" s="911"/>
      <c r="F257" s="912"/>
      <c r="G257" s="912"/>
      <c r="H257" s="912"/>
      <c r="I257" s="912"/>
      <c r="J257" s="912"/>
      <c r="K257" s="912"/>
      <c r="L257" s="912"/>
      <c r="M257" s="912"/>
      <c r="N257" s="912"/>
      <c r="O257" s="912"/>
      <c r="P257" s="912"/>
      <c r="Q257" s="912"/>
      <c r="R257" s="912"/>
      <c r="S257" s="912"/>
      <c r="T257" s="912"/>
      <c r="U257" s="912"/>
      <c r="V257" s="912"/>
      <c r="W257" s="912"/>
      <c r="X257" s="912"/>
      <c r="Y257" s="912"/>
      <c r="Z257" s="912"/>
      <c r="AA257" s="912"/>
      <c r="AB257" s="912"/>
      <c r="AC257" s="912"/>
      <c r="AD257" s="912"/>
      <c r="AE257" s="912"/>
      <c r="AF257" s="912"/>
      <c r="AG257" s="912"/>
      <c r="AH257" s="912"/>
      <c r="AI257" s="912"/>
      <c r="AJ257" s="912"/>
      <c r="AK257" s="912"/>
      <c r="AL257" s="912"/>
      <c r="AM257" s="912"/>
      <c r="AN257" s="912"/>
      <c r="AO257" s="912"/>
      <c r="AP257" s="912"/>
      <c r="AQ257" s="912"/>
      <c r="AR257" s="912"/>
      <c r="AS257" s="912"/>
      <c r="AT257" s="912"/>
      <c r="AU257" s="912"/>
      <c r="AV257" s="912"/>
      <c r="AW257" s="912"/>
      <c r="AX257" s="912"/>
      <c r="AY257" s="912"/>
      <c r="AZ257" s="912"/>
      <c r="BA257" s="912"/>
      <c r="BB257" s="912"/>
      <c r="BC257" s="912"/>
      <c r="BD257" s="912"/>
      <c r="BE257" s="912"/>
      <c r="BF257" s="913"/>
      <c r="BG257" s="902"/>
      <c r="BH257" s="903"/>
      <c r="BI257" s="903"/>
      <c r="BJ257" s="903"/>
      <c r="BK257" s="903"/>
      <c r="BL257" s="904"/>
      <c r="CC257" s="44"/>
      <c r="CD257" s="44"/>
      <c r="CE257" s="44"/>
      <c r="CF257" s="44"/>
      <c r="CG257" s="44"/>
      <c r="CH257" s="44"/>
      <c r="CI257" s="44"/>
      <c r="CJ257" s="44"/>
      <c r="CK257" s="44"/>
      <c r="CL257" s="44"/>
      <c r="CM257" s="44"/>
      <c r="CN257" s="44"/>
      <c r="CO257" s="44"/>
      <c r="CP257" s="44"/>
      <c r="CQ257" s="44"/>
      <c r="CR257" s="44"/>
      <c r="CS257" s="44"/>
      <c r="CT257" s="44"/>
      <c r="CU257" s="44"/>
      <c r="CV257" s="44"/>
      <c r="CW257" s="44"/>
      <c r="CX257" s="44"/>
      <c r="CY257" s="44"/>
      <c r="CZ257" s="44"/>
      <c r="DA257" s="44"/>
      <c r="DB257" s="44"/>
      <c r="DC257" s="44"/>
      <c r="DD257" s="44"/>
      <c r="DE257" s="44"/>
      <c r="DF257" s="44"/>
      <c r="DG257" s="44"/>
      <c r="DH257" s="44"/>
      <c r="DI257" s="44"/>
      <c r="DJ257" s="44"/>
      <c r="DK257" s="44"/>
      <c r="DL257" s="44"/>
      <c r="DM257" s="44"/>
      <c r="DN257" s="44"/>
      <c r="DO257" s="44"/>
      <c r="DP257" s="44"/>
      <c r="DQ257" s="44"/>
      <c r="DR257" s="44"/>
      <c r="DS257" s="44"/>
      <c r="DT257" s="44"/>
      <c r="DU257" s="44"/>
      <c r="DV257" s="44"/>
      <c r="DW257" s="44"/>
      <c r="DX257" s="44"/>
      <c r="DY257" s="44"/>
      <c r="DZ257" s="44"/>
      <c r="EA257" s="44"/>
      <c r="EB257" s="44"/>
      <c r="EC257" s="44"/>
      <c r="ED257" s="44"/>
      <c r="EE257" s="44"/>
      <c r="EF257" s="44"/>
      <c r="EG257" s="44"/>
      <c r="EH257" s="44"/>
      <c r="EI257" s="44"/>
      <c r="EJ257" s="44"/>
    </row>
    <row r="258" spans="1:140" ht="12.75" customHeight="1">
      <c r="A258" s="255"/>
      <c r="B258" s="972"/>
      <c r="C258" s="973"/>
      <c r="D258" s="974"/>
      <c r="E258" s="978" t="s">
        <v>1</v>
      </c>
      <c r="F258" s="979"/>
      <c r="G258" s="960" t="s">
        <v>516</v>
      </c>
      <c r="H258" s="960"/>
      <c r="I258" s="960"/>
      <c r="J258" s="960"/>
      <c r="K258" s="960"/>
      <c r="L258" s="960"/>
      <c r="M258" s="960"/>
      <c r="N258" s="960"/>
      <c r="O258" s="960"/>
      <c r="P258" s="960"/>
      <c r="Q258" s="960"/>
      <c r="R258" s="960"/>
      <c r="S258" s="960"/>
      <c r="T258" s="960"/>
      <c r="U258" s="960"/>
      <c r="V258" s="960"/>
      <c r="W258" s="960"/>
      <c r="X258" s="960"/>
      <c r="Y258" s="960"/>
      <c r="Z258" s="960"/>
      <c r="AA258" s="960"/>
      <c r="AB258" s="960"/>
      <c r="AC258" s="960"/>
      <c r="AD258" s="960"/>
      <c r="AE258" s="960"/>
      <c r="AF258" s="960"/>
      <c r="AG258" s="960"/>
      <c r="AH258" s="960"/>
      <c r="AI258" s="960"/>
      <c r="AJ258" s="960"/>
      <c r="AK258" s="960"/>
      <c r="AL258" s="960"/>
      <c r="AM258" s="960"/>
      <c r="AN258" s="960"/>
      <c r="AO258" s="960"/>
      <c r="AP258" s="960"/>
      <c r="AQ258" s="960"/>
      <c r="AR258" s="960"/>
      <c r="AS258" s="960"/>
      <c r="AT258" s="960"/>
      <c r="AU258" s="960"/>
      <c r="AV258" s="960"/>
      <c r="AW258" s="960"/>
      <c r="AX258" s="960"/>
      <c r="AY258" s="960"/>
      <c r="AZ258" s="960"/>
      <c r="BA258" s="960"/>
      <c r="BB258" s="960"/>
      <c r="BC258" s="960"/>
      <c r="BD258" s="960"/>
      <c r="BE258" s="960"/>
      <c r="BF258" s="961"/>
      <c r="BG258" s="902"/>
      <c r="BH258" s="903"/>
      <c r="BI258" s="903"/>
      <c r="BJ258" s="903"/>
      <c r="BK258" s="903"/>
      <c r="BL258" s="904"/>
    </row>
    <row r="259" spans="1:140" ht="4.5" customHeight="1">
      <c r="A259" s="255"/>
      <c r="B259" s="975"/>
      <c r="C259" s="976"/>
      <c r="D259" s="977"/>
      <c r="E259" s="305"/>
      <c r="F259" s="306"/>
      <c r="G259" s="1262"/>
      <c r="H259" s="1262"/>
      <c r="I259" s="1262"/>
      <c r="J259" s="1262"/>
      <c r="K259" s="1262"/>
      <c r="L259" s="1262"/>
      <c r="M259" s="1262"/>
      <c r="N259" s="1262"/>
      <c r="O259" s="1262"/>
      <c r="P259" s="1262"/>
      <c r="Q259" s="1262"/>
      <c r="R259" s="1262"/>
      <c r="S259" s="1262"/>
      <c r="T259" s="1262"/>
      <c r="U259" s="1262"/>
      <c r="V259" s="1262"/>
      <c r="W259" s="1262"/>
      <c r="X259" s="1262"/>
      <c r="Y259" s="1262"/>
      <c r="Z259" s="1262"/>
      <c r="AA259" s="1262"/>
      <c r="AB259" s="1262"/>
      <c r="AC259" s="1262"/>
      <c r="AD259" s="1262"/>
      <c r="AE259" s="1262"/>
      <c r="AF259" s="1262"/>
      <c r="AG259" s="1262"/>
      <c r="AH259" s="1262"/>
      <c r="AI259" s="1262"/>
      <c r="AJ259" s="1262"/>
      <c r="AK259" s="1262"/>
      <c r="AL259" s="1262"/>
      <c r="AM259" s="1262"/>
      <c r="AN259" s="1262"/>
      <c r="AO259" s="1262"/>
      <c r="AP259" s="1262"/>
      <c r="AQ259" s="1262"/>
      <c r="AR259" s="1262"/>
      <c r="AS259" s="1262"/>
      <c r="AT259" s="1262"/>
      <c r="AU259" s="1262"/>
      <c r="AV259" s="1262"/>
      <c r="AW259" s="1262"/>
      <c r="AX259" s="1262"/>
      <c r="AY259" s="1262"/>
      <c r="AZ259" s="1262"/>
      <c r="BA259" s="1262"/>
      <c r="BB259" s="1262"/>
      <c r="BC259" s="1262"/>
      <c r="BD259" s="1262"/>
      <c r="BE259" s="1262"/>
      <c r="BF259" s="1263"/>
      <c r="BG259" s="905"/>
      <c r="BH259" s="906"/>
      <c r="BI259" s="906"/>
      <c r="BJ259" s="906"/>
      <c r="BK259" s="906"/>
      <c r="BL259" s="907"/>
    </row>
    <row r="260" spans="1:140" s="46" customFormat="1" ht="12.75" customHeight="1">
      <c r="A260" s="255"/>
      <c r="B260" s="969" t="s">
        <v>34</v>
      </c>
      <c r="C260" s="970"/>
      <c r="D260" s="971"/>
      <c r="E260" s="908" t="s">
        <v>108</v>
      </c>
      <c r="F260" s="909"/>
      <c r="G260" s="909"/>
      <c r="H260" s="909"/>
      <c r="I260" s="909"/>
      <c r="J260" s="909"/>
      <c r="K260" s="909"/>
      <c r="L260" s="909"/>
      <c r="M260" s="909"/>
      <c r="N260" s="909"/>
      <c r="O260" s="909"/>
      <c r="P260" s="909"/>
      <c r="Q260" s="909"/>
      <c r="R260" s="909"/>
      <c r="S260" s="909"/>
      <c r="T260" s="909"/>
      <c r="U260" s="909"/>
      <c r="V260" s="909"/>
      <c r="W260" s="909"/>
      <c r="X260" s="909"/>
      <c r="Y260" s="909"/>
      <c r="Z260" s="909"/>
      <c r="AA260" s="909"/>
      <c r="AB260" s="909"/>
      <c r="AC260" s="909"/>
      <c r="AD260" s="909"/>
      <c r="AE260" s="909"/>
      <c r="AF260" s="909"/>
      <c r="AG260" s="909"/>
      <c r="AH260" s="909"/>
      <c r="AI260" s="909"/>
      <c r="AJ260" s="909"/>
      <c r="AK260" s="909"/>
      <c r="AL260" s="909"/>
      <c r="AM260" s="909"/>
      <c r="AN260" s="909"/>
      <c r="AO260" s="909"/>
      <c r="AP260" s="909"/>
      <c r="AQ260" s="909"/>
      <c r="AR260" s="909"/>
      <c r="AS260" s="909"/>
      <c r="AT260" s="909"/>
      <c r="AU260" s="909"/>
      <c r="AV260" s="909"/>
      <c r="AW260" s="909"/>
      <c r="AX260" s="909"/>
      <c r="AY260" s="909"/>
      <c r="AZ260" s="909"/>
      <c r="BA260" s="909"/>
      <c r="BB260" s="909"/>
      <c r="BC260" s="909"/>
      <c r="BD260" s="909"/>
      <c r="BE260" s="909"/>
      <c r="BF260" s="910"/>
      <c r="BG260" s="899"/>
      <c r="BH260" s="900"/>
      <c r="BI260" s="900"/>
      <c r="BJ260" s="900"/>
      <c r="BK260" s="900"/>
      <c r="BL260" s="901"/>
      <c r="CC260" s="44"/>
      <c r="CD260" s="44"/>
      <c r="CE260" s="44"/>
      <c r="CF260" s="44"/>
      <c r="CG260" s="44"/>
      <c r="CH260" s="44"/>
      <c r="CI260" s="44"/>
      <c r="CJ260" s="44"/>
      <c r="CK260" s="44"/>
      <c r="CL260" s="44"/>
      <c r="CM260" s="44"/>
      <c r="CN260" s="44"/>
      <c r="CO260" s="44"/>
      <c r="CP260" s="44"/>
      <c r="CQ260" s="44"/>
      <c r="CR260" s="44"/>
      <c r="CS260" s="44"/>
      <c r="CT260" s="44"/>
      <c r="CU260" s="44"/>
      <c r="CV260" s="44"/>
      <c r="CW260" s="44"/>
      <c r="CX260" s="44"/>
      <c r="CY260" s="44"/>
      <c r="CZ260" s="44"/>
      <c r="DA260" s="44"/>
      <c r="DB260" s="44"/>
      <c r="DC260" s="44"/>
      <c r="DD260" s="44"/>
      <c r="DE260" s="44"/>
      <c r="DF260" s="44"/>
      <c r="DG260" s="44"/>
      <c r="DH260" s="44"/>
      <c r="DI260" s="44"/>
      <c r="DJ260" s="44"/>
      <c r="DK260" s="44"/>
      <c r="DL260" s="44"/>
      <c r="DM260" s="44"/>
      <c r="DN260" s="44"/>
      <c r="DO260" s="44"/>
      <c r="DP260" s="44"/>
      <c r="DQ260" s="44"/>
      <c r="DR260" s="44"/>
      <c r="DS260" s="44"/>
      <c r="DT260" s="44"/>
      <c r="DU260" s="44"/>
      <c r="DV260" s="44"/>
      <c r="DW260" s="44"/>
      <c r="DX260" s="44"/>
      <c r="DY260" s="44"/>
      <c r="DZ260" s="44"/>
      <c r="EA260" s="44"/>
      <c r="EB260" s="44"/>
      <c r="EC260" s="44"/>
      <c r="ED260" s="44"/>
      <c r="EE260" s="44"/>
      <c r="EF260" s="44"/>
      <c r="EG260" s="44"/>
      <c r="EH260" s="44"/>
      <c r="EI260" s="44"/>
      <c r="EJ260" s="44"/>
    </row>
    <row r="261" spans="1:140" s="46" customFormat="1" ht="12.75" customHeight="1">
      <c r="A261" s="255"/>
      <c r="B261" s="972"/>
      <c r="C261" s="973"/>
      <c r="D261" s="974"/>
      <c r="E261" s="911"/>
      <c r="F261" s="912"/>
      <c r="G261" s="912"/>
      <c r="H261" s="912"/>
      <c r="I261" s="912"/>
      <c r="J261" s="912"/>
      <c r="K261" s="912"/>
      <c r="L261" s="912"/>
      <c r="M261" s="912"/>
      <c r="N261" s="912"/>
      <c r="O261" s="912"/>
      <c r="P261" s="912"/>
      <c r="Q261" s="912"/>
      <c r="R261" s="912"/>
      <c r="S261" s="912"/>
      <c r="T261" s="912"/>
      <c r="U261" s="912"/>
      <c r="V261" s="912"/>
      <c r="W261" s="912"/>
      <c r="X261" s="912"/>
      <c r="Y261" s="912"/>
      <c r="Z261" s="912"/>
      <c r="AA261" s="912"/>
      <c r="AB261" s="912"/>
      <c r="AC261" s="912"/>
      <c r="AD261" s="912"/>
      <c r="AE261" s="912"/>
      <c r="AF261" s="912"/>
      <c r="AG261" s="912"/>
      <c r="AH261" s="912"/>
      <c r="AI261" s="912"/>
      <c r="AJ261" s="912"/>
      <c r="AK261" s="912"/>
      <c r="AL261" s="912"/>
      <c r="AM261" s="912"/>
      <c r="AN261" s="912"/>
      <c r="AO261" s="912"/>
      <c r="AP261" s="912"/>
      <c r="AQ261" s="912"/>
      <c r="AR261" s="912"/>
      <c r="AS261" s="912"/>
      <c r="AT261" s="912"/>
      <c r="AU261" s="912"/>
      <c r="AV261" s="912"/>
      <c r="AW261" s="912"/>
      <c r="AX261" s="912"/>
      <c r="AY261" s="912"/>
      <c r="AZ261" s="912"/>
      <c r="BA261" s="912"/>
      <c r="BB261" s="912"/>
      <c r="BC261" s="912"/>
      <c r="BD261" s="912"/>
      <c r="BE261" s="912"/>
      <c r="BF261" s="913"/>
      <c r="BG261" s="902"/>
      <c r="BH261" s="903"/>
      <c r="BI261" s="903"/>
      <c r="BJ261" s="903"/>
      <c r="BK261" s="903"/>
      <c r="BL261" s="904"/>
      <c r="CC261" s="44"/>
      <c r="CD261" s="44"/>
      <c r="CE261" s="44"/>
      <c r="CF261" s="44"/>
      <c r="CG261" s="44"/>
      <c r="CH261" s="44"/>
      <c r="CI261" s="44"/>
      <c r="CJ261" s="44"/>
      <c r="CK261" s="44"/>
      <c r="CL261" s="44"/>
      <c r="CM261" s="44"/>
      <c r="CN261" s="44"/>
      <c r="CO261" s="44"/>
      <c r="CP261" s="44"/>
      <c r="CQ261" s="44"/>
      <c r="CR261" s="44"/>
      <c r="CS261" s="44"/>
      <c r="CT261" s="44"/>
      <c r="CU261" s="44"/>
      <c r="CV261" s="44"/>
      <c r="CW261" s="44"/>
      <c r="CX261" s="44"/>
      <c r="CY261" s="44"/>
      <c r="CZ261" s="44"/>
      <c r="DA261" s="44"/>
      <c r="DB261" s="44"/>
      <c r="DC261" s="44"/>
      <c r="DD261" s="44"/>
      <c r="DE261" s="44"/>
      <c r="DF261" s="44"/>
      <c r="DG261" s="44"/>
      <c r="DH261" s="44"/>
      <c r="DI261" s="44"/>
      <c r="DJ261" s="44"/>
      <c r="DK261" s="44"/>
      <c r="DL261" s="44"/>
      <c r="DM261" s="44"/>
      <c r="DN261" s="44"/>
      <c r="DO261" s="44"/>
      <c r="DP261" s="44"/>
      <c r="DQ261" s="44"/>
      <c r="DR261" s="44"/>
      <c r="DS261" s="44"/>
      <c r="DT261" s="44"/>
      <c r="DU261" s="44"/>
      <c r="DV261" s="44"/>
      <c r="DW261" s="44"/>
      <c r="DX261" s="44"/>
      <c r="DY261" s="44"/>
      <c r="DZ261" s="44"/>
      <c r="EA261" s="44"/>
      <c r="EB261" s="44"/>
      <c r="EC261" s="44"/>
      <c r="ED261" s="44"/>
      <c r="EE261" s="44"/>
      <c r="EF261" s="44"/>
      <c r="EG261" s="44"/>
      <c r="EH261" s="44"/>
      <c r="EI261" s="44"/>
      <c r="EJ261" s="44"/>
    </row>
    <row r="262" spans="1:140" s="46" customFormat="1" ht="11.25" customHeight="1">
      <c r="A262" s="255"/>
      <c r="B262" s="975"/>
      <c r="C262" s="976"/>
      <c r="D262" s="977"/>
      <c r="E262" s="914"/>
      <c r="F262" s="915"/>
      <c r="G262" s="915"/>
      <c r="H262" s="915"/>
      <c r="I262" s="915"/>
      <c r="J262" s="915"/>
      <c r="K262" s="915"/>
      <c r="L262" s="915"/>
      <c r="M262" s="915"/>
      <c r="N262" s="915"/>
      <c r="O262" s="915"/>
      <c r="P262" s="915"/>
      <c r="Q262" s="915"/>
      <c r="R262" s="915"/>
      <c r="S262" s="915"/>
      <c r="T262" s="915"/>
      <c r="U262" s="915"/>
      <c r="V262" s="915"/>
      <c r="W262" s="915"/>
      <c r="X262" s="915"/>
      <c r="Y262" s="915"/>
      <c r="Z262" s="915"/>
      <c r="AA262" s="915"/>
      <c r="AB262" s="915"/>
      <c r="AC262" s="915"/>
      <c r="AD262" s="915"/>
      <c r="AE262" s="915"/>
      <c r="AF262" s="915"/>
      <c r="AG262" s="915"/>
      <c r="AH262" s="915"/>
      <c r="AI262" s="915"/>
      <c r="AJ262" s="915"/>
      <c r="AK262" s="915"/>
      <c r="AL262" s="915"/>
      <c r="AM262" s="915"/>
      <c r="AN262" s="915"/>
      <c r="AO262" s="915"/>
      <c r="AP262" s="915"/>
      <c r="AQ262" s="915"/>
      <c r="AR262" s="915"/>
      <c r="AS262" s="915"/>
      <c r="AT262" s="915"/>
      <c r="AU262" s="915"/>
      <c r="AV262" s="915"/>
      <c r="AW262" s="915"/>
      <c r="AX262" s="915"/>
      <c r="AY262" s="915"/>
      <c r="AZ262" s="915"/>
      <c r="BA262" s="915"/>
      <c r="BB262" s="915"/>
      <c r="BC262" s="915"/>
      <c r="BD262" s="915"/>
      <c r="BE262" s="915"/>
      <c r="BF262" s="916"/>
      <c r="BG262" s="905"/>
      <c r="BH262" s="906"/>
      <c r="BI262" s="906"/>
      <c r="BJ262" s="906"/>
      <c r="BK262" s="906"/>
      <c r="BL262" s="907"/>
      <c r="CC262" s="44"/>
      <c r="CD262" s="44"/>
      <c r="CE262" s="44"/>
      <c r="CF262" s="44"/>
      <c r="CG262" s="44"/>
      <c r="CH262" s="44"/>
      <c r="CI262" s="44"/>
      <c r="CJ262" s="44"/>
      <c r="CK262" s="44"/>
      <c r="CL262" s="44"/>
      <c r="CM262" s="44"/>
      <c r="CN262" s="44"/>
      <c r="CO262" s="44"/>
      <c r="CP262" s="44"/>
      <c r="CQ262" s="44"/>
      <c r="CR262" s="44"/>
      <c r="CS262" s="44"/>
      <c r="CT262" s="44"/>
      <c r="CU262" s="44"/>
      <c r="CV262" s="44"/>
      <c r="CW262" s="44"/>
      <c r="CX262" s="44"/>
      <c r="CY262" s="44"/>
      <c r="CZ262" s="44"/>
      <c r="DA262" s="44"/>
      <c r="DB262" s="44"/>
      <c r="DC262" s="44"/>
      <c r="DD262" s="44"/>
      <c r="DE262" s="44"/>
      <c r="DF262" s="44"/>
      <c r="DG262" s="44"/>
      <c r="DH262" s="44"/>
      <c r="DI262" s="44"/>
      <c r="DJ262" s="44"/>
      <c r="DK262" s="44"/>
      <c r="DL262" s="44"/>
      <c r="DM262" s="44"/>
      <c r="DN262" s="44"/>
      <c r="DO262" s="44"/>
      <c r="DP262" s="44"/>
      <c r="DQ262" s="44"/>
      <c r="DR262" s="44"/>
      <c r="DS262" s="44"/>
      <c r="DT262" s="44"/>
      <c r="DU262" s="44"/>
      <c r="DV262" s="44"/>
      <c r="DW262" s="44"/>
      <c r="DX262" s="44"/>
      <c r="DY262" s="44"/>
      <c r="DZ262" s="44"/>
      <c r="EA262" s="44"/>
      <c r="EB262" s="44"/>
      <c r="EC262" s="44"/>
      <c r="ED262" s="44"/>
      <c r="EE262" s="44"/>
      <c r="EF262" s="44"/>
      <c r="EG262" s="44"/>
      <c r="EH262" s="44"/>
      <c r="EI262" s="44"/>
      <c r="EJ262" s="44"/>
    </row>
    <row r="263" spans="1:140" s="46" customFormat="1" ht="12.75" customHeight="1">
      <c r="A263" s="255"/>
      <c r="B263" s="2"/>
      <c r="C263" s="2"/>
      <c r="D263" s="4"/>
      <c r="E263" s="6"/>
      <c r="F263" s="6"/>
      <c r="G263" s="6"/>
      <c r="H263" s="6"/>
      <c r="I263" s="4"/>
      <c r="J263" s="4"/>
      <c r="K263" s="4"/>
      <c r="L263" s="4"/>
      <c r="M263" s="4"/>
      <c r="N263" s="4"/>
      <c r="O263" s="4"/>
      <c r="P263" s="4"/>
      <c r="Q263" s="4"/>
      <c r="R263" s="4"/>
      <c r="S263" s="4"/>
      <c r="T263" s="4"/>
      <c r="U263" s="4"/>
      <c r="V263" s="4"/>
      <c r="W263" s="82"/>
      <c r="X263" s="82"/>
      <c r="Y263" s="82"/>
      <c r="Z263" s="82"/>
      <c r="AA263" s="82"/>
      <c r="AB263" s="82"/>
      <c r="AC263" s="82"/>
      <c r="AD263" s="82"/>
      <c r="AE263" s="82"/>
      <c r="AF263" s="82"/>
      <c r="AG263" s="82"/>
      <c r="AH263" s="82"/>
      <c r="AI263" s="82"/>
      <c r="AJ263" s="82"/>
      <c r="AK263" s="82"/>
      <c r="AL263" s="82"/>
      <c r="AM263" s="82"/>
      <c r="AN263" s="82"/>
      <c r="AO263" s="82"/>
      <c r="AP263" s="82"/>
      <c r="AQ263" s="83"/>
      <c r="AR263" s="83"/>
      <c r="AS263" s="83"/>
      <c r="AT263" s="83"/>
      <c r="AU263" s="83"/>
      <c r="AV263" s="83"/>
      <c r="AW263" s="83"/>
      <c r="AX263" s="83"/>
      <c r="AY263" s="83"/>
      <c r="AZ263" s="83"/>
      <c r="BA263" s="83"/>
      <c r="BB263" s="83"/>
      <c r="BC263" s="83"/>
      <c r="BD263" s="83"/>
      <c r="BE263" s="83"/>
      <c r="BF263" s="83"/>
      <c r="BG263" s="87"/>
      <c r="BH263" s="87"/>
      <c r="BI263" s="87"/>
      <c r="BJ263" s="87"/>
      <c r="BK263" s="87"/>
      <c r="BL263" s="87"/>
      <c r="CC263" s="44"/>
      <c r="CD263" s="44"/>
      <c r="CE263" s="44"/>
      <c r="CF263" s="44"/>
      <c r="CG263" s="44"/>
      <c r="CH263" s="44"/>
      <c r="CI263" s="44"/>
      <c r="CJ263" s="44"/>
      <c r="CK263" s="44"/>
      <c r="CL263" s="44"/>
      <c r="CM263" s="44"/>
      <c r="CN263" s="44"/>
      <c r="CO263" s="44"/>
      <c r="CP263" s="44"/>
      <c r="CQ263" s="44"/>
      <c r="CR263" s="44"/>
      <c r="CS263" s="44"/>
      <c r="CT263" s="44"/>
      <c r="CU263" s="44"/>
      <c r="CV263" s="44"/>
      <c r="CW263" s="44"/>
      <c r="CX263" s="44"/>
      <c r="CY263" s="44"/>
      <c r="CZ263" s="44"/>
      <c r="DA263" s="44"/>
      <c r="DB263" s="44"/>
      <c r="DC263" s="44"/>
      <c r="DD263" s="44"/>
      <c r="DE263" s="44"/>
      <c r="DF263" s="44"/>
      <c r="DG263" s="44"/>
      <c r="DH263" s="44"/>
      <c r="DI263" s="44"/>
      <c r="DJ263" s="44"/>
      <c r="DK263" s="44"/>
      <c r="DL263" s="44"/>
      <c r="DM263" s="44"/>
      <c r="DN263" s="44"/>
      <c r="DO263" s="44"/>
      <c r="DP263" s="44"/>
      <c r="DQ263" s="44"/>
      <c r="DR263" s="44"/>
      <c r="DS263" s="44"/>
      <c r="DT263" s="44"/>
      <c r="DU263" s="44"/>
      <c r="DV263" s="44"/>
      <c r="DW263" s="44"/>
      <c r="DX263" s="44"/>
      <c r="DY263" s="44"/>
      <c r="DZ263" s="44"/>
      <c r="EA263" s="44"/>
      <c r="EB263" s="44"/>
      <c r="EC263" s="44"/>
      <c r="ED263" s="44"/>
      <c r="EE263" s="44"/>
      <c r="EF263" s="44"/>
      <c r="EG263" s="44"/>
      <c r="EH263" s="44"/>
      <c r="EI263" s="44"/>
      <c r="EJ263" s="44"/>
    </row>
    <row r="264" spans="1:140" s="46" customFormat="1" ht="12.75" customHeight="1">
      <c r="A264" s="255"/>
      <c r="B264" s="2"/>
      <c r="C264" s="2"/>
      <c r="D264" s="4"/>
      <c r="E264" s="6"/>
      <c r="F264" s="6"/>
      <c r="G264" s="6"/>
      <c r="H264" s="6"/>
      <c r="I264" s="4"/>
      <c r="J264" s="4"/>
      <c r="K264" s="4"/>
      <c r="L264" s="4"/>
      <c r="M264" s="4"/>
      <c r="N264" s="4"/>
      <c r="O264" s="4"/>
      <c r="P264" s="4"/>
      <c r="Q264" s="4"/>
      <c r="R264" s="4"/>
      <c r="S264" s="4"/>
      <c r="T264" s="4"/>
      <c r="U264" s="4"/>
      <c r="V264" s="4"/>
      <c r="W264" s="82"/>
      <c r="X264" s="82"/>
      <c r="Y264" s="82"/>
      <c r="Z264" s="82"/>
      <c r="AA264" s="82"/>
      <c r="AB264" s="82"/>
      <c r="AC264" s="82"/>
      <c r="AD264" s="82"/>
      <c r="AE264" s="82"/>
      <c r="AF264" s="82"/>
      <c r="AG264" s="82"/>
      <c r="AH264" s="82"/>
      <c r="AI264" s="82"/>
      <c r="AJ264" s="82"/>
      <c r="AK264" s="82"/>
      <c r="AL264" s="82"/>
      <c r="AM264" s="82"/>
      <c r="AN264" s="82"/>
      <c r="AO264" s="82"/>
      <c r="AP264" s="82"/>
      <c r="AQ264" s="83"/>
      <c r="AR264" s="83"/>
      <c r="AS264" s="83"/>
      <c r="AT264" s="83"/>
      <c r="AU264" s="83"/>
      <c r="AV264" s="83"/>
      <c r="AW264" s="83"/>
      <c r="AX264" s="83"/>
      <c r="AY264" s="83"/>
      <c r="AZ264" s="83"/>
      <c r="BA264" s="83"/>
      <c r="BB264" s="83"/>
      <c r="BC264" s="83"/>
      <c r="BD264" s="83"/>
      <c r="BE264" s="83"/>
      <c r="BF264" s="83"/>
      <c r="BG264" s="87"/>
      <c r="BH264" s="87"/>
      <c r="BI264" s="87"/>
      <c r="BJ264" s="87"/>
      <c r="BK264" s="87"/>
      <c r="BL264" s="87"/>
      <c r="CC264" s="44"/>
      <c r="CD264" s="44"/>
      <c r="CE264" s="44"/>
      <c r="CF264" s="44"/>
      <c r="CG264" s="44"/>
      <c r="CH264" s="44"/>
      <c r="CI264" s="44"/>
      <c r="CJ264" s="44"/>
      <c r="CK264" s="44"/>
      <c r="CL264" s="44"/>
      <c r="CM264" s="44"/>
      <c r="CN264" s="44"/>
      <c r="CO264" s="44"/>
      <c r="CP264" s="44"/>
      <c r="CQ264" s="44"/>
      <c r="CR264" s="44"/>
      <c r="CS264" s="44"/>
      <c r="CT264" s="44"/>
      <c r="CU264" s="44"/>
      <c r="CV264" s="44"/>
      <c r="CW264" s="44"/>
      <c r="CX264" s="44"/>
      <c r="CY264" s="44"/>
      <c r="CZ264" s="44"/>
      <c r="DA264" s="44"/>
      <c r="DB264" s="44"/>
      <c r="DC264" s="44"/>
      <c r="DD264" s="44"/>
      <c r="DE264" s="44"/>
      <c r="DF264" s="44"/>
      <c r="DG264" s="44"/>
      <c r="DH264" s="44"/>
      <c r="DI264" s="44"/>
      <c r="DJ264" s="44"/>
      <c r="DK264" s="44"/>
      <c r="DL264" s="44"/>
      <c r="DM264" s="44"/>
      <c r="DN264" s="44"/>
      <c r="DO264" s="44"/>
      <c r="DP264" s="44"/>
      <c r="DQ264" s="44"/>
      <c r="DR264" s="44"/>
      <c r="DS264" s="44"/>
      <c r="DT264" s="44"/>
      <c r="DU264" s="44"/>
      <c r="DV264" s="44"/>
      <c r="DW264" s="44"/>
      <c r="DX264" s="44"/>
      <c r="DY264" s="44"/>
      <c r="DZ264" s="44"/>
      <c r="EA264" s="44"/>
      <c r="EB264" s="44"/>
      <c r="EC264" s="44"/>
      <c r="ED264" s="44"/>
      <c r="EE264" s="44"/>
      <c r="EF264" s="44"/>
      <c r="EG264" s="44"/>
      <c r="EH264" s="44"/>
      <c r="EI264" s="44"/>
      <c r="EJ264" s="44"/>
    </row>
    <row r="265" spans="1:140" s="46" customFormat="1" ht="12.75" customHeight="1">
      <c r="A265" s="255"/>
      <c r="B265" s="2"/>
      <c r="C265" s="2"/>
      <c r="D265" s="4"/>
      <c r="E265" s="6"/>
      <c r="F265" s="6"/>
      <c r="G265" s="6"/>
      <c r="H265" s="6"/>
      <c r="I265" s="4"/>
      <c r="J265" s="4"/>
      <c r="K265" s="4"/>
      <c r="L265" s="4"/>
      <c r="M265" s="4"/>
      <c r="N265" s="4"/>
      <c r="O265" s="4"/>
      <c r="P265" s="4"/>
      <c r="Q265" s="4"/>
      <c r="R265" s="4"/>
      <c r="S265" s="4"/>
      <c r="T265" s="4"/>
      <c r="U265" s="4"/>
      <c r="V265" s="4"/>
      <c r="W265" s="82"/>
      <c r="X265" s="82"/>
      <c r="Y265" s="82"/>
      <c r="Z265" s="82"/>
      <c r="AA265" s="82"/>
      <c r="AB265" s="82"/>
      <c r="AC265" s="82"/>
      <c r="AD265" s="82"/>
      <c r="AE265" s="82"/>
      <c r="AF265" s="82"/>
      <c r="AG265" s="82"/>
      <c r="AH265" s="82"/>
      <c r="AI265" s="82"/>
      <c r="AJ265" s="82"/>
      <c r="AK265" s="82"/>
      <c r="AL265" s="82"/>
      <c r="AM265" s="82"/>
      <c r="AN265" s="82"/>
      <c r="AO265" s="82"/>
      <c r="AP265" s="82"/>
      <c r="AQ265" s="83"/>
      <c r="AR265" s="83"/>
      <c r="AS265" s="83"/>
      <c r="AT265" s="83"/>
      <c r="AU265" s="83"/>
      <c r="AV265" s="83"/>
      <c r="AW265" s="83"/>
      <c r="AX265" s="83"/>
      <c r="AY265" s="83"/>
      <c r="AZ265" s="83"/>
      <c r="BA265" s="83"/>
      <c r="BB265" s="83"/>
      <c r="BC265" s="83"/>
      <c r="BD265" s="83"/>
      <c r="BE265" s="83"/>
      <c r="BF265" s="83"/>
      <c r="BG265" s="87"/>
      <c r="BH265" s="87"/>
      <c r="BI265" s="87"/>
      <c r="BJ265" s="87"/>
      <c r="BK265" s="87"/>
      <c r="BL265" s="87"/>
      <c r="CC265" s="44"/>
      <c r="CD265" s="44"/>
      <c r="CE265" s="44"/>
      <c r="CF265" s="44"/>
      <c r="CG265" s="44"/>
      <c r="CH265" s="44"/>
      <c r="CI265" s="44"/>
      <c r="CJ265" s="44"/>
      <c r="CK265" s="44"/>
      <c r="CL265" s="44"/>
      <c r="CM265" s="44"/>
      <c r="CN265" s="44"/>
      <c r="CO265" s="44"/>
      <c r="CP265" s="44"/>
      <c r="CQ265" s="44"/>
      <c r="CR265" s="44"/>
      <c r="CS265" s="44"/>
      <c r="CT265" s="44"/>
      <c r="CU265" s="44"/>
      <c r="CV265" s="44"/>
      <c r="CW265" s="44"/>
      <c r="CX265" s="44"/>
      <c r="CY265" s="44"/>
      <c r="CZ265" s="44"/>
      <c r="DA265" s="44"/>
      <c r="DB265" s="44"/>
      <c r="DC265" s="44"/>
      <c r="DD265" s="44"/>
      <c r="DE265" s="44"/>
      <c r="DF265" s="44"/>
      <c r="DG265" s="44"/>
      <c r="DH265" s="44"/>
      <c r="DI265" s="44"/>
      <c r="DJ265" s="44"/>
      <c r="DK265" s="44"/>
      <c r="DL265" s="44"/>
      <c r="DM265" s="44"/>
      <c r="DN265" s="44"/>
      <c r="DO265" s="44"/>
      <c r="DP265" s="44"/>
      <c r="DQ265" s="44"/>
      <c r="DR265" s="44"/>
      <c r="DS265" s="44"/>
      <c r="DT265" s="44"/>
      <c r="DU265" s="44"/>
      <c r="DV265" s="44"/>
      <c r="DW265" s="44"/>
      <c r="DX265" s="44"/>
      <c r="DY265" s="44"/>
      <c r="DZ265" s="44"/>
      <c r="EA265" s="44"/>
      <c r="EB265" s="44"/>
      <c r="EC265" s="44"/>
      <c r="ED265" s="44"/>
      <c r="EE265" s="44"/>
      <c r="EF265" s="44"/>
      <c r="EG265" s="44"/>
      <c r="EH265" s="44"/>
      <c r="EI265" s="44"/>
      <c r="EJ265" s="44"/>
    </row>
    <row r="266" spans="1:140" s="46" customFormat="1" ht="12.75" customHeight="1">
      <c r="A266" s="255"/>
      <c r="B266" s="2"/>
      <c r="C266" s="2"/>
      <c r="D266" s="4"/>
      <c r="E266" s="6"/>
      <c r="F266" s="6"/>
      <c r="G266" s="6"/>
      <c r="H266" s="6"/>
      <c r="I266" s="4"/>
      <c r="J266" s="4"/>
      <c r="K266" s="4"/>
      <c r="L266" s="4"/>
      <c r="M266" s="4"/>
      <c r="N266" s="4"/>
      <c r="O266" s="4"/>
      <c r="P266" s="4"/>
      <c r="Q266" s="4"/>
      <c r="R266" s="4"/>
      <c r="S266" s="4"/>
      <c r="T266" s="4"/>
      <c r="U266" s="4"/>
      <c r="V266" s="4"/>
      <c r="W266" s="82"/>
      <c r="X266" s="82"/>
      <c r="Y266" s="82"/>
      <c r="Z266" s="82"/>
      <c r="AA266" s="82"/>
      <c r="AB266" s="82"/>
      <c r="AC266" s="82"/>
      <c r="AD266" s="82"/>
      <c r="AE266" s="82"/>
      <c r="AF266" s="82"/>
      <c r="AG266" s="82"/>
      <c r="AH266" s="82"/>
      <c r="AI266" s="82"/>
      <c r="AJ266" s="82"/>
      <c r="AK266" s="82"/>
      <c r="AL266" s="82"/>
      <c r="AM266" s="82"/>
      <c r="AN266" s="82"/>
      <c r="AO266" s="82"/>
      <c r="AP266" s="82"/>
      <c r="AQ266" s="83"/>
      <c r="AR266" s="83"/>
      <c r="AS266" s="83"/>
      <c r="AT266" s="83"/>
      <c r="AU266" s="83"/>
      <c r="AV266" s="83"/>
      <c r="AW266" s="83"/>
      <c r="AX266" s="83"/>
      <c r="AY266" s="83"/>
      <c r="AZ266" s="83"/>
      <c r="BA266" s="83"/>
      <c r="BB266" s="83"/>
      <c r="BC266" s="83"/>
      <c r="BD266" s="83"/>
      <c r="BE266" s="83"/>
      <c r="BF266" s="83"/>
      <c r="BG266" s="87"/>
      <c r="BH266" s="87"/>
      <c r="BI266" s="87"/>
      <c r="BJ266" s="87"/>
      <c r="BK266" s="87"/>
      <c r="BL266" s="87"/>
      <c r="CC266" s="44"/>
      <c r="CD266" s="44"/>
      <c r="CE266" s="44"/>
      <c r="CF266" s="44"/>
      <c r="CG266" s="44"/>
      <c r="CH266" s="44"/>
      <c r="CI266" s="44"/>
      <c r="CJ266" s="44"/>
      <c r="CK266" s="44"/>
      <c r="CL266" s="44"/>
      <c r="CM266" s="44"/>
      <c r="CN266" s="44"/>
      <c r="CO266" s="44"/>
      <c r="CP266" s="44"/>
      <c r="CQ266" s="44"/>
      <c r="CR266" s="44"/>
      <c r="CS266" s="44"/>
      <c r="CT266" s="44"/>
      <c r="CU266" s="44"/>
      <c r="CV266" s="44"/>
      <c r="CW266" s="44"/>
      <c r="CX266" s="44"/>
      <c r="CY266" s="44"/>
      <c r="CZ266" s="44"/>
      <c r="DA266" s="44"/>
      <c r="DB266" s="44"/>
      <c r="DC266" s="44"/>
      <c r="DD266" s="44"/>
      <c r="DE266" s="44"/>
      <c r="DF266" s="44"/>
      <c r="DG266" s="44"/>
      <c r="DH266" s="44"/>
      <c r="DI266" s="44"/>
      <c r="DJ266" s="44"/>
      <c r="DK266" s="44"/>
      <c r="DL266" s="44"/>
      <c r="DM266" s="44"/>
      <c r="DN266" s="44"/>
      <c r="DO266" s="44"/>
      <c r="DP266" s="44"/>
      <c r="DQ266" s="44"/>
      <c r="DR266" s="44"/>
      <c r="DS266" s="44"/>
      <c r="DT266" s="44"/>
      <c r="DU266" s="44"/>
      <c r="DV266" s="44"/>
      <c r="DW266" s="44"/>
      <c r="DX266" s="44"/>
      <c r="DY266" s="44"/>
      <c r="DZ266" s="44"/>
      <c r="EA266" s="44"/>
      <c r="EB266" s="44"/>
      <c r="EC266" s="44"/>
      <c r="ED266" s="44"/>
      <c r="EE266" s="44"/>
      <c r="EF266" s="44"/>
      <c r="EG266" s="44"/>
      <c r="EH266" s="44"/>
      <c r="EI266" s="44"/>
      <c r="EJ266" s="44"/>
    </row>
    <row r="267" spans="1:140" s="46" customFormat="1" ht="12.75" customHeight="1">
      <c r="A267" s="255"/>
      <c r="B267" s="2"/>
      <c r="C267" s="2"/>
      <c r="D267" s="4"/>
      <c r="E267" s="6"/>
      <c r="F267" s="6"/>
      <c r="G267" s="6"/>
      <c r="H267" s="6"/>
      <c r="I267" s="4"/>
      <c r="J267" s="4"/>
      <c r="K267" s="4"/>
      <c r="L267" s="4"/>
      <c r="M267" s="4"/>
      <c r="N267" s="4"/>
      <c r="O267" s="4"/>
      <c r="P267" s="4"/>
      <c r="Q267" s="4"/>
      <c r="R267" s="4"/>
      <c r="S267" s="4"/>
      <c r="T267" s="4"/>
      <c r="U267" s="4"/>
      <c r="V267" s="4"/>
      <c r="W267" s="82"/>
      <c r="X267" s="82"/>
      <c r="Y267" s="82"/>
      <c r="Z267" s="82"/>
      <c r="AA267" s="82"/>
      <c r="AB267" s="82"/>
      <c r="AC267" s="82"/>
      <c r="AD267" s="82"/>
      <c r="AE267" s="82"/>
      <c r="AF267" s="82"/>
      <c r="AG267" s="82"/>
      <c r="AH267" s="82"/>
      <c r="AI267" s="82"/>
      <c r="AJ267" s="82"/>
      <c r="AK267" s="82"/>
      <c r="AL267" s="82"/>
      <c r="AM267" s="82"/>
      <c r="AN267" s="82"/>
      <c r="AO267" s="82"/>
      <c r="AP267" s="82"/>
      <c r="AQ267" s="83"/>
      <c r="AR267" s="83"/>
      <c r="AS267" s="83"/>
      <c r="AT267" s="83"/>
      <c r="AU267" s="83"/>
      <c r="AV267" s="83"/>
      <c r="AW267" s="83"/>
      <c r="AX267" s="83"/>
      <c r="AY267" s="83"/>
      <c r="AZ267" s="83"/>
      <c r="BA267" s="83"/>
      <c r="BB267" s="83"/>
      <c r="BC267" s="83"/>
      <c r="BD267" s="83"/>
      <c r="BE267" s="83"/>
      <c r="BF267" s="83"/>
      <c r="BG267" s="87"/>
      <c r="BH267" s="87"/>
      <c r="BI267" s="87"/>
      <c r="BJ267" s="87"/>
      <c r="BK267" s="87"/>
      <c r="BL267" s="87"/>
      <c r="CC267" s="44"/>
      <c r="CD267" s="44"/>
      <c r="CE267" s="44"/>
      <c r="CF267" s="44"/>
      <c r="CG267" s="44"/>
      <c r="CH267" s="44"/>
      <c r="CI267" s="44"/>
      <c r="CJ267" s="44"/>
      <c r="CK267" s="44"/>
      <c r="CL267" s="44"/>
      <c r="CM267" s="44"/>
      <c r="CN267" s="44"/>
      <c r="CO267" s="44"/>
      <c r="CP267" s="44"/>
      <c r="CQ267" s="44"/>
      <c r="CR267" s="44"/>
      <c r="CS267" s="44"/>
      <c r="CT267" s="44"/>
      <c r="CU267" s="44"/>
      <c r="CV267" s="44"/>
      <c r="CW267" s="44"/>
      <c r="CX267" s="44"/>
      <c r="CY267" s="44"/>
      <c r="CZ267" s="44"/>
      <c r="DA267" s="44"/>
      <c r="DB267" s="44"/>
      <c r="DC267" s="44"/>
      <c r="DD267" s="44"/>
      <c r="DE267" s="44"/>
      <c r="DF267" s="44"/>
      <c r="DG267" s="44"/>
      <c r="DH267" s="44"/>
      <c r="DI267" s="44"/>
      <c r="DJ267" s="44"/>
      <c r="DK267" s="44"/>
      <c r="DL267" s="44"/>
      <c r="DM267" s="44"/>
      <c r="DN267" s="44"/>
      <c r="DO267" s="44"/>
      <c r="DP267" s="44"/>
      <c r="DQ267" s="44"/>
      <c r="DR267" s="44"/>
      <c r="DS267" s="44"/>
      <c r="DT267" s="44"/>
      <c r="DU267" s="44"/>
      <c r="DV267" s="44"/>
      <c r="DW267" s="44"/>
      <c r="DX267" s="44"/>
      <c r="DY267" s="44"/>
      <c r="DZ267" s="44"/>
      <c r="EA267" s="44"/>
      <c r="EB267" s="44"/>
      <c r="EC267" s="44"/>
      <c r="ED267" s="44"/>
      <c r="EE267" s="44"/>
      <c r="EF267" s="44"/>
      <c r="EG267" s="44"/>
      <c r="EH267" s="44"/>
      <c r="EI267" s="44"/>
      <c r="EJ267" s="44"/>
    </row>
    <row r="268" spans="1:140" s="46" customFormat="1" ht="12.75" customHeight="1">
      <c r="A268" s="255"/>
      <c r="B268" s="2"/>
      <c r="C268" s="2"/>
      <c r="D268" s="4"/>
      <c r="E268" s="358"/>
      <c r="F268" s="358"/>
      <c r="G268" s="358"/>
      <c r="H268" s="358"/>
      <c r="I268" s="4"/>
      <c r="J268" s="4"/>
      <c r="K268" s="4"/>
      <c r="L268" s="4"/>
      <c r="M268" s="4"/>
      <c r="N268" s="4"/>
      <c r="O268" s="4"/>
      <c r="P268" s="4"/>
      <c r="Q268" s="4"/>
      <c r="R268" s="4"/>
      <c r="S268" s="4"/>
      <c r="T268" s="4"/>
      <c r="U268" s="4"/>
      <c r="V268" s="4"/>
      <c r="W268" s="82"/>
      <c r="X268" s="82"/>
      <c r="Y268" s="82"/>
      <c r="Z268" s="82"/>
      <c r="AA268" s="82"/>
      <c r="AB268" s="82"/>
      <c r="AC268" s="82"/>
      <c r="AD268" s="82"/>
      <c r="AE268" s="82"/>
      <c r="AF268" s="82"/>
      <c r="AG268" s="82"/>
      <c r="AH268" s="82"/>
      <c r="AI268" s="82"/>
      <c r="AJ268" s="82"/>
      <c r="AK268" s="82"/>
      <c r="AL268" s="82"/>
      <c r="AM268" s="82"/>
      <c r="AN268" s="82"/>
      <c r="AO268" s="82"/>
      <c r="AP268" s="82"/>
      <c r="AQ268" s="83"/>
      <c r="AR268" s="83"/>
      <c r="AS268" s="83"/>
      <c r="AT268" s="83"/>
      <c r="AU268" s="83"/>
      <c r="AV268" s="83"/>
      <c r="AW268" s="83"/>
      <c r="AX268" s="83"/>
      <c r="AY268" s="83"/>
      <c r="AZ268" s="83"/>
      <c r="BA268" s="83"/>
      <c r="BB268" s="83"/>
      <c r="BC268" s="83"/>
      <c r="BD268" s="83"/>
      <c r="BE268" s="83"/>
      <c r="BF268" s="83"/>
      <c r="BG268" s="87"/>
      <c r="BH268" s="87"/>
      <c r="BI268" s="87"/>
      <c r="BJ268" s="87"/>
      <c r="BK268" s="87"/>
      <c r="BL268" s="87"/>
      <c r="CC268" s="360"/>
      <c r="CD268" s="360"/>
      <c r="CE268" s="360"/>
      <c r="CF268" s="360"/>
      <c r="CG268" s="360"/>
      <c r="CH268" s="360"/>
      <c r="CI268" s="360"/>
      <c r="CJ268" s="360"/>
      <c r="CK268" s="360"/>
      <c r="CL268" s="360"/>
      <c r="CM268" s="360"/>
      <c r="CN268" s="360"/>
      <c r="CO268" s="360"/>
      <c r="CP268" s="360"/>
      <c r="CQ268" s="360"/>
      <c r="CR268" s="360"/>
      <c r="CS268" s="360"/>
      <c r="CT268" s="360"/>
      <c r="CU268" s="360"/>
      <c r="CV268" s="360"/>
      <c r="CW268" s="360"/>
      <c r="CX268" s="360"/>
      <c r="CY268" s="360"/>
      <c r="CZ268" s="360"/>
      <c r="DA268" s="360"/>
      <c r="DB268" s="360"/>
      <c r="DC268" s="360"/>
      <c r="DD268" s="360"/>
      <c r="DE268" s="360"/>
      <c r="DF268" s="360"/>
      <c r="DG268" s="360"/>
      <c r="DH268" s="360"/>
      <c r="DI268" s="360"/>
      <c r="DJ268" s="360"/>
      <c r="DK268" s="360"/>
      <c r="DL268" s="360"/>
      <c r="DM268" s="360"/>
      <c r="DN268" s="360"/>
      <c r="DO268" s="360"/>
      <c r="DP268" s="360"/>
      <c r="DQ268" s="360"/>
      <c r="DR268" s="360"/>
      <c r="DS268" s="360"/>
      <c r="DT268" s="360"/>
      <c r="DU268" s="360"/>
      <c r="DV268" s="360"/>
      <c r="DW268" s="360"/>
      <c r="DX268" s="360"/>
      <c r="DY268" s="360"/>
      <c r="DZ268" s="360"/>
      <c r="EA268" s="360"/>
      <c r="EB268" s="360"/>
      <c r="EC268" s="360"/>
      <c r="ED268" s="360"/>
      <c r="EE268" s="360"/>
      <c r="EF268" s="360"/>
      <c r="EG268" s="360"/>
      <c r="EH268" s="360"/>
      <c r="EI268" s="360"/>
      <c r="EJ268" s="360"/>
    </row>
    <row r="269" spans="1:140" s="46" customFormat="1" ht="12.75" customHeight="1">
      <c r="A269" s="255"/>
      <c r="B269" s="2"/>
      <c r="C269" s="2"/>
      <c r="D269" s="4"/>
      <c r="E269" s="6"/>
      <c r="F269" s="6"/>
      <c r="G269" s="6"/>
      <c r="H269" s="6"/>
      <c r="I269" s="4"/>
      <c r="J269" s="4"/>
      <c r="K269" s="4"/>
      <c r="L269" s="4"/>
      <c r="M269" s="4"/>
      <c r="N269" s="4"/>
      <c r="O269" s="4"/>
      <c r="P269" s="4"/>
      <c r="Q269" s="4"/>
      <c r="R269" s="4"/>
      <c r="S269" s="4"/>
      <c r="T269" s="4"/>
      <c r="U269" s="4"/>
      <c r="V269" s="4"/>
      <c r="W269" s="82"/>
      <c r="X269" s="82"/>
      <c r="Y269" s="82"/>
      <c r="Z269" s="82"/>
      <c r="AA269" s="82"/>
      <c r="AB269" s="82"/>
      <c r="AC269" s="82"/>
      <c r="AD269" s="82"/>
      <c r="AE269" s="82"/>
      <c r="AF269" s="82"/>
      <c r="AG269" s="82"/>
      <c r="AH269" s="82"/>
      <c r="AI269" s="82"/>
      <c r="AJ269" s="82"/>
      <c r="AK269" s="82"/>
      <c r="AL269" s="82"/>
      <c r="AM269" s="82"/>
      <c r="AN269" s="82"/>
      <c r="AO269" s="82"/>
      <c r="AP269" s="82"/>
      <c r="AQ269" s="83"/>
      <c r="AR269" s="83"/>
      <c r="AS269" s="83"/>
      <c r="AT269" s="83"/>
      <c r="AU269" s="83"/>
      <c r="AV269" s="83"/>
      <c r="AW269" s="83"/>
      <c r="AX269" s="83"/>
      <c r="AY269" s="83"/>
      <c r="AZ269" s="83"/>
      <c r="BA269" s="83"/>
      <c r="BB269" s="83"/>
      <c r="BC269" s="83"/>
      <c r="BD269" s="83"/>
      <c r="BE269" s="83"/>
      <c r="BF269" s="83"/>
      <c r="BG269" s="87"/>
      <c r="BH269" s="87"/>
      <c r="BI269" s="87"/>
      <c r="BJ269" s="87"/>
      <c r="BK269" s="87"/>
      <c r="BL269" s="87"/>
      <c r="CC269" s="44"/>
      <c r="CD269" s="44"/>
      <c r="CE269" s="44"/>
      <c r="CF269" s="44"/>
      <c r="CG269" s="44"/>
      <c r="CH269" s="44"/>
      <c r="CI269" s="44"/>
      <c r="CJ269" s="44"/>
      <c r="CK269" s="44"/>
      <c r="CL269" s="44"/>
      <c r="CM269" s="44"/>
      <c r="CN269" s="44"/>
      <c r="CO269" s="44"/>
      <c r="CP269" s="44"/>
      <c r="CQ269" s="44"/>
      <c r="CR269" s="44"/>
      <c r="CS269" s="44"/>
      <c r="CT269" s="44"/>
      <c r="CU269" s="44"/>
      <c r="CV269" s="44"/>
      <c r="CW269" s="44"/>
      <c r="CX269" s="44"/>
      <c r="CY269" s="44"/>
      <c r="CZ269" s="44"/>
      <c r="DA269" s="44"/>
      <c r="DB269" s="44"/>
      <c r="DC269" s="44"/>
      <c r="DD269" s="44"/>
      <c r="DE269" s="44"/>
      <c r="DF269" s="44"/>
      <c r="DG269" s="44"/>
      <c r="DH269" s="44"/>
      <c r="DI269" s="44"/>
      <c r="DJ269" s="44"/>
      <c r="DK269" s="44"/>
      <c r="DL269" s="44"/>
      <c r="DM269" s="44"/>
      <c r="DN269" s="44"/>
      <c r="DO269" s="44"/>
      <c r="DP269" s="44"/>
      <c r="DQ269" s="44"/>
      <c r="DR269" s="44"/>
      <c r="DS269" s="44"/>
      <c r="DT269" s="44"/>
      <c r="DU269" s="44"/>
      <c r="DV269" s="44"/>
      <c r="DW269" s="44"/>
      <c r="DX269" s="44"/>
      <c r="DY269" s="44"/>
      <c r="DZ269" s="44"/>
      <c r="EA269" s="44"/>
      <c r="EB269" s="44"/>
      <c r="EC269" s="44"/>
      <c r="ED269" s="44"/>
      <c r="EE269" s="44"/>
      <c r="EF269" s="44"/>
      <c r="EG269" s="44"/>
      <c r="EH269" s="44"/>
      <c r="EI269" s="44"/>
      <c r="EJ269" s="44"/>
    </row>
    <row r="270" spans="1:140" s="46" customFormat="1" ht="12.75" customHeight="1">
      <c r="A270" s="1224" t="s">
        <v>40</v>
      </c>
      <c r="B270" s="1224"/>
      <c r="C270" s="1224"/>
      <c r="D270" s="1224"/>
      <c r="E270" s="1224"/>
      <c r="F270" s="1224"/>
      <c r="G270" s="1224"/>
      <c r="H270" s="1224"/>
      <c r="I270" s="1224"/>
      <c r="J270" s="1224"/>
      <c r="K270" s="1224"/>
      <c r="L270" s="1224"/>
      <c r="M270" s="1224"/>
      <c r="N270" s="1224"/>
      <c r="O270" s="1224"/>
      <c r="P270" s="1224"/>
      <c r="Q270" s="1224"/>
      <c r="R270" s="1224"/>
      <c r="S270" s="1224"/>
      <c r="T270" s="1224"/>
      <c r="U270" s="1224"/>
      <c r="V270" s="1224"/>
      <c r="W270" s="1224"/>
      <c r="X270" s="1224"/>
      <c r="Y270" s="1224"/>
      <c r="Z270" s="1224"/>
      <c r="AA270" s="1224"/>
      <c r="AB270" s="1224"/>
      <c r="AC270" s="1224"/>
      <c r="AD270" s="1224"/>
      <c r="AE270" s="1224"/>
      <c r="AF270" s="1224"/>
      <c r="AG270" s="1224"/>
      <c r="AH270" s="1224"/>
      <c r="AI270" s="1224"/>
      <c r="AJ270" s="1224"/>
      <c r="AK270" s="1224"/>
      <c r="AL270" s="1224"/>
      <c r="AM270" s="1224"/>
      <c r="AN270" s="1224"/>
      <c r="AO270" s="1224"/>
      <c r="AP270" s="1224"/>
      <c r="AQ270" s="1224"/>
      <c r="AR270" s="1224"/>
      <c r="AS270" s="1224"/>
      <c r="AT270" s="1224"/>
      <c r="AU270" s="1224"/>
      <c r="AV270" s="1224"/>
      <c r="AW270" s="1224"/>
      <c r="AX270" s="1224"/>
      <c r="AY270" s="1224"/>
      <c r="AZ270" s="1224"/>
      <c r="BA270" s="1224"/>
      <c r="BB270" s="1224"/>
      <c r="BC270" s="1224"/>
      <c r="BD270" s="1224"/>
      <c r="BE270" s="1224"/>
      <c r="BF270" s="1224"/>
      <c r="BG270" s="1224"/>
      <c r="BH270" s="1224"/>
      <c r="BI270" s="1224"/>
      <c r="BJ270" s="1224"/>
      <c r="BK270" s="1224"/>
      <c r="BL270" s="1224"/>
      <c r="CC270" s="44"/>
      <c r="CD270" s="44"/>
      <c r="CE270" s="44"/>
      <c r="CF270" s="44"/>
      <c r="CG270" s="44"/>
      <c r="CH270" s="44"/>
      <c r="CI270" s="44"/>
      <c r="CJ270" s="44"/>
      <c r="CK270" s="44"/>
      <c r="CL270" s="44"/>
      <c r="CM270" s="44"/>
      <c r="CN270" s="44"/>
      <c r="CO270" s="44"/>
      <c r="CP270" s="44"/>
      <c r="CQ270" s="44"/>
      <c r="CR270" s="44"/>
      <c r="CS270" s="44"/>
      <c r="CT270" s="44"/>
      <c r="CU270" s="44"/>
      <c r="CV270" s="44"/>
      <c r="CW270" s="44"/>
      <c r="CX270" s="44"/>
      <c r="CY270" s="44"/>
      <c r="CZ270" s="44"/>
      <c r="DA270" s="44"/>
      <c r="DB270" s="44"/>
      <c r="DC270" s="44"/>
      <c r="DD270" s="44"/>
      <c r="DE270" s="44"/>
      <c r="DF270" s="44"/>
      <c r="DG270" s="44"/>
      <c r="DH270" s="44"/>
      <c r="DI270" s="44"/>
      <c r="DJ270" s="44"/>
      <c r="DK270" s="44"/>
      <c r="DL270" s="44"/>
      <c r="DM270" s="44"/>
      <c r="DN270" s="44"/>
      <c r="DO270" s="44"/>
      <c r="DP270" s="44"/>
      <c r="DQ270" s="44"/>
      <c r="DR270" s="44"/>
      <c r="DS270" s="44"/>
      <c r="DT270" s="44"/>
      <c r="DU270" s="44"/>
      <c r="DV270" s="44"/>
      <c r="DW270" s="44"/>
      <c r="DX270" s="44"/>
      <c r="DY270" s="44"/>
      <c r="DZ270" s="44"/>
      <c r="EA270" s="44"/>
      <c r="EB270" s="44"/>
      <c r="EC270" s="44"/>
      <c r="ED270" s="44"/>
      <c r="EE270" s="44"/>
      <c r="EF270" s="44"/>
      <c r="EG270" s="44"/>
      <c r="EH270" s="44"/>
      <c r="EI270" s="44"/>
      <c r="EJ270" s="44"/>
    </row>
    <row r="271" spans="1:140" s="46" customFormat="1" ht="12.75" customHeight="1">
      <c r="A271" s="1224"/>
      <c r="B271" s="1224"/>
      <c r="C271" s="1224"/>
      <c r="D271" s="1224"/>
      <c r="E271" s="1224"/>
      <c r="F271" s="1224"/>
      <c r="G271" s="1224"/>
      <c r="H271" s="1224"/>
      <c r="I271" s="1224"/>
      <c r="J271" s="1224"/>
      <c r="K271" s="1224"/>
      <c r="L271" s="1224"/>
      <c r="M271" s="1224"/>
      <c r="N271" s="1224"/>
      <c r="O271" s="1224"/>
      <c r="P271" s="1224"/>
      <c r="Q271" s="1224"/>
      <c r="R271" s="1224"/>
      <c r="S271" s="1224"/>
      <c r="T271" s="1224"/>
      <c r="U271" s="1224"/>
      <c r="V271" s="1224"/>
      <c r="W271" s="1224"/>
      <c r="X271" s="1224"/>
      <c r="Y271" s="1224"/>
      <c r="Z271" s="1224"/>
      <c r="AA271" s="1224"/>
      <c r="AB271" s="1224"/>
      <c r="AC271" s="1224"/>
      <c r="AD271" s="1224"/>
      <c r="AE271" s="1224"/>
      <c r="AF271" s="1224"/>
      <c r="AG271" s="1224"/>
      <c r="AH271" s="1224"/>
      <c r="AI271" s="1224"/>
      <c r="AJ271" s="1224"/>
      <c r="AK271" s="1224"/>
      <c r="AL271" s="1224"/>
      <c r="AM271" s="1224"/>
      <c r="AN271" s="1224"/>
      <c r="AO271" s="1224"/>
      <c r="AP271" s="1224"/>
      <c r="AQ271" s="1224"/>
      <c r="AR271" s="1224"/>
      <c r="AS271" s="1224"/>
      <c r="AT271" s="1224"/>
      <c r="AU271" s="1224"/>
      <c r="AV271" s="1224"/>
      <c r="AW271" s="1224"/>
      <c r="AX271" s="1224"/>
      <c r="AY271" s="1224"/>
      <c r="AZ271" s="1224"/>
      <c r="BA271" s="1224"/>
      <c r="BB271" s="1224"/>
      <c r="BC271" s="1224"/>
      <c r="BD271" s="1224"/>
      <c r="BE271" s="1224"/>
      <c r="BF271" s="1224"/>
      <c r="BG271" s="1224"/>
      <c r="BH271" s="1224"/>
      <c r="BI271" s="1224"/>
      <c r="BJ271" s="1224"/>
      <c r="BK271" s="1224"/>
      <c r="BL271" s="1224"/>
      <c r="CC271" s="44"/>
      <c r="CD271" s="44"/>
      <c r="CE271" s="44"/>
      <c r="CF271" s="44"/>
      <c r="CG271" s="44"/>
      <c r="CH271" s="44"/>
      <c r="CI271" s="44"/>
      <c r="CJ271" s="44"/>
      <c r="CK271" s="44"/>
      <c r="CL271" s="44"/>
      <c r="CM271" s="44"/>
      <c r="CN271" s="44"/>
      <c r="CO271" s="44"/>
      <c r="CP271" s="44"/>
      <c r="CQ271" s="44"/>
      <c r="CR271" s="44"/>
      <c r="CS271" s="44"/>
      <c r="CT271" s="44"/>
      <c r="CU271" s="44"/>
      <c r="CV271" s="44"/>
      <c r="CW271" s="44"/>
      <c r="CX271" s="44"/>
      <c r="CY271" s="44"/>
      <c r="CZ271" s="44"/>
      <c r="DA271" s="44"/>
      <c r="DB271" s="44"/>
      <c r="DC271" s="44"/>
      <c r="DD271" s="44"/>
      <c r="DE271" s="44"/>
      <c r="DF271" s="44"/>
      <c r="DG271" s="44"/>
      <c r="DH271" s="44"/>
      <c r="DI271" s="44"/>
      <c r="DJ271" s="44"/>
      <c r="DK271" s="44"/>
      <c r="DL271" s="44"/>
      <c r="DM271" s="44"/>
      <c r="DN271" s="44"/>
      <c r="DO271" s="44"/>
      <c r="DP271" s="44"/>
      <c r="DQ271" s="44"/>
      <c r="DR271" s="44"/>
      <c r="DS271" s="44"/>
      <c r="DT271" s="44"/>
      <c r="DU271" s="44"/>
      <c r="DV271" s="44"/>
      <c r="DW271" s="44"/>
      <c r="DX271" s="44"/>
      <c r="DY271" s="44"/>
      <c r="DZ271" s="44"/>
      <c r="EA271" s="44"/>
      <c r="EB271" s="44"/>
      <c r="EC271" s="44"/>
      <c r="ED271" s="44"/>
      <c r="EE271" s="44"/>
      <c r="EF271" s="44"/>
      <c r="EG271" s="44"/>
      <c r="EH271" s="44"/>
      <c r="EI271" s="44"/>
      <c r="EJ271" s="44"/>
    </row>
    <row r="272" spans="1:140" s="89" customFormat="1" ht="12.75" customHeight="1">
      <c r="A272" s="88"/>
      <c r="B272" s="88"/>
      <c r="C272" s="88"/>
      <c r="D272" s="88"/>
      <c r="E272" s="88"/>
      <c r="F272" s="88"/>
      <c r="G272" s="88"/>
      <c r="H272" s="88"/>
      <c r="I272" s="88"/>
      <c r="J272" s="88"/>
      <c r="K272" s="88"/>
      <c r="L272" s="88"/>
      <c r="M272" s="88"/>
      <c r="N272" s="88"/>
      <c r="O272" s="88"/>
      <c r="P272" s="88"/>
      <c r="Q272" s="88"/>
      <c r="R272" s="88"/>
      <c r="S272" s="88"/>
      <c r="T272" s="88"/>
      <c r="U272" s="88"/>
      <c r="V272" s="88"/>
      <c r="W272" s="88"/>
      <c r="X272" s="88"/>
      <c r="Y272" s="88"/>
      <c r="Z272" s="88"/>
      <c r="AA272" s="88"/>
      <c r="AB272" s="88"/>
      <c r="AC272" s="88"/>
      <c r="AD272" s="88"/>
      <c r="AE272" s="88"/>
      <c r="AF272" s="88"/>
      <c r="AG272" s="88"/>
      <c r="AH272" s="88"/>
      <c r="AI272" s="88"/>
      <c r="AJ272" s="88"/>
      <c r="AK272" s="88"/>
      <c r="AL272" s="88"/>
      <c r="AM272" s="88"/>
      <c r="AN272" s="88"/>
      <c r="AO272" s="88"/>
      <c r="AP272" s="88"/>
      <c r="AQ272" s="88"/>
      <c r="AR272" s="88"/>
      <c r="AS272" s="88"/>
      <c r="AT272" s="88"/>
      <c r="AU272" s="88"/>
      <c r="AV272" s="88"/>
      <c r="AW272" s="88"/>
      <c r="AX272" s="88"/>
      <c r="AY272" s="88"/>
      <c r="AZ272" s="88"/>
      <c r="BA272" s="88"/>
      <c r="BB272" s="88"/>
      <c r="BC272" s="88"/>
      <c r="BD272" s="88"/>
      <c r="BE272" s="88"/>
      <c r="BF272" s="88"/>
      <c r="BG272" s="88"/>
      <c r="BH272" s="88"/>
      <c r="BI272" s="88"/>
      <c r="BJ272" s="88"/>
      <c r="BK272" s="88"/>
      <c r="BL272" s="88"/>
      <c r="CC272" s="192"/>
      <c r="CD272" s="192"/>
      <c r="CE272" s="192"/>
      <c r="CF272" s="192"/>
      <c r="CG272" s="192"/>
      <c r="CH272" s="192"/>
      <c r="CI272" s="192"/>
      <c r="CJ272" s="192"/>
      <c r="CK272" s="192"/>
      <c r="CL272" s="192"/>
      <c r="CM272" s="192"/>
      <c r="CN272" s="192"/>
      <c r="CO272" s="192"/>
      <c r="CP272" s="192"/>
      <c r="CQ272" s="192"/>
      <c r="CR272" s="192"/>
      <c r="CS272" s="192"/>
      <c r="CT272" s="192"/>
      <c r="CU272" s="192"/>
      <c r="CV272" s="192"/>
      <c r="CW272" s="192"/>
      <c r="CX272" s="192"/>
      <c r="CY272" s="192"/>
      <c r="CZ272" s="192"/>
      <c r="DA272" s="192"/>
      <c r="DB272" s="192"/>
      <c r="DC272" s="192"/>
      <c r="DD272" s="192"/>
      <c r="DE272" s="192"/>
      <c r="DF272" s="192"/>
      <c r="DG272" s="192"/>
      <c r="DH272" s="192"/>
      <c r="DI272" s="192"/>
      <c r="DJ272" s="192"/>
      <c r="DK272" s="192"/>
      <c r="DL272" s="192"/>
      <c r="DM272" s="192"/>
      <c r="DN272" s="192"/>
      <c r="DO272" s="192"/>
      <c r="DP272" s="192"/>
      <c r="DQ272" s="192"/>
      <c r="DR272" s="192"/>
      <c r="DS272" s="192"/>
      <c r="DT272" s="192"/>
      <c r="DU272" s="192"/>
      <c r="DV272" s="192"/>
      <c r="DW272" s="192"/>
      <c r="DX272" s="192"/>
      <c r="DY272" s="192"/>
      <c r="DZ272" s="192"/>
      <c r="EA272" s="192"/>
      <c r="EB272" s="192"/>
      <c r="EC272" s="192"/>
      <c r="ED272" s="192"/>
      <c r="EE272" s="192"/>
      <c r="EF272" s="192"/>
      <c r="EG272" s="192"/>
      <c r="EH272" s="192"/>
      <c r="EI272" s="192"/>
      <c r="EJ272" s="192"/>
    </row>
    <row r="273" spans="1:80" s="14" customFormat="1" ht="20.100000000000001" customHeight="1">
      <c r="A273" s="113" t="s">
        <v>633</v>
      </c>
      <c r="B273" s="21"/>
      <c r="C273" s="21"/>
      <c r="D273" s="11"/>
      <c r="E273" s="12"/>
      <c r="F273" s="12"/>
      <c r="G273" s="12"/>
      <c r="H273" s="12"/>
      <c r="I273" s="12"/>
      <c r="J273" s="12"/>
      <c r="K273" s="12"/>
      <c r="L273" s="12"/>
      <c r="M273" s="12"/>
      <c r="N273" s="12"/>
      <c r="O273" s="12"/>
      <c r="P273" s="12"/>
      <c r="Q273" s="12"/>
      <c r="R273" s="12"/>
      <c r="S273" s="12"/>
      <c r="T273" s="12"/>
      <c r="U273" s="12"/>
      <c r="V273" s="12"/>
      <c r="W273" s="13"/>
      <c r="X273" s="13"/>
      <c r="Y273" s="13"/>
      <c r="Z273" s="13"/>
      <c r="AA273" s="13"/>
      <c r="AB273" s="13"/>
      <c r="AC273" s="13"/>
      <c r="AD273" s="13"/>
      <c r="AE273" s="13"/>
      <c r="AF273" s="13"/>
      <c r="AG273" s="13"/>
      <c r="AH273" s="13"/>
      <c r="AI273" s="13"/>
      <c r="AJ273" s="13"/>
      <c r="AK273" s="13"/>
      <c r="AL273" s="13"/>
      <c r="AM273" s="13"/>
      <c r="AN273" s="13"/>
      <c r="AO273" s="13"/>
      <c r="AP273" s="13"/>
      <c r="BG273" s="1352" t="s">
        <v>320</v>
      </c>
      <c r="BH273" s="1352"/>
      <c r="BI273" s="1352"/>
      <c r="BJ273" s="1352"/>
      <c r="BK273" s="1352"/>
      <c r="BL273" s="1352"/>
      <c r="BM273" s="101"/>
      <c r="BN273" s="101"/>
      <c r="BO273" s="101"/>
      <c r="BP273" s="101"/>
      <c r="BQ273" s="101"/>
      <c r="BR273" s="101"/>
      <c r="BS273" s="101"/>
      <c r="BT273" s="101"/>
      <c r="BU273" s="101"/>
      <c r="BV273" s="101"/>
      <c r="BW273" s="101"/>
      <c r="BX273" s="101"/>
      <c r="BY273" s="101"/>
      <c r="BZ273" s="101"/>
      <c r="CA273" s="101"/>
      <c r="CB273" s="101"/>
    </row>
    <row r="274" spans="1:80" ht="12.75" customHeight="1">
      <c r="A274" s="392"/>
      <c r="B274" s="969" t="s">
        <v>30</v>
      </c>
      <c r="C274" s="970"/>
      <c r="D274" s="971"/>
      <c r="E274" s="1337" t="s">
        <v>1420</v>
      </c>
      <c r="F274" s="1338"/>
      <c r="G274" s="1338"/>
      <c r="H274" s="1338"/>
      <c r="I274" s="1338"/>
      <c r="J274" s="1338"/>
      <c r="K274" s="1338"/>
      <c r="L274" s="1338"/>
      <c r="M274" s="1338"/>
      <c r="N274" s="1338"/>
      <c r="O274" s="1338"/>
      <c r="P274" s="1338"/>
      <c r="Q274" s="1338"/>
      <c r="R274" s="1338"/>
      <c r="S274" s="1338"/>
      <c r="T274" s="1338"/>
      <c r="U274" s="1338"/>
      <c r="V274" s="1338"/>
      <c r="W274" s="1338"/>
      <c r="X274" s="1338"/>
      <c r="Y274" s="1338"/>
      <c r="Z274" s="1338"/>
      <c r="AA274" s="1338"/>
      <c r="AB274" s="1338"/>
      <c r="AC274" s="1338"/>
      <c r="AD274" s="1338"/>
      <c r="AE274" s="1338"/>
      <c r="AF274" s="1338"/>
      <c r="AG274" s="1338"/>
      <c r="AH274" s="1338"/>
      <c r="AI274" s="1338"/>
      <c r="AJ274" s="1338"/>
      <c r="AK274" s="1338"/>
      <c r="AL274" s="1338"/>
      <c r="AM274" s="1338"/>
      <c r="AN274" s="1338"/>
      <c r="AO274" s="1338"/>
      <c r="AP274" s="1338"/>
      <c r="AQ274" s="1338"/>
      <c r="AR274" s="1338"/>
      <c r="AS274" s="1338"/>
      <c r="AT274" s="1338"/>
      <c r="AU274" s="1338"/>
      <c r="AV274" s="1338"/>
      <c r="AW274" s="1338"/>
      <c r="AX274" s="1338"/>
      <c r="AY274" s="1338"/>
      <c r="AZ274" s="1338"/>
      <c r="BA274" s="1338"/>
      <c r="BB274" s="1338"/>
      <c r="BC274" s="1338"/>
      <c r="BD274" s="1338"/>
      <c r="BE274" s="1338"/>
      <c r="BF274" s="1339"/>
      <c r="BG274" s="899"/>
      <c r="BH274" s="900"/>
      <c r="BI274" s="900"/>
      <c r="BJ274" s="900"/>
      <c r="BK274" s="900"/>
      <c r="BL274" s="901"/>
      <c r="BM274" s="391"/>
      <c r="BN274" s="391"/>
      <c r="BO274" s="391"/>
      <c r="BP274" s="391"/>
      <c r="BQ274" s="391"/>
      <c r="BR274" s="391"/>
      <c r="BS274" s="391"/>
      <c r="BT274" s="391"/>
      <c r="BU274" s="391"/>
      <c r="BV274" s="391"/>
      <c r="BW274" s="391"/>
      <c r="BX274" s="391"/>
      <c r="BY274" s="391"/>
      <c r="BZ274" s="391"/>
      <c r="CA274" s="391"/>
      <c r="CB274" s="391"/>
    </row>
    <row r="275" spans="1:80" s="541" customFormat="1" ht="12.75" customHeight="1">
      <c r="A275" s="392"/>
      <c r="B275" s="972"/>
      <c r="C275" s="973"/>
      <c r="D275" s="974"/>
      <c r="E275" s="1340"/>
      <c r="F275" s="1341"/>
      <c r="G275" s="1341"/>
      <c r="H275" s="1341"/>
      <c r="I275" s="1341"/>
      <c r="J275" s="1341"/>
      <c r="K275" s="1341"/>
      <c r="L275" s="1341"/>
      <c r="M275" s="1341"/>
      <c r="N275" s="1341"/>
      <c r="O275" s="1341"/>
      <c r="P275" s="1341"/>
      <c r="Q275" s="1341"/>
      <c r="R275" s="1341"/>
      <c r="S275" s="1341"/>
      <c r="T275" s="1341"/>
      <c r="U275" s="1341"/>
      <c r="V275" s="1341"/>
      <c r="W275" s="1341"/>
      <c r="X275" s="1341"/>
      <c r="Y275" s="1341"/>
      <c r="Z275" s="1341"/>
      <c r="AA275" s="1341"/>
      <c r="AB275" s="1341"/>
      <c r="AC275" s="1341"/>
      <c r="AD275" s="1341"/>
      <c r="AE275" s="1341"/>
      <c r="AF275" s="1341"/>
      <c r="AG275" s="1341"/>
      <c r="AH275" s="1341"/>
      <c r="AI275" s="1341"/>
      <c r="AJ275" s="1341"/>
      <c r="AK275" s="1341"/>
      <c r="AL275" s="1341"/>
      <c r="AM275" s="1341"/>
      <c r="AN275" s="1341"/>
      <c r="AO275" s="1341"/>
      <c r="AP275" s="1341"/>
      <c r="AQ275" s="1341"/>
      <c r="AR275" s="1341"/>
      <c r="AS275" s="1341"/>
      <c r="AT275" s="1341"/>
      <c r="AU275" s="1341"/>
      <c r="AV275" s="1341"/>
      <c r="AW275" s="1341"/>
      <c r="AX275" s="1341"/>
      <c r="AY275" s="1341"/>
      <c r="AZ275" s="1341"/>
      <c r="BA275" s="1341"/>
      <c r="BB275" s="1341"/>
      <c r="BC275" s="1341"/>
      <c r="BD275" s="1341"/>
      <c r="BE275" s="1341"/>
      <c r="BF275" s="1342"/>
      <c r="BG275" s="902"/>
      <c r="BH275" s="903"/>
      <c r="BI275" s="903"/>
      <c r="BJ275" s="903"/>
      <c r="BK275" s="903"/>
      <c r="BL275" s="904"/>
      <c r="BM275" s="391"/>
      <c r="BN275" s="391"/>
      <c r="BO275" s="391"/>
      <c r="BP275" s="391"/>
      <c r="BQ275" s="391"/>
      <c r="BR275" s="391"/>
      <c r="BS275" s="391"/>
      <c r="BT275" s="391"/>
      <c r="BU275" s="391"/>
      <c r="BV275" s="391"/>
      <c r="BW275" s="391"/>
      <c r="BX275" s="391"/>
      <c r="BY275" s="391"/>
      <c r="BZ275" s="391"/>
      <c r="CA275" s="391"/>
      <c r="CB275" s="391"/>
    </row>
    <row r="276" spans="1:80" s="541" customFormat="1" ht="12.75" customHeight="1">
      <c r="A276" s="392"/>
      <c r="B276" s="972"/>
      <c r="C276" s="973"/>
      <c r="D276" s="974"/>
      <c r="E276" s="1340"/>
      <c r="F276" s="1341"/>
      <c r="G276" s="1341"/>
      <c r="H276" s="1341"/>
      <c r="I276" s="1341"/>
      <c r="J276" s="1341"/>
      <c r="K276" s="1341"/>
      <c r="L276" s="1341"/>
      <c r="M276" s="1341"/>
      <c r="N276" s="1341"/>
      <c r="O276" s="1341"/>
      <c r="P276" s="1341"/>
      <c r="Q276" s="1341"/>
      <c r="R276" s="1341"/>
      <c r="S276" s="1341"/>
      <c r="T276" s="1341"/>
      <c r="U276" s="1341"/>
      <c r="V276" s="1341"/>
      <c r="W276" s="1341"/>
      <c r="X276" s="1341"/>
      <c r="Y276" s="1341"/>
      <c r="Z276" s="1341"/>
      <c r="AA276" s="1341"/>
      <c r="AB276" s="1341"/>
      <c r="AC276" s="1341"/>
      <c r="AD276" s="1341"/>
      <c r="AE276" s="1341"/>
      <c r="AF276" s="1341"/>
      <c r="AG276" s="1341"/>
      <c r="AH276" s="1341"/>
      <c r="AI276" s="1341"/>
      <c r="AJ276" s="1341"/>
      <c r="AK276" s="1341"/>
      <c r="AL276" s="1341"/>
      <c r="AM276" s="1341"/>
      <c r="AN276" s="1341"/>
      <c r="AO276" s="1341"/>
      <c r="AP276" s="1341"/>
      <c r="AQ276" s="1341"/>
      <c r="AR276" s="1341"/>
      <c r="AS276" s="1341"/>
      <c r="AT276" s="1341"/>
      <c r="AU276" s="1341"/>
      <c r="AV276" s="1341"/>
      <c r="AW276" s="1341"/>
      <c r="AX276" s="1341"/>
      <c r="AY276" s="1341"/>
      <c r="AZ276" s="1341"/>
      <c r="BA276" s="1341"/>
      <c r="BB276" s="1341"/>
      <c r="BC276" s="1341"/>
      <c r="BD276" s="1341"/>
      <c r="BE276" s="1341"/>
      <c r="BF276" s="1342"/>
      <c r="BG276" s="902"/>
      <c r="BH276" s="903"/>
      <c r="BI276" s="903"/>
      <c r="BJ276" s="903"/>
      <c r="BK276" s="903"/>
      <c r="BL276" s="904"/>
      <c r="BM276" s="391"/>
      <c r="BN276" s="391"/>
      <c r="BO276" s="391"/>
      <c r="BP276" s="391"/>
      <c r="BQ276" s="391"/>
      <c r="BR276" s="391"/>
      <c r="BS276" s="391"/>
      <c r="BT276" s="391"/>
      <c r="BU276" s="391"/>
      <c r="BV276" s="391"/>
      <c r="BW276" s="391"/>
      <c r="BX276" s="391"/>
      <c r="BY276" s="391"/>
      <c r="BZ276" s="391"/>
      <c r="CA276" s="391"/>
      <c r="CB276" s="391"/>
    </row>
    <row r="277" spans="1:80" s="541" customFormat="1" ht="12.75" customHeight="1">
      <c r="A277" s="392"/>
      <c r="B277" s="972"/>
      <c r="C277" s="973"/>
      <c r="D277" s="974"/>
      <c r="E277" s="1340"/>
      <c r="F277" s="1341"/>
      <c r="G277" s="1341"/>
      <c r="H277" s="1341"/>
      <c r="I277" s="1341"/>
      <c r="J277" s="1341"/>
      <c r="K277" s="1341"/>
      <c r="L277" s="1341"/>
      <c r="M277" s="1341"/>
      <c r="N277" s="1341"/>
      <c r="O277" s="1341"/>
      <c r="P277" s="1341"/>
      <c r="Q277" s="1341"/>
      <c r="R277" s="1341"/>
      <c r="S277" s="1341"/>
      <c r="T277" s="1341"/>
      <c r="U277" s="1341"/>
      <c r="V277" s="1341"/>
      <c r="W277" s="1341"/>
      <c r="X277" s="1341"/>
      <c r="Y277" s="1341"/>
      <c r="Z277" s="1341"/>
      <c r="AA277" s="1341"/>
      <c r="AB277" s="1341"/>
      <c r="AC277" s="1341"/>
      <c r="AD277" s="1341"/>
      <c r="AE277" s="1341"/>
      <c r="AF277" s="1341"/>
      <c r="AG277" s="1341"/>
      <c r="AH277" s="1341"/>
      <c r="AI277" s="1341"/>
      <c r="AJ277" s="1341"/>
      <c r="AK277" s="1341"/>
      <c r="AL277" s="1341"/>
      <c r="AM277" s="1341"/>
      <c r="AN277" s="1341"/>
      <c r="AO277" s="1341"/>
      <c r="AP277" s="1341"/>
      <c r="AQ277" s="1341"/>
      <c r="AR277" s="1341"/>
      <c r="AS277" s="1341"/>
      <c r="AT277" s="1341"/>
      <c r="AU277" s="1341"/>
      <c r="AV277" s="1341"/>
      <c r="AW277" s="1341"/>
      <c r="AX277" s="1341"/>
      <c r="AY277" s="1341"/>
      <c r="AZ277" s="1341"/>
      <c r="BA277" s="1341"/>
      <c r="BB277" s="1341"/>
      <c r="BC277" s="1341"/>
      <c r="BD277" s="1341"/>
      <c r="BE277" s="1341"/>
      <c r="BF277" s="1342"/>
      <c r="BG277" s="902"/>
      <c r="BH277" s="903"/>
      <c r="BI277" s="903"/>
      <c r="BJ277" s="903"/>
      <c r="BK277" s="903"/>
      <c r="BL277" s="904"/>
      <c r="BM277" s="391"/>
      <c r="BN277" s="391"/>
      <c r="BO277" s="391"/>
      <c r="BP277" s="391"/>
      <c r="BQ277" s="391"/>
      <c r="BR277" s="391"/>
      <c r="BS277" s="391"/>
      <c r="BT277" s="391"/>
      <c r="BU277" s="391"/>
      <c r="BV277" s="391"/>
      <c r="BW277" s="391"/>
      <c r="BX277" s="391"/>
      <c r="BY277" s="391"/>
      <c r="BZ277" s="391"/>
      <c r="CA277" s="391"/>
      <c r="CB277" s="391"/>
    </row>
    <row r="278" spans="1:80" s="541" customFormat="1" ht="12.75" customHeight="1">
      <c r="A278" s="392"/>
      <c r="B278" s="972"/>
      <c r="C278" s="973"/>
      <c r="D278" s="974"/>
      <c r="E278" s="1340"/>
      <c r="F278" s="1341"/>
      <c r="G278" s="1341"/>
      <c r="H278" s="1341"/>
      <c r="I278" s="1341"/>
      <c r="J278" s="1341"/>
      <c r="K278" s="1341"/>
      <c r="L278" s="1341"/>
      <c r="M278" s="1341"/>
      <c r="N278" s="1341"/>
      <c r="O278" s="1341"/>
      <c r="P278" s="1341"/>
      <c r="Q278" s="1341"/>
      <c r="R278" s="1341"/>
      <c r="S278" s="1341"/>
      <c r="T278" s="1341"/>
      <c r="U278" s="1341"/>
      <c r="V278" s="1341"/>
      <c r="W278" s="1341"/>
      <c r="X278" s="1341"/>
      <c r="Y278" s="1341"/>
      <c r="Z278" s="1341"/>
      <c r="AA278" s="1341"/>
      <c r="AB278" s="1341"/>
      <c r="AC278" s="1341"/>
      <c r="AD278" s="1341"/>
      <c r="AE278" s="1341"/>
      <c r="AF278" s="1341"/>
      <c r="AG278" s="1341"/>
      <c r="AH278" s="1341"/>
      <c r="AI278" s="1341"/>
      <c r="AJ278" s="1341"/>
      <c r="AK278" s="1341"/>
      <c r="AL278" s="1341"/>
      <c r="AM278" s="1341"/>
      <c r="AN278" s="1341"/>
      <c r="AO278" s="1341"/>
      <c r="AP278" s="1341"/>
      <c r="AQ278" s="1341"/>
      <c r="AR278" s="1341"/>
      <c r="AS278" s="1341"/>
      <c r="AT278" s="1341"/>
      <c r="AU278" s="1341"/>
      <c r="AV278" s="1341"/>
      <c r="AW278" s="1341"/>
      <c r="AX278" s="1341"/>
      <c r="AY278" s="1341"/>
      <c r="AZ278" s="1341"/>
      <c r="BA278" s="1341"/>
      <c r="BB278" s="1341"/>
      <c r="BC278" s="1341"/>
      <c r="BD278" s="1341"/>
      <c r="BE278" s="1341"/>
      <c r="BF278" s="1342"/>
      <c r="BG278" s="902"/>
      <c r="BH278" s="903"/>
      <c r="BI278" s="903"/>
      <c r="BJ278" s="903"/>
      <c r="BK278" s="903"/>
      <c r="BL278" s="904"/>
      <c r="BM278" s="391"/>
      <c r="BN278" s="391"/>
      <c r="BO278" s="391"/>
      <c r="BP278" s="391"/>
      <c r="BQ278" s="391"/>
      <c r="BR278" s="391"/>
      <c r="BS278" s="391"/>
      <c r="BT278" s="391"/>
      <c r="BU278" s="391"/>
      <c r="BV278" s="391"/>
      <c r="BW278" s="391"/>
      <c r="BX278" s="391"/>
      <c r="BY278" s="391"/>
      <c r="BZ278" s="391"/>
      <c r="CA278" s="391"/>
      <c r="CB278" s="391"/>
    </row>
    <row r="279" spans="1:80" ht="12.75" customHeight="1">
      <c r="A279" s="392"/>
      <c r="B279" s="972"/>
      <c r="C279" s="973"/>
      <c r="D279" s="974"/>
      <c r="E279" s="1340"/>
      <c r="F279" s="1341"/>
      <c r="G279" s="1341"/>
      <c r="H279" s="1341"/>
      <c r="I279" s="1341"/>
      <c r="J279" s="1341"/>
      <c r="K279" s="1341"/>
      <c r="L279" s="1341"/>
      <c r="M279" s="1341"/>
      <c r="N279" s="1341"/>
      <c r="O279" s="1341"/>
      <c r="P279" s="1341"/>
      <c r="Q279" s="1341"/>
      <c r="R279" s="1341"/>
      <c r="S279" s="1341"/>
      <c r="T279" s="1341"/>
      <c r="U279" s="1341"/>
      <c r="V279" s="1341"/>
      <c r="W279" s="1341"/>
      <c r="X279" s="1341"/>
      <c r="Y279" s="1341"/>
      <c r="Z279" s="1341"/>
      <c r="AA279" s="1341"/>
      <c r="AB279" s="1341"/>
      <c r="AC279" s="1341"/>
      <c r="AD279" s="1341"/>
      <c r="AE279" s="1341"/>
      <c r="AF279" s="1341"/>
      <c r="AG279" s="1341"/>
      <c r="AH279" s="1341"/>
      <c r="AI279" s="1341"/>
      <c r="AJ279" s="1341"/>
      <c r="AK279" s="1341"/>
      <c r="AL279" s="1341"/>
      <c r="AM279" s="1341"/>
      <c r="AN279" s="1341"/>
      <c r="AO279" s="1341"/>
      <c r="AP279" s="1341"/>
      <c r="AQ279" s="1341"/>
      <c r="AR279" s="1341"/>
      <c r="AS279" s="1341"/>
      <c r="AT279" s="1341"/>
      <c r="AU279" s="1341"/>
      <c r="AV279" s="1341"/>
      <c r="AW279" s="1341"/>
      <c r="AX279" s="1341"/>
      <c r="AY279" s="1341"/>
      <c r="AZ279" s="1341"/>
      <c r="BA279" s="1341"/>
      <c r="BB279" s="1341"/>
      <c r="BC279" s="1341"/>
      <c r="BD279" s="1341"/>
      <c r="BE279" s="1341"/>
      <c r="BF279" s="1342"/>
      <c r="BG279" s="902"/>
      <c r="BH279" s="903"/>
      <c r="BI279" s="903"/>
      <c r="BJ279" s="903"/>
      <c r="BK279" s="903"/>
      <c r="BL279" s="904"/>
      <c r="BM279" s="391"/>
      <c r="BN279" s="391"/>
      <c r="BO279" s="391"/>
      <c r="BP279" s="391"/>
      <c r="BQ279" s="391"/>
      <c r="BR279" s="391"/>
      <c r="BS279" s="391"/>
      <c r="BT279" s="391"/>
      <c r="BU279" s="391"/>
      <c r="BV279" s="391"/>
      <c r="BW279" s="391"/>
      <c r="BX279" s="391"/>
      <c r="BY279" s="391"/>
      <c r="BZ279" s="391"/>
      <c r="CA279" s="391"/>
      <c r="CB279" s="391"/>
    </row>
    <row r="280" spans="1:80" ht="12.75" customHeight="1">
      <c r="A280" s="392"/>
      <c r="B280" s="975"/>
      <c r="C280" s="976"/>
      <c r="D280" s="977"/>
      <c r="E280" s="1551"/>
      <c r="F280" s="1552"/>
      <c r="G280" s="1552"/>
      <c r="H280" s="1552"/>
      <c r="I280" s="1552"/>
      <c r="J280" s="1552"/>
      <c r="K280" s="1552"/>
      <c r="L280" s="1552"/>
      <c r="M280" s="1552"/>
      <c r="N280" s="1552"/>
      <c r="O280" s="1552"/>
      <c r="P280" s="1552"/>
      <c r="Q280" s="1552"/>
      <c r="R280" s="1552"/>
      <c r="S280" s="1552"/>
      <c r="T280" s="1552"/>
      <c r="U280" s="1552"/>
      <c r="V280" s="1552"/>
      <c r="W280" s="1552"/>
      <c r="X280" s="1552"/>
      <c r="Y280" s="1552"/>
      <c r="Z280" s="1552"/>
      <c r="AA280" s="1552"/>
      <c r="AB280" s="1552"/>
      <c r="AC280" s="1552"/>
      <c r="AD280" s="1552"/>
      <c r="AE280" s="1552"/>
      <c r="AF280" s="1552"/>
      <c r="AG280" s="1552"/>
      <c r="AH280" s="1552"/>
      <c r="AI280" s="1552"/>
      <c r="AJ280" s="1552"/>
      <c r="AK280" s="1552"/>
      <c r="AL280" s="1552"/>
      <c r="AM280" s="1552"/>
      <c r="AN280" s="1552"/>
      <c r="AO280" s="1552"/>
      <c r="AP280" s="1552"/>
      <c r="AQ280" s="1552"/>
      <c r="AR280" s="1552"/>
      <c r="AS280" s="1552"/>
      <c r="AT280" s="1552"/>
      <c r="AU280" s="1552"/>
      <c r="AV280" s="1552"/>
      <c r="AW280" s="1552"/>
      <c r="AX280" s="1552"/>
      <c r="AY280" s="1552"/>
      <c r="AZ280" s="1552"/>
      <c r="BA280" s="1552"/>
      <c r="BB280" s="1552"/>
      <c r="BC280" s="1552"/>
      <c r="BD280" s="1552"/>
      <c r="BE280" s="1552"/>
      <c r="BF280" s="1553"/>
      <c r="BG280" s="905"/>
      <c r="BH280" s="906"/>
      <c r="BI280" s="906"/>
      <c r="BJ280" s="906"/>
      <c r="BK280" s="906"/>
      <c r="BL280" s="907"/>
      <c r="BM280" s="391"/>
      <c r="BN280" s="391"/>
      <c r="BO280" s="391"/>
      <c r="BP280" s="391"/>
      <c r="BQ280" s="391"/>
      <c r="BR280" s="391"/>
      <c r="BS280" s="391"/>
      <c r="BT280" s="391"/>
      <c r="BU280" s="391"/>
      <c r="BV280" s="391"/>
      <c r="BW280" s="391"/>
      <c r="BX280" s="391"/>
      <c r="BY280" s="391"/>
      <c r="BZ280" s="391"/>
      <c r="CA280" s="391"/>
      <c r="CB280" s="391"/>
    </row>
    <row r="281" spans="1:80" ht="12.75" customHeight="1">
      <c r="B281" s="541"/>
      <c r="C281" s="541"/>
      <c r="D281" s="542"/>
      <c r="E281" s="542"/>
      <c r="F281" s="542"/>
      <c r="G281" s="542"/>
      <c r="H281" s="542"/>
      <c r="I281" s="542"/>
      <c r="J281" s="542"/>
      <c r="K281" s="542"/>
      <c r="L281" s="542"/>
      <c r="M281" s="542"/>
      <c r="N281" s="542"/>
      <c r="O281" s="542"/>
      <c r="P281" s="542"/>
      <c r="Q281" s="542"/>
      <c r="R281" s="542"/>
      <c r="S281" s="542"/>
      <c r="T281" s="542"/>
      <c r="U281" s="542"/>
      <c r="V281" s="542"/>
      <c r="W281" s="542"/>
      <c r="X281" s="542"/>
      <c r="Y281" s="542"/>
      <c r="Z281" s="542"/>
      <c r="AA281" s="542"/>
      <c r="AB281" s="542"/>
      <c r="AC281" s="542"/>
      <c r="AD281" s="542"/>
      <c r="AE281" s="542"/>
      <c r="AF281" s="542"/>
      <c r="AG281" s="542"/>
      <c r="AH281" s="542"/>
      <c r="AI281" s="542"/>
      <c r="AJ281" s="542"/>
      <c r="AK281" s="542"/>
      <c r="AL281" s="542"/>
      <c r="AM281" s="542"/>
      <c r="AN281" s="542"/>
      <c r="AO281" s="542"/>
      <c r="AP281" s="542"/>
      <c r="AQ281" s="542"/>
      <c r="AR281" s="542"/>
      <c r="AS281" s="542"/>
      <c r="AT281" s="542"/>
      <c r="AU281" s="542"/>
      <c r="AV281" s="542"/>
      <c r="AW281" s="542"/>
      <c r="AX281" s="542"/>
      <c r="AY281" s="542"/>
      <c r="AZ281" s="542"/>
      <c r="BA281" s="542"/>
      <c r="BB281" s="542"/>
      <c r="BC281" s="542"/>
      <c r="BD281" s="542"/>
      <c r="BE281" s="542"/>
      <c r="BF281" s="542"/>
      <c r="BG281" s="102"/>
      <c r="BH281" s="102"/>
      <c r="BI281" s="102"/>
      <c r="BJ281" s="102"/>
      <c r="BK281" s="102"/>
      <c r="BL281" s="102"/>
      <c r="BM281" s="391"/>
      <c r="BN281" s="391"/>
      <c r="BO281" s="391"/>
      <c r="BP281" s="391"/>
      <c r="BQ281" s="391"/>
      <c r="BR281" s="391"/>
      <c r="BS281" s="391"/>
      <c r="BT281" s="391"/>
      <c r="BU281" s="391"/>
      <c r="BV281" s="391"/>
      <c r="BW281" s="391"/>
      <c r="BX281" s="391"/>
      <c r="BY281" s="391"/>
      <c r="BZ281" s="391"/>
      <c r="CA281" s="391"/>
      <c r="CB281" s="391"/>
    </row>
    <row r="282" spans="1:80" s="14" customFormat="1" ht="20.100000000000001" customHeight="1">
      <c r="A282" s="90" t="s">
        <v>399</v>
      </c>
      <c r="B282" s="21"/>
      <c r="C282" s="21"/>
      <c r="D282" s="11"/>
      <c r="E282" s="12"/>
      <c r="F282" s="12"/>
      <c r="G282" s="12"/>
      <c r="H282" s="12"/>
      <c r="I282" s="12"/>
      <c r="J282" s="12"/>
      <c r="K282" s="12"/>
      <c r="L282" s="12"/>
      <c r="M282" s="12"/>
      <c r="N282" s="12"/>
      <c r="O282" s="12"/>
      <c r="P282" s="12"/>
      <c r="Q282" s="12"/>
      <c r="R282" s="12"/>
      <c r="S282" s="12"/>
      <c r="T282" s="12"/>
      <c r="U282" s="12"/>
      <c r="V282" s="12"/>
      <c r="W282" s="13"/>
      <c r="X282" s="13"/>
      <c r="Y282" s="13"/>
      <c r="Z282" s="13"/>
      <c r="AA282" s="13"/>
      <c r="AB282" s="13"/>
      <c r="AC282" s="13"/>
      <c r="AD282" s="13"/>
      <c r="AE282" s="13"/>
      <c r="AF282" s="13"/>
      <c r="AG282" s="13"/>
      <c r="AH282" s="13"/>
      <c r="AI282" s="13"/>
      <c r="AJ282" s="13"/>
      <c r="AK282" s="13"/>
      <c r="AL282" s="13"/>
      <c r="AM282" s="13"/>
      <c r="AN282" s="13"/>
      <c r="AO282" s="13"/>
      <c r="AP282" s="13"/>
      <c r="BG282" s="311"/>
      <c r="BH282" s="311"/>
      <c r="BI282" s="311"/>
      <c r="BJ282" s="311"/>
      <c r="BK282" s="311"/>
      <c r="BL282" s="101"/>
      <c r="BM282" s="101"/>
      <c r="BN282" s="101"/>
      <c r="BO282" s="101"/>
      <c r="BP282" s="101"/>
      <c r="BQ282" s="101"/>
      <c r="BR282" s="101"/>
      <c r="BS282" s="101"/>
      <c r="BT282" s="101"/>
      <c r="BU282" s="101"/>
      <c r="BV282" s="101"/>
      <c r="BW282" s="101"/>
      <c r="BX282" s="101"/>
      <c r="BY282" s="101"/>
      <c r="BZ282" s="101"/>
      <c r="CA282" s="101"/>
    </row>
    <row r="283" spans="1:80" ht="12.75" customHeight="1">
      <c r="A283" s="2"/>
      <c r="B283" s="969" t="s">
        <v>30</v>
      </c>
      <c r="C283" s="970"/>
      <c r="D283" s="971"/>
      <c r="E283" s="940" t="s">
        <v>684</v>
      </c>
      <c r="F283" s="941"/>
      <c r="G283" s="941"/>
      <c r="H283" s="941"/>
      <c r="I283" s="941"/>
      <c r="J283" s="941"/>
      <c r="K283" s="941"/>
      <c r="L283" s="941"/>
      <c r="M283" s="941"/>
      <c r="N283" s="941"/>
      <c r="O283" s="941"/>
      <c r="P283" s="941"/>
      <c r="Q283" s="941"/>
      <c r="R283" s="941"/>
      <c r="S283" s="941"/>
      <c r="T283" s="941"/>
      <c r="U283" s="941"/>
      <c r="V283" s="941"/>
      <c r="W283" s="941"/>
      <c r="X283" s="941"/>
      <c r="Y283" s="941"/>
      <c r="Z283" s="941"/>
      <c r="AA283" s="941"/>
      <c r="AB283" s="941"/>
      <c r="AC283" s="941"/>
      <c r="AD283" s="941"/>
      <c r="AE283" s="941"/>
      <c r="AF283" s="941"/>
      <c r="AG283" s="941"/>
      <c r="AH283" s="941"/>
      <c r="AI283" s="941"/>
      <c r="AJ283" s="941"/>
      <c r="AK283" s="941"/>
      <c r="AL283" s="941"/>
      <c r="AM283" s="941"/>
      <c r="AN283" s="941"/>
      <c r="AO283" s="941"/>
      <c r="AP283" s="941"/>
      <c r="AQ283" s="941"/>
      <c r="AR283" s="941"/>
      <c r="AS283" s="941"/>
      <c r="AT283" s="941"/>
      <c r="AU283" s="941"/>
      <c r="AV283" s="941"/>
      <c r="AW283" s="941"/>
      <c r="AX283" s="941"/>
      <c r="AY283" s="941"/>
      <c r="AZ283" s="941"/>
      <c r="BA283" s="941"/>
      <c r="BB283" s="941"/>
      <c r="BC283" s="941"/>
      <c r="BD283" s="941"/>
      <c r="BE283" s="941"/>
      <c r="BF283" s="942"/>
      <c r="BG283" s="966"/>
      <c r="BH283" s="966"/>
      <c r="BI283" s="966"/>
      <c r="BJ283" s="966"/>
      <c r="BK283" s="966"/>
      <c r="BL283" s="966"/>
      <c r="CB283" s="44"/>
    </row>
    <row r="284" spans="1:80" ht="12.75" customHeight="1">
      <c r="A284" s="2"/>
      <c r="B284" s="972"/>
      <c r="C284" s="973"/>
      <c r="D284" s="974"/>
      <c r="E284" s="943"/>
      <c r="F284" s="944"/>
      <c r="G284" s="944"/>
      <c r="H284" s="944"/>
      <c r="I284" s="944"/>
      <c r="J284" s="944"/>
      <c r="K284" s="944"/>
      <c r="L284" s="944"/>
      <c r="M284" s="944"/>
      <c r="N284" s="944"/>
      <c r="O284" s="944"/>
      <c r="P284" s="944"/>
      <c r="Q284" s="944"/>
      <c r="R284" s="944"/>
      <c r="S284" s="944"/>
      <c r="T284" s="944"/>
      <c r="U284" s="944"/>
      <c r="V284" s="944"/>
      <c r="W284" s="944"/>
      <c r="X284" s="944"/>
      <c r="Y284" s="944"/>
      <c r="Z284" s="944"/>
      <c r="AA284" s="944"/>
      <c r="AB284" s="944"/>
      <c r="AC284" s="944"/>
      <c r="AD284" s="944"/>
      <c r="AE284" s="944"/>
      <c r="AF284" s="944"/>
      <c r="AG284" s="944"/>
      <c r="AH284" s="944"/>
      <c r="AI284" s="944"/>
      <c r="AJ284" s="944"/>
      <c r="AK284" s="944"/>
      <c r="AL284" s="944"/>
      <c r="AM284" s="944"/>
      <c r="AN284" s="944"/>
      <c r="AO284" s="944"/>
      <c r="AP284" s="944"/>
      <c r="AQ284" s="944"/>
      <c r="AR284" s="944"/>
      <c r="AS284" s="944"/>
      <c r="AT284" s="944"/>
      <c r="AU284" s="944"/>
      <c r="AV284" s="944"/>
      <c r="AW284" s="944"/>
      <c r="AX284" s="944"/>
      <c r="AY284" s="944"/>
      <c r="AZ284" s="944"/>
      <c r="BA284" s="944"/>
      <c r="BB284" s="944"/>
      <c r="BC284" s="944"/>
      <c r="BD284" s="944"/>
      <c r="BE284" s="944"/>
      <c r="BF284" s="945"/>
      <c r="BG284" s="966"/>
      <c r="BH284" s="966"/>
      <c r="BI284" s="966"/>
      <c r="BJ284" s="966"/>
      <c r="BK284" s="966"/>
      <c r="BL284" s="966"/>
      <c r="CB284" s="44"/>
    </row>
    <row r="285" spans="1:80" s="15" customFormat="1" ht="18" customHeight="1">
      <c r="A285" s="90"/>
      <c r="B285" s="1223" t="s">
        <v>86</v>
      </c>
      <c r="C285" s="1223"/>
      <c r="D285" s="1223"/>
      <c r="E285" s="1223"/>
      <c r="F285" s="1223"/>
      <c r="G285" s="1223"/>
      <c r="H285" s="1223"/>
      <c r="I285" s="1223"/>
      <c r="J285" s="1223"/>
      <c r="K285" s="1223"/>
      <c r="L285" s="1223"/>
      <c r="M285" s="1223"/>
      <c r="N285" s="1223"/>
      <c r="O285" s="1223"/>
      <c r="P285" s="1223"/>
      <c r="Q285" s="1223"/>
      <c r="R285" s="1223"/>
      <c r="S285" s="1223"/>
      <c r="T285" s="1223"/>
      <c r="U285" s="1223"/>
      <c r="V285" s="1223"/>
      <c r="W285" s="1223"/>
      <c r="X285" s="1223"/>
      <c r="Y285" s="1223"/>
      <c r="Z285" s="1223"/>
      <c r="AA285" s="1223"/>
      <c r="AB285" s="1223"/>
      <c r="AC285" s="1223"/>
      <c r="AD285" s="1223"/>
      <c r="AE285" s="1223"/>
      <c r="AF285" s="1223"/>
      <c r="AG285" s="1223"/>
      <c r="AH285" s="1223"/>
      <c r="AI285" s="1223"/>
      <c r="AJ285" s="1223"/>
      <c r="AK285" s="1223"/>
      <c r="AL285" s="1223"/>
      <c r="AM285" s="1223"/>
      <c r="AN285" s="1223"/>
      <c r="AO285" s="1223"/>
      <c r="AP285" s="1223"/>
      <c r="AQ285" s="1223"/>
      <c r="AR285" s="1223"/>
      <c r="AS285" s="1223"/>
      <c r="AT285" s="1223"/>
      <c r="AU285" s="1223"/>
      <c r="AV285" s="1223"/>
      <c r="AW285" s="1223"/>
      <c r="AX285" s="1223"/>
      <c r="AY285" s="1223"/>
      <c r="AZ285" s="1223"/>
      <c r="BA285" s="1223"/>
      <c r="BB285" s="1223"/>
      <c r="BC285" s="1223"/>
      <c r="BD285" s="1223"/>
      <c r="BE285" s="1223"/>
      <c r="BF285" s="1223"/>
      <c r="BG285" s="1223"/>
      <c r="BH285" s="1223"/>
      <c r="BI285" s="1223"/>
      <c r="BJ285" s="1223"/>
      <c r="BK285" s="1223"/>
      <c r="BL285" s="1223"/>
      <c r="BM285" s="103"/>
      <c r="BN285" s="103"/>
      <c r="BO285" s="103"/>
      <c r="BP285" s="103"/>
      <c r="BQ285" s="103"/>
      <c r="BR285" s="103"/>
      <c r="BS285" s="103"/>
      <c r="BT285" s="103"/>
    </row>
    <row r="286" spans="1:80" ht="12.75" customHeight="1">
      <c r="A286" s="2"/>
      <c r="B286" s="969" t="s">
        <v>33</v>
      </c>
      <c r="C286" s="970"/>
      <c r="D286" s="971"/>
      <c r="E286" s="940" t="s">
        <v>685</v>
      </c>
      <c r="F286" s="941"/>
      <c r="G286" s="941"/>
      <c r="H286" s="941"/>
      <c r="I286" s="941"/>
      <c r="J286" s="941"/>
      <c r="K286" s="941"/>
      <c r="L286" s="941"/>
      <c r="M286" s="941"/>
      <c r="N286" s="941"/>
      <c r="O286" s="941"/>
      <c r="P286" s="941"/>
      <c r="Q286" s="941"/>
      <c r="R286" s="941"/>
      <c r="S286" s="941"/>
      <c r="T286" s="941"/>
      <c r="U286" s="941"/>
      <c r="V286" s="941"/>
      <c r="W286" s="941"/>
      <c r="X286" s="941"/>
      <c r="Y286" s="941"/>
      <c r="Z286" s="941"/>
      <c r="AA286" s="941"/>
      <c r="AB286" s="941"/>
      <c r="AC286" s="941"/>
      <c r="AD286" s="941"/>
      <c r="AE286" s="941"/>
      <c r="AF286" s="941"/>
      <c r="AG286" s="941"/>
      <c r="AH286" s="941"/>
      <c r="AI286" s="941"/>
      <c r="AJ286" s="941"/>
      <c r="AK286" s="941"/>
      <c r="AL286" s="941"/>
      <c r="AM286" s="941"/>
      <c r="AN286" s="941"/>
      <c r="AO286" s="941"/>
      <c r="AP286" s="941"/>
      <c r="AQ286" s="941"/>
      <c r="AR286" s="941"/>
      <c r="AS286" s="941"/>
      <c r="AT286" s="941"/>
      <c r="AU286" s="941"/>
      <c r="AV286" s="941"/>
      <c r="AW286" s="941"/>
      <c r="AX286" s="941"/>
      <c r="AY286" s="941"/>
      <c r="AZ286" s="941"/>
      <c r="BA286" s="941"/>
      <c r="BB286" s="941"/>
      <c r="BC286" s="941"/>
      <c r="BD286" s="941"/>
      <c r="BE286" s="941"/>
      <c r="BF286" s="942"/>
      <c r="BG286" s="966"/>
      <c r="BH286" s="966"/>
      <c r="BI286" s="966"/>
      <c r="BJ286" s="966"/>
      <c r="BK286" s="966"/>
      <c r="BL286" s="966"/>
      <c r="BM286" s="44"/>
      <c r="CB286" s="44"/>
    </row>
    <row r="287" spans="1:80" ht="12" customHeight="1">
      <c r="A287" s="2"/>
      <c r="B287" s="972"/>
      <c r="C287" s="973"/>
      <c r="D287" s="974"/>
      <c r="E287" s="943"/>
      <c r="F287" s="944"/>
      <c r="G287" s="944"/>
      <c r="H287" s="944"/>
      <c r="I287" s="944"/>
      <c r="J287" s="944"/>
      <c r="K287" s="944"/>
      <c r="L287" s="944"/>
      <c r="M287" s="944"/>
      <c r="N287" s="944"/>
      <c r="O287" s="944"/>
      <c r="P287" s="944"/>
      <c r="Q287" s="944"/>
      <c r="R287" s="944"/>
      <c r="S287" s="944"/>
      <c r="T287" s="944"/>
      <c r="U287" s="944"/>
      <c r="V287" s="944"/>
      <c r="W287" s="944"/>
      <c r="X287" s="944"/>
      <c r="Y287" s="944"/>
      <c r="Z287" s="944"/>
      <c r="AA287" s="944"/>
      <c r="AB287" s="944"/>
      <c r="AC287" s="944"/>
      <c r="AD287" s="944"/>
      <c r="AE287" s="944"/>
      <c r="AF287" s="944"/>
      <c r="AG287" s="944"/>
      <c r="AH287" s="944"/>
      <c r="AI287" s="944"/>
      <c r="AJ287" s="944"/>
      <c r="AK287" s="944"/>
      <c r="AL287" s="944"/>
      <c r="AM287" s="944"/>
      <c r="AN287" s="944"/>
      <c r="AO287" s="944"/>
      <c r="AP287" s="944"/>
      <c r="AQ287" s="944"/>
      <c r="AR287" s="944"/>
      <c r="AS287" s="944"/>
      <c r="AT287" s="944"/>
      <c r="AU287" s="944"/>
      <c r="AV287" s="944"/>
      <c r="AW287" s="944"/>
      <c r="AX287" s="944"/>
      <c r="AY287" s="944"/>
      <c r="AZ287" s="944"/>
      <c r="BA287" s="944"/>
      <c r="BB287" s="944"/>
      <c r="BC287" s="944"/>
      <c r="BD287" s="944"/>
      <c r="BE287" s="944"/>
      <c r="BF287" s="945"/>
      <c r="BG287" s="966"/>
      <c r="BH287" s="966"/>
      <c r="BI287" s="966"/>
      <c r="BJ287" s="966"/>
      <c r="BK287" s="966"/>
      <c r="BL287" s="966"/>
      <c r="BM287" s="44"/>
      <c r="CB287" s="44"/>
    </row>
    <row r="288" spans="1:80" ht="12.75" customHeight="1">
      <c r="A288" s="2"/>
      <c r="B288" s="975"/>
      <c r="C288" s="976"/>
      <c r="D288" s="977"/>
      <c r="E288" s="946"/>
      <c r="F288" s="947"/>
      <c r="G288" s="947"/>
      <c r="H288" s="947"/>
      <c r="I288" s="947"/>
      <c r="J288" s="947"/>
      <c r="K288" s="947"/>
      <c r="L288" s="947"/>
      <c r="M288" s="947"/>
      <c r="N288" s="947"/>
      <c r="O288" s="947"/>
      <c r="P288" s="947"/>
      <c r="Q288" s="947"/>
      <c r="R288" s="947"/>
      <c r="S288" s="947"/>
      <c r="T288" s="947"/>
      <c r="U288" s="947"/>
      <c r="V288" s="947"/>
      <c r="W288" s="947"/>
      <c r="X288" s="947"/>
      <c r="Y288" s="947"/>
      <c r="Z288" s="947"/>
      <c r="AA288" s="947"/>
      <c r="AB288" s="947"/>
      <c r="AC288" s="947"/>
      <c r="AD288" s="947"/>
      <c r="AE288" s="947"/>
      <c r="AF288" s="947"/>
      <c r="AG288" s="947"/>
      <c r="AH288" s="947"/>
      <c r="AI288" s="947"/>
      <c r="AJ288" s="947"/>
      <c r="AK288" s="947"/>
      <c r="AL288" s="947"/>
      <c r="AM288" s="947"/>
      <c r="AN288" s="947"/>
      <c r="AO288" s="947"/>
      <c r="AP288" s="947"/>
      <c r="AQ288" s="947"/>
      <c r="AR288" s="947"/>
      <c r="AS288" s="947"/>
      <c r="AT288" s="947"/>
      <c r="AU288" s="947"/>
      <c r="AV288" s="947"/>
      <c r="AW288" s="947"/>
      <c r="AX288" s="947"/>
      <c r="AY288" s="947"/>
      <c r="AZ288" s="947"/>
      <c r="BA288" s="947"/>
      <c r="BB288" s="947"/>
      <c r="BC288" s="947"/>
      <c r="BD288" s="947"/>
      <c r="BE288" s="947"/>
      <c r="BF288" s="948"/>
      <c r="BG288" s="966"/>
      <c r="BH288" s="966"/>
      <c r="BI288" s="966"/>
      <c r="BJ288" s="966"/>
      <c r="BK288" s="966"/>
      <c r="BL288" s="966"/>
      <c r="BM288" s="44"/>
      <c r="CB288" s="44"/>
    </row>
    <row r="289" spans="1:80" s="15" customFormat="1" ht="18" customHeight="1">
      <c r="A289" s="90"/>
      <c r="B289" s="1223" t="s">
        <v>80</v>
      </c>
      <c r="C289" s="1223"/>
      <c r="D289" s="1223"/>
      <c r="E289" s="1223"/>
      <c r="F289" s="1223"/>
      <c r="G289" s="1223"/>
      <c r="H289" s="1223"/>
      <c r="I289" s="1223"/>
      <c r="J289" s="1223"/>
      <c r="K289" s="1223"/>
      <c r="L289" s="1223"/>
      <c r="M289" s="1223"/>
      <c r="N289" s="1223"/>
      <c r="O289" s="1223"/>
      <c r="P289" s="1223"/>
      <c r="Q289" s="1223"/>
      <c r="R289" s="1223"/>
      <c r="S289" s="1223"/>
      <c r="T289" s="1223"/>
      <c r="U289" s="1223"/>
      <c r="V289" s="1223"/>
      <c r="W289" s="1223"/>
      <c r="X289" s="1223"/>
      <c r="Y289" s="1223"/>
      <c r="Z289" s="1223"/>
      <c r="AA289" s="1223"/>
      <c r="AB289" s="1223"/>
      <c r="AC289" s="1223"/>
      <c r="AD289" s="1223"/>
      <c r="AE289" s="1223"/>
      <c r="AF289" s="1223"/>
      <c r="AG289" s="1223"/>
      <c r="AH289" s="1223"/>
      <c r="AI289" s="1223"/>
      <c r="AJ289" s="1223"/>
      <c r="AK289" s="1223"/>
      <c r="AL289" s="1223"/>
      <c r="AM289" s="1223"/>
      <c r="AN289" s="1223"/>
      <c r="AO289" s="1223"/>
      <c r="AP289" s="1223"/>
      <c r="AQ289" s="1223"/>
      <c r="AR289" s="1223"/>
      <c r="AS289" s="1223"/>
      <c r="AT289" s="1223"/>
      <c r="AU289" s="1223"/>
      <c r="AV289" s="1223"/>
      <c r="AW289" s="1223"/>
      <c r="AX289" s="1223"/>
      <c r="AY289" s="1223"/>
      <c r="AZ289" s="1223"/>
      <c r="BA289" s="1223"/>
      <c r="BB289" s="1223"/>
      <c r="BC289" s="1223"/>
      <c r="BD289" s="1223"/>
      <c r="BE289" s="1223"/>
      <c r="BF289" s="1223"/>
      <c r="BG289" s="1223"/>
      <c r="BH289" s="1223"/>
      <c r="BI289" s="1223"/>
      <c r="BJ289" s="1223"/>
      <c r="BK289" s="1223"/>
      <c r="BL289" s="1223"/>
      <c r="BN289" s="103"/>
      <c r="BO289" s="103"/>
      <c r="BP289" s="103"/>
      <c r="BQ289" s="103"/>
      <c r="BR289" s="103"/>
      <c r="BS289" s="103"/>
      <c r="BT289" s="103"/>
    </row>
    <row r="290" spans="1:80" ht="12.75" customHeight="1">
      <c r="A290" s="2"/>
      <c r="B290" s="1106" t="s">
        <v>34</v>
      </c>
      <c r="C290" s="1107"/>
      <c r="D290" s="1108"/>
      <c r="E290" s="940" t="s">
        <v>686</v>
      </c>
      <c r="F290" s="941"/>
      <c r="G290" s="941"/>
      <c r="H290" s="941"/>
      <c r="I290" s="941"/>
      <c r="J290" s="941"/>
      <c r="K290" s="941"/>
      <c r="L290" s="941"/>
      <c r="M290" s="941"/>
      <c r="N290" s="941"/>
      <c r="O290" s="941"/>
      <c r="P290" s="941"/>
      <c r="Q290" s="941"/>
      <c r="R290" s="941"/>
      <c r="S290" s="941"/>
      <c r="T290" s="941"/>
      <c r="U290" s="941"/>
      <c r="V290" s="941"/>
      <c r="W290" s="941"/>
      <c r="X290" s="941"/>
      <c r="Y290" s="941"/>
      <c r="Z290" s="941"/>
      <c r="AA290" s="941"/>
      <c r="AB290" s="941"/>
      <c r="AC290" s="941"/>
      <c r="AD290" s="941"/>
      <c r="AE290" s="941"/>
      <c r="AF290" s="941"/>
      <c r="AG290" s="941"/>
      <c r="AH290" s="941"/>
      <c r="AI290" s="941"/>
      <c r="AJ290" s="941"/>
      <c r="AK290" s="941"/>
      <c r="AL290" s="941"/>
      <c r="AM290" s="941"/>
      <c r="AN290" s="941"/>
      <c r="AO290" s="941"/>
      <c r="AP290" s="941"/>
      <c r="AQ290" s="941"/>
      <c r="AR290" s="941"/>
      <c r="AS290" s="941"/>
      <c r="AT290" s="941"/>
      <c r="AU290" s="941"/>
      <c r="AV290" s="941"/>
      <c r="AW290" s="941"/>
      <c r="AX290" s="941"/>
      <c r="AY290" s="941"/>
      <c r="AZ290" s="941"/>
      <c r="BA290" s="941"/>
      <c r="BB290" s="941"/>
      <c r="BC290" s="941"/>
      <c r="BD290" s="941"/>
      <c r="BE290" s="941"/>
      <c r="BF290" s="942"/>
      <c r="BG290" s="966"/>
      <c r="BH290" s="966"/>
      <c r="BI290" s="966"/>
      <c r="BJ290" s="966"/>
      <c r="BK290" s="966"/>
      <c r="BL290" s="966"/>
      <c r="CB290" s="44"/>
    </row>
    <row r="291" spans="1:80" s="801" customFormat="1" ht="12.75" customHeight="1">
      <c r="A291" s="2"/>
      <c r="B291" s="1109"/>
      <c r="C291" s="1110"/>
      <c r="D291" s="1111"/>
      <c r="E291" s="943"/>
      <c r="F291" s="944"/>
      <c r="G291" s="944"/>
      <c r="H291" s="944"/>
      <c r="I291" s="944"/>
      <c r="J291" s="944"/>
      <c r="K291" s="944"/>
      <c r="L291" s="944"/>
      <c r="M291" s="944"/>
      <c r="N291" s="944"/>
      <c r="O291" s="944"/>
      <c r="P291" s="944"/>
      <c r="Q291" s="944"/>
      <c r="R291" s="944"/>
      <c r="S291" s="944"/>
      <c r="T291" s="944"/>
      <c r="U291" s="944"/>
      <c r="V291" s="944"/>
      <c r="W291" s="944"/>
      <c r="X291" s="944"/>
      <c r="Y291" s="944"/>
      <c r="Z291" s="944"/>
      <c r="AA291" s="944"/>
      <c r="AB291" s="944"/>
      <c r="AC291" s="944"/>
      <c r="AD291" s="944"/>
      <c r="AE291" s="944"/>
      <c r="AF291" s="944"/>
      <c r="AG291" s="944"/>
      <c r="AH291" s="944"/>
      <c r="AI291" s="944"/>
      <c r="AJ291" s="944"/>
      <c r="AK291" s="944"/>
      <c r="AL291" s="944"/>
      <c r="AM291" s="944"/>
      <c r="AN291" s="944"/>
      <c r="AO291" s="944"/>
      <c r="AP291" s="944"/>
      <c r="AQ291" s="944"/>
      <c r="AR291" s="944"/>
      <c r="AS291" s="944"/>
      <c r="AT291" s="944"/>
      <c r="AU291" s="944"/>
      <c r="AV291" s="944"/>
      <c r="AW291" s="944"/>
      <c r="AX291" s="944"/>
      <c r="AY291" s="944"/>
      <c r="AZ291" s="944"/>
      <c r="BA291" s="944"/>
      <c r="BB291" s="944"/>
      <c r="BC291" s="944"/>
      <c r="BD291" s="944"/>
      <c r="BE291" s="944"/>
      <c r="BF291" s="945"/>
      <c r="BG291" s="966"/>
      <c r="BH291" s="966"/>
      <c r="BI291" s="966"/>
      <c r="BJ291" s="966"/>
      <c r="BK291" s="966"/>
      <c r="BL291" s="966"/>
      <c r="BM291" s="391"/>
      <c r="BN291" s="391"/>
      <c r="BO291" s="391"/>
      <c r="BP291" s="391"/>
      <c r="BQ291" s="391"/>
      <c r="BR291" s="391"/>
      <c r="BS291" s="391"/>
      <c r="BT291" s="391"/>
      <c r="BU291" s="391"/>
      <c r="BV291" s="391"/>
      <c r="BW291" s="391"/>
      <c r="BX291" s="391"/>
      <c r="BY291" s="391"/>
      <c r="BZ291" s="391"/>
      <c r="CA291" s="391"/>
    </row>
    <row r="292" spans="1:80" s="360" customFormat="1" ht="12.75" customHeight="1">
      <c r="A292" s="2"/>
      <c r="B292" s="1109"/>
      <c r="C292" s="1110"/>
      <c r="D292" s="1111"/>
      <c r="E292" s="943"/>
      <c r="F292" s="944"/>
      <c r="G292" s="944"/>
      <c r="H292" s="944"/>
      <c r="I292" s="944"/>
      <c r="J292" s="944"/>
      <c r="K292" s="944"/>
      <c r="L292" s="944"/>
      <c r="M292" s="944"/>
      <c r="N292" s="944"/>
      <c r="O292" s="944"/>
      <c r="P292" s="944"/>
      <c r="Q292" s="944"/>
      <c r="R292" s="944"/>
      <c r="S292" s="944"/>
      <c r="T292" s="944"/>
      <c r="U292" s="944"/>
      <c r="V292" s="944"/>
      <c r="W292" s="944"/>
      <c r="X292" s="944"/>
      <c r="Y292" s="944"/>
      <c r="Z292" s="944"/>
      <c r="AA292" s="944"/>
      <c r="AB292" s="944"/>
      <c r="AC292" s="944"/>
      <c r="AD292" s="944"/>
      <c r="AE292" s="944"/>
      <c r="AF292" s="944"/>
      <c r="AG292" s="944"/>
      <c r="AH292" s="944"/>
      <c r="AI292" s="944"/>
      <c r="AJ292" s="944"/>
      <c r="AK292" s="944"/>
      <c r="AL292" s="944"/>
      <c r="AM292" s="944"/>
      <c r="AN292" s="944"/>
      <c r="AO292" s="944"/>
      <c r="AP292" s="944"/>
      <c r="AQ292" s="944"/>
      <c r="AR292" s="944"/>
      <c r="AS292" s="944"/>
      <c r="AT292" s="944"/>
      <c r="AU292" s="944"/>
      <c r="AV292" s="944"/>
      <c r="AW292" s="944"/>
      <c r="AX292" s="944"/>
      <c r="AY292" s="944"/>
      <c r="AZ292" s="944"/>
      <c r="BA292" s="944"/>
      <c r="BB292" s="944"/>
      <c r="BC292" s="944"/>
      <c r="BD292" s="944"/>
      <c r="BE292" s="944"/>
      <c r="BF292" s="945"/>
      <c r="BG292" s="966"/>
      <c r="BH292" s="966"/>
      <c r="BI292" s="966"/>
      <c r="BJ292" s="966"/>
      <c r="BK292" s="966"/>
      <c r="BL292" s="966"/>
      <c r="BM292" s="46"/>
      <c r="BN292" s="46"/>
      <c r="BO292" s="46"/>
      <c r="BP292" s="46"/>
      <c r="BQ292" s="46"/>
      <c r="BR292" s="46"/>
      <c r="BS292" s="46"/>
      <c r="BT292" s="46"/>
      <c r="BU292" s="46"/>
      <c r="BV292" s="46"/>
      <c r="BW292" s="46"/>
      <c r="BX292" s="46"/>
      <c r="BY292" s="46"/>
      <c r="BZ292" s="46"/>
      <c r="CA292" s="46"/>
    </row>
    <row r="293" spans="1:80" ht="12" customHeight="1">
      <c r="A293" s="2"/>
      <c r="B293" s="1109"/>
      <c r="C293" s="1110"/>
      <c r="D293" s="1111"/>
      <c r="E293" s="943"/>
      <c r="F293" s="944"/>
      <c r="G293" s="944"/>
      <c r="H293" s="944"/>
      <c r="I293" s="944"/>
      <c r="J293" s="944"/>
      <c r="K293" s="944"/>
      <c r="L293" s="944"/>
      <c r="M293" s="944"/>
      <c r="N293" s="944"/>
      <c r="O293" s="944"/>
      <c r="P293" s="944"/>
      <c r="Q293" s="944"/>
      <c r="R293" s="944"/>
      <c r="S293" s="944"/>
      <c r="T293" s="944"/>
      <c r="U293" s="944"/>
      <c r="V293" s="944"/>
      <c r="W293" s="944"/>
      <c r="X293" s="944"/>
      <c r="Y293" s="944"/>
      <c r="Z293" s="944"/>
      <c r="AA293" s="944"/>
      <c r="AB293" s="944"/>
      <c r="AC293" s="944"/>
      <c r="AD293" s="944"/>
      <c r="AE293" s="944"/>
      <c r="AF293" s="944"/>
      <c r="AG293" s="944"/>
      <c r="AH293" s="944"/>
      <c r="AI293" s="944"/>
      <c r="AJ293" s="944"/>
      <c r="AK293" s="944"/>
      <c r="AL293" s="944"/>
      <c r="AM293" s="944"/>
      <c r="AN293" s="944"/>
      <c r="AO293" s="944"/>
      <c r="AP293" s="944"/>
      <c r="AQ293" s="944"/>
      <c r="AR293" s="944"/>
      <c r="AS293" s="944"/>
      <c r="AT293" s="944"/>
      <c r="AU293" s="944"/>
      <c r="AV293" s="944"/>
      <c r="AW293" s="944"/>
      <c r="AX293" s="944"/>
      <c r="AY293" s="944"/>
      <c r="AZ293" s="944"/>
      <c r="BA293" s="944"/>
      <c r="BB293" s="944"/>
      <c r="BC293" s="944"/>
      <c r="BD293" s="944"/>
      <c r="BE293" s="944"/>
      <c r="BF293" s="945"/>
      <c r="BG293" s="966"/>
      <c r="BH293" s="966"/>
      <c r="BI293" s="966"/>
      <c r="BJ293" s="966"/>
      <c r="BK293" s="966"/>
      <c r="BL293" s="966"/>
      <c r="CB293" s="44"/>
    </row>
    <row r="294" spans="1:80" ht="12.75" customHeight="1">
      <c r="A294" s="2"/>
      <c r="B294" s="1112"/>
      <c r="C294" s="1113"/>
      <c r="D294" s="1114"/>
      <c r="E294" s="946"/>
      <c r="F294" s="947"/>
      <c r="G294" s="947"/>
      <c r="H294" s="947"/>
      <c r="I294" s="947"/>
      <c r="J294" s="947"/>
      <c r="K294" s="947"/>
      <c r="L294" s="947"/>
      <c r="M294" s="947"/>
      <c r="N294" s="947"/>
      <c r="O294" s="947"/>
      <c r="P294" s="947"/>
      <c r="Q294" s="947"/>
      <c r="R294" s="947"/>
      <c r="S294" s="947"/>
      <c r="T294" s="947"/>
      <c r="U294" s="947"/>
      <c r="V294" s="947"/>
      <c r="W294" s="947"/>
      <c r="X294" s="947"/>
      <c r="Y294" s="947"/>
      <c r="Z294" s="947"/>
      <c r="AA294" s="947"/>
      <c r="AB294" s="947"/>
      <c r="AC294" s="947"/>
      <c r="AD294" s="947"/>
      <c r="AE294" s="947"/>
      <c r="AF294" s="947"/>
      <c r="AG294" s="947"/>
      <c r="AH294" s="947"/>
      <c r="AI294" s="947"/>
      <c r="AJ294" s="947"/>
      <c r="AK294" s="947"/>
      <c r="AL294" s="947"/>
      <c r="AM294" s="947"/>
      <c r="AN294" s="947"/>
      <c r="AO294" s="947"/>
      <c r="AP294" s="947"/>
      <c r="AQ294" s="947"/>
      <c r="AR294" s="947"/>
      <c r="AS294" s="947"/>
      <c r="AT294" s="947"/>
      <c r="AU294" s="947"/>
      <c r="AV294" s="947"/>
      <c r="AW294" s="947"/>
      <c r="AX294" s="947"/>
      <c r="AY294" s="947"/>
      <c r="AZ294" s="947"/>
      <c r="BA294" s="947"/>
      <c r="BB294" s="947"/>
      <c r="BC294" s="947"/>
      <c r="BD294" s="947"/>
      <c r="BE294" s="947"/>
      <c r="BF294" s="948"/>
      <c r="BG294" s="966"/>
      <c r="BH294" s="966"/>
      <c r="BI294" s="966"/>
      <c r="BJ294" s="966"/>
      <c r="BK294" s="966"/>
      <c r="BL294" s="966"/>
      <c r="CB294" s="44"/>
    </row>
    <row r="295" spans="1:80" ht="12.75" customHeight="1">
      <c r="A295" s="44"/>
      <c r="BG295" s="311"/>
      <c r="BH295" s="311"/>
      <c r="BI295" s="311"/>
      <c r="BJ295" s="311"/>
      <c r="BK295" s="311"/>
      <c r="BL295" s="46"/>
      <c r="CB295" s="44"/>
    </row>
    <row r="296" spans="1:80" s="14" customFormat="1" ht="20.100000000000001" customHeight="1">
      <c r="A296" s="113" t="s">
        <v>400</v>
      </c>
      <c r="B296" s="21"/>
      <c r="C296" s="21"/>
      <c r="D296" s="11"/>
      <c r="E296" s="12"/>
      <c r="F296" s="12"/>
      <c r="G296" s="12"/>
      <c r="H296" s="12"/>
      <c r="I296" s="12"/>
      <c r="J296" s="12"/>
      <c r="K296" s="12"/>
      <c r="L296" s="12"/>
      <c r="M296" s="12"/>
      <c r="N296" s="12"/>
      <c r="O296" s="12"/>
      <c r="P296" s="12"/>
      <c r="Q296" s="12"/>
      <c r="R296" s="12"/>
      <c r="S296" s="12"/>
      <c r="T296" s="12"/>
      <c r="U296" s="12"/>
      <c r="V296" s="12"/>
      <c r="W296" s="13"/>
      <c r="X296" s="13"/>
      <c r="Y296" s="13"/>
      <c r="Z296" s="13"/>
      <c r="AA296" s="13"/>
      <c r="AB296" s="13"/>
      <c r="AC296" s="13"/>
      <c r="AD296" s="13"/>
      <c r="AE296" s="13"/>
      <c r="AF296" s="13"/>
      <c r="AG296" s="13"/>
      <c r="AH296" s="13"/>
      <c r="AI296" s="13"/>
      <c r="AJ296" s="13"/>
      <c r="AK296" s="13"/>
      <c r="AL296" s="13"/>
      <c r="AM296" s="13"/>
      <c r="AN296" s="13"/>
      <c r="AO296" s="13"/>
      <c r="AP296" s="13"/>
      <c r="BG296" s="93"/>
      <c r="BH296" s="93"/>
      <c r="BI296" s="93"/>
      <c r="BJ296" s="93"/>
      <c r="BK296" s="93"/>
      <c r="BL296" s="93"/>
      <c r="BM296" s="101"/>
      <c r="BN296" s="101"/>
      <c r="BO296" s="101"/>
      <c r="BP296" s="101"/>
      <c r="BQ296" s="101"/>
      <c r="BR296" s="101"/>
      <c r="BS296" s="101"/>
      <c r="BT296" s="101"/>
      <c r="BU296" s="101"/>
      <c r="BV296" s="101"/>
      <c r="BW296" s="101"/>
      <c r="BX296" s="101"/>
      <c r="BY296" s="101"/>
      <c r="BZ296" s="101"/>
      <c r="CA296" s="101"/>
      <c r="CB296" s="101"/>
    </row>
    <row r="297" spans="1:80" ht="12" customHeight="1">
      <c r="A297" s="255"/>
      <c r="B297" s="969" t="s">
        <v>30</v>
      </c>
      <c r="C297" s="970"/>
      <c r="D297" s="971"/>
      <c r="E297" s="931" t="s">
        <v>634</v>
      </c>
      <c r="F297" s="932"/>
      <c r="G297" s="932"/>
      <c r="H297" s="932"/>
      <c r="I297" s="932"/>
      <c r="J297" s="932"/>
      <c r="K297" s="932"/>
      <c r="L297" s="932"/>
      <c r="M297" s="932"/>
      <c r="N297" s="932"/>
      <c r="O297" s="932"/>
      <c r="P297" s="932"/>
      <c r="Q297" s="932"/>
      <c r="R297" s="932"/>
      <c r="S297" s="932"/>
      <c r="T297" s="932"/>
      <c r="U297" s="932"/>
      <c r="V297" s="932"/>
      <c r="W297" s="932"/>
      <c r="X297" s="932"/>
      <c r="Y297" s="932"/>
      <c r="Z297" s="932"/>
      <c r="AA297" s="932"/>
      <c r="AB297" s="932"/>
      <c r="AC297" s="932"/>
      <c r="AD297" s="932"/>
      <c r="AE297" s="932"/>
      <c r="AF297" s="932"/>
      <c r="AG297" s="932"/>
      <c r="AH297" s="932"/>
      <c r="AI297" s="932"/>
      <c r="AJ297" s="932"/>
      <c r="AK297" s="932"/>
      <c r="AL297" s="932"/>
      <c r="AM297" s="932"/>
      <c r="AN297" s="932"/>
      <c r="AO297" s="932"/>
      <c r="AP297" s="932"/>
      <c r="AQ297" s="932"/>
      <c r="AR297" s="932"/>
      <c r="AS297" s="932"/>
      <c r="AT297" s="932"/>
      <c r="AU297" s="932"/>
      <c r="AV297" s="932"/>
      <c r="AW297" s="932"/>
      <c r="AX297" s="932"/>
      <c r="AY297" s="932"/>
      <c r="AZ297" s="932"/>
      <c r="BA297" s="932"/>
      <c r="BB297" s="932"/>
      <c r="BC297" s="932"/>
      <c r="BD297" s="932"/>
      <c r="BE297" s="932"/>
      <c r="BF297" s="933"/>
      <c r="BG297" s="899"/>
      <c r="BH297" s="900"/>
      <c r="BI297" s="900"/>
      <c r="BJ297" s="900"/>
      <c r="BK297" s="900"/>
      <c r="BL297" s="901"/>
    </row>
    <row r="298" spans="1:80" s="801" customFormat="1" ht="12" customHeight="1">
      <c r="A298" s="392"/>
      <c r="B298" s="972"/>
      <c r="C298" s="973"/>
      <c r="D298" s="974"/>
      <c r="E298" s="934"/>
      <c r="F298" s="935"/>
      <c r="G298" s="935"/>
      <c r="H298" s="935"/>
      <c r="I298" s="935"/>
      <c r="J298" s="935"/>
      <c r="K298" s="935"/>
      <c r="L298" s="935"/>
      <c r="M298" s="935"/>
      <c r="N298" s="935"/>
      <c r="O298" s="935"/>
      <c r="P298" s="935"/>
      <c r="Q298" s="935"/>
      <c r="R298" s="935"/>
      <c r="S298" s="935"/>
      <c r="T298" s="935"/>
      <c r="U298" s="935"/>
      <c r="V298" s="935"/>
      <c r="W298" s="935"/>
      <c r="X298" s="935"/>
      <c r="Y298" s="935"/>
      <c r="Z298" s="935"/>
      <c r="AA298" s="935"/>
      <c r="AB298" s="935"/>
      <c r="AC298" s="935"/>
      <c r="AD298" s="935"/>
      <c r="AE298" s="935"/>
      <c r="AF298" s="935"/>
      <c r="AG298" s="935"/>
      <c r="AH298" s="935"/>
      <c r="AI298" s="935"/>
      <c r="AJ298" s="935"/>
      <c r="AK298" s="935"/>
      <c r="AL298" s="935"/>
      <c r="AM298" s="935"/>
      <c r="AN298" s="935"/>
      <c r="AO298" s="935"/>
      <c r="AP298" s="935"/>
      <c r="AQ298" s="935"/>
      <c r="AR298" s="935"/>
      <c r="AS298" s="935"/>
      <c r="AT298" s="935"/>
      <c r="AU298" s="935"/>
      <c r="AV298" s="935"/>
      <c r="AW298" s="935"/>
      <c r="AX298" s="935"/>
      <c r="AY298" s="935"/>
      <c r="AZ298" s="935"/>
      <c r="BA298" s="935"/>
      <c r="BB298" s="935"/>
      <c r="BC298" s="935"/>
      <c r="BD298" s="935"/>
      <c r="BE298" s="935"/>
      <c r="BF298" s="936"/>
      <c r="BG298" s="902"/>
      <c r="BH298" s="903"/>
      <c r="BI298" s="903"/>
      <c r="BJ298" s="903"/>
      <c r="BK298" s="903"/>
      <c r="BL298" s="904"/>
      <c r="BM298" s="391"/>
      <c r="BN298" s="391"/>
      <c r="BO298" s="391"/>
      <c r="BP298" s="391"/>
      <c r="BQ298" s="391"/>
      <c r="BR298" s="391"/>
      <c r="BS298" s="391"/>
      <c r="BT298" s="391"/>
      <c r="BU298" s="391"/>
      <c r="BV298" s="391"/>
      <c r="BW298" s="391"/>
      <c r="BX298" s="391"/>
      <c r="BY298" s="391"/>
      <c r="BZ298" s="391"/>
      <c r="CA298" s="391"/>
      <c r="CB298" s="391"/>
    </row>
    <row r="299" spans="1:80" ht="12" customHeight="1">
      <c r="A299" s="255"/>
      <c r="B299" s="972"/>
      <c r="C299" s="973"/>
      <c r="D299" s="974"/>
      <c r="E299" s="934"/>
      <c r="F299" s="935"/>
      <c r="G299" s="935"/>
      <c r="H299" s="935"/>
      <c r="I299" s="935"/>
      <c r="J299" s="935"/>
      <c r="K299" s="935"/>
      <c r="L299" s="935"/>
      <c r="M299" s="935"/>
      <c r="N299" s="935"/>
      <c r="O299" s="935"/>
      <c r="P299" s="935"/>
      <c r="Q299" s="935"/>
      <c r="R299" s="935"/>
      <c r="S299" s="935"/>
      <c r="T299" s="935"/>
      <c r="U299" s="935"/>
      <c r="V299" s="935"/>
      <c r="W299" s="935"/>
      <c r="X299" s="935"/>
      <c r="Y299" s="935"/>
      <c r="Z299" s="935"/>
      <c r="AA299" s="935"/>
      <c r="AB299" s="935"/>
      <c r="AC299" s="935"/>
      <c r="AD299" s="935"/>
      <c r="AE299" s="935"/>
      <c r="AF299" s="935"/>
      <c r="AG299" s="935"/>
      <c r="AH299" s="935"/>
      <c r="AI299" s="935"/>
      <c r="AJ299" s="935"/>
      <c r="AK299" s="935"/>
      <c r="AL299" s="935"/>
      <c r="AM299" s="935"/>
      <c r="AN299" s="935"/>
      <c r="AO299" s="935"/>
      <c r="AP299" s="935"/>
      <c r="AQ299" s="935"/>
      <c r="AR299" s="935"/>
      <c r="AS299" s="935"/>
      <c r="AT299" s="935"/>
      <c r="AU299" s="935"/>
      <c r="AV299" s="935"/>
      <c r="AW299" s="935"/>
      <c r="AX299" s="935"/>
      <c r="AY299" s="935"/>
      <c r="AZ299" s="935"/>
      <c r="BA299" s="935"/>
      <c r="BB299" s="935"/>
      <c r="BC299" s="935"/>
      <c r="BD299" s="935"/>
      <c r="BE299" s="935"/>
      <c r="BF299" s="936"/>
      <c r="BG299" s="902"/>
      <c r="BH299" s="903"/>
      <c r="BI299" s="903"/>
      <c r="BJ299" s="903"/>
      <c r="BK299" s="903"/>
      <c r="BL299" s="904"/>
    </row>
    <row r="300" spans="1:80" ht="12" customHeight="1">
      <c r="A300" s="255"/>
      <c r="B300" s="975"/>
      <c r="C300" s="976"/>
      <c r="D300" s="977"/>
      <c r="E300" s="937"/>
      <c r="F300" s="938"/>
      <c r="G300" s="938"/>
      <c r="H300" s="938"/>
      <c r="I300" s="938"/>
      <c r="J300" s="938"/>
      <c r="K300" s="938"/>
      <c r="L300" s="938"/>
      <c r="M300" s="938"/>
      <c r="N300" s="938"/>
      <c r="O300" s="938"/>
      <c r="P300" s="938"/>
      <c r="Q300" s="938"/>
      <c r="R300" s="938"/>
      <c r="S300" s="938"/>
      <c r="T300" s="938"/>
      <c r="U300" s="938"/>
      <c r="V300" s="938"/>
      <c r="W300" s="938"/>
      <c r="X300" s="938"/>
      <c r="Y300" s="938"/>
      <c r="Z300" s="938"/>
      <c r="AA300" s="938"/>
      <c r="AB300" s="938"/>
      <c r="AC300" s="938"/>
      <c r="AD300" s="938"/>
      <c r="AE300" s="938"/>
      <c r="AF300" s="938"/>
      <c r="AG300" s="938"/>
      <c r="AH300" s="938"/>
      <c r="AI300" s="938"/>
      <c r="AJ300" s="938"/>
      <c r="AK300" s="938"/>
      <c r="AL300" s="938"/>
      <c r="AM300" s="938"/>
      <c r="AN300" s="938"/>
      <c r="AO300" s="938"/>
      <c r="AP300" s="938"/>
      <c r="AQ300" s="938"/>
      <c r="AR300" s="938"/>
      <c r="AS300" s="938"/>
      <c r="AT300" s="938"/>
      <c r="AU300" s="938"/>
      <c r="AV300" s="938"/>
      <c r="AW300" s="938"/>
      <c r="AX300" s="938"/>
      <c r="AY300" s="938"/>
      <c r="AZ300" s="938"/>
      <c r="BA300" s="938"/>
      <c r="BB300" s="938"/>
      <c r="BC300" s="938"/>
      <c r="BD300" s="938"/>
      <c r="BE300" s="938"/>
      <c r="BF300" s="939"/>
      <c r="BG300" s="905"/>
      <c r="BH300" s="906"/>
      <c r="BI300" s="906"/>
      <c r="BJ300" s="906"/>
      <c r="BK300" s="906"/>
      <c r="BL300" s="907"/>
    </row>
    <row r="301" spans="1:80" ht="12" customHeight="1">
      <c r="A301" s="255"/>
      <c r="B301" s="969" t="s">
        <v>33</v>
      </c>
      <c r="C301" s="970"/>
      <c r="D301" s="971"/>
      <c r="E301" s="931" t="s">
        <v>423</v>
      </c>
      <c r="F301" s="932"/>
      <c r="G301" s="932"/>
      <c r="H301" s="932"/>
      <c r="I301" s="932"/>
      <c r="J301" s="932"/>
      <c r="K301" s="932"/>
      <c r="L301" s="932"/>
      <c r="M301" s="932"/>
      <c r="N301" s="932"/>
      <c r="O301" s="932"/>
      <c r="P301" s="932"/>
      <c r="Q301" s="932"/>
      <c r="R301" s="932"/>
      <c r="S301" s="932"/>
      <c r="T301" s="932"/>
      <c r="U301" s="932"/>
      <c r="V301" s="932"/>
      <c r="W301" s="932"/>
      <c r="X301" s="932"/>
      <c r="Y301" s="932"/>
      <c r="Z301" s="932"/>
      <c r="AA301" s="932"/>
      <c r="AB301" s="932"/>
      <c r="AC301" s="932"/>
      <c r="AD301" s="932"/>
      <c r="AE301" s="932"/>
      <c r="AF301" s="932"/>
      <c r="AG301" s="932"/>
      <c r="AH301" s="932"/>
      <c r="AI301" s="932"/>
      <c r="AJ301" s="932"/>
      <c r="AK301" s="932"/>
      <c r="AL301" s="932"/>
      <c r="AM301" s="932"/>
      <c r="AN301" s="932"/>
      <c r="AO301" s="932"/>
      <c r="AP301" s="932"/>
      <c r="AQ301" s="932"/>
      <c r="AR301" s="932"/>
      <c r="AS301" s="932"/>
      <c r="AT301" s="932"/>
      <c r="AU301" s="932"/>
      <c r="AV301" s="932"/>
      <c r="AW301" s="932"/>
      <c r="AX301" s="932"/>
      <c r="AY301" s="932"/>
      <c r="AZ301" s="932"/>
      <c r="BA301" s="932"/>
      <c r="BB301" s="932"/>
      <c r="BC301" s="932"/>
      <c r="BD301" s="932"/>
      <c r="BE301" s="932"/>
      <c r="BF301" s="933"/>
      <c r="BG301" s="899"/>
      <c r="BH301" s="900"/>
      <c r="BI301" s="900"/>
      <c r="BJ301" s="900"/>
      <c r="BK301" s="900"/>
      <c r="BL301" s="901"/>
    </row>
    <row r="302" spans="1:80" ht="12" customHeight="1">
      <c r="A302" s="255"/>
      <c r="B302" s="972"/>
      <c r="C302" s="973"/>
      <c r="D302" s="974"/>
      <c r="E302" s="934"/>
      <c r="F302" s="935"/>
      <c r="G302" s="935"/>
      <c r="H302" s="935"/>
      <c r="I302" s="935"/>
      <c r="J302" s="935"/>
      <c r="K302" s="935"/>
      <c r="L302" s="935"/>
      <c r="M302" s="935"/>
      <c r="N302" s="935"/>
      <c r="O302" s="935"/>
      <c r="P302" s="935"/>
      <c r="Q302" s="935"/>
      <c r="R302" s="935"/>
      <c r="S302" s="935"/>
      <c r="T302" s="935"/>
      <c r="U302" s="935"/>
      <c r="V302" s="935"/>
      <c r="W302" s="935"/>
      <c r="X302" s="935"/>
      <c r="Y302" s="935"/>
      <c r="Z302" s="935"/>
      <c r="AA302" s="935"/>
      <c r="AB302" s="935"/>
      <c r="AC302" s="935"/>
      <c r="AD302" s="935"/>
      <c r="AE302" s="935"/>
      <c r="AF302" s="935"/>
      <c r="AG302" s="935"/>
      <c r="AH302" s="935"/>
      <c r="AI302" s="935"/>
      <c r="AJ302" s="935"/>
      <c r="AK302" s="935"/>
      <c r="AL302" s="935"/>
      <c r="AM302" s="935"/>
      <c r="AN302" s="935"/>
      <c r="AO302" s="935"/>
      <c r="AP302" s="935"/>
      <c r="AQ302" s="935"/>
      <c r="AR302" s="935"/>
      <c r="AS302" s="935"/>
      <c r="AT302" s="935"/>
      <c r="AU302" s="935"/>
      <c r="AV302" s="935"/>
      <c r="AW302" s="935"/>
      <c r="AX302" s="935"/>
      <c r="AY302" s="935"/>
      <c r="AZ302" s="935"/>
      <c r="BA302" s="935"/>
      <c r="BB302" s="935"/>
      <c r="BC302" s="935"/>
      <c r="BD302" s="935"/>
      <c r="BE302" s="935"/>
      <c r="BF302" s="936"/>
      <c r="BG302" s="902"/>
      <c r="BH302" s="903"/>
      <c r="BI302" s="903"/>
      <c r="BJ302" s="903"/>
      <c r="BK302" s="903"/>
      <c r="BL302" s="904"/>
    </row>
    <row r="303" spans="1:80" ht="12" customHeight="1">
      <c r="A303" s="255"/>
      <c r="B303" s="975"/>
      <c r="C303" s="976"/>
      <c r="D303" s="977"/>
      <c r="E303" s="937"/>
      <c r="F303" s="938"/>
      <c r="G303" s="938"/>
      <c r="H303" s="938"/>
      <c r="I303" s="938"/>
      <c r="J303" s="938"/>
      <c r="K303" s="938"/>
      <c r="L303" s="938"/>
      <c r="M303" s="938"/>
      <c r="N303" s="938"/>
      <c r="O303" s="938"/>
      <c r="P303" s="938"/>
      <c r="Q303" s="938"/>
      <c r="R303" s="938"/>
      <c r="S303" s="938"/>
      <c r="T303" s="938"/>
      <c r="U303" s="938"/>
      <c r="V303" s="938"/>
      <c r="W303" s="938"/>
      <c r="X303" s="938"/>
      <c r="Y303" s="938"/>
      <c r="Z303" s="938"/>
      <c r="AA303" s="938"/>
      <c r="AB303" s="938"/>
      <c r="AC303" s="938"/>
      <c r="AD303" s="938"/>
      <c r="AE303" s="938"/>
      <c r="AF303" s="938"/>
      <c r="AG303" s="938"/>
      <c r="AH303" s="938"/>
      <c r="AI303" s="938"/>
      <c r="AJ303" s="938"/>
      <c r="AK303" s="938"/>
      <c r="AL303" s="938"/>
      <c r="AM303" s="938"/>
      <c r="AN303" s="938"/>
      <c r="AO303" s="938"/>
      <c r="AP303" s="938"/>
      <c r="AQ303" s="938"/>
      <c r="AR303" s="938"/>
      <c r="AS303" s="938"/>
      <c r="AT303" s="938"/>
      <c r="AU303" s="938"/>
      <c r="AV303" s="938"/>
      <c r="AW303" s="938"/>
      <c r="AX303" s="938"/>
      <c r="AY303" s="938"/>
      <c r="AZ303" s="938"/>
      <c r="BA303" s="938"/>
      <c r="BB303" s="938"/>
      <c r="BC303" s="938"/>
      <c r="BD303" s="938"/>
      <c r="BE303" s="938"/>
      <c r="BF303" s="939"/>
      <c r="BG303" s="905"/>
      <c r="BH303" s="906"/>
      <c r="BI303" s="906"/>
      <c r="BJ303" s="906"/>
      <c r="BK303" s="906"/>
      <c r="BL303" s="907"/>
    </row>
    <row r="304" spans="1:80" ht="12.75" customHeight="1">
      <c r="BG304" s="93"/>
      <c r="BH304" s="93"/>
      <c r="BI304" s="93"/>
      <c r="BJ304" s="93"/>
      <c r="BK304" s="93"/>
      <c r="BL304" s="93"/>
    </row>
    <row r="305" spans="1:80" s="14" customFormat="1" ht="20.100000000000001" customHeight="1">
      <c r="A305" s="113" t="s">
        <v>635</v>
      </c>
      <c r="B305" s="21"/>
      <c r="C305" s="21"/>
      <c r="D305" s="11"/>
      <c r="E305" s="12"/>
      <c r="F305" s="12"/>
      <c r="G305" s="12"/>
      <c r="H305" s="12"/>
      <c r="I305" s="12"/>
      <c r="J305" s="12"/>
      <c r="K305" s="12"/>
      <c r="L305" s="12"/>
      <c r="M305" s="12"/>
      <c r="N305" s="12"/>
      <c r="O305" s="12"/>
      <c r="P305" s="12"/>
      <c r="Q305" s="12"/>
      <c r="R305" s="12"/>
      <c r="S305" s="12"/>
      <c r="T305" s="12"/>
      <c r="U305" s="12"/>
      <c r="V305" s="12"/>
      <c r="W305" s="13"/>
      <c r="X305" s="13"/>
      <c r="Y305" s="13"/>
      <c r="Z305" s="13"/>
      <c r="AA305" s="13"/>
      <c r="AB305" s="13"/>
      <c r="AC305" s="13"/>
      <c r="AD305" s="13"/>
      <c r="AE305" s="13"/>
      <c r="AF305" s="13"/>
      <c r="AG305" s="13"/>
      <c r="AH305" s="13"/>
      <c r="AI305" s="13"/>
      <c r="AJ305" s="13"/>
      <c r="AK305" s="13"/>
      <c r="AL305" s="13"/>
      <c r="AM305" s="13"/>
      <c r="AN305" s="13"/>
      <c r="AO305" s="13"/>
      <c r="AP305" s="13"/>
      <c r="BG305" s="93"/>
      <c r="BH305" s="93"/>
      <c r="BI305" s="93"/>
      <c r="BJ305" s="93"/>
      <c r="BK305" s="93"/>
      <c r="BL305" s="93"/>
      <c r="BM305" s="101"/>
      <c r="BN305" s="101"/>
      <c r="BO305" s="101"/>
      <c r="BP305" s="101"/>
      <c r="BQ305" s="101"/>
      <c r="BR305" s="101"/>
      <c r="BS305" s="101"/>
      <c r="BT305" s="101"/>
      <c r="BU305" s="101"/>
      <c r="BV305" s="101"/>
      <c r="BW305" s="101"/>
      <c r="BX305" s="101"/>
      <c r="BY305" s="101"/>
      <c r="BZ305" s="101"/>
      <c r="CA305" s="101"/>
      <c r="CB305" s="101"/>
    </row>
    <row r="306" spans="1:80" ht="12" customHeight="1">
      <c r="A306" s="255"/>
      <c r="B306" s="969" t="s">
        <v>30</v>
      </c>
      <c r="C306" s="970"/>
      <c r="D306" s="971"/>
      <c r="E306" s="931" t="s">
        <v>636</v>
      </c>
      <c r="F306" s="932"/>
      <c r="G306" s="932"/>
      <c r="H306" s="932"/>
      <c r="I306" s="932"/>
      <c r="J306" s="932"/>
      <c r="K306" s="932"/>
      <c r="L306" s="932"/>
      <c r="M306" s="932"/>
      <c r="N306" s="932"/>
      <c r="O306" s="932"/>
      <c r="P306" s="932"/>
      <c r="Q306" s="932"/>
      <c r="R306" s="932"/>
      <c r="S306" s="932"/>
      <c r="T306" s="932"/>
      <c r="U306" s="932"/>
      <c r="V306" s="932"/>
      <c r="W306" s="932"/>
      <c r="X306" s="932"/>
      <c r="Y306" s="932"/>
      <c r="Z306" s="932"/>
      <c r="AA306" s="932"/>
      <c r="AB306" s="932"/>
      <c r="AC306" s="932"/>
      <c r="AD306" s="932"/>
      <c r="AE306" s="932"/>
      <c r="AF306" s="932"/>
      <c r="AG306" s="932"/>
      <c r="AH306" s="932"/>
      <c r="AI306" s="932"/>
      <c r="AJ306" s="932"/>
      <c r="AK306" s="932"/>
      <c r="AL306" s="932"/>
      <c r="AM306" s="932"/>
      <c r="AN306" s="932"/>
      <c r="AO306" s="932"/>
      <c r="AP306" s="932"/>
      <c r="AQ306" s="932"/>
      <c r="AR306" s="932"/>
      <c r="AS306" s="932"/>
      <c r="AT306" s="932"/>
      <c r="AU306" s="932"/>
      <c r="AV306" s="932"/>
      <c r="AW306" s="932"/>
      <c r="AX306" s="932"/>
      <c r="AY306" s="932"/>
      <c r="AZ306" s="932"/>
      <c r="BA306" s="932"/>
      <c r="BB306" s="932"/>
      <c r="BC306" s="932"/>
      <c r="BD306" s="932"/>
      <c r="BE306" s="932"/>
      <c r="BF306" s="933"/>
      <c r="BG306" s="899"/>
      <c r="BH306" s="900"/>
      <c r="BI306" s="900"/>
      <c r="BJ306" s="900"/>
      <c r="BK306" s="900"/>
      <c r="BL306" s="901"/>
    </row>
    <row r="307" spans="1:80" s="801" customFormat="1" ht="12" customHeight="1">
      <c r="A307" s="392"/>
      <c r="B307" s="972"/>
      <c r="C307" s="973"/>
      <c r="D307" s="974"/>
      <c r="E307" s="934"/>
      <c r="F307" s="935"/>
      <c r="G307" s="935"/>
      <c r="H307" s="935"/>
      <c r="I307" s="935"/>
      <c r="J307" s="935"/>
      <c r="K307" s="935"/>
      <c r="L307" s="935"/>
      <c r="M307" s="935"/>
      <c r="N307" s="935"/>
      <c r="O307" s="935"/>
      <c r="P307" s="935"/>
      <c r="Q307" s="935"/>
      <c r="R307" s="935"/>
      <c r="S307" s="935"/>
      <c r="T307" s="935"/>
      <c r="U307" s="935"/>
      <c r="V307" s="935"/>
      <c r="W307" s="935"/>
      <c r="X307" s="935"/>
      <c r="Y307" s="935"/>
      <c r="Z307" s="935"/>
      <c r="AA307" s="935"/>
      <c r="AB307" s="935"/>
      <c r="AC307" s="935"/>
      <c r="AD307" s="935"/>
      <c r="AE307" s="935"/>
      <c r="AF307" s="935"/>
      <c r="AG307" s="935"/>
      <c r="AH307" s="935"/>
      <c r="AI307" s="935"/>
      <c r="AJ307" s="935"/>
      <c r="AK307" s="935"/>
      <c r="AL307" s="935"/>
      <c r="AM307" s="935"/>
      <c r="AN307" s="935"/>
      <c r="AO307" s="935"/>
      <c r="AP307" s="935"/>
      <c r="AQ307" s="935"/>
      <c r="AR307" s="935"/>
      <c r="AS307" s="935"/>
      <c r="AT307" s="935"/>
      <c r="AU307" s="935"/>
      <c r="AV307" s="935"/>
      <c r="AW307" s="935"/>
      <c r="AX307" s="935"/>
      <c r="AY307" s="935"/>
      <c r="AZ307" s="935"/>
      <c r="BA307" s="935"/>
      <c r="BB307" s="935"/>
      <c r="BC307" s="935"/>
      <c r="BD307" s="935"/>
      <c r="BE307" s="935"/>
      <c r="BF307" s="936"/>
      <c r="BG307" s="902"/>
      <c r="BH307" s="903"/>
      <c r="BI307" s="903"/>
      <c r="BJ307" s="903"/>
      <c r="BK307" s="903"/>
      <c r="BL307" s="904"/>
      <c r="BM307" s="391"/>
      <c r="BN307" s="391"/>
      <c r="BO307" s="391"/>
      <c r="BP307" s="391"/>
      <c r="BQ307" s="391"/>
      <c r="BR307" s="391"/>
      <c r="BS307" s="391"/>
      <c r="BT307" s="391"/>
      <c r="BU307" s="391"/>
      <c r="BV307" s="391"/>
      <c r="BW307" s="391"/>
      <c r="BX307" s="391"/>
      <c r="BY307" s="391"/>
      <c r="BZ307" s="391"/>
      <c r="CA307" s="391"/>
      <c r="CB307" s="391"/>
    </row>
    <row r="308" spans="1:80" ht="12" customHeight="1">
      <c r="A308" s="255"/>
      <c r="B308" s="972"/>
      <c r="C308" s="973"/>
      <c r="D308" s="974"/>
      <c r="E308" s="934"/>
      <c r="F308" s="935"/>
      <c r="G308" s="935"/>
      <c r="H308" s="935"/>
      <c r="I308" s="935"/>
      <c r="J308" s="935"/>
      <c r="K308" s="935"/>
      <c r="L308" s="935"/>
      <c r="M308" s="935"/>
      <c r="N308" s="935"/>
      <c r="O308" s="935"/>
      <c r="P308" s="935"/>
      <c r="Q308" s="935"/>
      <c r="R308" s="935"/>
      <c r="S308" s="935"/>
      <c r="T308" s="935"/>
      <c r="U308" s="935"/>
      <c r="V308" s="935"/>
      <c r="W308" s="935"/>
      <c r="X308" s="935"/>
      <c r="Y308" s="935"/>
      <c r="Z308" s="935"/>
      <c r="AA308" s="935"/>
      <c r="AB308" s="935"/>
      <c r="AC308" s="935"/>
      <c r="AD308" s="935"/>
      <c r="AE308" s="935"/>
      <c r="AF308" s="935"/>
      <c r="AG308" s="935"/>
      <c r="AH308" s="935"/>
      <c r="AI308" s="935"/>
      <c r="AJ308" s="935"/>
      <c r="AK308" s="935"/>
      <c r="AL308" s="935"/>
      <c r="AM308" s="935"/>
      <c r="AN308" s="935"/>
      <c r="AO308" s="935"/>
      <c r="AP308" s="935"/>
      <c r="AQ308" s="935"/>
      <c r="AR308" s="935"/>
      <c r="AS308" s="935"/>
      <c r="AT308" s="935"/>
      <c r="AU308" s="935"/>
      <c r="AV308" s="935"/>
      <c r="AW308" s="935"/>
      <c r="AX308" s="935"/>
      <c r="AY308" s="935"/>
      <c r="AZ308" s="935"/>
      <c r="BA308" s="935"/>
      <c r="BB308" s="935"/>
      <c r="BC308" s="935"/>
      <c r="BD308" s="935"/>
      <c r="BE308" s="935"/>
      <c r="BF308" s="936"/>
      <c r="BG308" s="902"/>
      <c r="BH308" s="903"/>
      <c r="BI308" s="903"/>
      <c r="BJ308" s="903"/>
      <c r="BK308" s="903"/>
      <c r="BL308" s="904"/>
    </row>
    <row r="309" spans="1:80" ht="12" customHeight="1">
      <c r="A309" s="255"/>
      <c r="B309" s="972"/>
      <c r="C309" s="973"/>
      <c r="D309" s="974"/>
      <c r="E309" s="934"/>
      <c r="F309" s="935"/>
      <c r="G309" s="935"/>
      <c r="H309" s="935"/>
      <c r="I309" s="935"/>
      <c r="J309" s="935"/>
      <c r="K309" s="935"/>
      <c r="L309" s="935"/>
      <c r="M309" s="935"/>
      <c r="N309" s="935"/>
      <c r="O309" s="935"/>
      <c r="P309" s="935"/>
      <c r="Q309" s="935"/>
      <c r="R309" s="935"/>
      <c r="S309" s="935"/>
      <c r="T309" s="935"/>
      <c r="U309" s="935"/>
      <c r="V309" s="935"/>
      <c r="W309" s="935"/>
      <c r="X309" s="935"/>
      <c r="Y309" s="935"/>
      <c r="Z309" s="935"/>
      <c r="AA309" s="935"/>
      <c r="AB309" s="935"/>
      <c r="AC309" s="935"/>
      <c r="AD309" s="935"/>
      <c r="AE309" s="935"/>
      <c r="AF309" s="935"/>
      <c r="AG309" s="935"/>
      <c r="AH309" s="935"/>
      <c r="AI309" s="935"/>
      <c r="AJ309" s="935"/>
      <c r="AK309" s="935"/>
      <c r="AL309" s="935"/>
      <c r="AM309" s="935"/>
      <c r="AN309" s="935"/>
      <c r="AO309" s="935"/>
      <c r="AP309" s="935"/>
      <c r="AQ309" s="935"/>
      <c r="AR309" s="935"/>
      <c r="AS309" s="935"/>
      <c r="AT309" s="935"/>
      <c r="AU309" s="935"/>
      <c r="AV309" s="935"/>
      <c r="AW309" s="935"/>
      <c r="AX309" s="935"/>
      <c r="AY309" s="935"/>
      <c r="AZ309" s="935"/>
      <c r="BA309" s="935"/>
      <c r="BB309" s="935"/>
      <c r="BC309" s="935"/>
      <c r="BD309" s="935"/>
      <c r="BE309" s="935"/>
      <c r="BF309" s="936"/>
      <c r="BG309" s="902"/>
      <c r="BH309" s="903"/>
      <c r="BI309" s="903"/>
      <c r="BJ309" s="903"/>
      <c r="BK309" s="903"/>
      <c r="BL309" s="904"/>
    </row>
    <row r="310" spans="1:80" ht="12" customHeight="1">
      <c r="A310" s="255"/>
      <c r="B310" s="975"/>
      <c r="C310" s="976"/>
      <c r="D310" s="977"/>
      <c r="E310" s="937"/>
      <c r="F310" s="938"/>
      <c r="G310" s="938"/>
      <c r="H310" s="938"/>
      <c r="I310" s="938"/>
      <c r="J310" s="938"/>
      <c r="K310" s="938"/>
      <c r="L310" s="938"/>
      <c r="M310" s="938"/>
      <c r="N310" s="938"/>
      <c r="O310" s="938"/>
      <c r="P310" s="938"/>
      <c r="Q310" s="938"/>
      <c r="R310" s="938"/>
      <c r="S310" s="938"/>
      <c r="T310" s="938"/>
      <c r="U310" s="938"/>
      <c r="V310" s="938"/>
      <c r="W310" s="938"/>
      <c r="X310" s="938"/>
      <c r="Y310" s="938"/>
      <c r="Z310" s="938"/>
      <c r="AA310" s="938"/>
      <c r="AB310" s="938"/>
      <c r="AC310" s="938"/>
      <c r="AD310" s="938"/>
      <c r="AE310" s="938"/>
      <c r="AF310" s="938"/>
      <c r="AG310" s="938"/>
      <c r="AH310" s="938"/>
      <c r="AI310" s="938"/>
      <c r="AJ310" s="938"/>
      <c r="AK310" s="938"/>
      <c r="AL310" s="938"/>
      <c r="AM310" s="938"/>
      <c r="AN310" s="938"/>
      <c r="AO310" s="938"/>
      <c r="AP310" s="938"/>
      <c r="AQ310" s="938"/>
      <c r="AR310" s="938"/>
      <c r="AS310" s="938"/>
      <c r="AT310" s="938"/>
      <c r="AU310" s="938"/>
      <c r="AV310" s="938"/>
      <c r="AW310" s="938"/>
      <c r="AX310" s="938"/>
      <c r="AY310" s="938"/>
      <c r="AZ310" s="938"/>
      <c r="BA310" s="938"/>
      <c r="BB310" s="938"/>
      <c r="BC310" s="938"/>
      <c r="BD310" s="938"/>
      <c r="BE310" s="938"/>
      <c r="BF310" s="939"/>
      <c r="BG310" s="905"/>
      <c r="BH310" s="906"/>
      <c r="BI310" s="906"/>
      <c r="BJ310" s="906"/>
      <c r="BK310" s="906"/>
      <c r="BL310" s="907"/>
    </row>
    <row r="311" spans="1:80" ht="12" customHeight="1">
      <c r="A311" s="255"/>
      <c r="B311" s="969" t="s">
        <v>33</v>
      </c>
      <c r="C311" s="970"/>
      <c r="D311" s="971"/>
      <c r="E311" s="931" t="s">
        <v>637</v>
      </c>
      <c r="F311" s="932"/>
      <c r="G311" s="932"/>
      <c r="H311" s="932"/>
      <c r="I311" s="932"/>
      <c r="J311" s="932"/>
      <c r="K311" s="932"/>
      <c r="L311" s="932"/>
      <c r="M311" s="932"/>
      <c r="N311" s="932"/>
      <c r="O311" s="932"/>
      <c r="P311" s="932"/>
      <c r="Q311" s="932"/>
      <c r="R311" s="932"/>
      <c r="S311" s="932"/>
      <c r="T311" s="932"/>
      <c r="U311" s="932"/>
      <c r="V311" s="932"/>
      <c r="W311" s="932"/>
      <c r="X311" s="932"/>
      <c r="Y311" s="932"/>
      <c r="Z311" s="932"/>
      <c r="AA311" s="932"/>
      <c r="AB311" s="932"/>
      <c r="AC311" s="932"/>
      <c r="AD311" s="932"/>
      <c r="AE311" s="932"/>
      <c r="AF311" s="932"/>
      <c r="AG311" s="932"/>
      <c r="AH311" s="932"/>
      <c r="AI311" s="932"/>
      <c r="AJ311" s="932"/>
      <c r="AK311" s="932"/>
      <c r="AL311" s="932"/>
      <c r="AM311" s="932"/>
      <c r="AN311" s="932"/>
      <c r="AO311" s="932"/>
      <c r="AP311" s="932"/>
      <c r="AQ311" s="932"/>
      <c r="AR311" s="932"/>
      <c r="AS311" s="932"/>
      <c r="AT311" s="932"/>
      <c r="AU311" s="932"/>
      <c r="AV311" s="932"/>
      <c r="AW311" s="932"/>
      <c r="AX311" s="932"/>
      <c r="AY311" s="932"/>
      <c r="AZ311" s="932"/>
      <c r="BA311" s="932"/>
      <c r="BB311" s="932"/>
      <c r="BC311" s="932"/>
      <c r="BD311" s="932"/>
      <c r="BE311" s="932"/>
      <c r="BF311" s="933"/>
      <c r="BG311" s="899"/>
      <c r="BH311" s="900"/>
      <c r="BI311" s="900"/>
      <c r="BJ311" s="900"/>
      <c r="BK311" s="900"/>
      <c r="BL311" s="901"/>
    </row>
    <row r="312" spans="1:80" ht="12" customHeight="1">
      <c r="A312" s="255"/>
      <c r="B312" s="972"/>
      <c r="C312" s="973"/>
      <c r="D312" s="974"/>
      <c r="E312" s="934"/>
      <c r="F312" s="935"/>
      <c r="G312" s="935"/>
      <c r="H312" s="935"/>
      <c r="I312" s="935"/>
      <c r="J312" s="935"/>
      <c r="K312" s="935"/>
      <c r="L312" s="935"/>
      <c r="M312" s="935"/>
      <c r="N312" s="935"/>
      <c r="O312" s="935"/>
      <c r="P312" s="935"/>
      <c r="Q312" s="935"/>
      <c r="R312" s="935"/>
      <c r="S312" s="935"/>
      <c r="T312" s="935"/>
      <c r="U312" s="935"/>
      <c r="V312" s="935"/>
      <c r="W312" s="935"/>
      <c r="X312" s="935"/>
      <c r="Y312" s="935"/>
      <c r="Z312" s="935"/>
      <c r="AA312" s="935"/>
      <c r="AB312" s="935"/>
      <c r="AC312" s="935"/>
      <c r="AD312" s="935"/>
      <c r="AE312" s="935"/>
      <c r="AF312" s="935"/>
      <c r="AG312" s="935"/>
      <c r="AH312" s="935"/>
      <c r="AI312" s="935"/>
      <c r="AJ312" s="935"/>
      <c r="AK312" s="935"/>
      <c r="AL312" s="935"/>
      <c r="AM312" s="935"/>
      <c r="AN312" s="935"/>
      <c r="AO312" s="935"/>
      <c r="AP312" s="935"/>
      <c r="AQ312" s="935"/>
      <c r="AR312" s="935"/>
      <c r="AS312" s="935"/>
      <c r="AT312" s="935"/>
      <c r="AU312" s="935"/>
      <c r="AV312" s="935"/>
      <c r="AW312" s="935"/>
      <c r="AX312" s="935"/>
      <c r="AY312" s="935"/>
      <c r="AZ312" s="935"/>
      <c r="BA312" s="935"/>
      <c r="BB312" s="935"/>
      <c r="BC312" s="935"/>
      <c r="BD312" s="935"/>
      <c r="BE312" s="935"/>
      <c r="BF312" s="936"/>
      <c r="BG312" s="902"/>
      <c r="BH312" s="903"/>
      <c r="BI312" s="903"/>
      <c r="BJ312" s="903"/>
      <c r="BK312" s="903"/>
      <c r="BL312" s="904"/>
    </row>
    <row r="313" spans="1:80" ht="12" customHeight="1">
      <c r="A313" s="255"/>
      <c r="B313" s="975"/>
      <c r="C313" s="976"/>
      <c r="D313" s="977"/>
      <c r="E313" s="937"/>
      <c r="F313" s="938"/>
      <c r="G313" s="938"/>
      <c r="H313" s="938"/>
      <c r="I313" s="938"/>
      <c r="J313" s="938"/>
      <c r="K313" s="938"/>
      <c r="L313" s="938"/>
      <c r="M313" s="938"/>
      <c r="N313" s="938"/>
      <c r="O313" s="938"/>
      <c r="P313" s="938"/>
      <c r="Q313" s="938"/>
      <c r="R313" s="938"/>
      <c r="S313" s="938"/>
      <c r="T313" s="938"/>
      <c r="U313" s="938"/>
      <c r="V313" s="938"/>
      <c r="W313" s="938"/>
      <c r="X313" s="938"/>
      <c r="Y313" s="938"/>
      <c r="Z313" s="938"/>
      <c r="AA313" s="938"/>
      <c r="AB313" s="938"/>
      <c r="AC313" s="938"/>
      <c r="AD313" s="938"/>
      <c r="AE313" s="938"/>
      <c r="AF313" s="938"/>
      <c r="AG313" s="938"/>
      <c r="AH313" s="938"/>
      <c r="AI313" s="938"/>
      <c r="AJ313" s="938"/>
      <c r="AK313" s="938"/>
      <c r="AL313" s="938"/>
      <c r="AM313" s="938"/>
      <c r="AN313" s="938"/>
      <c r="AO313" s="938"/>
      <c r="AP313" s="938"/>
      <c r="AQ313" s="938"/>
      <c r="AR313" s="938"/>
      <c r="AS313" s="938"/>
      <c r="AT313" s="938"/>
      <c r="AU313" s="938"/>
      <c r="AV313" s="938"/>
      <c r="AW313" s="938"/>
      <c r="AX313" s="938"/>
      <c r="AY313" s="938"/>
      <c r="AZ313" s="938"/>
      <c r="BA313" s="938"/>
      <c r="BB313" s="938"/>
      <c r="BC313" s="938"/>
      <c r="BD313" s="938"/>
      <c r="BE313" s="938"/>
      <c r="BF313" s="939"/>
      <c r="BG313" s="905"/>
      <c r="BH313" s="906"/>
      <c r="BI313" s="906"/>
      <c r="BJ313" s="906"/>
      <c r="BK313" s="906"/>
      <c r="BL313" s="907"/>
    </row>
    <row r="314" spans="1:80" ht="12.75" customHeight="1">
      <c r="A314" s="255"/>
      <c r="B314" s="160"/>
      <c r="C314" s="160"/>
      <c r="D314" s="160"/>
      <c r="E314" s="296"/>
      <c r="F314" s="296"/>
      <c r="G314" s="296"/>
      <c r="H314" s="296"/>
      <c r="I314" s="296"/>
      <c r="J314" s="296"/>
      <c r="K314" s="296"/>
      <c r="L314" s="296"/>
      <c r="M314" s="296"/>
      <c r="N314" s="296"/>
      <c r="O314" s="296"/>
      <c r="P314" s="296"/>
      <c r="Q314" s="296"/>
      <c r="R314" s="296"/>
      <c r="S314" s="296"/>
      <c r="T314" s="296"/>
      <c r="U314" s="296"/>
      <c r="V314" s="296"/>
      <c r="W314" s="296"/>
      <c r="X314" s="296"/>
      <c r="Y314" s="296"/>
      <c r="Z314" s="296"/>
      <c r="AA314" s="296"/>
      <c r="AB314" s="296"/>
      <c r="AC314" s="296"/>
      <c r="AD314" s="296"/>
      <c r="AE314" s="296"/>
      <c r="AF314" s="296"/>
      <c r="AG314" s="296"/>
      <c r="AH314" s="296"/>
      <c r="AI314" s="296"/>
      <c r="AJ314" s="296"/>
      <c r="AK314" s="296"/>
      <c r="AL314" s="296"/>
      <c r="AM314" s="296"/>
      <c r="AN314" s="296"/>
      <c r="AO314" s="296"/>
      <c r="AP314" s="296"/>
      <c r="AQ314" s="296"/>
      <c r="AR314" s="296"/>
      <c r="AS314" s="296"/>
      <c r="AT314" s="296"/>
      <c r="AU314" s="296"/>
      <c r="AV314" s="296"/>
      <c r="AW314" s="296"/>
      <c r="AX314" s="296"/>
      <c r="AY314" s="296"/>
      <c r="AZ314" s="296"/>
      <c r="BA314" s="296"/>
      <c r="BB314" s="296"/>
      <c r="BC314" s="296"/>
      <c r="BD314" s="296"/>
      <c r="BE314" s="296"/>
      <c r="BF314" s="297"/>
      <c r="BG314" s="99"/>
      <c r="BH314" s="99"/>
      <c r="BI314" s="99"/>
      <c r="BJ314" s="99"/>
      <c r="BK314" s="99"/>
      <c r="BL314" s="99"/>
      <c r="BM314" s="89"/>
    </row>
    <row r="315" spans="1:80" s="14" customFormat="1" ht="20.100000000000001" customHeight="1">
      <c r="A315" s="113" t="s">
        <v>438</v>
      </c>
      <c r="B315" s="114"/>
      <c r="C315" s="114"/>
      <c r="D315" s="312"/>
      <c r="E315" s="313"/>
      <c r="F315" s="313"/>
      <c r="G315" s="313"/>
      <c r="H315" s="313"/>
      <c r="I315" s="313"/>
      <c r="J315" s="313"/>
      <c r="K315" s="313"/>
      <c r="L315" s="313"/>
      <c r="M315" s="12"/>
      <c r="N315" s="12"/>
      <c r="O315" s="12"/>
      <c r="P315" s="12"/>
      <c r="Q315" s="12"/>
      <c r="R315" s="12"/>
      <c r="S315" s="12"/>
      <c r="T315" s="12"/>
      <c r="U315" s="12"/>
      <c r="V315" s="12"/>
      <c r="W315" s="13"/>
      <c r="X315" s="13"/>
      <c r="Y315" s="13"/>
      <c r="Z315" s="13"/>
      <c r="AA315" s="13"/>
      <c r="AB315" s="13"/>
      <c r="AC315" s="13"/>
      <c r="AD315" s="13"/>
      <c r="AE315" s="13"/>
      <c r="AF315" s="13"/>
      <c r="AG315" s="13"/>
      <c r="AH315" s="13"/>
      <c r="AI315" s="13"/>
      <c r="AJ315" s="13"/>
      <c r="AK315" s="13"/>
      <c r="AL315" s="13"/>
      <c r="AM315" s="13"/>
      <c r="AN315" s="13"/>
      <c r="AO315" s="13"/>
      <c r="AP315" s="13"/>
      <c r="BG315" s="93"/>
      <c r="BH315" s="93"/>
      <c r="BI315" s="93"/>
      <c r="BJ315" s="93"/>
      <c r="BK315" s="93"/>
      <c r="BL315" s="93"/>
      <c r="BM315" s="101"/>
      <c r="BN315" s="101"/>
      <c r="BO315" s="101"/>
      <c r="BP315" s="101"/>
      <c r="BQ315" s="101"/>
      <c r="BR315" s="101"/>
      <c r="BS315" s="101"/>
      <c r="BT315" s="101"/>
      <c r="BU315" s="101"/>
      <c r="BV315" s="101"/>
      <c r="BW315" s="101"/>
      <c r="BX315" s="101"/>
      <c r="BY315" s="101"/>
      <c r="BZ315" s="101"/>
      <c r="CA315" s="101"/>
      <c r="CB315" s="101"/>
    </row>
    <row r="316" spans="1:80" s="15" customFormat="1" ht="18" customHeight="1">
      <c r="A316" s="90"/>
      <c r="B316" s="1223" t="s">
        <v>86</v>
      </c>
      <c r="C316" s="1223"/>
      <c r="D316" s="1223"/>
      <c r="E316" s="1223"/>
      <c r="F316" s="1223"/>
      <c r="G316" s="1223"/>
      <c r="H316" s="1223"/>
      <c r="I316" s="1223"/>
      <c r="J316" s="1223"/>
      <c r="K316" s="1223"/>
      <c r="L316" s="1223"/>
      <c r="M316" s="1223"/>
      <c r="N316" s="1223"/>
      <c r="O316" s="1223"/>
      <c r="P316" s="1223"/>
      <c r="Q316" s="1223"/>
      <c r="R316" s="1223"/>
      <c r="S316" s="1223"/>
      <c r="T316" s="1223"/>
      <c r="U316" s="1223"/>
      <c r="V316" s="1223"/>
      <c r="W316" s="1223"/>
      <c r="X316" s="1223"/>
      <c r="Y316" s="1223"/>
      <c r="Z316" s="1223"/>
      <c r="AA316" s="1223"/>
      <c r="AB316" s="1223"/>
      <c r="AC316" s="1223"/>
      <c r="AD316" s="1223"/>
      <c r="AE316" s="1223"/>
      <c r="AF316" s="1223"/>
      <c r="AG316" s="1223"/>
      <c r="AH316" s="1223"/>
      <c r="AI316" s="1223"/>
      <c r="AJ316" s="1223"/>
      <c r="AK316" s="1223"/>
      <c r="AL316" s="1223"/>
      <c r="AM316" s="1223"/>
      <c r="AN316" s="1223"/>
      <c r="AO316" s="1223"/>
      <c r="AP316" s="1223"/>
      <c r="AQ316" s="1223"/>
      <c r="AR316" s="1223"/>
      <c r="AS316" s="1223"/>
      <c r="AT316" s="1223"/>
      <c r="AU316" s="1223"/>
      <c r="AV316" s="1223"/>
      <c r="AW316" s="1223"/>
      <c r="AX316" s="1223"/>
      <c r="AY316" s="1223"/>
      <c r="AZ316" s="1223"/>
      <c r="BA316" s="1223"/>
      <c r="BB316" s="1223"/>
      <c r="BC316" s="1223"/>
      <c r="BD316" s="1223"/>
      <c r="BE316" s="1223"/>
      <c r="BF316" s="1223"/>
      <c r="BG316" s="1223"/>
      <c r="BH316" s="1223"/>
      <c r="BI316" s="1223"/>
      <c r="BJ316" s="1223"/>
      <c r="BK316" s="1223"/>
      <c r="BL316" s="1223"/>
      <c r="BM316" s="103"/>
      <c r="BN316" s="103"/>
      <c r="BO316" s="103"/>
      <c r="BP316" s="103"/>
      <c r="BQ316" s="103"/>
      <c r="BR316" s="103"/>
      <c r="BS316" s="103"/>
      <c r="BT316" s="103"/>
    </row>
    <row r="317" spans="1:80" ht="12.75" customHeight="1">
      <c r="A317" s="255"/>
      <c r="B317" s="969" t="s">
        <v>30</v>
      </c>
      <c r="C317" s="970"/>
      <c r="D317" s="971"/>
      <c r="E317" s="931" t="s">
        <v>353</v>
      </c>
      <c r="F317" s="932"/>
      <c r="G317" s="932"/>
      <c r="H317" s="932"/>
      <c r="I317" s="932"/>
      <c r="J317" s="932"/>
      <c r="K317" s="932"/>
      <c r="L317" s="932"/>
      <c r="M317" s="932"/>
      <c r="N317" s="932"/>
      <c r="O317" s="932"/>
      <c r="P317" s="932"/>
      <c r="Q317" s="932"/>
      <c r="R317" s="932"/>
      <c r="S317" s="932"/>
      <c r="T317" s="932"/>
      <c r="U317" s="932"/>
      <c r="V317" s="932"/>
      <c r="W317" s="932"/>
      <c r="X317" s="932"/>
      <c r="Y317" s="932"/>
      <c r="Z317" s="932"/>
      <c r="AA317" s="932"/>
      <c r="AB317" s="932"/>
      <c r="AC317" s="932"/>
      <c r="AD317" s="932"/>
      <c r="AE317" s="932"/>
      <c r="AF317" s="932"/>
      <c r="AG317" s="932"/>
      <c r="AH317" s="932"/>
      <c r="AI317" s="932"/>
      <c r="AJ317" s="932"/>
      <c r="AK317" s="932"/>
      <c r="AL317" s="932"/>
      <c r="AM317" s="932"/>
      <c r="AN317" s="932"/>
      <c r="AO317" s="932"/>
      <c r="AP317" s="932"/>
      <c r="AQ317" s="932"/>
      <c r="AR317" s="932"/>
      <c r="AS317" s="932"/>
      <c r="AT317" s="932"/>
      <c r="AU317" s="932"/>
      <c r="AV317" s="932"/>
      <c r="AW317" s="932"/>
      <c r="AX317" s="932"/>
      <c r="AY317" s="932"/>
      <c r="AZ317" s="932"/>
      <c r="BA317" s="932"/>
      <c r="BB317" s="932"/>
      <c r="BC317" s="932"/>
      <c r="BD317" s="932"/>
      <c r="BE317" s="932"/>
      <c r="BF317" s="933"/>
      <c r="BG317" s="899"/>
      <c r="BH317" s="900"/>
      <c r="BI317" s="900"/>
      <c r="BJ317" s="900"/>
      <c r="BK317" s="900"/>
      <c r="BL317" s="901"/>
    </row>
    <row r="318" spans="1:80" s="801" customFormat="1" ht="12.75" customHeight="1">
      <c r="A318" s="392"/>
      <c r="B318" s="972"/>
      <c r="C318" s="973"/>
      <c r="D318" s="974"/>
      <c r="E318" s="934"/>
      <c r="F318" s="935"/>
      <c r="G318" s="935"/>
      <c r="H318" s="935"/>
      <c r="I318" s="935"/>
      <c r="J318" s="935"/>
      <c r="K318" s="935"/>
      <c r="L318" s="935"/>
      <c r="M318" s="935"/>
      <c r="N318" s="935"/>
      <c r="O318" s="935"/>
      <c r="P318" s="935"/>
      <c r="Q318" s="935"/>
      <c r="R318" s="935"/>
      <c r="S318" s="935"/>
      <c r="T318" s="935"/>
      <c r="U318" s="935"/>
      <c r="V318" s="935"/>
      <c r="W318" s="935"/>
      <c r="X318" s="935"/>
      <c r="Y318" s="935"/>
      <c r="Z318" s="935"/>
      <c r="AA318" s="935"/>
      <c r="AB318" s="935"/>
      <c r="AC318" s="935"/>
      <c r="AD318" s="935"/>
      <c r="AE318" s="935"/>
      <c r="AF318" s="935"/>
      <c r="AG318" s="935"/>
      <c r="AH318" s="935"/>
      <c r="AI318" s="935"/>
      <c r="AJ318" s="935"/>
      <c r="AK318" s="935"/>
      <c r="AL318" s="935"/>
      <c r="AM318" s="935"/>
      <c r="AN318" s="935"/>
      <c r="AO318" s="935"/>
      <c r="AP318" s="935"/>
      <c r="AQ318" s="935"/>
      <c r="AR318" s="935"/>
      <c r="AS318" s="935"/>
      <c r="AT318" s="935"/>
      <c r="AU318" s="935"/>
      <c r="AV318" s="935"/>
      <c r="AW318" s="935"/>
      <c r="AX318" s="935"/>
      <c r="AY318" s="935"/>
      <c r="AZ318" s="935"/>
      <c r="BA318" s="935"/>
      <c r="BB318" s="935"/>
      <c r="BC318" s="935"/>
      <c r="BD318" s="935"/>
      <c r="BE318" s="935"/>
      <c r="BF318" s="936"/>
      <c r="BG318" s="902"/>
      <c r="BH318" s="903"/>
      <c r="BI318" s="903"/>
      <c r="BJ318" s="903"/>
      <c r="BK318" s="903"/>
      <c r="BL318" s="904"/>
      <c r="BM318" s="391"/>
      <c r="BN318" s="391"/>
      <c r="BO318" s="391"/>
      <c r="BP318" s="391"/>
      <c r="BQ318" s="391"/>
      <c r="BR318" s="391"/>
      <c r="BS318" s="391"/>
      <c r="BT318" s="391"/>
      <c r="BU318" s="391"/>
      <c r="BV318" s="391"/>
      <c r="BW318" s="391"/>
      <c r="BX318" s="391"/>
      <c r="BY318" s="391"/>
      <c r="BZ318" s="391"/>
      <c r="CA318" s="391"/>
      <c r="CB318" s="391"/>
    </row>
    <row r="319" spans="1:80" ht="12.75" customHeight="1">
      <c r="A319" s="255"/>
      <c r="B319" s="972"/>
      <c r="C319" s="973"/>
      <c r="D319" s="974"/>
      <c r="E319" s="934"/>
      <c r="F319" s="935"/>
      <c r="G319" s="935"/>
      <c r="H319" s="935"/>
      <c r="I319" s="935"/>
      <c r="J319" s="935"/>
      <c r="K319" s="935"/>
      <c r="L319" s="935"/>
      <c r="M319" s="935"/>
      <c r="N319" s="935"/>
      <c r="O319" s="935"/>
      <c r="P319" s="935"/>
      <c r="Q319" s="935"/>
      <c r="R319" s="935"/>
      <c r="S319" s="935"/>
      <c r="T319" s="935"/>
      <c r="U319" s="935"/>
      <c r="V319" s="935"/>
      <c r="W319" s="935"/>
      <c r="X319" s="935"/>
      <c r="Y319" s="935"/>
      <c r="Z319" s="935"/>
      <c r="AA319" s="935"/>
      <c r="AB319" s="935"/>
      <c r="AC319" s="935"/>
      <c r="AD319" s="935"/>
      <c r="AE319" s="935"/>
      <c r="AF319" s="935"/>
      <c r="AG319" s="935"/>
      <c r="AH319" s="935"/>
      <c r="AI319" s="935"/>
      <c r="AJ319" s="935"/>
      <c r="AK319" s="935"/>
      <c r="AL319" s="935"/>
      <c r="AM319" s="935"/>
      <c r="AN319" s="935"/>
      <c r="AO319" s="935"/>
      <c r="AP319" s="935"/>
      <c r="AQ319" s="935"/>
      <c r="AR319" s="935"/>
      <c r="AS319" s="935"/>
      <c r="AT319" s="935"/>
      <c r="AU319" s="935"/>
      <c r="AV319" s="935"/>
      <c r="AW319" s="935"/>
      <c r="AX319" s="935"/>
      <c r="AY319" s="935"/>
      <c r="AZ319" s="935"/>
      <c r="BA319" s="935"/>
      <c r="BB319" s="935"/>
      <c r="BC319" s="935"/>
      <c r="BD319" s="935"/>
      <c r="BE319" s="935"/>
      <c r="BF319" s="936"/>
      <c r="BG319" s="902"/>
      <c r="BH319" s="903"/>
      <c r="BI319" s="903"/>
      <c r="BJ319" s="903"/>
      <c r="BK319" s="903"/>
      <c r="BL319" s="904"/>
    </row>
    <row r="320" spans="1:80" ht="12.75" customHeight="1">
      <c r="A320" s="255"/>
      <c r="B320" s="975"/>
      <c r="C320" s="976"/>
      <c r="D320" s="977"/>
      <c r="E320" s="937"/>
      <c r="F320" s="938"/>
      <c r="G320" s="938"/>
      <c r="H320" s="938"/>
      <c r="I320" s="938"/>
      <c r="J320" s="938"/>
      <c r="K320" s="938"/>
      <c r="L320" s="938"/>
      <c r="M320" s="938"/>
      <c r="N320" s="938"/>
      <c r="O320" s="938"/>
      <c r="P320" s="938"/>
      <c r="Q320" s="938"/>
      <c r="R320" s="938"/>
      <c r="S320" s="938"/>
      <c r="T320" s="938"/>
      <c r="U320" s="938"/>
      <c r="V320" s="938"/>
      <c r="W320" s="938"/>
      <c r="X320" s="938"/>
      <c r="Y320" s="938"/>
      <c r="Z320" s="938"/>
      <c r="AA320" s="938"/>
      <c r="AB320" s="938"/>
      <c r="AC320" s="938"/>
      <c r="AD320" s="938"/>
      <c r="AE320" s="938"/>
      <c r="AF320" s="938"/>
      <c r="AG320" s="938"/>
      <c r="AH320" s="938"/>
      <c r="AI320" s="938"/>
      <c r="AJ320" s="938"/>
      <c r="AK320" s="938"/>
      <c r="AL320" s="938"/>
      <c r="AM320" s="938"/>
      <c r="AN320" s="938"/>
      <c r="AO320" s="938"/>
      <c r="AP320" s="938"/>
      <c r="AQ320" s="938"/>
      <c r="AR320" s="938"/>
      <c r="AS320" s="938"/>
      <c r="AT320" s="938"/>
      <c r="AU320" s="938"/>
      <c r="AV320" s="938"/>
      <c r="AW320" s="938"/>
      <c r="AX320" s="938"/>
      <c r="AY320" s="938"/>
      <c r="AZ320" s="938"/>
      <c r="BA320" s="938"/>
      <c r="BB320" s="938"/>
      <c r="BC320" s="938"/>
      <c r="BD320" s="938"/>
      <c r="BE320" s="938"/>
      <c r="BF320" s="939"/>
      <c r="BG320" s="905"/>
      <c r="BH320" s="906"/>
      <c r="BI320" s="906"/>
      <c r="BJ320" s="906"/>
      <c r="BK320" s="906"/>
      <c r="BL320" s="907"/>
    </row>
    <row r="321" spans="1:80" ht="12" customHeight="1">
      <c r="A321" s="255"/>
      <c r="B321" s="1106" t="s">
        <v>33</v>
      </c>
      <c r="C321" s="1107"/>
      <c r="D321" s="1108"/>
      <c r="E321" s="931" t="s">
        <v>638</v>
      </c>
      <c r="F321" s="932"/>
      <c r="G321" s="932"/>
      <c r="H321" s="932"/>
      <c r="I321" s="932"/>
      <c r="J321" s="932"/>
      <c r="K321" s="932"/>
      <c r="L321" s="932"/>
      <c r="M321" s="932"/>
      <c r="N321" s="932"/>
      <c r="O321" s="932"/>
      <c r="P321" s="932"/>
      <c r="Q321" s="932"/>
      <c r="R321" s="932"/>
      <c r="S321" s="932"/>
      <c r="T321" s="932"/>
      <c r="U321" s="932"/>
      <c r="V321" s="932"/>
      <c r="W321" s="932"/>
      <c r="X321" s="932"/>
      <c r="Y321" s="932"/>
      <c r="Z321" s="932"/>
      <c r="AA321" s="932"/>
      <c r="AB321" s="932"/>
      <c r="AC321" s="932"/>
      <c r="AD321" s="932"/>
      <c r="AE321" s="932"/>
      <c r="AF321" s="932"/>
      <c r="AG321" s="932"/>
      <c r="AH321" s="932"/>
      <c r="AI321" s="932"/>
      <c r="AJ321" s="932"/>
      <c r="AK321" s="932"/>
      <c r="AL321" s="932"/>
      <c r="AM321" s="932"/>
      <c r="AN321" s="932"/>
      <c r="AO321" s="932"/>
      <c r="AP321" s="932"/>
      <c r="AQ321" s="932"/>
      <c r="AR321" s="932"/>
      <c r="AS321" s="932"/>
      <c r="AT321" s="932"/>
      <c r="AU321" s="932"/>
      <c r="AV321" s="932"/>
      <c r="AW321" s="932"/>
      <c r="AX321" s="932"/>
      <c r="AY321" s="932"/>
      <c r="AZ321" s="932"/>
      <c r="BA321" s="932"/>
      <c r="BB321" s="932"/>
      <c r="BC321" s="932"/>
      <c r="BD321" s="932"/>
      <c r="BE321" s="932"/>
      <c r="BF321" s="933"/>
      <c r="BG321" s="899"/>
      <c r="BH321" s="900"/>
      <c r="BI321" s="900"/>
      <c r="BJ321" s="900"/>
      <c r="BK321" s="900"/>
      <c r="BL321" s="901"/>
    </row>
    <row r="322" spans="1:80" ht="12" customHeight="1">
      <c r="A322" s="255"/>
      <c r="B322" s="1109"/>
      <c r="C322" s="1110"/>
      <c r="D322" s="1111"/>
      <c r="E322" s="934"/>
      <c r="F322" s="935"/>
      <c r="G322" s="935"/>
      <c r="H322" s="935"/>
      <c r="I322" s="935"/>
      <c r="J322" s="935"/>
      <c r="K322" s="935"/>
      <c r="L322" s="935"/>
      <c r="M322" s="935"/>
      <c r="N322" s="935"/>
      <c r="O322" s="935"/>
      <c r="P322" s="935"/>
      <c r="Q322" s="935"/>
      <c r="R322" s="935"/>
      <c r="S322" s="935"/>
      <c r="T322" s="935"/>
      <c r="U322" s="935"/>
      <c r="V322" s="935"/>
      <c r="W322" s="935"/>
      <c r="X322" s="935"/>
      <c r="Y322" s="935"/>
      <c r="Z322" s="935"/>
      <c r="AA322" s="935"/>
      <c r="AB322" s="935"/>
      <c r="AC322" s="935"/>
      <c r="AD322" s="935"/>
      <c r="AE322" s="935"/>
      <c r="AF322" s="935"/>
      <c r="AG322" s="935"/>
      <c r="AH322" s="935"/>
      <c r="AI322" s="935"/>
      <c r="AJ322" s="935"/>
      <c r="AK322" s="935"/>
      <c r="AL322" s="935"/>
      <c r="AM322" s="935"/>
      <c r="AN322" s="935"/>
      <c r="AO322" s="935"/>
      <c r="AP322" s="935"/>
      <c r="AQ322" s="935"/>
      <c r="AR322" s="935"/>
      <c r="AS322" s="935"/>
      <c r="AT322" s="935"/>
      <c r="AU322" s="935"/>
      <c r="AV322" s="935"/>
      <c r="AW322" s="935"/>
      <c r="AX322" s="935"/>
      <c r="AY322" s="935"/>
      <c r="AZ322" s="935"/>
      <c r="BA322" s="935"/>
      <c r="BB322" s="935"/>
      <c r="BC322" s="935"/>
      <c r="BD322" s="935"/>
      <c r="BE322" s="935"/>
      <c r="BF322" s="936"/>
      <c r="BG322" s="902"/>
      <c r="BH322" s="903"/>
      <c r="BI322" s="903"/>
      <c r="BJ322" s="903"/>
      <c r="BK322" s="903"/>
      <c r="BL322" s="904"/>
    </row>
    <row r="323" spans="1:80" ht="12" customHeight="1">
      <c r="A323" s="255"/>
      <c r="B323" s="1109"/>
      <c r="C323" s="1110"/>
      <c r="D323" s="1111"/>
      <c r="E323" s="934"/>
      <c r="F323" s="935"/>
      <c r="G323" s="935"/>
      <c r="H323" s="935"/>
      <c r="I323" s="935"/>
      <c r="J323" s="935"/>
      <c r="K323" s="935"/>
      <c r="L323" s="935"/>
      <c r="M323" s="935"/>
      <c r="N323" s="935"/>
      <c r="O323" s="935"/>
      <c r="P323" s="935"/>
      <c r="Q323" s="935"/>
      <c r="R323" s="935"/>
      <c r="S323" s="935"/>
      <c r="T323" s="935"/>
      <c r="U323" s="935"/>
      <c r="V323" s="935"/>
      <c r="W323" s="935"/>
      <c r="X323" s="935"/>
      <c r="Y323" s="935"/>
      <c r="Z323" s="935"/>
      <c r="AA323" s="935"/>
      <c r="AB323" s="935"/>
      <c r="AC323" s="935"/>
      <c r="AD323" s="935"/>
      <c r="AE323" s="935"/>
      <c r="AF323" s="935"/>
      <c r="AG323" s="935"/>
      <c r="AH323" s="935"/>
      <c r="AI323" s="935"/>
      <c r="AJ323" s="935"/>
      <c r="AK323" s="935"/>
      <c r="AL323" s="935"/>
      <c r="AM323" s="935"/>
      <c r="AN323" s="935"/>
      <c r="AO323" s="935"/>
      <c r="AP323" s="935"/>
      <c r="AQ323" s="935"/>
      <c r="AR323" s="935"/>
      <c r="AS323" s="935"/>
      <c r="AT323" s="935"/>
      <c r="AU323" s="935"/>
      <c r="AV323" s="935"/>
      <c r="AW323" s="935"/>
      <c r="AX323" s="935"/>
      <c r="AY323" s="935"/>
      <c r="AZ323" s="935"/>
      <c r="BA323" s="935"/>
      <c r="BB323" s="935"/>
      <c r="BC323" s="935"/>
      <c r="BD323" s="935"/>
      <c r="BE323" s="935"/>
      <c r="BF323" s="936"/>
      <c r="BG323" s="902"/>
      <c r="BH323" s="903"/>
      <c r="BI323" s="903"/>
      <c r="BJ323" s="903"/>
      <c r="BK323" s="903"/>
      <c r="BL323" s="904"/>
    </row>
    <row r="324" spans="1:80" ht="12" customHeight="1">
      <c r="A324" s="255"/>
      <c r="B324" s="1112"/>
      <c r="C324" s="1113"/>
      <c r="D324" s="1114"/>
      <c r="E324" s="937"/>
      <c r="F324" s="938"/>
      <c r="G324" s="938"/>
      <c r="H324" s="938"/>
      <c r="I324" s="938"/>
      <c r="J324" s="938"/>
      <c r="K324" s="938"/>
      <c r="L324" s="938"/>
      <c r="M324" s="938"/>
      <c r="N324" s="938"/>
      <c r="O324" s="938"/>
      <c r="P324" s="938"/>
      <c r="Q324" s="938"/>
      <c r="R324" s="938"/>
      <c r="S324" s="938"/>
      <c r="T324" s="938"/>
      <c r="U324" s="938"/>
      <c r="V324" s="938"/>
      <c r="W324" s="938"/>
      <c r="X324" s="938"/>
      <c r="Y324" s="938"/>
      <c r="Z324" s="938"/>
      <c r="AA324" s="938"/>
      <c r="AB324" s="938"/>
      <c r="AC324" s="938"/>
      <c r="AD324" s="938"/>
      <c r="AE324" s="938"/>
      <c r="AF324" s="938"/>
      <c r="AG324" s="938"/>
      <c r="AH324" s="938"/>
      <c r="AI324" s="938"/>
      <c r="AJ324" s="938"/>
      <c r="AK324" s="938"/>
      <c r="AL324" s="938"/>
      <c r="AM324" s="938"/>
      <c r="AN324" s="938"/>
      <c r="AO324" s="938"/>
      <c r="AP324" s="938"/>
      <c r="AQ324" s="938"/>
      <c r="AR324" s="938"/>
      <c r="AS324" s="938"/>
      <c r="AT324" s="938"/>
      <c r="AU324" s="938"/>
      <c r="AV324" s="938"/>
      <c r="AW324" s="938"/>
      <c r="AX324" s="938"/>
      <c r="AY324" s="938"/>
      <c r="AZ324" s="938"/>
      <c r="BA324" s="938"/>
      <c r="BB324" s="938"/>
      <c r="BC324" s="938"/>
      <c r="BD324" s="938"/>
      <c r="BE324" s="938"/>
      <c r="BF324" s="939"/>
      <c r="BG324" s="905"/>
      <c r="BH324" s="906"/>
      <c r="BI324" s="906"/>
      <c r="BJ324" s="906"/>
      <c r="BK324" s="906"/>
      <c r="BL324" s="907"/>
    </row>
    <row r="325" spans="1:80" ht="12" customHeight="1">
      <c r="A325" s="255"/>
      <c r="B325" s="969" t="s">
        <v>34</v>
      </c>
      <c r="C325" s="970"/>
      <c r="D325" s="971"/>
      <c r="E325" s="940" t="s">
        <v>600</v>
      </c>
      <c r="F325" s="941"/>
      <c r="G325" s="941"/>
      <c r="H325" s="941"/>
      <c r="I325" s="941"/>
      <c r="J325" s="941"/>
      <c r="K325" s="941"/>
      <c r="L325" s="941"/>
      <c r="M325" s="941"/>
      <c r="N325" s="941"/>
      <c r="O325" s="941"/>
      <c r="P325" s="941"/>
      <c r="Q325" s="941"/>
      <c r="R325" s="941"/>
      <c r="S325" s="941"/>
      <c r="T325" s="941"/>
      <c r="U325" s="941"/>
      <c r="V325" s="941"/>
      <c r="W325" s="941"/>
      <c r="X325" s="941"/>
      <c r="Y325" s="941"/>
      <c r="Z325" s="941"/>
      <c r="AA325" s="941"/>
      <c r="AB325" s="941"/>
      <c r="AC325" s="941"/>
      <c r="AD325" s="941"/>
      <c r="AE325" s="941"/>
      <c r="AF325" s="941"/>
      <c r="AG325" s="941"/>
      <c r="AH325" s="941"/>
      <c r="AI325" s="941"/>
      <c r="AJ325" s="941"/>
      <c r="AK325" s="941"/>
      <c r="AL325" s="941"/>
      <c r="AM325" s="941"/>
      <c r="AN325" s="941"/>
      <c r="AO325" s="941"/>
      <c r="AP325" s="941"/>
      <c r="AQ325" s="941"/>
      <c r="AR325" s="941"/>
      <c r="AS325" s="941"/>
      <c r="AT325" s="941"/>
      <c r="AU325" s="941"/>
      <c r="AV325" s="941"/>
      <c r="AW325" s="941"/>
      <c r="AX325" s="941"/>
      <c r="AY325" s="941"/>
      <c r="AZ325" s="941"/>
      <c r="BA325" s="941"/>
      <c r="BB325" s="941"/>
      <c r="BC325" s="941"/>
      <c r="BD325" s="941"/>
      <c r="BE325" s="941"/>
      <c r="BF325" s="942"/>
      <c r="BG325" s="899"/>
      <c r="BH325" s="900"/>
      <c r="BI325" s="900"/>
      <c r="BJ325" s="900"/>
      <c r="BK325" s="900"/>
      <c r="BL325" s="901"/>
    </row>
    <row r="326" spans="1:80" s="801" customFormat="1" ht="12" customHeight="1">
      <c r="A326" s="392"/>
      <c r="B326" s="972"/>
      <c r="C326" s="973"/>
      <c r="D326" s="974"/>
      <c r="E326" s="943"/>
      <c r="F326" s="944"/>
      <c r="G326" s="944"/>
      <c r="H326" s="944"/>
      <c r="I326" s="944"/>
      <c r="J326" s="944"/>
      <c r="K326" s="944"/>
      <c r="L326" s="944"/>
      <c r="M326" s="944"/>
      <c r="N326" s="944"/>
      <c r="O326" s="944"/>
      <c r="P326" s="944"/>
      <c r="Q326" s="944"/>
      <c r="R326" s="944"/>
      <c r="S326" s="944"/>
      <c r="T326" s="944"/>
      <c r="U326" s="944"/>
      <c r="V326" s="944"/>
      <c r="W326" s="944"/>
      <c r="X326" s="944"/>
      <c r="Y326" s="944"/>
      <c r="Z326" s="944"/>
      <c r="AA326" s="944"/>
      <c r="AB326" s="944"/>
      <c r="AC326" s="944"/>
      <c r="AD326" s="944"/>
      <c r="AE326" s="944"/>
      <c r="AF326" s="944"/>
      <c r="AG326" s="944"/>
      <c r="AH326" s="944"/>
      <c r="AI326" s="944"/>
      <c r="AJ326" s="944"/>
      <c r="AK326" s="944"/>
      <c r="AL326" s="944"/>
      <c r="AM326" s="944"/>
      <c r="AN326" s="944"/>
      <c r="AO326" s="944"/>
      <c r="AP326" s="944"/>
      <c r="AQ326" s="944"/>
      <c r="AR326" s="944"/>
      <c r="AS326" s="944"/>
      <c r="AT326" s="944"/>
      <c r="AU326" s="944"/>
      <c r="AV326" s="944"/>
      <c r="AW326" s="944"/>
      <c r="AX326" s="944"/>
      <c r="AY326" s="944"/>
      <c r="AZ326" s="944"/>
      <c r="BA326" s="944"/>
      <c r="BB326" s="944"/>
      <c r="BC326" s="944"/>
      <c r="BD326" s="944"/>
      <c r="BE326" s="944"/>
      <c r="BF326" s="945"/>
      <c r="BG326" s="902"/>
      <c r="BH326" s="903"/>
      <c r="BI326" s="903"/>
      <c r="BJ326" s="903"/>
      <c r="BK326" s="903"/>
      <c r="BL326" s="904"/>
      <c r="BM326" s="391"/>
      <c r="BN326" s="391"/>
      <c r="BO326" s="391"/>
      <c r="BP326" s="391"/>
      <c r="BQ326" s="391"/>
      <c r="BR326" s="391"/>
      <c r="BS326" s="391"/>
      <c r="BT326" s="391"/>
      <c r="BU326" s="391"/>
      <c r="BV326" s="391"/>
      <c r="BW326" s="391"/>
      <c r="BX326" s="391"/>
      <c r="BY326" s="391"/>
      <c r="BZ326" s="391"/>
      <c r="CA326" s="391"/>
      <c r="CB326" s="391"/>
    </row>
    <row r="327" spans="1:80" ht="12" customHeight="1">
      <c r="A327" s="255"/>
      <c r="B327" s="972"/>
      <c r="C327" s="973"/>
      <c r="D327" s="974"/>
      <c r="E327" s="943"/>
      <c r="F327" s="944"/>
      <c r="G327" s="944"/>
      <c r="H327" s="944"/>
      <c r="I327" s="944"/>
      <c r="J327" s="944"/>
      <c r="K327" s="944"/>
      <c r="L327" s="944"/>
      <c r="M327" s="944"/>
      <c r="N327" s="944"/>
      <c r="O327" s="944"/>
      <c r="P327" s="944"/>
      <c r="Q327" s="944"/>
      <c r="R327" s="944"/>
      <c r="S327" s="944"/>
      <c r="T327" s="944"/>
      <c r="U327" s="944"/>
      <c r="V327" s="944"/>
      <c r="W327" s="944"/>
      <c r="X327" s="944"/>
      <c r="Y327" s="944"/>
      <c r="Z327" s="944"/>
      <c r="AA327" s="944"/>
      <c r="AB327" s="944"/>
      <c r="AC327" s="944"/>
      <c r="AD327" s="944"/>
      <c r="AE327" s="944"/>
      <c r="AF327" s="944"/>
      <c r="AG327" s="944"/>
      <c r="AH327" s="944"/>
      <c r="AI327" s="944"/>
      <c r="AJ327" s="944"/>
      <c r="AK327" s="944"/>
      <c r="AL327" s="944"/>
      <c r="AM327" s="944"/>
      <c r="AN327" s="944"/>
      <c r="AO327" s="944"/>
      <c r="AP327" s="944"/>
      <c r="AQ327" s="944"/>
      <c r="AR327" s="944"/>
      <c r="AS327" s="944"/>
      <c r="AT327" s="944"/>
      <c r="AU327" s="944"/>
      <c r="AV327" s="944"/>
      <c r="AW327" s="944"/>
      <c r="AX327" s="944"/>
      <c r="AY327" s="944"/>
      <c r="AZ327" s="944"/>
      <c r="BA327" s="944"/>
      <c r="BB327" s="944"/>
      <c r="BC327" s="944"/>
      <c r="BD327" s="944"/>
      <c r="BE327" s="944"/>
      <c r="BF327" s="945"/>
      <c r="BG327" s="902"/>
      <c r="BH327" s="903"/>
      <c r="BI327" s="903"/>
      <c r="BJ327" s="903"/>
      <c r="BK327" s="903"/>
      <c r="BL327" s="904"/>
    </row>
    <row r="328" spans="1:80" ht="12" customHeight="1">
      <c r="A328" s="255"/>
      <c r="B328" s="975"/>
      <c r="C328" s="976"/>
      <c r="D328" s="977"/>
      <c r="E328" s="946"/>
      <c r="F328" s="947"/>
      <c r="G328" s="947"/>
      <c r="H328" s="947"/>
      <c r="I328" s="947"/>
      <c r="J328" s="947"/>
      <c r="K328" s="947"/>
      <c r="L328" s="947"/>
      <c r="M328" s="947"/>
      <c r="N328" s="947"/>
      <c r="O328" s="947"/>
      <c r="P328" s="947"/>
      <c r="Q328" s="947"/>
      <c r="R328" s="947"/>
      <c r="S328" s="947"/>
      <c r="T328" s="947"/>
      <c r="U328" s="947"/>
      <c r="V328" s="947"/>
      <c r="W328" s="947"/>
      <c r="X328" s="947"/>
      <c r="Y328" s="947"/>
      <c r="Z328" s="947"/>
      <c r="AA328" s="947"/>
      <c r="AB328" s="947"/>
      <c r="AC328" s="947"/>
      <c r="AD328" s="947"/>
      <c r="AE328" s="947"/>
      <c r="AF328" s="947"/>
      <c r="AG328" s="947"/>
      <c r="AH328" s="947"/>
      <c r="AI328" s="947"/>
      <c r="AJ328" s="947"/>
      <c r="AK328" s="947"/>
      <c r="AL328" s="947"/>
      <c r="AM328" s="947"/>
      <c r="AN328" s="947"/>
      <c r="AO328" s="947"/>
      <c r="AP328" s="947"/>
      <c r="AQ328" s="947"/>
      <c r="AR328" s="947"/>
      <c r="AS328" s="947"/>
      <c r="AT328" s="947"/>
      <c r="AU328" s="947"/>
      <c r="AV328" s="947"/>
      <c r="AW328" s="947"/>
      <c r="AX328" s="947"/>
      <c r="AY328" s="947"/>
      <c r="AZ328" s="947"/>
      <c r="BA328" s="947"/>
      <c r="BB328" s="947"/>
      <c r="BC328" s="947"/>
      <c r="BD328" s="947"/>
      <c r="BE328" s="947"/>
      <c r="BF328" s="948"/>
      <c r="BG328" s="905"/>
      <c r="BH328" s="906"/>
      <c r="BI328" s="906"/>
      <c r="BJ328" s="906"/>
      <c r="BK328" s="906"/>
      <c r="BL328" s="907"/>
    </row>
    <row r="329" spans="1:80" ht="12" customHeight="1">
      <c r="A329" s="255"/>
      <c r="B329" s="1106" t="s">
        <v>35</v>
      </c>
      <c r="C329" s="1107"/>
      <c r="D329" s="1108"/>
      <c r="E329" s="931" t="s">
        <v>687</v>
      </c>
      <c r="F329" s="932"/>
      <c r="G329" s="932"/>
      <c r="H329" s="932"/>
      <c r="I329" s="932"/>
      <c r="J329" s="932"/>
      <c r="K329" s="932"/>
      <c r="L329" s="932"/>
      <c r="M329" s="932"/>
      <c r="N329" s="932"/>
      <c r="O329" s="932"/>
      <c r="P329" s="932"/>
      <c r="Q329" s="932"/>
      <c r="R329" s="932"/>
      <c r="S329" s="932"/>
      <c r="T329" s="932"/>
      <c r="U329" s="932"/>
      <c r="V329" s="932"/>
      <c r="W329" s="932"/>
      <c r="X329" s="932"/>
      <c r="Y329" s="932"/>
      <c r="Z329" s="932"/>
      <c r="AA329" s="932"/>
      <c r="AB329" s="932"/>
      <c r="AC329" s="932"/>
      <c r="AD329" s="932"/>
      <c r="AE329" s="932"/>
      <c r="AF329" s="932"/>
      <c r="AG329" s="932"/>
      <c r="AH329" s="932"/>
      <c r="AI329" s="932"/>
      <c r="AJ329" s="932"/>
      <c r="AK329" s="932"/>
      <c r="AL329" s="932"/>
      <c r="AM329" s="932"/>
      <c r="AN329" s="932"/>
      <c r="AO329" s="932"/>
      <c r="AP329" s="932"/>
      <c r="AQ329" s="932"/>
      <c r="AR329" s="932"/>
      <c r="AS329" s="932"/>
      <c r="AT329" s="932"/>
      <c r="AU329" s="932"/>
      <c r="AV329" s="932"/>
      <c r="AW329" s="932"/>
      <c r="AX329" s="932"/>
      <c r="AY329" s="932"/>
      <c r="AZ329" s="932"/>
      <c r="BA329" s="932"/>
      <c r="BB329" s="932"/>
      <c r="BC329" s="932"/>
      <c r="BD329" s="932"/>
      <c r="BE329" s="932"/>
      <c r="BF329" s="933"/>
      <c r="BG329" s="899"/>
      <c r="BH329" s="900"/>
      <c r="BI329" s="900"/>
      <c r="BJ329" s="900"/>
      <c r="BK329" s="900"/>
      <c r="BL329" s="901"/>
    </row>
    <row r="330" spans="1:80" s="801" customFormat="1" ht="12" customHeight="1">
      <c r="A330" s="392"/>
      <c r="B330" s="1109"/>
      <c r="C330" s="1110"/>
      <c r="D330" s="1111"/>
      <c r="E330" s="934"/>
      <c r="F330" s="935"/>
      <c r="G330" s="935"/>
      <c r="H330" s="935"/>
      <c r="I330" s="935"/>
      <c r="J330" s="935"/>
      <c r="K330" s="935"/>
      <c r="L330" s="935"/>
      <c r="M330" s="935"/>
      <c r="N330" s="935"/>
      <c r="O330" s="935"/>
      <c r="P330" s="935"/>
      <c r="Q330" s="935"/>
      <c r="R330" s="935"/>
      <c r="S330" s="935"/>
      <c r="T330" s="935"/>
      <c r="U330" s="935"/>
      <c r="V330" s="935"/>
      <c r="W330" s="935"/>
      <c r="X330" s="935"/>
      <c r="Y330" s="935"/>
      <c r="Z330" s="935"/>
      <c r="AA330" s="935"/>
      <c r="AB330" s="935"/>
      <c r="AC330" s="935"/>
      <c r="AD330" s="935"/>
      <c r="AE330" s="935"/>
      <c r="AF330" s="935"/>
      <c r="AG330" s="935"/>
      <c r="AH330" s="935"/>
      <c r="AI330" s="935"/>
      <c r="AJ330" s="935"/>
      <c r="AK330" s="935"/>
      <c r="AL330" s="935"/>
      <c r="AM330" s="935"/>
      <c r="AN330" s="935"/>
      <c r="AO330" s="935"/>
      <c r="AP330" s="935"/>
      <c r="AQ330" s="935"/>
      <c r="AR330" s="935"/>
      <c r="AS330" s="935"/>
      <c r="AT330" s="935"/>
      <c r="AU330" s="935"/>
      <c r="AV330" s="935"/>
      <c r="AW330" s="935"/>
      <c r="AX330" s="935"/>
      <c r="AY330" s="935"/>
      <c r="AZ330" s="935"/>
      <c r="BA330" s="935"/>
      <c r="BB330" s="935"/>
      <c r="BC330" s="935"/>
      <c r="BD330" s="935"/>
      <c r="BE330" s="935"/>
      <c r="BF330" s="936"/>
      <c r="BG330" s="902"/>
      <c r="BH330" s="903"/>
      <c r="BI330" s="903"/>
      <c r="BJ330" s="903"/>
      <c r="BK330" s="903"/>
      <c r="BL330" s="904"/>
      <c r="BM330" s="391"/>
      <c r="BN330" s="391"/>
      <c r="BO330" s="391"/>
      <c r="BP330" s="391"/>
      <c r="BQ330" s="391"/>
      <c r="BR330" s="391"/>
      <c r="BS330" s="391"/>
      <c r="BT330" s="391"/>
      <c r="BU330" s="391"/>
      <c r="BV330" s="391"/>
      <c r="BW330" s="391"/>
      <c r="BX330" s="391"/>
      <c r="BY330" s="391"/>
      <c r="BZ330" s="391"/>
      <c r="CA330" s="391"/>
      <c r="CB330" s="391"/>
    </row>
    <row r="331" spans="1:80" ht="12" customHeight="1">
      <c r="A331" s="255"/>
      <c r="B331" s="1109"/>
      <c r="C331" s="1110"/>
      <c r="D331" s="1111"/>
      <c r="E331" s="934"/>
      <c r="F331" s="935"/>
      <c r="G331" s="935"/>
      <c r="H331" s="935"/>
      <c r="I331" s="935"/>
      <c r="J331" s="935"/>
      <c r="K331" s="935"/>
      <c r="L331" s="935"/>
      <c r="M331" s="935"/>
      <c r="N331" s="935"/>
      <c r="O331" s="935"/>
      <c r="P331" s="935"/>
      <c r="Q331" s="935"/>
      <c r="R331" s="935"/>
      <c r="S331" s="935"/>
      <c r="T331" s="935"/>
      <c r="U331" s="935"/>
      <c r="V331" s="935"/>
      <c r="W331" s="935"/>
      <c r="X331" s="935"/>
      <c r="Y331" s="935"/>
      <c r="Z331" s="935"/>
      <c r="AA331" s="935"/>
      <c r="AB331" s="935"/>
      <c r="AC331" s="935"/>
      <c r="AD331" s="935"/>
      <c r="AE331" s="935"/>
      <c r="AF331" s="935"/>
      <c r="AG331" s="935"/>
      <c r="AH331" s="935"/>
      <c r="AI331" s="935"/>
      <c r="AJ331" s="935"/>
      <c r="AK331" s="935"/>
      <c r="AL331" s="935"/>
      <c r="AM331" s="935"/>
      <c r="AN331" s="935"/>
      <c r="AO331" s="935"/>
      <c r="AP331" s="935"/>
      <c r="AQ331" s="935"/>
      <c r="AR331" s="935"/>
      <c r="AS331" s="935"/>
      <c r="AT331" s="935"/>
      <c r="AU331" s="935"/>
      <c r="AV331" s="935"/>
      <c r="AW331" s="935"/>
      <c r="AX331" s="935"/>
      <c r="AY331" s="935"/>
      <c r="AZ331" s="935"/>
      <c r="BA331" s="935"/>
      <c r="BB331" s="935"/>
      <c r="BC331" s="935"/>
      <c r="BD331" s="935"/>
      <c r="BE331" s="935"/>
      <c r="BF331" s="936"/>
      <c r="BG331" s="902"/>
      <c r="BH331" s="903"/>
      <c r="BI331" s="903"/>
      <c r="BJ331" s="903"/>
      <c r="BK331" s="903"/>
      <c r="BL331" s="904"/>
    </row>
    <row r="332" spans="1:80" ht="12.75" customHeight="1">
      <c r="A332" s="255"/>
      <c r="B332" s="1109"/>
      <c r="C332" s="1110"/>
      <c r="D332" s="1111"/>
      <c r="E332" s="934"/>
      <c r="F332" s="935"/>
      <c r="G332" s="935"/>
      <c r="H332" s="935"/>
      <c r="I332" s="935"/>
      <c r="J332" s="935"/>
      <c r="K332" s="935"/>
      <c r="L332" s="935"/>
      <c r="M332" s="935"/>
      <c r="N332" s="935"/>
      <c r="O332" s="935"/>
      <c r="P332" s="935"/>
      <c r="Q332" s="935"/>
      <c r="R332" s="935"/>
      <c r="S332" s="935"/>
      <c r="T332" s="935"/>
      <c r="U332" s="935"/>
      <c r="V332" s="935"/>
      <c r="W332" s="935"/>
      <c r="X332" s="935"/>
      <c r="Y332" s="935"/>
      <c r="Z332" s="935"/>
      <c r="AA332" s="935"/>
      <c r="AB332" s="935"/>
      <c r="AC332" s="935"/>
      <c r="AD332" s="935"/>
      <c r="AE332" s="935"/>
      <c r="AF332" s="935"/>
      <c r="AG332" s="935"/>
      <c r="AH332" s="935"/>
      <c r="AI332" s="935"/>
      <c r="AJ332" s="935"/>
      <c r="AK332" s="935"/>
      <c r="AL332" s="935"/>
      <c r="AM332" s="935"/>
      <c r="AN332" s="935"/>
      <c r="AO332" s="935"/>
      <c r="AP332" s="935"/>
      <c r="AQ332" s="935"/>
      <c r="AR332" s="935"/>
      <c r="AS332" s="935"/>
      <c r="AT332" s="935"/>
      <c r="AU332" s="935"/>
      <c r="AV332" s="935"/>
      <c r="AW332" s="935"/>
      <c r="AX332" s="935"/>
      <c r="AY332" s="935"/>
      <c r="AZ332" s="935"/>
      <c r="BA332" s="935"/>
      <c r="BB332" s="935"/>
      <c r="BC332" s="935"/>
      <c r="BD332" s="935"/>
      <c r="BE332" s="935"/>
      <c r="BF332" s="936"/>
      <c r="BG332" s="902"/>
      <c r="BH332" s="903"/>
      <c r="BI332" s="903"/>
      <c r="BJ332" s="903"/>
      <c r="BK332" s="903"/>
      <c r="BL332" s="904"/>
    </row>
    <row r="333" spans="1:80" ht="12" customHeight="1">
      <c r="A333" s="255"/>
      <c r="B333" s="969" t="s">
        <v>36</v>
      </c>
      <c r="C333" s="970"/>
      <c r="D333" s="971"/>
      <c r="E333" s="931" t="s">
        <v>688</v>
      </c>
      <c r="F333" s="932"/>
      <c r="G333" s="932"/>
      <c r="H333" s="932"/>
      <c r="I333" s="932"/>
      <c r="J333" s="932"/>
      <c r="K333" s="932"/>
      <c r="L333" s="932"/>
      <c r="M333" s="932"/>
      <c r="N333" s="932"/>
      <c r="O333" s="932"/>
      <c r="P333" s="932"/>
      <c r="Q333" s="932"/>
      <c r="R333" s="932"/>
      <c r="S333" s="932"/>
      <c r="T333" s="932"/>
      <c r="U333" s="932"/>
      <c r="V333" s="932"/>
      <c r="W333" s="932"/>
      <c r="X333" s="932"/>
      <c r="Y333" s="932"/>
      <c r="Z333" s="932"/>
      <c r="AA333" s="932"/>
      <c r="AB333" s="932"/>
      <c r="AC333" s="932"/>
      <c r="AD333" s="932"/>
      <c r="AE333" s="932"/>
      <c r="AF333" s="932"/>
      <c r="AG333" s="932"/>
      <c r="AH333" s="932"/>
      <c r="AI333" s="932"/>
      <c r="AJ333" s="932"/>
      <c r="AK333" s="932"/>
      <c r="AL333" s="932"/>
      <c r="AM333" s="932"/>
      <c r="AN333" s="932"/>
      <c r="AO333" s="932"/>
      <c r="AP333" s="932"/>
      <c r="AQ333" s="932"/>
      <c r="AR333" s="932"/>
      <c r="AS333" s="932"/>
      <c r="AT333" s="932"/>
      <c r="AU333" s="932"/>
      <c r="AV333" s="932"/>
      <c r="AW333" s="932"/>
      <c r="AX333" s="932"/>
      <c r="AY333" s="932"/>
      <c r="AZ333" s="932"/>
      <c r="BA333" s="932"/>
      <c r="BB333" s="932"/>
      <c r="BC333" s="932"/>
      <c r="BD333" s="932"/>
      <c r="BE333" s="932"/>
      <c r="BF333" s="933"/>
      <c r="BG333" s="899"/>
      <c r="BH333" s="900"/>
      <c r="BI333" s="900"/>
      <c r="BJ333" s="900"/>
      <c r="BK333" s="900"/>
      <c r="BL333" s="901"/>
    </row>
    <row r="334" spans="1:80" ht="12" customHeight="1">
      <c r="A334" s="255"/>
      <c r="B334" s="972"/>
      <c r="C334" s="973"/>
      <c r="D334" s="974"/>
      <c r="E334" s="934"/>
      <c r="F334" s="935"/>
      <c r="G334" s="935"/>
      <c r="H334" s="935"/>
      <c r="I334" s="935"/>
      <c r="J334" s="935"/>
      <c r="K334" s="935"/>
      <c r="L334" s="935"/>
      <c r="M334" s="935"/>
      <c r="N334" s="935"/>
      <c r="O334" s="935"/>
      <c r="P334" s="935"/>
      <c r="Q334" s="935"/>
      <c r="R334" s="935"/>
      <c r="S334" s="935"/>
      <c r="T334" s="935"/>
      <c r="U334" s="935"/>
      <c r="V334" s="935"/>
      <c r="W334" s="935"/>
      <c r="X334" s="935"/>
      <c r="Y334" s="935"/>
      <c r="Z334" s="935"/>
      <c r="AA334" s="935"/>
      <c r="AB334" s="935"/>
      <c r="AC334" s="935"/>
      <c r="AD334" s="935"/>
      <c r="AE334" s="935"/>
      <c r="AF334" s="935"/>
      <c r="AG334" s="935"/>
      <c r="AH334" s="935"/>
      <c r="AI334" s="935"/>
      <c r="AJ334" s="935"/>
      <c r="AK334" s="935"/>
      <c r="AL334" s="935"/>
      <c r="AM334" s="935"/>
      <c r="AN334" s="935"/>
      <c r="AO334" s="935"/>
      <c r="AP334" s="935"/>
      <c r="AQ334" s="935"/>
      <c r="AR334" s="935"/>
      <c r="AS334" s="935"/>
      <c r="AT334" s="935"/>
      <c r="AU334" s="935"/>
      <c r="AV334" s="935"/>
      <c r="AW334" s="935"/>
      <c r="AX334" s="935"/>
      <c r="AY334" s="935"/>
      <c r="AZ334" s="935"/>
      <c r="BA334" s="935"/>
      <c r="BB334" s="935"/>
      <c r="BC334" s="935"/>
      <c r="BD334" s="935"/>
      <c r="BE334" s="935"/>
      <c r="BF334" s="936"/>
      <c r="BG334" s="902"/>
      <c r="BH334" s="903"/>
      <c r="BI334" s="903"/>
      <c r="BJ334" s="903"/>
      <c r="BK334" s="903"/>
      <c r="BL334" s="904"/>
    </row>
    <row r="335" spans="1:80" ht="12" customHeight="1">
      <c r="A335" s="255"/>
      <c r="B335" s="975"/>
      <c r="C335" s="976"/>
      <c r="D335" s="977"/>
      <c r="E335" s="937"/>
      <c r="F335" s="938"/>
      <c r="G335" s="938"/>
      <c r="H335" s="938"/>
      <c r="I335" s="938"/>
      <c r="J335" s="938"/>
      <c r="K335" s="938"/>
      <c r="L335" s="938"/>
      <c r="M335" s="938"/>
      <c r="N335" s="938"/>
      <c r="O335" s="938"/>
      <c r="P335" s="938"/>
      <c r="Q335" s="938"/>
      <c r="R335" s="938"/>
      <c r="S335" s="938"/>
      <c r="T335" s="938"/>
      <c r="U335" s="938"/>
      <c r="V335" s="938"/>
      <c r="W335" s="938"/>
      <c r="X335" s="938"/>
      <c r="Y335" s="938"/>
      <c r="Z335" s="938"/>
      <c r="AA335" s="938"/>
      <c r="AB335" s="938"/>
      <c r="AC335" s="938"/>
      <c r="AD335" s="938"/>
      <c r="AE335" s="938"/>
      <c r="AF335" s="938"/>
      <c r="AG335" s="938"/>
      <c r="AH335" s="938"/>
      <c r="AI335" s="938"/>
      <c r="AJ335" s="938"/>
      <c r="AK335" s="938"/>
      <c r="AL335" s="938"/>
      <c r="AM335" s="938"/>
      <c r="AN335" s="938"/>
      <c r="AO335" s="938"/>
      <c r="AP335" s="938"/>
      <c r="AQ335" s="938"/>
      <c r="AR335" s="938"/>
      <c r="AS335" s="938"/>
      <c r="AT335" s="938"/>
      <c r="AU335" s="938"/>
      <c r="AV335" s="938"/>
      <c r="AW335" s="938"/>
      <c r="AX335" s="938"/>
      <c r="AY335" s="938"/>
      <c r="AZ335" s="938"/>
      <c r="BA335" s="938"/>
      <c r="BB335" s="938"/>
      <c r="BC335" s="938"/>
      <c r="BD335" s="938"/>
      <c r="BE335" s="938"/>
      <c r="BF335" s="939"/>
      <c r="BG335" s="905"/>
      <c r="BH335" s="906"/>
      <c r="BI335" s="906"/>
      <c r="BJ335" s="906"/>
      <c r="BK335" s="906"/>
      <c r="BL335" s="907"/>
    </row>
    <row r="336" spans="1:80" ht="12" customHeight="1">
      <c r="A336" s="255"/>
      <c r="B336" s="969" t="s">
        <v>38</v>
      </c>
      <c r="C336" s="970"/>
      <c r="D336" s="971"/>
      <c r="E336" s="931" t="s">
        <v>639</v>
      </c>
      <c r="F336" s="932"/>
      <c r="G336" s="932"/>
      <c r="H336" s="932"/>
      <c r="I336" s="932"/>
      <c r="J336" s="932"/>
      <c r="K336" s="932"/>
      <c r="L336" s="932"/>
      <c r="M336" s="932"/>
      <c r="N336" s="932"/>
      <c r="O336" s="932"/>
      <c r="P336" s="932"/>
      <c r="Q336" s="932"/>
      <c r="R336" s="932"/>
      <c r="S336" s="932"/>
      <c r="T336" s="932"/>
      <c r="U336" s="932"/>
      <c r="V336" s="932"/>
      <c r="W336" s="932"/>
      <c r="X336" s="932"/>
      <c r="Y336" s="932"/>
      <c r="Z336" s="932"/>
      <c r="AA336" s="932"/>
      <c r="AB336" s="932"/>
      <c r="AC336" s="932"/>
      <c r="AD336" s="932"/>
      <c r="AE336" s="932"/>
      <c r="AF336" s="932"/>
      <c r="AG336" s="932"/>
      <c r="AH336" s="932"/>
      <c r="AI336" s="932"/>
      <c r="AJ336" s="932"/>
      <c r="AK336" s="932"/>
      <c r="AL336" s="932"/>
      <c r="AM336" s="932"/>
      <c r="AN336" s="932"/>
      <c r="AO336" s="932"/>
      <c r="AP336" s="932"/>
      <c r="AQ336" s="932"/>
      <c r="AR336" s="932"/>
      <c r="AS336" s="932"/>
      <c r="AT336" s="932"/>
      <c r="AU336" s="932"/>
      <c r="AV336" s="932"/>
      <c r="AW336" s="932"/>
      <c r="AX336" s="932"/>
      <c r="AY336" s="932"/>
      <c r="AZ336" s="932"/>
      <c r="BA336" s="932"/>
      <c r="BB336" s="932"/>
      <c r="BC336" s="932"/>
      <c r="BD336" s="932"/>
      <c r="BE336" s="932"/>
      <c r="BF336" s="933"/>
      <c r="BG336" s="899"/>
      <c r="BH336" s="900"/>
      <c r="BI336" s="900"/>
      <c r="BJ336" s="900"/>
      <c r="BK336" s="900"/>
      <c r="BL336" s="901"/>
    </row>
    <row r="337" spans="1:80" ht="12" customHeight="1">
      <c r="A337" s="255"/>
      <c r="B337" s="972"/>
      <c r="C337" s="973"/>
      <c r="D337" s="974"/>
      <c r="E337" s="934"/>
      <c r="F337" s="935"/>
      <c r="G337" s="935"/>
      <c r="H337" s="935"/>
      <c r="I337" s="935"/>
      <c r="J337" s="935"/>
      <c r="K337" s="935"/>
      <c r="L337" s="935"/>
      <c r="M337" s="935"/>
      <c r="N337" s="935"/>
      <c r="O337" s="935"/>
      <c r="P337" s="935"/>
      <c r="Q337" s="935"/>
      <c r="R337" s="935"/>
      <c r="S337" s="935"/>
      <c r="T337" s="935"/>
      <c r="U337" s="935"/>
      <c r="V337" s="935"/>
      <c r="W337" s="935"/>
      <c r="X337" s="935"/>
      <c r="Y337" s="935"/>
      <c r="Z337" s="935"/>
      <c r="AA337" s="935"/>
      <c r="AB337" s="935"/>
      <c r="AC337" s="935"/>
      <c r="AD337" s="935"/>
      <c r="AE337" s="935"/>
      <c r="AF337" s="935"/>
      <c r="AG337" s="935"/>
      <c r="AH337" s="935"/>
      <c r="AI337" s="935"/>
      <c r="AJ337" s="935"/>
      <c r="AK337" s="935"/>
      <c r="AL337" s="935"/>
      <c r="AM337" s="935"/>
      <c r="AN337" s="935"/>
      <c r="AO337" s="935"/>
      <c r="AP337" s="935"/>
      <c r="AQ337" s="935"/>
      <c r="AR337" s="935"/>
      <c r="AS337" s="935"/>
      <c r="AT337" s="935"/>
      <c r="AU337" s="935"/>
      <c r="AV337" s="935"/>
      <c r="AW337" s="935"/>
      <c r="AX337" s="935"/>
      <c r="AY337" s="935"/>
      <c r="AZ337" s="935"/>
      <c r="BA337" s="935"/>
      <c r="BB337" s="935"/>
      <c r="BC337" s="935"/>
      <c r="BD337" s="935"/>
      <c r="BE337" s="935"/>
      <c r="BF337" s="936"/>
      <c r="BG337" s="902"/>
      <c r="BH337" s="903"/>
      <c r="BI337" s="903"/>
      <c r="BJ337" s="903"/>
      <c r="BK337" s="903"/>
      <c r="BL337" s="904"/>
    </row>
    <row r="338" spans="1:80" ht="12" customHeight="1">
      <c r="A338" s="255"/>
      <c r="B338" s="975"/>
      <c r="C338" s="976"/>
      <c r="D338" s="977"/>
      <c r="E338" s="937"/>
      <c r="F338" s="938"/>
      <c r="G338" s="938"/>
      <c r="H338" s="938"/>
      <c r="I338" s="938"/>
      <c r="J338" s="938"/>
      <c r="K338" s="938"/>
      <c r="L338" s="938"/>
      <c r="M338" s="938"/>
      <c r="N338" s="938"/>
      <c r="O338" s="938"/>
      <c r="P338" s="938"/>
      <c r="Q338" s="938"/>
      <c r="R338" s="938"/>
      <c r="S338" s="938"/>
      <c r="T338" s="938"/>
      <c r="U338" s="938"/>
      <c r="V338" s="938"/>
      <c r="W338" s="938"/>
      <c r="X338" s="938"/>
      <c r="Y338" s="938"/>
      <c r="Z338" s="938"/>
      <c r="AA338" s="938"/>
      <c r="AB338" s="938"/>
      <c r="AC338" s="938"/>
      <c r="AD338" s="938"/>
      <c r="AE338" s="938"/>
      <c r="AF338" s="938"/>
      <c r="AG338" s="938"/>
      <c r="AH338" s="938"/>
      <c r="AI338" s="938"/>
      <c r="AJ338" s="938"/>
      <c r="AK338" s="938"/>
      <c r="AL338" s="938"/>
      <c r="AM338" s="938"/>
      <c r="AN338" s="938"/>
      <c r="AO338" s="938"/>
      <c r="AP338" s="938"/>
      <c r="AQ338" s="938"/>
      <c r="AR338" s="938"/>
      <c r="AS338" s="938"/>
      <c r="AT338" s="938"/>
      <c r="AU338" s="938"/>
      <c r="AV338" s="938"/>
      <c r="AW338" s="938"/>
      <c r="AX338" s="938"/>
      <c r="AY338" s="938"/>
      <c r="AZ338" s="938"/>
      <c r="BA338" s="938"/>
      <c r="BB338" s="938"/>
      <c r="BC338" s="938"/>
      <c r="BD338" s="938"/>
      <c r="BE338" s="938"/>
      <c r="BF338" s="939"/>
      <c r="BG338" s="905"/>
      <c r="BH338" s="906"/>
      <c r="BI338" s="906"/>
      <c r="BJ338" s="906"/>
      <c r="BK338" s="906"/>
      <c r="BL338" s="907"/>
    </row>
    <row r="339" spans="1:80" ht="12" customHeight="1">
      <c r="A339" s="255"/>
      <c r="B339" s="969" t="s">
        <v>41</v>
      </c>
      <c r="C339" s="970"/>
      <c r="D339" s="971"/>
      <c r="E339" s="931" t="s">
        <v>538</v>
      </c>
      <c r="F339" s="932"/>
      <c r="G339" s="932"/>
      <c r="H339" s="932"/>
      <c r="I339" s="932"/>
      <c r="J339" s="932"/>
      <c r="K339" s="932"/>
      <c r="L339" s="932"/>
      <c r="M339" s="932"/>
      <c r="N339" s="932"/>
      <c r="O339" s="932"/>
      <c r="P339" s="932"/>
      <c r="Q339" s="932"/>
      <c r="R339" s="932"/>
      <c r="S339" s="932"/>
      <c r="T339" s="932"/>
      <c r="U339" s="932"/>
      <c r="V339" s="932"/>
      <c r="W339" s="932"/>
      <c r="X339" s="932"/>
      <c r="Y339" s="932"/>
      <c r="Z339" s="932"/>
      <c r="AA339" s="932"/>
      <c r="AB339" s="932"/>
      <c r="AC339" s="932"/>
      <c r="AD339" s="932"/>
      <c r="AE339" s="932"/>
      <c r="AF339" s="932"/>
      <c r="AG339" s="932"/>
      <c r="AH339" s="932"/>
      <c r="AI339" s="932"/>
      <c r="AJ339" s="932"/>
      <c r="AK339" s="932"/>
      <c r="AL339" s="932"/>
      <c r="AM339" s="932"/>
      <c r="AN339" s="932"/>
      <c r="AO339" s="932"/>
      <c r="AP339" s="932"/>
      <c r="AQ339" s="932"/>
      <c r="AR339" s="932"/>
      <c r="AS339" s="932"/>
      <c r="AT339" s="932"/>
      <c r="AU339" s="932"/>
      <c r="AV339" s="932"/>
      <c r="AW339" s="932"/>
      <c r="AX339" s="932"/>
      <c r="AY339" s="932"/>
      <c r="AZ339" s="932"/>
      <c r="BA339" s="932"/>
      <c r="BB339" s="932"/>
      <c r="BC339" s="932"/>
      <c r="BD339" s="932"/>
      <c r="BE339" s="932"/>
      <c r="BF339" s="933"/>
      <c r="BG339" s="899"/>
      <c r="BH339" s="900"/>
      <c r="BI339" s="900"/>
      <c r="BJ339" s="900"/>
      <c r="BK339" s="900"/>
      <c r="BL339" s="901"/>
    </row>
    <row r="340" spans="1:80" ht="12" customHeight="1">
      <c r="A340" s="255"/>
      <c r="B340" s="972"/>
      <c r="C340" s="973"/>
      <c r="D340" s="974"/>
      <c r="E340" s="934"/>
      <c r="F340" s="935"/>
      <c r="G340" s="935"/>
      <c r="H340" s="935"/>
      <c r="I340" s="935"/>
      <c r="J340" s="935"/>
      <c r="K340" s="935"/>
      <c r="L340" s="935"/>
      <c r="M340" s="935"/>
      <c r="N340" s="935"/>
      <c r="O340" s="935"/>
      <c r="P340" s="935"/>
      <c r="Q340" s="935"/>
      <c r="R340" s="935"/>
      <c r="S340" s="935"/>
      <c r="T340" s="935"/>
      <c r="U340" s="935"/>
      <c r="V340" s="935"/>
      <c r="W340" s="935"/>
      <c r="X340" s="935"/>
      <c r="Y340" s="935"/>
      <c r="Z340" s="935"/>
      <c r="AA340" s="935"/>
      <c r="AB340" s="935"/>
      <c r="AC340" s="935"/>
      <c r="AD340" s="935"/>
      <c r="AE340" s="935"/>
      <c r="AF340" s="935"/>
      <c r="AG340" s="935"/>
      <c r="AH340" s="935"/>
      <c r="AI340" s="935"/>
      <c r="AJ340" s="935"/>
      <c r="AK340" s="935"/>
      <c r="AL340" s="935"/>
      <c r="AM340" s="935"/>
      <c r="AN340" s="935"/>
      <c r="AO340" s="935"/>
      <c r="AP340" s="935"/>
      <c r="AQ340" s="935"/>
      <c r="AR340" s="935"/>
      <c r="AS340" s="935"/>
      <c r="AT340" s="935"/>
      <c r="AU340" s="935"/>
      <c r="AV340" s="935"/>
      <c r="AW340" s="935"/>
      <c r="AX340" s="935"/>
      <c r="AY340" s="935"/>
      <c r="AZ340" s="935"/>
      <c r="BA340" s="935"/>
      <c r="BB340" s="935"/>
      <c r="BC340" s="935"/>
      <c r="BD340" s="935"/>
      <c r="BE340" s="935"/>
      <c r="BF340" s="936"/>
      <c r="BG340" s="902"/>
      <c r="BH340" s="903"/>
      <c r="BI340" s="903"/>
      <c r="BJ340" s="903"/>
      <c r="BK340" s="903"/>
      <c r="BL340" s="904"/>
    </row>
    <row r="341" spans="1:80" ht="12" customHeight="1">
      <c r="A341" s="255"/>
      <c r="B341" s="975"/>
      <c r="C341" s="976"/>
      <c r="D341" s="977"/>
      <c r="E341" s="937"/>
      <c r="F341" s="938"/>
      <c r="G341" s="938"/>
      <c r="H341" s="938"/>
      <c r="I341" s="938"/>
      <c r="J341" s="938"/>
      <c r="K341" s="938"/>
      <c r="L341" s="938"/>
      <c r="M341" s="938"/>
      <c r="N341" s="938"/>
      <c r="O341" s="938"/>
      <c r="P341" s="938"/>
      <c r="Q341" s="938"/>
      <c r="R341" s="938"/>
      <c r="S341" s="938"/>
      <c r="T341" s="938"/>
      <c r="U341" s="938"/>
      <c r="V341" s="938"/>
      <c r="W341" s="938"/>
      <c r="X341" s="938"/>
      <c r="Y341" s="938"/>
      <c r="Z341" s="938"/>
      <c r="AA341" s="938"/>
      <c r="AB341" s="938"/>
      <c r="AC341" s="938"/>
      <c r="AD341" s="938"/>
      <c r="AE341" s="938"/>
      <c r="AF341" s="938"/>
      <c r="AG341" s="938"/>
      <c r="AH341" s="938"/>
      <c r="AI341" s="938"/>
      <c r="AJ341" s="938"/>
      <c r="AK341" s="938"/>
      <c r="AL341" s="938"/>
      <c r="AM341" s="938"/>
      <c r="AN341" s="938"/>
      <c r="AO341" s="938"/>
      <c r="AP341" s="938"/>
      <c r="AQ341" s="938"/>
      <c r="AR341" s="938"/>
      <c r="AS341" s="938"/>
      <c r="AT341" s="938"/>
      <c r="AU341" s="938"/>
      <c r="AV341" s="938"/>
      <c r="AW341" s="938"/>
      <c r="AX341" s="938"/>
      <c r="AY341" s="938"/>
      <c r="AZ341" s="938"/>
      <c r="BA341" s="938"/>
      <c r="BB341" s="938"/>
      <c r="BC341" s="938"/>
      <c r="BD341" s="938"/>
      <c r="BE341" s="938"/>
      <c r="BF341" s="939"/>
      <c r="BG341" s="905"/>
      <c r="BH341" s="906"/>
      <c r="BI341" s="906"/>
      <c r="BJ341" s="906"/>
      <c r="BK341" s="906"/>
      <c r="BL341" s="907"/>
    </row>
    <row r="342" spans="1:80" ht="12" customHeight="1">
      <c r="A342" s="255"/>
      <c r="B342" s="1183" t="s">
        <v>42</v>
      </c>
      <c r="C342" s="1183"/>
      <c r="D342" s="1183"/>
      <c r="E342" s="1165" t="s">
        <v>539</v>
      </c>
      <c r="F342" s="1165"/>
      <c r="G342" s="1165"/>
      <c r="H342" s="1165"/>
      <c r="I342" s="1165"/>
      <c r="J342" s="1165"/>
      <c r="K342" s="1165"/>
      <c r="L342" s="1165"/>
      <c r="M342" s="1165"/>
      <c r="N342" s="1165"/>
      <c r="O342" s="1165"/>
      <c r="P342" s="1165"/>
      <c r="Q342" s="1165"/>
      <c r="R342" s="1165"/>
      <c r="S342" s="1165"/>
      <c r="T342" s="1165"/>
      <c r="U342" s="1165"/>
      <c r="V342" s="1165"/>
      <c r="W342" s="1165"/>
      <c r="X342" s="1165"/>
      <c r="Y342" s="1165"/>
      <c r="Z342" s="1165"/>
      <c r="AA342" s="1165"/>
      <c r="AB342" s="1165"/>
      <c r="AC342" s="1165"/>
      <c r="AD342" s="1165"/>
      <c r="AE342" s="1165"/>
      <c r="AF342" s="1165"/>
      <c r="AG342" s="1165"/>
      <c r="AH342" s="1165"/>
      <c r="AI342" s="1165"/>
      <c r="AJ342" s="1165"/>
      <c r="AK342" s="1165"/>
      <c r="AL342" s="1165"/>
      <c r="AM342" s="1165"/>
      <c r="AN342" s="1165"/>
      <c r="AO342" s="1165"/>
      <c r="AP342" s="1165"/>
      <c r="AQ342" s="1165"/>
      <c r="AR342" s="1165"/>
      <c r="AS342" s="1165"/>
      <c r="AT342" s="1165"/>
      <c r="AU342" s="1165"/>
      <c r="AV342" s="1165"/>
      <c r="AW342" s="1165"/>
      <c r="AX342" s="1165"/>
      <c r="AY342" s="1165"/>
      <c r="AZ342" s="1165"/>
      <c r="BA342" s="1165"/>
      <c r="BB342" s="1165"/>
      <c r="BC342" s="1165"/>
      <c r="BD342" s="1165"/>
      <c r="BE342" s="1165"/>
      <c r="BF342" s="1165"/>
      <c r="BG342" s="966"/>
      <c r="BH342" s="966"/>
      <c r="BI342" s="966"/>
      <c r="BJ342" s="966"/>
      <c r="BK342" s="966"/>
      <c r="BL342" s="966"/>
    </row>
    <row r="343" spans="1:80" ht="12" customHeight="1">
      <c r="A343" s="255"/>
      <c r="B343" s="1183"/>
      <c r="C343" s="1183"/>
      <c r="D343" s="1183"/>
      <c r="E343" s="1165"/>
      <c r="F343" s="1165"/>
      <c r="G343" s="1165"/>
      <c r="H343" s="1165"/>
      <c r="I343" s="1165"/>
      <c r="J343" s="1165"/>
      <c r="K343" s="1165"/>
      <c r="L343" s="1165"/>
      <c r="M343" s="1165"/>
      <c r="N343" s="1165"/>
      <c r="O343" s="1165"/>
      <c r="P343" s="1165"/>
      <c r="Q343" s="1165"/>
      <c r="R343" s="1165"/>
      <c r="S343" s="1165"/>
      <c r="T343" s="1165"/>
      <c r="U343" s="1165"/>
      <c r="V343" s="1165"/>
      <c r="W343" s="1165"/>
      <c r="X343" s="1165"/>
      <c r="Y343" s="1165"/>
      <c r="Z343" s="1165"/>
      <c r="AA343" s="1165"/>
      <c r="AB343" s="1165"/>
      <c r="AC343" s="1165"/>
      <c r="AD343" s="1165"/>
      <c r="AE343" s="1165"/>
      <c r="AF343" s="1165"/>
      <c r="AG343" s="1165"/>
      <c r="AH343" s="1165"/>
      <c r="AI343" s="1165"/>
      <c r="AJ343" s="1165"/>
      <c r="AK343" s="1165"/>
      <c r="AL343" s="1165"/>
      <c r="AM343" s="1165"/>
      <c r="AN343" s="1165"/>
      <c r="AO343" s="1165"/>
      <c r="AP343" s="1165"/>
      <c r="AQ343" s="1165"/>
      <c r="AR343" s="1165"/>
      <c r="AS343" s="1165"/>
      <c r="AT343" s="1165"/>
      <c r="AU343" s="1165"/>
      <c r="AV343" s="1165"/>
      <c r="AW343" s="1165"/>
      <c r="AX343" s="1165"/>
      <c r="AY343" s="1165"/>
      <c r="AZ343" s="1165"/>
      <c r="BA343" s="1165"/>
      <c r="BB343" s="1165"/>
      <c r="BC343" s="1165"/>
      <c r="BD343" s="1165"/>
      <c r="BE343" s="1165"/>
      <c r="BF343" s="1165"/>
      <c r="BG343" s="966"/>
      <c r="BH343" s="966"/>
      <c r="BI343" s="966"/>
      <c r="BJ343" s="966"/>
      <c r="BK343" s="966"/>
      <c r="BL343" s="966"/>
    </row>
    <row r="344" spans="1:80" ht="12" customHeight="1">
      <c r="A344" s="255"/>
      <c r="B344" s="1183"/>
      <c r="C344" s="1183"/>
      <c r="D344" s="1183"/>
      <c r="E344" s="1165"/>
      <c r="F344" s="1165"/>
      <c r="G344" s="1165"/>
      <c r="H344" s="1165"/>
      <c r="I344" s="1165"/>
      <c r="J344" s="1165"/>
      <c r="K344" s="1165"/>
      <c r="L344" s="1165"/>
      <c r="M344" s="1165"/>
      <c r="N344" s="1165"/>
      <c r="O344" s="1165"/>
      <c r="P344" s="1165"/>
      <c r="Q344" s="1165"/>
      <c r="R344" s="1165"/>
      <c r="S344" s="1165"/>
      <c r="T344" s="1165"/>
      <c r="U344" s="1165"/>
      <c r="V344" s="1165"/>
      <c r="W344" s="1165"/>
      <c r="X344" s="1165"/>
      <c r="Y344" s="1165"/>
      <c r="Z344" s="1165"/>
      <c r="AA344" s="1165"/>
      <c r="AB344" s="1165"/>
      <c r="AC344" s="1165"/>
      <c r="AD344" s="1165"/>
      <c r="AE344" s="1165"/>
      <c r="AF344" s="1165"/>
      <c r="AG344" s="1165"/>
      <c r="AH344" s="1165"/>
      <c r="AI344" s="1165"/>
      <c r="AJ344" s="1165"/>
      <c r="AK344" s="1165"/>
      <c r="AL344" s="1165"/>
      <c r="AM344" s="1165"/>
      <c r="AN344" s="1165"/>
      <c r="AO344" s="1165"/>
      <c r="AP344" s="1165"/>
      <c r="AQ344" s="1165"/>
      <c r="AR344" s="1165"/>
      <c r="AS344" s="1165"/>
      <c r="AT344" s="1165"/>
      <c r="AU344" s="1165"/>
      <c r="AV344" s="1165"/>
      <c r="AW344" s="1165"/>
      <c r="AX344" s="1165"/>
      <c r="AY344" s="1165"/>
      <c r="AZ344" s="1165"/>
      <c r="BA344" s="1165"/>
      <c r="BB344" s="1165"/>
      <c r="BC344" s="1165"/>
      <c r="BD344" s="1165"/>
      <c r="BE344" s="1165"/>
      <c r="BF344" s="1165"/>
      <c r="BG344" s="966"/>
      <c r="BH344" s="966"/>
      <c r="BI344" s="966"/>
      <c r="BJ344" s="966"/>
      <c r="BK344" s="966"/>
      <c r="BL344" s="966"/>
    </row>
    <row r="345" spans="1:80" s="15" customFormat="1" ht="18" customHeight="1">
      <c r="A345" s="90"/>
      <c r="B345" s="1223" t="s">
        <v>80</v>
      </c>
      <c r="C345" s="1223"/>
      <c r="D345" s="1223"/>
      <c r="E345" s="1223"/>
      <c r="F345" s="1223"/>
      <c r="G345" s="1223"/>
      <c r="H345" s="1223"/>
      <c r="I345" s="1223"/>
      <c r="J345" s="1223"/>
      <c r="K345" s="1223"/>
      <c r="L345" s="1223"/>
      <c r="M345" s="1223"/>
      <c r="N345" s="1223"/>
      <c r="O345" s="1223"/>
      <c r="P345" s="1223"/>
      <c r="Q345" s="1223"/>
      <c r="R345" s="1223"/>
      <c r="S345" s="1223"/>
      <c r="T345" s="1223"/>
      <c r="U345" s="1223"/>
      <c r="V345" s="1223"/>
      <c r="W345" s="1223"/>
      <c r="X345" s="1223"/>
      <c r="Y345" s="1223"/>
      <c r="Z345" s="1223"/>
      <c r="AA345" s="1223"/>
      <c r="AB345" s="1223"/>
      <c r="AC345" s="1223"/>
      <c r="AD345" s="1223"/>
      <c r="AE345" s="1223"/>
      <c r="AF345" s="1223"/>
      <c r="AG345" s="1223"/>
      <c r="AH345" s="1223"/>
      <c r="AI345" s="1223"/>
      <c r="AJ345" s="1223"/>
      <c r="AK345" s="1223"/>
      <c r="AL345" s="1223"/>
      <c r="AM345" s="1223"/>
      <c r="AN345" s="1223"/>
      <c r="AO345" s="1223"/>
      <c r="AP345" s="1223"/>
      <c r="AQ345" s="1223"/>
      <c r="AR345" s="1223"/>
      <c r="AS345" s="1223"/>
      <c r="AT345" s="1223"/>
      <c r="AU345" s="1223"/>
      <c r="AV345" s="1223"/>
      <c r="AW345" s="1223"/>
      <c r="AX345" s="1223"/>
      <c r="AY345" s="1223"/>
      <c r="AZ345" s="1223"/>
      <c r="BA345" s="1223"/>
      <c r="BB345" s="1223"/>
      <c r="BC345" s="1223"/>
      <c r="BD345" s="1223"/>
      <c r="BE345" s="1223"/>
      <c r="BF345" s="1223"/>
      <c r="BG345" s="1223"/>
      <c r="BH345" s="1223"/>
      <c r="BI345" s="1223"/>
      <c r="BJ345" s="1223"/>
      <c r="BK345" s="1223"/>
      <c r="BL345" s="1223"/>
      <c r="BM345" s="103"/>
      <c r="BN345" s="103"/>
      <c r="BO345" s="103"/>
      <c r="BP345" s="103"/>
      <c r="BQ345" s="103"/>
      <c r="BR345" s="103"/>
      <c r="BS345" s="103"/>
      <c r="BT345" s="103"/>
    </row>
    <row r="346" spans="1:80" ht="12.75" customHeight="1">
      <c r="A346" s="2"/>
      <c r="B346" s="1109" t="s">
        <v>43</v>
      </c>
      <c r="C346" s="1110"/>
      <c r="D346" s="1111"/>
      <c r="E346" s="943" t="s">
        <v>640</v>
      </c>
      <c r="F346" s="944"/>
      <c r="G346" s="944"/>
      <c r="H346" s="944"/>
      <c r="I346" s="944"/>
      <c r="J346" s="944"/>
      <c r="K346" s="944"/>
      <c r="L346" s="944"/>
      <c r="M346" s="944"/>
      <c r="N346" s="944"/>
      <c r="O346" s="944"/>
      <c r="P346" s="944"/>
      <c r="Q346" s="944"/>
      <c r="R346" s="944"/>
      <c r="S346" s="944"/>
      <c r="T346" s="944"/>
      <c r="U346" s="944"/>
      <c r="V346" s="944"/>
      <c r="W346" s="944"/>
      <c r="X346" s="944"/>
      <c r="Y346" s="944"/>
      <c r="Z346" s="944"/>
      <c r="AA346" s="944"/>
      <c r="AB346" s="944"/>
      <c r="AC346" s="944"/>
      <c r="AD346" s="944"/>
      <c r="AE346" s="944"/>
      <c r="AF346" s="944"/>
      <c r="AG346" s="944"/>
      <c r="AH346" s="944"/>
      <c r="AI346" s="944"/>
      <c r="AJ346" s="944"/>
      <c r="AK346" s="944"/>
      <c r="AL346" s="944"/>
      <c r="AM346" s="944"/>
      <c r="AN346" s="944"/>
      <c r="AO346" s="944"/>
      <c r="AP346" s="944"/>
      <c r="AQ346" s="944"/>
      <c r="AR346" s="944"/>
      <c r="AS346" s="944"/>
      <c r="AT346" s="944"/>
      <c r="AU346" s="944"/>
      <c r="AV346" s="944"/>
      <c r="AW346" s="944"/>
      <c r="AX346" s="944"/>
      <c r="AY346" s="944"/>
      <c r="AZ346" s="944"/>
      <c r="BA346" s="944"/>
      <c r="BB346" s="944"/>
      <c r="BC346" s="944"/>
      <c r="BD346" s="944"/>
      <c r="BE346" s="944"/>
      <c r="BF346" s="945"/>
      <c r="BG346" s="966"/>
      <c r="BH346" s="966"/>
      <c r="BI346" s="966"/>
      <c r="BJ346" s="966"/>
      <c r="BK346" s="966"/>
      <c r="BL346" s="966"/>
      <c r="CB346" s="44"/>
    </row>
    <row r="347" spans="1:80" ht="12.75" customHeight="1">
      <c r="A347" s="2"/>
      <c r="B347" s="1109"/>
      <c r="C347" s="1110"/>
      <c r="D347" s="1111"/>
      <c r="E347" s="943"/>
      <c r="F347" s="944"/>
      <c r="G347" s="944"/>
      <c r="H347" s="944"/>
      <c r="I347" s="944"/>
      <c r="J347" s="944"/>
      <c r="K347" s="944"/>
      <c r="L347" s="944"/>
      <c r="M347" s="944"/>
      <c r="N347" s="944"/>
      <c r="O347" s="944"/>
      <c r="P347" s="944"/>
      <c r="Q347" s="944"/>
      <c r="R347" s="944"/>
      <c r="S347" s="944"/>
      <c r="T347" s="944"/>
      <c r="U347" s="944"/>
      <c r="V347" s="944"/>
      <c r="W347" s="944"/>
      <c r="X347" s="944"/>
      <c r="Y347" s="944"/>
      <c r="Z347" s="944"/>
      <c r="AA347" s="944"/>
      <c r="AB347" s="944"/>
      <c r="AC347" s="944"/>
      <c r="AD347" s="944"/>
      <c r="AE347" s="944"/>
      <c r="AF347" s="944"/>
      <c r="AG347" s="944"/>
      <c r="AH347" s="944"/>
      <c r="AI347" s="944"/>
      <c r="AJ347" s="944"/>
      <c r="AK347" s="944"/>
      <c r="AL347" s="944"/>
      <c r="AM347" s="944"/>
      <c r="AN347" s="944"/>
      <c r="AO347" s="944"/>
      <c r="AP347" s="944"/>
      <c r="AQ347" s="944"/>
      <c r="AR347" s="944"/>
      <c r="AS347" s="944"/>
      <c r="AT347" s="944"/>
      <c r="AU347" s="944"/>
      <c r="AV347" s="944"/>
      <c r="AW347" s="944"/>
      <c r="AX347" s="944"/>
      <c r="AY347" s="944"/>
      <c r="AZ347" s="944"/>
      <c r="BA347" s="944"/>
      <c r="BB347" s="944"/>
      <c r="BC347" s="944"/>
      <c r="BD347" s="944"/>
      <c r="BE347" s="944"/>
      <c r="BF347" s="945"/>
      <c r="BG347" s="966"/>
      <c r="BH347" s="966"/>
      <c r="BI347" s="966"/>
      <c r="BJ347" s="966"/>
      <c r="BK347" s="966"/>
      <c r="BL347" s="966"/>
      <c r="CB347" s="44"/>
    </row>
    <row r="348" spans="1:80" ht="12.75" customHeight="1">
      <c r="A348" s="2"/>
      <c r="B348" s="1109"/>
      <c r="C348" s="1110"/>
      <c r="D348" s="1111"/>
      <c r="E348" s="943"/>
      <c r="F348" s="944"/>
      <c r="G348" s="944"/>
      <c r="H348" s="944"/>
      <c r="I348" s="944"/>
      <c r="J348" s="944"/>
      <c r="K348" s="944"/>
      <c r="L348" s="944"/>
      <c r="M348" s="944"/>
      <c r="N348" s="944"/>
      <c r="O348" s="944"/>
      <c r="P348" s="944"/>
      <c r="Q348" s="944"/>
      <c r="R348" s="944"/>
      <c r="S348" s="944"/>
      <c r="T348" s="944"/>
      <c r="U348" s="944"/>
      <c r="V348" s="944"/>
      <c r="W348" s="944"/>
      <c r="X348" s="944"/>
      <c r="Y348" s="944"/>
      <c r="Z348" s="944"/>
      <c r="AA348" s="944"/>
      <c r="AB348" s="944"/>
      <c r="AC348" s="944"/>
      <c r="AD348" s="944"/>
      <c r="AE348" s="944"/>
      <c r="AF348" s="944"/>
      <c r="AG348" s="944"/>
      <c r="AH348" s="944"/>
      <c r="AI348" s="944"/>
      <c r="AJ348" s="944"/>
      <c r="AK348" s="944"/>
      <c r="AL348" s="944"/>
      <c r="AM348" s="944"/>
      <c r="AN348" s="944"/>
      <c r="AO348" s="944"/>
      <c r="AP348" s="944"/>
      <c r="AQ348" s="944"/>
      <c r="AR348" s="944"/>
      <c r="AS348" s="944"/>
      <c r="AT348" s="944"/>
      <c r="AU348" s="944"/>
      <c r="AV348" s="944"/>
      <c r="AW348" s="944"/>
      <c r="AX348" s="944"/>
      <c r="AY348" s="944"/>
      <c r="AZ348" s="944"/>
      <c r="BA348" s="944"/>
      <c r="BB348" s="944"/>
      <c r="BC348" s="944"/>
      <c r="BD348" s="944"/>
      <c r="BE348" s="944"/>
      <c r="BF348" s="945"/>
      <c r="BG348" s="966"/>
      <c r="BH348" s="966"/>
      <c r="BI348" s="966"/>
      <c r="BJ348" s="966"/>
      <c r="BK348" s="966"/>
      <c r="BL348" s="966"/>
      <c r="CB348" s="44"/>
    </row>
    <row r="349" spans="1:80" ht="12.75" customHeight="1">
      <c r="A349" s="2"/>
      <c r="B349" s="1109"/>
      <c r="C349" s="1110"/>
      <c r="D349" s="1111"/>
      <c r="E349" s="943"/>
      <c r="F349" s="944"/>
      <c r="G349" s="944"/>
      <c r="H349" s="944"/>
      <c r="I349" s="944"/>
      <c r="J349" s="944"/>
      <c r="K349" s="944"/>
      <c r="L349" s="944"/>
      <c r="M349" s="944"/>
      <c r="N349" s="944"/>
      <c r="O349" s="944"/>
      <c r="P349" s="944"/>
      <c r="Q349" s="944"/>
      <c r="R349" s="944"/>
      <c r="S349" s="944"/>
      <c r="T349" s="944"/>
      <c r="U349" s="944"/>
      <c r="V349" s="944"/>
      <c r="W349" s="944"/>
      <c r="X349" s="944"/>
      <c r="Y349" s="944"/>
      <c r="Z349" s="944"/>
      <c r="AA349" s="944"/>
      <c r="AB349" s="944"/>
      <c r="AC349" s="944"/>
      <c r="AD349" s="944"/>
      <c r="AE349" s="944"/>
      <c r="AF349" s="944"/>
      <c r="AG349" s="944"/>
      <c r="AH349" s="944"/>
      <c r="AI349" s="944"/>
      <c r="AJ349" s="944"/>
      <c r="AK349" s="944"/>
      <c r="AL349" s="944"/>
      <c r="AM349" s="944"/>
      <c r="AN349" s="944"/>
      <c r="AO349" s="944"/>
      <c r="AP349" s="944"/>
      <c r="AQ349" s="944"/>
      <c r="AR349" s="944"/>
      <c r="AS349" s="944"/>
      <c r="AT349" s="944"/>
      <c r="AU349" s="944"/>
      <c r="AV349" s="944"/>
      <c r="AW349" s="944"/>
      <c r="AX349" s="944"/>
      <c r="AY349" s="944"/>
      <c r="AZ349" s="944"/>
      <c r="BA349" s="944"/>
      <c r="BB349" s="944"/>
      <c r="BC349" s="944"/>
      <c r="BD349" s="944"/>
      <c r="BE349" s="944"/>
      <c r="BF349" s="945"/>
      <c r="BG349" s="966"/>
      <c r="BH349" s="966"/>
      <c r="BI349" s="966"/>
      <c r="BJ349" s="966"/>
      <c r="BK349" s="966"/>
      <c r="BL349" s="966"/>
      <c r="CB349" s="44"/>
    </row>
    <row r="350" spans="1:80" ht="12.75" customHeight="1">
      <c r="A350" s="2"/>
      <c r="B350" s="1112"/>
      <c r="C350" s="1113"/>
      <c r="D350" s="1114"/>
      <c r="E350" s="946"/>
      <c r="F350" s="947"/>
      <c r="G350" s="947"/>
      <c r="H350" s="947"/>
      <c r="I350" s="947"/>
      <c r="J350" s="947"/>
      <c r="K350" s="947"/>
      <c r="L350" s="947"/>
      <c r="M350" s="947"/>
      <c r="N350" s="947"/>
      <c r="O350" s="947"/>
      <c r="P350" s="947"/>
      <c r="Q350" s="947"/>
      <c r="R350" s="947"/>
      <c r="S350" s="947"/>
      <c r="T350" s="947"/>
      <c r="U350" s="947"/>
      <c r="V350" s="947"/>
      <c r="W350" s="947"/>
      <c r="X350" s="947"/>
      <c r="Y350" s="947"/>
      <c r="Z350" s="947"/>
      <c r="AA350" s="947"/>
      <c r="AB350" s="947"/>
      <c r="AC350" s="947"/>
      <c r="AD350" s="947"/>
      <c r="AE350" s="947"/>
      <c r="AF350" s="947"/>
      <c r="AG350" s="947"/>
      <c r="AH350" s="947"/>
      <c r="AI350" s="947"/>
      <c r="AJ350" s="947"/>
      <c r="AK350" s="947"/>
      <c r="AL350" s="947"/>
      <c r="AM350" s="947"/>
      <c r="AN350" s="947"/>
      <c r="AO350" s="947"/>
      <c r="AP350" s="947"/>
      <c r="AQ350" s="947"/>
      <c r="AR350" s="947"/>
      <c r="AS350" s="947"/>
      <c r="AT350" s="947"/>
      <c r="AU350" s="947"/>
      <c r="AV350" s="947"/>
      <c r="AW350" s="947"/>
      <c r="AX350" s="947"/>
      <c r="AY350" s="947"/>
      <c r="AZ350" s="947"/>
      <c r="BA350" s="947"/>
      <c r="BB350" s="947"/>
      <c r="BC350" s="947"/>
      <c r="BD350" s="947"/>
      <c r="BE350" s="947"/>
      <c r="BF350" s="948"/>
      <c r="BG350" s="966"/>
      <c r="BH350" s="966"/>
      <c r="BI350" s="966"/>
      <c r="BJ350" s="966"/>
      <c r="BK350" s="966"/>
      <c r="BL350" s="966"/>
      <c r="CB350" s="44"/>
    </row>
    <row r="351" spans="1:80" ht="12.75" customHeight="1">
      <c r="A351" s="255"/>
      <c r="B351" s="160"/>
      <c r="C351" s="160"/>
      <c r="D351" s="160"/>
      <c r="E351" s="296"/>
      <c r="F351" s="296"/>
      <c r="G351" s="296"/>
      <c r="H351" s="296"/>
      <c r="I351" s="296"/>
      <c r="J351" s="296"/>
      <c r="K351" s="296"/>
      <c r="L351" s="296"/>
      <c r="M351" s="296"/>
      <c r="N351" s="296"/>
      <c r="O351" s="296"/>
      <c r="P351" s="296"/>
      <c r="Q351" s="296"/>
      <c r="R351" s="296"/>
      <c r="S351" s="296"/>
      <c r="T351" s="296"/>
      <c r="U351" s="296"/>
      <c r="V351" s="296"/>
      <c r="W351" s="296"/>
      <c r="X351" s="296"/>
      <c r="Y351" s="296"/>
      <c r="Z351" s="296"/>
      <c r="AA351" s="296"/>
      <c r="AB351" s="296"/>
      <c r="AC351" s="296"/>
      <c r="AD351" s="296"/>
      <c r="AE351" s="296"/>
      <c r="AF351" s="296"/>
      <c r="AG351" s="296"/>
      <c r="AH351" s="296"/>
      <c r="AI351" s="296"/>
      <c r="AJ351" s="296"/>
      <c r="AK351" s="296"/>
      <c r="AL351" s="296"/>
      <c r="AM351" s="296"/>
      <c r="AN351" s="296"/>
      <c r="AO351" s="296"/>
      <c r="AP351" s="296"/>
      <c r="AQ351" s="296"/>
      <c r="AR351" s="296"/>
      <c r="AS351" s="296"/>
      <c r="AT351" s="296"/>
      <c r="AU351" s="296"/>
      <c r="AV351" s="296"/>
      <c r="AW351" s="296"/>
      <c r="AX351" s="296"/>
      <c r="AY351" s="296"/>
      <c r="AZ351" s="296"/>
      <c r="BA351" s="296"/>
      <c r="BB351" s="296"/>
      <c r="BC351" s="296"/>
      <c r="BD351" s="296"/>
      <c r="BE351" s="297"/>
      <c r="BF351" s="297"/>
      <c r="BG351" s="99"/>
      <c r="BH351" s="99"/>
      <c r="BI351" s="99"/>
      <c r="BJ351" s="99"/>
      <c r="BK351" s="99"/>
      <c r="BL351" s="99"/>
      <c r="BM351" s="89"/>
    </row>
    <row r="352" spans="1:80" s="14" customFormat="1" ht="20.100000000000001" customHeight="1">
      <c r="A352" s="90" t="s">
        <v>401</v>
      </c>
      <c r="B352" s="21"/>
      <c r="C352" s="21"/>
      <c r="D352" s="11"/>
      <c r="E352" s="12"/>
      <c r="F352" s="12"/>
      <c r="G352" s="12"/>
      <c r="H352" s="12"/>
      <c r="I352" s="12"/>
      <c r="J352" s="12"/>
      <c r="K352" s="12"/>
      <c r="L352" s="12"/>
      <c r="M352" s="12"/>
      <c r="N352" s="12"/>
      <c r="O352" s="12"/>
      <c r="P352" s="12"/>
      <c r="Q352" s="12"/>
      <c r="R352" s="12"/>
      <c r="S352" s="12"/>
      <c r="T352" s="12"/>
      <c r="U352" s="12"/>
      <c r="V352" s="12"/>
      <c r="W352" s="13"/>
      <c r="X352" s="13"/>
      <c r="Y352" s="13"/>
      <c r="Z352" s="13"/>
      <c r="AA352" s="13"/>
      <c r="AB352" s="13"/>
      <c r="AC352" s="13"/>
      <c r="AD352" s="13"/>
      <c r="AE352" s="13"/>
      <c r="AF352" s="13"/>
      <c r="AG352" s="13"/>
      <c r="AH352" s="13"/>
      <c r="AI352" s="13"/>
      <c r="AJ352" s="13"/>
      <c r="AK352" s="13"/>
      <c r="AL352" s="13"/>
      <c r="AM352" s="13"/>
      <c r="AN352" s="13"/>
      <c r="AO352" s="13"/>
      <c r="AP352" s="13"/>
      <c r="BG352" s="311"/>
      <c r="BH352" s="311"/>
      <c r="BI352" s="311"/>
      <c r="BJ352" s="311"/>
      <c r="BK352" s="311"/>
      <c r="BL352" s="101"/>
      <c r="BM352" s="101"/>
      <c r="BN352" s="101"/>
      <c r="BO352" s="101"/>
      <c r="BP352" s="101"/>
      <c r="BQ352" s="101"/>
      <c r="BR352" s="101"/>
      <c r="BS352" s="101"/>
      <c r="BT352" s="101"/>
      <c r="BU352" s="101"/>
      <c r="BV352" s="101"/>
      <c r="BW352" s="101"/>
      <c r="BX352" s="101"/>
      <c r="BY352" s="101"/>
      <c r="BZ352" s="101"/>
      <c r="CA352" s="101"/>
    </row>
    <row r="353" spans="1:80" ht="12.75" customHeight="1">
      <c r="A353" s="2"/>
      <c r="B353" s="1106" t="s">
        <v>30</v>
      </c>
      <c r="C353" s="1107"/>
      <c r="D353" s="1108"/>
      <c r="E353" s="940" t="s">
        <v>641</v>
      </c>
      <c r="F353" s="941"/>
      <c r="G353" s="941"/>
      <c r="H353" s="941"/>
      <c r="I353" s="941"/>
      <c r="J353" s="941"/>
      <c r="K353" s="941"/>
      <c r="L353" s="941"/>
      <c r="M353" s="941"/>
      <c r="N353" s="941"/>
      <c r="O353" s="941"/>
      <c r="P353" s="941"/>
      <c r="Q353" s="941"/>
      <c r="R353" s="941"/>
      <c r="S353" s="941"/>
      <c r="T353" s="941"/>
      <c r="U353" s="941"/>
      <c r="V353" s="941"/>
      <c r="W353" s="941"/>
      <c r="X353" s="941"/>
      <c r="Y353" s="941"/>
      <c r="Z353" s="941"/>
      <c r="AA353" s="941"/>
      <c r="AB353" s="941"/>
      <c r="AC353" s="941"/>
      <c r="AD353" s="941"/>
      <c r="AE353" s="941"/>
      <c r="AF353" s="941"/>
      <c r="AG353" s="941"/>
      <c r="AH353" s="941"/>
      <c r="AI353" s="941"/>
      <c r="AJ353" s="941"/>
      <c r="AK353" s="941"/>
      <c r="AL353" s="941"/>
      <c r="AM353" s="941"/>
      <c r="AN353" s="941"/>
      <c r="AO353" s="941"/>
      <c r="AP353" s="941"/>
      <c r="AQ353" s="941"/>
      <c r="AR353" s="941"/>
      <c r="AS353" s="941"/>
      <c r="AT353" s="941"/>
      <c r="AU353" s="941"/>
      <c r="AV353" s="941"/>
      <c r="AW353" s="941"/>
      <c r="AX353" s="941"/>
      <c r="AY353" s="941"/>
      <c r="AZ353" s="941"/>
      <c r="BA353" s="941"/>
      <c r="BB353" s="941"/>
      <c r="BC353" s="941"/>
      <c r="BD353" s="941"/>
      <c r="BE353" s="941"/>
      <c r="BF353" s="942"/>
      <c r="BG353" s="966"/>
      <c r="BH353" s="966"/>
      <c r="BI353" s="966"/>
      <c r="BJ353" s="966"/>
      <c r="BK353" s="966"/>
      <c r="BL353" s="966"/>
      <c r="CB353" s="44"/>
    </row>
    <row r="354" spans="1:80" ht="12.75" customHeight="1">
      <c r="A354" s="2"/>
      <c r="B354" s="1109"/>
      <c r="C354" s="1110"/>
      <c r="D354" s="1111"/>
      <c r="E354" s="943"/>
      <c r="F354" s="944"/>
      <c r="G354" s="944"/>
      <c r="H354" s="944"/>
      <c r="I354" s="944"/>
      <c r="J354" s="944"/>
      <c r="K354" s="944"/>
      <c r="L354" s="944"/>
      <c r="M354" s="944"/>
      <c r="N354" s="944"/>
      <c r="O354" s="944"/>
      <c r="P354" s="944"/>
      <c r="Q354" s="944"/>
      <c r="R354" s="944"/>
      <c r="S354" s="944"/>
      <c r="T354" s="944"/>
      <c r="U354" s="944"/>
      <c r="V354" s="944"/>
      <c r="W354" s="944"/>
      <c r="X354" s="944"/>
      <c r="Y354" s="944"/>
      <c r="Z354" s="944"/>
      <c r="AA354" s="944"/>
      <c r="AB354" s="944"/>
      <c r="AC354" s="944"/>
      <c r="AD354" s="944"/>
      <c r="AE354" s="944"/>
      <c r="AF354" s="944"/>
      <c r="AG354" s="944"/>
      <c r="AH354" s="944"/>
      <c r="AI354" s="944"/>
      <c r="AJ354" s="944"/>
      <c r="AK354" s="944"/>
      <c r="AL354" s="944"/>
      <c r="AM354" s="944"/>
      <c r="AN354" s="944"/>
      <c r="AO354" s="944"/>
      <c r="AP354" s="944"/>
      <c r="AQ354" s="944"/>
      <c r="AR354" s="944"/>
      <c r="AS354" s="944"/>
      <c r="AT354" s="944"/>
      <c r="AU354" s="944"/>
      <c r="AV354" s="944"/>
      <c r="AW354" s="944"/>
      <c r="AX354" s="944"/>
      <c r="AY354" s="944"/>
      <c r="AZ354" s="944"/>
      <c r="BA354" s="944"/>
      <c r="BB354" s="944"/>
      <c r="BC354" s="944"/>
      <c r="BD354" s="944"/>
      <c r="BE354" s="944"/>
      <c r="BF354" s="945"/>
      <c r="BG354" s="966"/>
      <c r="BH354" s="966"/>
      <c r="BI354" s="966"/>
      <c r="BJ354" s="966"/>
      <c r="BK354" s="966"/>
      <c r="BL354" s="966"/>
      <c r="CB354" s="44"/>
    </row>
    <row r="355" spans="1:80" s="360" customFormat="1" ht="12.75" customHeight="1">
      <c r="A355" s="2"/>
      <c r="B355" s="1109"/>
      <c r="C355" s="1110"/>
      <c r="D355" s="1111"/>
      <c r="E355" s="943"/>
      <c r="F355" s="944"/>
      <c r="G355" s="944"/>
      <c r="H355" s="944"/>
      <c r="I355" s="944"/>
      <c r="J355" s="944"/>
      <c r="K355" s="944"/>
      <c r="L355" s="944"/>
      <c r="M355" s="944"/>
      <c r="N355" s="944"/>
      <c r="O355" s="944"/>
      <c r="P355" s="944"/>
      <c r="Q355" s="944"/>
      <c r="R355" s="944"/>
      <c r="S355" s="944"/>
      <c r="T355" s="944"/>
      <c r="U355" s="944"/>
      <c r="V355" s="944"/>
      <c r="W355" s="944"/>
      <c r="X355" s="944"/>
      <c r="Y355" s="944"/>
      <c r="Z355" s="944"/>
      <c r="AA355" s="944"/>
      <c r="AB355" s="944"/>
      <c r="AC355" s="944"/>
      <c r="AD355" s="944"/>
      <c r="AE355" s="944"/>
      <c r="AF355" s="944"/>
      <c r="AG355" s="944"/>
      <c r="AH355" s="944"/>
      <c r="AI355" s="944"/>
      <c r="AJ355" s="944"/>
      <c r="AK355" s="944"/>
      <c r="AL355" s="944"/>
      <c r="AM355" s="944"/>
      <c r="AN355" s="944"/>
      <c r="AO355" s="944"/>
      <c r="AP355" s="944"/>
      <c r="AQ355" s="944"/>
      <c r="AR355" s="944"/>
      <c r="AS355" s="944"/>
      <c r="AT355" s="944"/>
      <c r="AU355" s="944"/>
      <c r="AV355" s="944"/>
      <c r="AW355" s="944"/>
      <c r="AX355" s="944"/>
      <c r="AY355" s="944"/>
      <c r="AZ355" s="944"/>
      <c r="BA355" s="944"/>
      <c r="BB355" s="944"/>
      <c r="BC355" s="944"/>
      <c r="BD355" s="944"/>
      <c r="BE355" s="944"/>
      <c r="BF355" s="945"/>
      <c r="BG355" s="966"/>
      <c r="BH355" s="966"/>
      <c r="BI355" s="966"/>
      <c r="BJ355" s="966"/>
      <c r="BK355" s="966"/>
      <c r="BL355" s="966"/>
      <c r="BM355" s="46"/>
      <c r="BN355" s="46"/>
      <c r="BO355" s="46"/>
      <c r="BP355" s="46"/>
      <c r="BQ355" s="46"/>
      <c r="BR355" s="46"/>
      <c r="BS355" s="46"/>
      <c r="BT355" s="46"/>
      <c r="BU355" s="46"/>
      <c r="BV355" s="46"/>
      <c r="BW355" s="46"/>
      <c r="BX355" s="46"/>
      <c r="BY355" s="46"/>
      <c r="BZ355" s="46"/>
      <c r="CA355" s="46"/>
    </row>
    <row r="356" spans="1:80" ht="12.75" customHeight="1">
      <c r="A356" s="2"/>
      <c r="B356" s="1109"/>
      <c r="C356" s="1110"/>
      <c r="D356" s="1111"/>
      <c r="E356" s="943"/>
      <c r="F356" s="944"/>
      <c r="G356" s="944"/>
      <c r="H356" s="944"/>
      <c r="I356" s="944"/>
      <c r="J356" s="944"/>
      <c r="K356" s="944"/>
      <c r="L356" s="944"/>
      <c r="M356" s="944"/>
      <c r="N356" s="944"/>
      <c r="O356" s="944"/>
      <c r="P356" s="944"/>
      <c r="Q356" s="944"/>
      <c r="R356" s="944"/>
      <c r="S356" s="944"/>
      <c r="T356" s="944"/>
      <c r="U356" s="944"/>
      <c r="V356" s="944"/>
      <c r="W356" s="944"/>
      <c r="X356" s="944"/>
      <c r="Y356" s="944"/>
      <c r="Z356" s="944"/>
      <c r="AA356" s="944"/>
      <c r="AB356" s="944"/>
      <c r="AC356" s="944"/>
      <c r="AD356" s="944"/>
      <c r="AE356" s="944"/>
      <c r="AF356" s="944"/>
      <c r="AG356" s="944"/>
      <c r="AH356" s="944"/>
      <c r="AI356" s="944"/>
      <c r="AJ356" s="944"/>
      <c r="AK356" s="944"/>
      <c r="AL356" s="944"/>
      <c r="AM356" s="944"/>
      <c r="AN356" s="944"/>
      <c r="AO356" s="944"/>
      <c r="AP356" s="944"/>
      <c r="AQ356" s="944"/>
      <c r="AR356" s="944"/>
      <c r="AS356" s="944"/>
      <c r="AT356" s="944"/>
      <c r="AU356" s="944"/>
      <c r="AV356" s="944"/>
      <c r="AW356" s="944"/>
      <c r="AX356" s="944"/>
      <c r="AY356" s="944"/>
      <c r="AZ356" s="944"/>
      <c r="BA356" s="944"/>
      <c r="BB356" s="944"/>
      <c r="BC356" s="944"/>
      <c r="BD356" s="944"/>
      <c r="BE356" s="944"/>
      <c r="BF356" s="945"/>
      <c r="BG356" s="966"/>
      <c r="BH356" s="966"/>
      <c r="BI356" s="966"/>
      <c r="BJ356" s="966"/>
      <c r="BK356" s="966"/>
      <c r="BL356" s="966"/>
      <c r="CB356" s="44"/>
    </row>
    <row r="357" spans="1:80" ht="12.75" customHeight="1">
      <c r="A357" s="2"/>
      <c r="B357" s="1109"/>
      <c r="C357" s="1110"/>
      <c r="D357" s="1111"/>
      <c r="E357" s="943"/>
      <c r="F357" s="944"/>
      <c r="G357" s="944"/>
      <c r="H357" s="944"/>
      <c r="I357" s="944"/>
      <c r="J357" s="944"/>
      <c r="K357" s="944"/>
      <c r="L357" s="944"/>
      <c r="M357" s="944"/>
      <c r="N357" s="944"/>
      <c r="O357" s="944"/>
      <c r="P357" s="944"/>
      <c r="Q357" s="944"/>
      <c r="R357" s="944"/>
      <c r="S357" s="944"/>
      <c r="T357" s="944"/>
      <c r="U357" s="944"/>
      <c r="V357" s="944"/>
      <c r="W357" s="944"/>
      <c r="X357" s="944"/>
      <c r="Y357" s="944"/>
      <c r="Z357" s="944"/>
      <c r="AA357" s="944"/>
      <c r="AB357" s="944"/>
      <c r="AC357" s="944"/>
      <c r="AD357" s="944"/>
      <c r="AE357" s="944"/>
      <c r="AF357" s="944"/>
      <c r="AG357" s="944"/>
      <c r="AH357" s="944"/>
      <c r="AI357" s="944"/>
      <c r="AJ357" s="944"/>
      <c r="AK357" s="944"/>
      <c r="AL357" s="944"/>
      <c r="AM357" s="944"/>
      <c r="AN357" s="944"/>
      <c r="AO357" s="944"/>
      <c r="AP357" s="944"/>
      <c r="AQ357" s="944"/>
      <c r="AR357" s="944"/>
      <c r="AS357" s="944"/>
      <c r="AT357" s="944"/>
      <c r="AU357" s="944"/>
      <c r="AV357" s="944"/>
      <c r="AW357" s="944"/>
      <c r="AX357" s="944"/>
      <c r="AY357" s="944"/>
      <c r="AZ357" s="944"/>
      <c r="BA357" s="944"/>
      <c r="BB357" s="944"/>
      <c r="BC357" s="944"/>
      <c r="BD357" s="944"/>
      <c r="BE357" s="944"/>
      <c r="BF357" s="945"/>
      <c r="BG357" s="966"/>
      <c r="BH357" s="966"/>
      <c r="BI357" s="966"/>
      <c r="BJ357" s="966"/>
      <c r="BK357" s="966"/>
      <c r="BL357" s="966"/>
      <c r="CB357" s="44"/>
    </row>
    <row r="358" spans="1:80" ht="12.75" customHeight="1">
      <c r="A358" s="2"/>
      <c r="B358" s="1109"/>
      <c r="C358" s="1110"/>
      <c r="D358" s="1111"/>
      <c r="E358" s="943"/>
      <c r="F358" s="944"/>
      <c r="G358" s="944"/>
      <c r="H358" s="944"/>
      <c r="I358" s="944"/>
      <c r="J358" s="944"/>
      <c r="K358" s="944"/>
      <c r="L358" s="944"/>
      <c r="M358" s="944"/>
      <c r="N358" s="944"/>
      <c r="O358" s="944"/>
      <c r="P358" s="944"/>
      <c r="Q358" s="944"/>
      <c r="R358" s="944"/>
      <c r="S358" s="944"/>
      <c r="T358" s="944"/>
      <c r="U358" s="944"/>
      <c r="V358" s="944"/>
      <c r="W358" s="944"/>
      <c r="X358" s="944"/>
      <c r="Y358" s="944"/>
      <c r="Z358" s="944"/>
      <c r="AA358" s="944"/>
      <c r="AB358" s="944"/>
      <c r="AC358" s="944"/>
      <c r="AD358" s="944"/>
      <c r="AE358" s="944"/>
      <c r="AF358" s="944"/>
      <c r="AG358" s="944"/>
      <c r="AH358" s="944"/>
      <c r="AI358" s="944"/>
      <c r="AJ358" s="944"/>
      <c r="AK358" s="944"/>
      <c r="AL358" s="944"/>
      <c r="AM358" s="944"/>
      <c r="AN358" s="944"/>
      <c r="AO358" s="944"/>
      <c r="AP358" s="944"/>
      <c r="AQ358" s="944"/>
      <c r="AR358" s="944"/>
      <c r="AS358" s="944"/>
      <c r="AT358" s="944"/>
      <c r="AU358" s="944"/>
      <c r="AV358" s="944"/>
      <c r="AW358" s="944"/>
      <c r="AX358" s="944"/>
      <c r="AY358" s="944"/>
      <c r="AZ358" s="944"/>
      <c r="BA358" s="944"/>
      <c r="BB358" s="944"/>
      <c r="BC358" s="944"/>
      <c r="BD358" s="944"/>
      <c r="BE358" s="944"/>
      <c r="BF358" s="945"/>
      <c r="BG358" s="966"/>
      <c r="BH358" s="966"/>
      <c r="BI358" s="966"/>
      <c r="BJ358" s="966"/>
      <c r="BK358" s="966"/>
      <c r="BL358" s="966"/>
      <c r="CB358" s="44"/>
    </row>
    <row r="359" spans="1:80" ht="12.75" customHeight="1">
      <c r="A359" s="2"/>
      <c r="B359" s="1109"/>
      <c r="C359" s="1110"/>
      <c r="D359" s="1111"/>
      <c r="E359" s="943"/>
      <c r="F359" s="944"/>
      <c r="G359" s="944"/>
      <c r="H359" s="944"/>
      <c r="I359" s="944"/>
      <c r="J359" s="944"/>
      <c r="K359" s="944"/>
      <c r="L359" s="944"/>
      <c r="M359" s="944"/>
      <c r="N359" s="944"/>
      <c r="O359" s="944"/>
      <c r="P359" s="944"/>
      <c r="Q359" s="944"/>
      <c r="R359" s="944"/>
      <c r="S359" s="944"/>
      <c r="T359" s="944"/>
      <c r="U359" s="944"/>
      <c r="V359" s="944"/>
      <c r="W359" s="944"/>
      <c r="X359" s="944"/>
      <c r="Y359" s="944"/>
      <c r="Z359" s="944"/>
      <c r="AA359" s="944"/>
      <c r="AB359" s="944"/>
      <c r="AC359" s="944"/>
      <c r="AD359" s="944"/>
      <c r="AE359" s="944"/>
      <c r="AF359" s="944"/>
      <c r="AG359" s="944"/>
      <c r="AH359" s="944"/>
      <c r="AI359" s="944"/>
      <c r="AJ359" s="944"/>
      <c r="AK359" s="944"/>
      <c r="AL359" s="944"/>
      <c r="AM359" s="944"/>
      <c r="AN359" s="944"/>
      <c r="AO359" s="944"/>
      <c r="AP359" s="944"/>
      <c r="AQ359" s="944"/>
      <c r="AR359" s="944"/>
      <c r="AS359" s="944"/>
      <c r="AT359" s="944"/>
      <c r="AU359" s="944"/>
      <c r="AV359" s="944"/>
      <c r="AW359" s="944"/>
      <c r="AX359" s="944"/>
      <c r="AY359" s="944"/>
      <c r="AZ359" s="944"/>
      <c r="BA359" s="944"/>
      <c r="BB359" s="944"/>
      <c r="BC359" s="944"/>
      <c r="BD359" s="944"/>
      <c r="BE359" s="944"/>
      <c r="BF359" s="945"/>
      <c r="BG359" s="966"/>
      <c r="BH359" s="966"/>
      <c r="BI359" s="966"/>
      <c r="BJ359" s="966"/>
      <c r="BK359" s="966"/>
      <c r="BL359" s="966"/>
      <c r="CB359" s="44"/>
    </row>
    <row r="360" spans="1:80" ht="12.75" customHeight="1">
      <c r="A360" s="2"/>
      <c r="B360" s="1112"/>
      <c r="C360" s="1113"/>
      <c r="D360" s="1114"/>
      <c r="E360" s="946"/>
      <c r="F360" s="947"/>
      <c r="G360" s="947"/>
      <c r="H360" s="947"/>
      <c r="I360" s="947"/>
      <c r="J360" s="947"/>
      <c r="K360" s="947"/>
      <c r="L360" s="947"/>
      <c r="M360" s="947"/>
      <c r="N360" s="947"/>
      <c r="O360" s="947"/>
      <c r="P360" s="947"/>
      <c r="Q360" s="947"/>
      <c r="R360" s="947"/>
      <c r="S360" s="947"/>
      <c r="T360" s="947"/>
      <c r="U360" s="947"/>
      <c r="V360" s="947"/>
      <c r="W360" s="947"/>
      <c r="X360" s="947"/>
      <c r="Y360" s="947"/>
      <c r="Z360" s="947"/>
      <c r="AA360" s="947"/>
      <c r="AB360" s="947"/>
      <c r="AC360" s="947"/>
      <c r="AD360" s="947"/>
      <c r="AE360" s="947"/>
      <c r="AF360" s="947"/>
      <c r="AG360" s="947"/>
      <c r="AH360" s="947"/>
      <c r="AI360" s="947"/>
      <c r="AJ360" s="947"/>
      <c r="AK360" s="947"/>
      <c r="AL360" s="947"/>
      <c r="AM360" s="947"/>
      <c r="AN360" s="947"/>
      <c r="AO360" s="947"/>
      <c r="AP360" s="947"/>
      <c r="AQ360" s="947"/>
      <c r="AR360" s="947"/>
      <c r="AS360" s="947"/>
      <c r="AT360" s="947"/>
      <c r="AU360" s="947"/>
      <c r="AV360" s="947"/>
      <c r="AW360" s="947"/>
      <c r="AX360" s="947"/>
      <c r="AY360" s="947"/>
      <c r="AZ360" s="947"/>
      <c r="BA360" s="947"/>
      <c r="BB360" s="947"/>
      <c r="BC360" s="947"/>
      <c r="BD360" s="947"/>
      <c r="BE360" s="947"/>
      <c r="BF360" s="948"/>
      <c r="BG360" s="966"/>
      <c r="BH360" s="966"/>
      <c r="BI360" s="966"/>
      <c r="BJ360" s="966"/>
      <c r="BK360" s="966"/>
      <c r="BL360" s="966"/>
      <c r="CB360" s="44"/>
    </row>
    <row r="361" spans="1:80" ht="12.75" customHeight="1">
      <c r="A361" s="44"/>
      <c r="B361" s="192"/>
      <c r="C361" s="192"/>
      <c r="D361" s="192"/>
      <c r="E361" s="192"/>
      <c r="F361" s="192"/>
      <c r="G361" s="192"/>
      <c r="H361" s="192"/>
      <c r="I361" s="192"/>
      <c r="J361" s="192"/>
      <c r="K361" s="192"/>
      <c r="L361" s="192"/>
      <c r="M361" s="192"/>
      <c r="N361" s="192"/>
      <c r="O361" s="192"/>
      <c r="P361" s="192"/>
      <c r="Q361" s="192"/>
      <c r="R361" s="192"/>
      <c r="S361" s="192"/>
      <c r="T361" s="192"/>
      <c r="U361" s="192"/>
      <c r="V361" s="192"/>
      <c r="W361" s="192"/>
      <c r="X361" s="192"/>
      <c r="Y361" s="192"/>
      <c r="Z361" s="192"/>
      <c r="AA361" s="192"/>
      <c r="AB361" s="192"/>
      <c r="AC361" s="192"/>
      <c r="AD361" s="192"/>
      <c r="AE361" s="192"/>
      <c r="AF361" s="192"/>
      <c r="AG361" s="192"/>
      <c r="AH361" s="192"/>
      <c r="AI361" s="192"/>
      <c r="AJ361" s="192"/>
      <c r="AK361" s="192"/>
      <c r="AL361" s="192"/>
      <c r="AM361" s="192"/>
      <c r="AN361" s="192"/>
      <c r="AO361" s="192"/>
      <c r="AP361" s="192"/>
      <c r="AQ361" s="192"/>
      <c r="AR361" s="192"/>
      <c r="AS361" s="192"/>
      <c r="AT361" s="192"/>
      <c r="AU361" s="192"/>
      <c r="AV361" s="192"/>
      <c r="AW361" s="192"/>
      <c r="AX361" s="192"/>
      <c r="AY361" s="192"/>
      <c r="AZ361" s="192"/>
      <c r="BA361" s="192"/>
      <c r="BB361" s="192"/>
      <c r="BC361" s="192"/>
      <c r="BD361" s="192"/>
      <c r="BE361" s="192"/>
      <c r="BF361" s="192"/>
      <c r="BG361" s="311"/>
      <c r="BH361" s="311"/>
      <c r="BI361" s="311"/>
      <c r="BJ361" s="311"/>
      <c r="BK361" s="311"/>
      <c r="BL361" s="46"/>
      <c r="CB361" s="44"/>
    </row>
    <row r="362" spans="1:80" s="14" customFormat="1" ht="20.100000000000001" customHeight="1">
      <c r="A362" s="543" t="s">
        <v>1116</v>
      </c>
      <c r="B362" s="114"/>
      <c r="C362" s="114"/>
      <c r="D362" s="312"/>
      <c r="E362" s="313"/>
      <c r="F362" s="313"/>
      <c r="G362" s="313"/>
      <c r="H362" s="313"/>
      <c r="I362" s="313"/>
      <c r="J362" s="313"/>
      <c r="K362" s="313"/>
      <c r="L362" s="313"/>
      <c r="M362" s="313"/>
      <c r="N362" s="313"/>
      <c r="O362" s="313"/>
      <c r="P362" s="313"/>
      <c r="Q362" s="313"/>
      <c r="R362" s="313"/>
      <c r="S362" s="313"/>
      <c r="T362" s="313"/>
      <c r="U362" s="313"/>
      <c r="V362" s="313"/>
      <c r="W362" s="221"/>
      <c r="X362" s="221"/>
      <c r="Y362" s="221"/>
      <c r="Z362" s="221"/>
      <c r="AA362" s="221"/>
      <c r="AB362" s="221"/>
      <c r="AC362" s="221"/>
      <c r="AD362" s="221"/>
      <c r="AE362" s="221"/>
      <c r="AF362" s="221"/>
      <c r="AG362" s="221"/>
      <c r="AH362" s="221"/>
      <c r="AI362" s="221"/>
      <c r="AJ362" s="221"/>
      <c r="AK362" s="221"/>
      <c r="AL362" s="221"/>
      <c r="AM362" s="221"/>
      <c r="AN362" s="221"/>
      <c r="AO362" s="221"/>
      <c r="AP362" s="221"/>
      <c r="AQ362" s="139"/>
      <c r="AR362" s="139"/>
      <c r="AS362" s="139"/>
      <c r="AT362" s="139"/>
      <c r="AU362" s="139"/>
      <c r="AV362" s="139"/>
      <c r="AW362" s="139"/>
      <c r="AX362" s="139"/>
      <c r="AY362" s="139"/>
      <c r="AZ362" s="139"/>
      <c r="BA362" s="139"/>
      <c r="BB362" s="139"/>
      <c r="BC362" s="139"/>
      <c r="BD362" s="139"/>
      <c r="BE362" s="139"/>
      <c r="BF362" s="139"/>
      <c r="BG362" s="314"/>
      <c r="BH362" s="314"/>
      <c r="BI362" s="314"/>
      <c r="BJ362" s="311"/>
      <c r="BK362" s="311"/>
      <c r="BL362" s="101"/>
      <c r="BM362" s="101"/>
      <c r="BN362" s="101"/>
      <c r="BO362" s="101"/>
      <c r="BP362" s="101"/>
      <c r="BQ362" s="101"/>
      <c r="BR362" s="101"/>
      <c r="BS362" s="101"/>
      <c r="BT362" s="101"/>
      <c r="BU362" s="101"/>
      <c r="BV362" s="101"/>
      <c r="BW362" s="101"/>
      <c r="BX362" s="101"/>
      <c r="BY362" s="101"/>
      <c r="BZ362" s="101"/>
      <c r="CA362" s="101"/>
    </row>
    <row r="363" spans="1:80" ht="12.75" customHeight="1">
      <c r="A363" s="2"/>
      <c r="B363" s="1106" t="s">
        <v>30</v>
      </c>
      <c r="C363" s="1107"/>
      <c r="D363" s="1108"/>
      <c r="E363" s="940" t="s">
        <v>689</v>
      </c>
      <c r="F363" s="941"/>
      <c r="G363" s="941"/>
      <c r="H363" s="941"/>
      <c r="I363" s="941"/>
      <c r="J363" s="941"/>
      <c r="K363" s="941"/>
      <c r="L363" s="941"/>
      <c r="M363" s="941"/>
      <c r="N363" s="941"/>
      <c r="O363" s="941"/>
      <c r="P363" s="941"/>
      <c r="Q363" s="941"/>
      <c r="R363" s="941"/>
      <c r="S363" s="941"/>
      <c r="T363" s="941"/>
      <c r="U363" s="941"/>
      <c r="V363" s="941"/>
      <c r="W363" s="941"/>
      <c r="X363" s="941"/>
      <c r="Y363" s="941"/>
      <c r="Z363" s="941"/>
      <c r="AA363" s="941"/>
      <c r="AB363" s="941"/>
      <c r="AC363" s="941"/>
      <c r="AD363" s="941"/>
      <c r="AE363" s="941"/>
      <c r="AF363" s="941"/>
      <c r="AG363" s="941"/>
      <c r="AH363" s="941"/>
      <c r="AI363" s="941"/>
      <c r="AJ363" s="941"/>
      <c r="AK363" s="941"/>
      <c r="AL363" s="941"/>
      <c r="AM363" s="941"/>
      <c r="AN363" s="941"/>
      <c r="AO363" s="941"/>
      <c r="AP363" s="941"/>
      <c r="AQ363" s="941"/>
      <c r="AR363" s="941"/>
      <c r="AS363" s="941"/>
      <c r="AT363" s="941"/>
      <c r="AU363" s="941"/>
      <c r="AV363" s="941"/>
      <c r="AW363" s="941"/>
      <c r="AX363" s="941"/>
      <c r="AY363" s="941"/>
      <c r="AZ363" s="941"/>
      <c r="BA363" s="941"/>
      <c r="BB363" s="941"/>
      <c r="BC363" s="941"/>
      <c r="BD363" s="941"/>
      <c r="BE363" s="941"/>
      <c r="BF363" s="942"/>
      <c r="BG363" s="966"/>
      <c r="BH363" s="966"/>
      <c r="BI363" s="966"/>
      <c r="BJ363" s="966"/>
      <c r="BK363" s="966"/>
      <c r="BL363" s="966"/>
      <c r="CB363" s="44"/>
    </row>
    <row r="364" spans="1:80" ht="12.75" customHeight="1">
      <c r="A364" s="2"/>
      <c r="B364" s="1109"/>
      <c r="C364" s="1110"/>
      <c r="D364" s="1111"/>
      <c r="E364" s="943"/>
      <c r="F364" s="944"/>
      <c r="G364" s="944"/>
      <c r="H364" s="944"/>
      <c r="I364" s="944"/>
      <c r="J364" s="944"/>
      <c r="K364" s="944"/>
      <c r="L364" s="944"/>
      <c r="M364" s="944"/>
      <c r="N364" s="944"/>
      <c r="O364" s="944"/>
      <c r="P364" s="944"/>
      <c r="Q364" s="944"/>
      <c r="R364" s="944"/>
      <c r="S364" s="944"/>
      <c r="T364" s="944"/>
      <c r="U364" s="944"/>
      <c r="V364" s="944"/>
      <c r="W364" s="944"/>
      <c r="X364" s="944"/>
      <c r="Y364" s="944"/>
      <c r="Z364" s="944"/>
      <c r="AA364" s="944"/>
      <c r="AB364" s="944"/>
      <c r="AC364" s="944"/>
      <c r="AD364" s="944"/>
      <c r="AE364" s="944"/>
      <c r="AF364" s="944"/>
      <c r="AG364" s="944"/>
      <c r="AH364" s="944"/>
      <c r="AI364" s="944"/>
      <c r="AJ364" s="944"/>
      <c r="AK364" s="944"/>
      <c r="AL364" s="944"/>
      <c r="AM364" s="944"/>
      <c r="AN364" s="944"/>
      <c r="AO364" s="944"/>
      <c r="AP364" s="944"/>
      <c r="AQ364" s="944"/>
      <c r="AR364" s="944"/>
      <c r="AS364" s="944"/>
      <c r="AT364" s="944"/>
      <c r="AU364" s="944"/>
      <c r="AV364" s="944"/>
      <c r="AW364" s="944"/>
      <c r="AX364" s="944"/>
      <c r="AY364" s="944"/>
      <c r="AZ364" s="944"/>
      <c r="BA364" s="944"/>
      <c r="BB364" s="944"/>
      <c r="BC364" s="944"/>
      <c r="BD364" s="944"/>
      <c r="BE364" s="944"/>
      <c r="BF364" s="945"/>
      <c r="BG364" s="966"/>
      <c r="BH364" s="966"/>
      <c r="BI364" s="966"/>
      <c r="BJ364" s="966"/>
      <c r="BK364" s="966"/>
      <c r="BL364" s="966"/>
      <c r="CB364" s="44"/>
    </row>
    <row r="365" spans="1:80" ht="12.75" customHeight="1">
      <c r="A365" s="2"/>
      <c r="B365" s="1112"/>
      <c r="C365" s="1113"/>
      <c r="D365" s="1114"/>
      <c r="E365" s="946"/>
      <c r="F365" s="947"/>
      <c r="G365" s="947"/>
      <c r="H365" s="947"/>
      <c r="I365" s="947"/>
      <c r="J365" s="947"/>
      <c r="K365" s="947"/>
      <c r="L365" s="947"/>
      <c r="M365" s="947"/>
      <c r="N365" s="947"/>
      <c r="O365" s="947"/>
      <c r="P365" s="947"/>
      <c r="Q365" s="947"/>
      <c r="R365" s="947"/>
      <c r="S365" s="947"/>
      <c r="T365" s="947"/>
      <c r="U365" s="947"/>
      <c r="V365" s="947"/>
      <c r="W365" s="947"/>
      <c r="X365" s="947"/>
      <c r="Y365" s="947"/>
      <c r="Z365" s="947"/>
      <c r="AA365" s="947"/>
      <c r="AB365" s="947"/>
      <c r="AC365" s="947"/>
      <c r="AD365" s="947"/>
      <c r="AE365" s="947"/>
      <c r="AF365" s="947"/>
      <c r="AG365" s="947"/>
      <c r="AH365" s="947"/>
      <c r="AI365" s="947"/>
      <c r="AJ365" s="947"/>
      <c r="AK365" s="947"/>
      <c r="AL365" s="947"/>
      <c r="AM365" s="947"/>
      <c r="AN365" s="947"/>
      <c r="AO365" s="947"/>
      <c r="AP365" s="947"/>
      <c r="AQ365" s="947"/>
      <c r="AR365" s="947"/>
      <c r="AS365" s="947"/>
      <c r="AT365" s="947"/>
      <c r="AU365" s="947"/>
      <c r="AV365" s="947"/>
      <c r="AW365" s="947"/>
      <c r="AX365" s="947"/>
      <c r="AY365" s="947"/>
      <c r="AZ365" s="947"/>
      <c r="BA365" s="947"/>
      <c r="BB365" s="947"/>
      <c r="BC365" s="947"/>
      <c r="BD365" s="947"/>
      <c r="BE365" s="947"/>
      <c r="BF365" s="948"/>
      <c r="BG365" s="966"/>
      <c r="BH365" s="966"/>
      <c r="BI365" s="966"/>
      <c r="BJ365" s="966"/>
      <c r="BK365" s="966"/>
      <c r="BL365" s="966"/>
      <c r="CB365" s="44"/>
    </row>
    <row r="366" spans="1:80" ht="12.75" customHeight="1">
      <c r="A366" s="44"/>
      <c r="BG366" s="311"/>
      <c r="BH366" s="311"/>
      <c r="BI366" s="311"/>
      <c r="BJ366" s="311"/>
      <c r="BK366" s="311"/>
      <c r="BL366" s="46"/>
      <c r="CB366" s="44"/>
    </row>
    <row r="367" spans="1:80" s="14" customFormat="1" ht="20.100000000000001" customHeight="1">
      <c r="A367" s="113" t="s">
        <v>450</v>
      </c>
      <c r="B367" s="21"/>
      <c r="C367" s="21"/>
      <c r="D367" s="11"/>
      <c r="E367" s="12"/>
      <c r="F367" s="12"/>
      <c r="G367" s="12"/>
      <c r="H367" s="12"/>
      <c r="I367" s="12"/>
      <c r="J367" s="12"/>
      <c r="K367" s="12"/>
      <c r="L367" s="12"/>
      <c r="M367" s="12"/>
      <c r="N367" s="12"/>
      <c r="O367" s="12"/>
      <c r="P367" s="12"/>
      <c r="Q367" s="12"/>
      <c r="R367" s="12"/>
      <c r="S367" s="12"/>
      <c r="T367" s="12"/>
      <c r="U367" s="12"/>
      <c r="V367" s="12"/>
      <c r="W367" s="13"/>
      <c r="X367" s="13"/>
      <c r="Y367" s="13"/>
      <c r="Z367" s="13"/>
      <c r="AA367" s="13"/>
      <c r="AB367" s="13"/>
      <c r="AC367" s="13"/>
      <c r="AD367" s="13"/>
      <c r="AE367" s="13"/>
      <c r="AF367" s="13"/>
      <c r="AG367" s="13"/>
      <c r="AH367" s="13"/>
      <c r="AI367" s="13"/>
      <c r="AJ367" s="13"/>
      <c r="AK367" s="13"/>
      <c r="AL367" s="13"/>
      <c r="AM367" s="13"/>
      <c r="AN367" s="13"/>
      <c r="AO367" s="13"/>
      <c r="AP367" s="13"/>
      <c r="BG367" s="93"/>
      <c r="BH367" s="93"/>
      <c r="BI367" s="93"/>
      <c r="BJ367" s="93"/>
      <c r="BK367" s="93"/>
      <c r="BL367" s="93"/>
      <c r="BM367" s="101"/>
      <c r="BN367" s="101"/>
      <c r="BO367" s="101"/>
      <c r="BP367" s="101"/>
      <c r="BQ367" s="101"/>
      <c r="BR367" s="101"/>
      <c r="BS367" s="101"/>
      <c r="BT367" s="101"/>
      <c r="BU367" s="101"/>
      <c r="BV367" s="101"/>
      <c r="BW367" s="101"/>
      <c r="BX367" s="101"/>
      <c r="BY367" s="101"/>
      <c r="BZ367" s="101"/>
      <c r="CA367" s="101"/>
      <c r="CB367" s="101"/>
    </row>
    <row r="368" spans="1:80" ht="12" customHeight="1">
      <c r="A368" s="255"/>
      <c r="B368" s="1353" t="s">
        <v>30</v>
      </c>
      <c r="C368" s="1354"/>
      <c r="D368" s="1355"/>
      <c r="E368" s="931" t="s">
        <v>518</v>
      </c>
      <c r="F368" s="932"/>
      <c r="G368" s="932"/>
      <c r="H368" s="932"/>
      <c r="I368" s="932"/>
      <c r="J368" s="932"/>
      <c r="K368" s="932"/>
      <c r="L368" s="932"/>
      <c r="M368" s="932"/>
      <c r="N368" s="932"/>
      <c r="O368" s="932"/>
      <c r="P368" s="932"/>
      <c r="Q368" s="932"/>
      <c r="R368" s="932"/>
      <c r="S368" s="932"/>
      <c r="T368" s="932"/>
      <c r="U368" s="932"/>
      <c r="V368" s="932"/>
      <c r="W368" s="932"/>
      <c r="X368" s="932"/>
      <c r="Y368" s="932"/>
      <c r="Z368" s="932"/>
      <c r="AA368" s="932"/>
      <c r="AB368" s="932"/>
      <c r="AC368" s="932"/>
      <c r="AD368" s="932"/>
      <c r="AE368" s="932"/>
      <c r="AF368" s="932"/>
      <c r="AG368" s="932"/>
      <c r="AH368" s="932"/>
      <c r="AI368" s="932"/>
      <c r="AJ368" s="932"/>
      <c r="AK368" s="932"/>
      <c r="AL368" s="932"/>
      <c r="AM368" s="932"/>
      <c r="AN368" s="932"/>
      <c r="AO368" s="932"/>
      <c r="AP368" s="932"/>
      <c r="AQ368" s="932"/>
      <c r="AR368" s="932"/>
      <c r="AS368" s="932"/>
      <c r="AT368" s="932"/>
      <c r="AU368" s="932"/>
      <c r="AV368" s="932"/>
      <c r="AW368" s="932"/>
      <c r="AX368" s="932"/>
      <c r="AY368" s="932"/>
      <c r="AZ368" s="932"/>
      <c r="BA368" s="932"/>
      <c r="BB368" s="932"/>
      <c r="BC368" s="932"/>
      <c r="BD368" s="932"/>
      <c r="BE368" s="932"/>
      <c r="BF368" s="933"/>
      <c r="BG368" s="899"/>
      <c r="BH368" s="900"/>
      <c r="BI368" s="900"/>
      <c r="BJ368" s="900"/>
      <c r="BK368" s="900"/>
      <c r="BL368" s="901"/>
    </row>
    <row r="369" spans="1:80" ht="12" customHeight="1">
      <c r="A369" s="255"/>
      <c r="B369" s="1356"/>
      <c r="C369" s="1357"/>
      <c r="D369" s="1358"/>
      <c r="E369" s="934"/>
      <c r="F369" s="935"/>
      <c r="G369" s="935"/>
      <c r="H369" s="935"/>
      <c r="I369" s="935"/>
      <c r="J369" s="935"/>
      <c r="K369" s="935"/>
      <c r="L369" s="935"/>
      <c r="M369" s="935"/>
      <c r="N369" s="935"/>
      <c r="O369" s="935"/>
      <c r="P369" s="935"/>
      <c r="Q369" s="935"/>
      <c r="R369" s="935"/>
      <c r="S369" s="935"/>
      <c r="T369" s="935"/>
      <c r="U369" s="935"/>
      <c r="V369" s="935"/>
      <c r="W369" s="935"/>
      <c r="X369" s="935"/>
      <c r="Y369" s="935"/>
      <c r="Z369" s="935"/>
      <c r="AA369" s="935"/>
      <c r="AB369" s="935"/>
      <c r="AC369" s="935"/>
      <c r="AD369" s="935"/>
      <c r="AE369" s="935"/>
      <c r="AF369" s="935"/>
      <c r="AG369" s="935"/>
      <c r="AH369" s="935"/>
      <c r="AI369" s="935"/>
      <c r="AJ369" s="935"/>
      <c r="AK369" s="935"/>
      <c r="AL369" s="935"/>
      <c r="AM369" s="935"/>
      <c r="AN369" s="935"/>
      <c r="AO369" s="935"/>
      <c r="AP369" s="935"/>
      <c r="AQ369" s="935"/>
      <c r="AR369" s="935"/>
      <c r="AS369" s="935"/>
      <c r="AT369" s="935"/>
      <c r="AU369" s="935"/>
      <c r="AV369" s="935"/>
      <c r="AW369" s="935"/>
      <c r="AX369" s="935"/>
      <c r="AY369" s="935"/>
      <c r="AZ369" s="935"/>
      <c r="BA369" s="935"/>
      <c r="BB369" s="935"/>
      <c r="BC369" s="935"/>
      <c r="BD369" s="935"/>
      <c r="BE369" s="935"/>
      <c r="BF369" s="936"/>
      <c r="BG369" s="902"/>
      <c r="BH369" s="903"/>
      <c r="BI369" s="903"/>
      <c r="BJ369" s="903"/>
      <c r="BK369" s="903"/>
      <c r="BL369" s="904"/>
    </row>
    <row r="370" spans="1:80" ht="12" customHeight="1">
      <c r="A370" s="255"/>
      <c r="B370" s="1359"/>
      <c r="C370" s="1360"/>
      <c r="D370" s="1361"/>
      <c r="E370" s="937"/>
      <c r="F370" s="938"/>
      <c r="G370" s="938"/>
      <c r="H370" s="938"/>
      <c r="I370" s="938"/>
      <c r="J370" s="938"/>
      <c r="K370" s="938"/>
      <c r="L370" s="938"/>
      <c r="M370" s="938"/>
      <c r="N370" s="938"/>
      <c r="O370" s="938"/>
      <c r="P370" s="938"/>
      <c r="Q370" s="938"/>
      <c r="R370" s="938"/>
      <c r="S370" s="938"/>
      <c r="T370" s="938"/>
      <c r="U370" s="938"/>
      <c r="V370" s="938"/>
      <c r="W370" s="938"/>
      <c r="X370" s="938"/>
      <c r="Y370" s="938"/>
      <c r="Z370" s="938"/>
      <c r="AA370" s="938"/>
      <c r="AB370" s="938"/>
      <c r="AC370" s="938"/>
      <c r="AD370" s="938"/>
      <c r="AE370" s="938"/>
      <c r="AF370" s="938"/>
      <c r="AG370" s="938"/>
      <c r="AH370" s="938"/>
      <c r="AI370" s="938"/>
      <c r="AJ370" s="938"/>
      <c r="AK370" s="938"/>
      <c r="AL370" s="938"/>
      <c r="AM370" s="938"/>
      <c r="AN370" s="938"/>
      <c r="AO370" s="938"/>
      <c r="AP370" s="938"/>
      <c r="AQ370" s="938"/>
      <c r="AR370" s="938"/>
      <c r="AS370" s="938"/>
      <c r="AT370" s="938"/>
      <c r="AU370" s="938"/>
      <c r="AV370" s="938"/>
      <c r="AW370" s="938"/>
      <c r="AX370" s="938"/>
      <c r="AY370" s="938"/>
      <c r="AZ370" s="938"/>
      <c r="BA370" s="938"/>
      <c r="BB370" s="938"/>
      <c r="BC370" s="938"/>
      <c r="BD370" s="938"/>
      <c r="BE370" s="938"/>
      <c r="BF370" s="939"/>
      <c r="BG370" s="905"/>
      <c r="BH370" s="906"/>
      <c r="BI370" s="906"/>
      <c r="BJ370" s="906"/>
      <c r="BK370" s="906"/>
      <c r="BL370" s="907"/>
    </row>
    <row r="371" spans="1:80" s="15" customFormat="1" ht="18" customHeight="1">
      <c r="A371" s="90"/>
      <c r="B371" s="1223" t="s">
        <v>86</v>
      </c>
      <c r="C371" s="1223"/>
      <c r="D371" s="1223"/>
      <c r="E371" s="1223"/>
      <c r="F371" s="1223"/>
      <c r="G371" s="1223"/>
      <c r="H371" s="1223"/>
      <c r="I371" s="1223"/>
      <c r="J371" s="1223"/>
      <c r="K371" s="1223"/>
      <c r="L371" s="1223"/>
      <c r="M371" s="1223"/>
      <c r="N371" s="1223"/>
      <c r="O371" s="1223"/>
      <c r="P371" s="1223"/>
      <c r="Q371" s="1223"/>
      <c r="R371" s="1223"/>
      <c r="S371" s="1223"/>
      <c r="T371" s="1223"/>
      <c r="U371" s="1223"/>
      <c r="V371" s="1223"/>
      <c r="W371" s="1223"/>
      <c r="X371" s="1223"/>
      <c r="Y371" s="1223"/>
      <c r="Z371" s="1223"/>
      <c r="AA371" s="1223"/>
      <c r="AB371" s="1223"/>
      <c r="AC371" s="1223"/>
      <c r="AD371" s="1223"/>
      <c r="AE371" s="1223"/>
      <c r="AF371" s="1223"/>
      <c r="AG371" s="1223"/>
      <c r="AH371" s="1223"/>
      <c r="AI371" s="1223"/>
      <c r="AJ371" s="1223"/>
      <c r="AK371" s="1223"/>
      <c r="AL371" s="1223"/>
      <c r="AM371" s="1223"/>
      <c r="AN371" s="1223"/>
      <c r="AO371" s="1223"/>
      <c r="AP371" s="1223"/>
      <c r="AQ371" s="1223"/>
      <c r="AR371" s="1223"/>
      <c r="AS371" s="1223"/>
      <c r="AT371" s="1223"/>
      <c r="AU371" s="1223"/>
      <c r="AV371" s="1223"/>
      <c r="AW371" s="1223"/>
      <c r="AX371" s="1223"/>
      <c r="AY371" s="1223"/>
      <c r="AZ371" s="1223"/>
      <c r="BA371" s="1223"/>
      <c r="BB371" s="1223"/>
      <c r="BC371" s="1223"/>
      <c r="BD371" s="1223"/>
      <c r="BE371" s="1223"/>
      <c r="BF371" s="1223"/>
      <c r="BG371" s="1223"/>
      <c r="BH371" s="1223"/>
      <c r="BI371" s="1223"/>
      <c r="BJ371" s="1223"/>
      <c r="BK371" s="1223"/>
      <c r="BL371" s="1223"/>
      <c r="BM371" s="103"/>
      <c r="BN371" s="103"/>
      <c r="BO371" s="103"/>
      <c r="BP371" s="103"/>
      <c r="BQ371" s="103"/>
      <c r="BR371" s="103"/>
      <c r="BS371" s="103"/>
      <c r="BT371" s="103"/>
    </row>
    <row r="372" spans="1:80" ht="12" customHeight="1">
      <c r="A372" s="255"/>
      <c r="B372" s="1353" t="s">
        <v>33</v>
      </c>
      <c r="C372" s="1354"/>
      <c r="D372" s="1355"/>
      <c r="E372" s="931" t="s">
        <v>271</v>
      </c>
      <c r="F372" s="932"/>
      <c r="G372" s="932"/>
      <c r="H372" s="932"/>
      <c r="I372" s="932"/>
      <c r="J372" s="932"/>
      <c r="K372" s="932"/>
      <c r="L372" s="932"/>
      <c r="M372" s="932"/>
      <c r="N372" s="932"/>
      <c r="O372" s="932"/>
      <c r="P372" s="932"/>
      <c r="Q372" s="932"/>
      <c r="R372" s="932"/>
      <c r="S372" s="932"/>
      <c r="T372" s="932"/>
      <c r="U372" s="932"/>
      <c r="V372" s="932"/>
      <c r="W372" s="932"/>
      <c r="X372" s="932"/>
      <c r="Y372" s="932"/>
      <c r="Z372" s="932"/>
      <c r="AA372" s="932"/>
      <c r="AB372" s="932"/>
      <c r="AC372" s="932"/>
      <c r="AD372" s="932"/>
      <c r="AE372" s="932"/>
      <c r="AF372" s="932"/>
      <c r="AG372" s="932"/>
      <c r="AH372" s="932"/>
      <c r="AI372" s="932"/>
      <c r="AJ372" s="932"/>
      <c r="AK372" s="932"/>
      <c r="AL372" s="932"/>
      <c r="AM372" s="932"/>
      <c r="AN372" s="932"/>
      <c r="AO372" s="932"/>
      <c r="AP372" s="932"/>
      <c r="AQ372" s="932"/>
      <c r="AR372" s="932"/>
      <c r="AS372" s="932"/>
      <c r="AT372" s="932"/>
      <c r="AU372" s="932"/>
      <c r="AV372" s="932"/>
      <c r="AW372" s="932"/>
      <c r="AX372" s="932"/>
      <c r="AY372" s="932"/>
      <c r="AZ372" s="932"/>
      <c r="BA372" s="932"/>
      <c r="BB372" s="932"/>
      <c r="BC372" s="932"/>
      <c r="BD372" s="932"/>
      <c r="BE372" s="932"/>
      <c r="BF372" s="933"/>
      <c r="BG372" s="899"/>
      <c r="BH372" s="900"/>
      <c r="BI372" s="900"/>
      <c r="BJ372" s="900"/>
      <c r="BK372" s="900"/>
      <c r="BL372" s="901"/>
    </row>
    <row r="373" spans="1:80" ht="12" customHeight="1">
      <c r="A373" s="255"/>
      <c r="B373" s="1356"/>
      <c r="C373" s="1357"/>
      <c r="D373" s="1358"/>
      <c r="E373" s="934"/>
      <c r="F373" s="935"/>
      <c r="G373" s="935"/>
      <c r="H373" s="935"/>
      <c r="I373" s="935"/>
      <c r="J373" s="935"/>
      <c r="K373" s="935"/>
      <c r="L373" s="935"/>
      <c r="M373" s="935"/>
      <c r="N373" s="935"/>
      <c r="O373" s="935"/>
      <c r="P373" s="935"/>
      <c r="Q373" s="935"/>
      <c r="R373" s="935"/>
      <c r="S373" s="935"/>
      <c r="T373" s="935"/>
      <c r="U373" s="935"/>
      <c r="V373" s="935"/>
      <c r="W373" s="935"/>
      <c r="X373" s="935"/>
      <c r="Y373" s="935"/>
      <c r="Z373" s="935"/>
      <c r="AA373" s="935"/>
      <c r="AB373" s="935"/>
      <c r="AC373" s="935"/>
      <c r="AD373" s="935"/>
      <c r="AE373" s="935"/>
      <c r="AF373" s="935"/>
      <c r="AG373" s="935"/>
      <c r="AH373" s="935"/>
      <c r="AI373" s="935"/>
      <c r="AJ373" s="935"/>
      <c r="AK373" s="935"/>
      <c r="AL373" s="935"/>
      <c r="AM373" s="935"/>
      <c r="AN373" s="935"/>
      <c r="AO373" s="935"/>
      <c r="AP373" s="935"/>
      <c r="AQ373" s="935"/>
      <c r="AR373" s="935"/>
      <c r="AS373" s="935"/>
      <c r="AT373" s="935"/>
      <c r="AU373" s="935"/>
      <c r="AV373" s="935"/>
      <c r="AW373" s="935"/>
      <c r="AX373" s="935"/>
      <c r="AY373" s="935"/>
      <c r="AZ373" s="935"/>
      <c r="BA373" s="935"/>
      <c r="BB373" s="935"/>
      <c r="BC373" s="935"/>
      <c r="BD373" s="935"/>
      <c r="BE373" s="935"/>
      <c r="BF373" s="936"/>
      <c r="BG373" s="902"/>
      <c r="BH373" s="903"/>
      <c r="BI373" s="903"/>
      <c r="BJ373" s="903"/>
      <c r="BK373" s="903"/>
      <c r="BL373" s="904"/>
    </row>
    <row r="374" spans="1:80" ht="12" customHeight="1">
      <c r="A374" s="255"/>
      <c r="B374" s="1359"/>
      <c r="C374" s="1360"/>
      <c r="D374" s="1361"/>
      <c r="E374" s="937"/>
      <c r="F374" s="938"/>
      <c r="G374" s="938"/>
      <c r="H374" s="938"/>
      <c r="I374" s="938"/>
      <c r="J374" s="938"/>
      <c r="K374" s="938"/>
      <c r="L374" s="938"/>
      <c r="M374" s="938"/>
      <c r="N374" s="938"/>
      <c r="O374" s="938"/>
      <c r="P374" s="938"/>
      <c r="Q374" s="938"/>
      <c r="R374" s="938"/>
      <c r="S374" s="938"/>
      <c r="T374" s="938"/>
      <c r="U374" s="938"/>
      <c r="V374" s="938"/>
      <c r="W374" s="938"/>
      <c r="X374" s="938"/>
      <c r="Y374" s="938"/>
      <c r="Z374" s="938"/>
      <c r="AA374" s="938"/>
      <c r="AB374" s="938"/>
      <c r="AC374" s="938"/>
      <c r="AD374" s="938"/>
      <c r="AE374" s="938"/>
      <c r="AF374" s="938"/>
      <c r="AG374" s="938"/>
      <c r="AH374" s="938"/>
      <c r="AI374" s="938"/>
      <c r="AJ374" s="938"/>
      <c r="AK374" s="938"/>
      <c r="AL374" s="938"/>
      <c r="AM374" s="938"/>
      <c r="AN374" s="938"/>
      <c r="AO374" s="938"/>
      <c r="AP374" s="938"/>
      <c r="AQ374" s="938"/>
      <c r="AR374" s="938"/>
      <c r="AS374" s="938"/>
      <c r="AT374" s="938"/>
      <c r="AU374" s="938"/>
      <c r="AV374" s="938"/>
      <c r="AW374" s="938"/>
      <c r="AX374" s="938"/>
      <c r="AY374" s="938"/>
      <c r="AZ374" s="938"/>
      <c r="BA374" s="938"/>
      <c r="BB374" s="938"/>
      <c r="BC374" s="938"/>
      <c r="BD374" s="938"/>
      <c r="BE374" s="938"/>
      <c r="BF374" s="939"/>
      <c r="BG374" s="905"/>
      <c r="BH374" s="906"/>
      <c r="BI374" s="906"/>
      <c r="BJ374" s="906"/>
      <c r="BK374" s="906"/>
      <c r="BL374" s="907"/>
    </row>
    <row r="375" spans="1:80" s="15" customFormat="1" ht="18" customHeight="1">
      <c r="A375" s="90"/>
      <c r="B375" s="925" t="s">
        <v>80</v>
      </c>
      <c r="C375" s="926"/>
      <c r="D375" s="926"/>
      <c r="E375" s="926"/>
      <c r="F375" s="926"/>
      <c r="G375" s="926"/>
      <c r="H375" s="926"/>
      <c r="I375" s="926"/>
      <c r="J375" s="926"/>
      <c r="K375" s="926"/>
      <c r="L375" s="926"/>
      <c r="M375" s="926"/>
      <c r="N375" s="926"/>
      <c r="O375" s="926"/>
      <c r="P375" s="926"/>
      <c r="Q375" s="926"/>
      <c r="R375" s="926"/>
      <c r="S375" s="926"/>
      <c r="T375" s="926"/>
      <c r="U375" s="926"/>
      <c r="V375" s="926"/>
      <c r="W375" s="926"/>
      <c r="X375" s="926"/>
      <c r="Y375" s="926"/>
      <c r="Z375" s="926"/>
      <c r="AA375" s="926"/>
      <c r="AB375" s="926"/>
      <c r="AC375" s="926"/>
      <c r="AD375" s="926"/>
      <c r="AE375" s="926"/>
      <c r="AF375" s="926"/>
      <c r="AG375" s="926"/>
      <c r="AH375" s="926"/>
      <c r="AI375" s="926"/>
      <c r="AJ375" s="926"/>
      <c r="AK375" s="926"/>
      <c r="AL375" s="926"/>
      <c r="AM375" s="926"/>
      <c r="AN375" s="926"/>
      <c r="AO375" s="926"/>
      <c r="AP375" s="926"/>
      <c r="AQ375" s="926"/>
      <c r="AR375" s="926"/>
      <c r="AS375" s="926"/>
      <c r="AT375" s="926"/>
      <c r="AU375" s="926"/>
      <c r="AV375" s="926"/>
      <c r="AW375" s="926"/>
      <c r="AX375" s="926"/>
      <c r="AY375" s="926"/>
      <c r="AZ375" s="926"/>
      <c r="BA375" s="926"/>
      <c r="BB375" s="926"/>
      <c r="BC375" s="926"/>
      <c r="BD375" s="926"/>
      <c r="BE375" s="926"/>
      <c r="BF375" s="926"/>
      <c r="BG375" s="926"/>
      <c r="BH375" s="926"/>
      <c r="BI375" s="926"/>
      <c r="BJ375" s="926"/>
      <c r="BK375" s="926"/>
      <c r="BL375" s="927"/>
      <c r="BM375" s="103"/>
      <c r="BN375" s="103"/>
      <c r="BO375" s="103"/>
      <c r="BP375" s="103"/>
      <c r="BQ375" s="103"/>
      <c r="BR375" s="103"/>
      <c r="BS375" s="103"/>
      <c r="BT375" s="103"/>
    </row>
    <row r="376" spans="1:80" ht="12" customHeight="1">
      <c r="A376" s="2"/>
      <c r="B376" s="1106" t="s">
        <v>34</v>
      </c>
      <c r="C376" s="1107"/>
      <c r="D376" s="1108"/>
      <c r="E376" s="940" t="s">
        <v>642</v>
      </c>
      <c r="F376" s="941"/>
      <c r="G376" s="941"/>
      <c r="H376" s="941"/>
      <c r="I376" s="941"/>
      <c r="J376" s="941"/>
      <c r="K376" s="941"/>
      <c r="L376" s="941"/>
      <c r="M376" s="941"/>
      <c r="N376" s="941"/>
      <c r="O376" s="941"/>
      <c r="P376" s="941"/>
      <c r="Q376" s="941"/>
      <c r="R376" s="941"/>
      <c r="S376" s="941"/>
      <c r="T376" s="941"/>
      <c r="U376" s="941"/>
      <c r="V376" s="941"/>
      <c r="W376" s="941"/>
      <c r="X376" s="941"/>
      <c r="Y376" s="941"/>
      <c r="Z376" s="941"/>
      <c r="AA376" s="941"/>
      <c r="AB376" s="941"/>
      <c r="AC376" s="941"/>
      <c r="AD376" s="941"/>
      <c r="AE376" s="941"/>
      <c r="AF376" s="941"/>
      <c r="AG376" s="941"/>
      <c r="AH376" s="941"/>
      <c r="AI376" s="941"/>
      <c r="AJ376" s="941"/>
      <c r="AK376" s="941"/>
      <c r="AL376" s="941"/>
      <c r="AM376" s="941"/>
      <c r="AN376" s="941"/>
      <c r="AO376" s="941"/>
      <c r="AP376" s="941"/>
      <c r="AQ376" s="941"/>
      <c r="AR376" s="941"/>
      <c r="AS376" s="941"/>
      <c r="AT376" s="941"/>
      <c r="AU376" s="941"/>
      <c r="AV376" s="941"/>
      <c r="AW376" s="941"/>
      <c r="AX376" s="941"/>
      <c r="AY376" s="941"/>
      <c r="AZ376" s="941"/>
      <c r="BA376" s="941"/>
      <c r="BB376" s="941"/>
      <c r="BC376" s="941"/>
      <c r="BD376" s="941"/>
      <c r="BE376" s="941"/>
      <c r="BF376" s="942"/>
      <c r="BG376" s="966"/>
      <c r="BH376" s="966"/>
      <c r="BI376" s="966"/>
      <c r="BJ376" s="966"/>
      <c r="BK376" s="966"/>
      <c r="BL376" s="966"/>
      <c r="CB376" s="44"/>
    </row>
    <row r="377" spans="1:80" s="801" customFormat="1" ht="12" customHeight="1">
      <c r="A377" s="2"/>
      <c r="B377" s="1109"/>
      <c r="C377" s="1110"/>
      <c r="D377" s="1111"/>
      <c r="E377" s="943"/>
      <c r="F377" s="944"/>
      <c r="G377" s="944"/>
      <c r="H377" s="944"/>
      <c r="I377" s="944"/>
      <c r="J377" s="944"/>
      <c r="K377" s="944"/>
      <c r="L377" s="944"/>
      <c r="M377" s="944"/>
      <c r="N377" s="944"/>
      <c r="O377" s="944"/>
      <c r="P377" s="944"/>
      <c r="Q377" s="944"/>
      <c r="R377" s="944"/>
      <c r="S377" s="944"/>
      <c r="T377" s="944"/>
      <c r="U377" s="944"/>
      <c r="V377" s="944"/>
      <c r="W377" s="944"/>
      <c r="X377" s="944"/>
      <c r="Y377" s="944"/>
      <c r="Z377" s="944"/>
      <c r="AA377" s="944"/>
      <c r="AB377" s="944"/>
      <c r="AC377" s="944"/>
      <c r="AD377" s="944"/>
      <c r="AE377" s="944"/>
      <c r="AF377" s="944"/>
      <c r="AG377" s="944"/>
      <c r="AH377" s="944"/>
      <c r="AI377" s="944"/>
      <c r="AJ377" s="944"/>
      <c r="AK377" s="944"/>
      <c r="AL377" s="944"/>
      <c r="AM377" s="944"/>
      <c r="AN377" s="944"/>
      <c r="AO377" s="944"/>
      <c r="AP377" s="944"/>
      <c r="AQ377" s="944"/>
      <c r="AR377" s="944"/>
      <c r="AS377" s="944"/>
      <c r="AT377" s="944"/>
      <c r="AU377" s="944"/>
      <c r="AV377" s="944"/>
      <c r="AW377" s="944"/>
      <c r="AX377" s="944"/>
      <c r="AY377" s="944"/>
      <c r="AZ377" s="944"/>
      <c r="BA377" s="944"/>
      <c r="BB377" s="944"/>
      <c r="BC377" s="944"/>
      <c r="BD377" s="944"/>
      <c r="BE377" s="944"/>
      <c r="BF377" s="945"/>
      <c r="BG377" s="966"/>
      <c r="BH377" s="966"/>
      <c r="BI377" s="966"/>
      <c r="BJ377" s="966"/>
      <c r="BK377" s="966"/>
      <c r="BL377" s="966"/>
      <c r="BM377" s="391"/>
      <c r="BN377" s="391"/>
      <c r="BO377" s="391"/>
      <c r="BP377" s="391"/>
      <c r="BQ377" s="391"/>
      <c r="BR377" s="391"/>
      <c r="BS377" s="391"/>
      <c r="BT377" s="391"/>
      <c r="BU377" s="391"/>
      <c r="BV377" s="391"/>
      <c r="BW377" s="391"/>
      <c r="BX377" s="391"/>
      <c r="BY377" s="391"/>
      <c r="BZ377" s="391"/>
      <c r="CA377" s="391"/>
    </row>
    <row r="378" spans="1:80" ht="12" customHeight="1">
      <c r="A378" s="2"/>
      <c r="B378" s="1109"/>
      <c r="C378" s="1110"/>
      <c r="D378" s="1111"/>
      <c r="E378" s="943"/>
      <c r="F378" s="944"/>
      <c r="G378" s="944"/>
      <c r="H378" s="944"/>
      <c r="I378" s="944"/>
      <c r="J378" s="944"/>
      <c r="K378" s="944"/>
      <c r="L378" s="944"/>
      <c r="M378" s="944"/>
      <c r="N378" s="944"/>
      <c r="O378" s="944"/>
      <c r="P378" s="944"/>
      <c r="Q378" s="944"/>
      <c r="R378" s="944"/>
      <c r="S378" s="944"/>
      <c r="T378" s="944"/>
      <c r="U378" s="944"/>
      <c r="V378" s="944"/>
      <c r="W378" s="944"/>
      <c r="X378" s="944"/>
      <c r="Y378" s="944"/>
      <c r="Z378" s="944"/>
      <c r="AA378" s="944"/>
      <c r="AB378" s="944"/>
      <c r="AC378" s="944"/>
      <c r="AD378" s="944"/>
      <c r="AE378" s="944"/>
      <c r="AF378" s="944"/>
      <c r="AG378" s="944"/>
      <c r="AH378" s="944"/>
      <c r="AI378" s="944"/>
      <c r="AJ378" s="944"/>
      <c r="AK378" s="944"/>
      <c r="AL378" s="944"/>
      <c r="AM378" s="944"/>
      <c r="AN378" s="944"/>
      <c r="AO378" s="944"/>
      <c r="AP378" s="944"/>
      <c r="AQ378" s="944"/>
      <c r="AR378" s="944"/>
      <c r="AS378" s="944"/>
      <c r="AT378" s="944"/>
      <c r="AU378" s="944"/>
      <c r="AV378" s="944"/>
      <c r="AW378" s="944"/>
      <c r="AX378" s="944"/>
      <c r="AY378" s="944"/>
      <c r="AZ378" s="944"/>
      <c r="BA378" s="944"/>
      <c r="BB378" s="944"/>
      <c r="BC378" s="944"/>
      <c r="BD378" s="944"/>
      <c r="BE378" s="944"/>
      <c r="BF378" s="945"/>
      <c r="BG378" s="966"/>
      <c r="BH378" s="966"/>
      <c r="BI378" s="966"/>
      <c r="BJ378" s="966"/>
      <c r="BK378" s="966"/>
      <c r="BL378" s="966"/>
      <c r="CB378" s="44"/>
    </row>
    <row r="379" spans="1:80" ht="12" customHeight="1">
      <c r="A379" s="2"/>
      <c r="B379" s="1112"/>
      <c r="C379" s="1113"/>
      <c r="D379" s="1114"/>
      <c r="E379" s="946"/>
      <c r="F379" s="947"/>
      <c r="G379" s="947"/>
      <c r="H379" s="947"/>
      <c r="I379" s="947"/>
      <c r="J379" s="947"/>
      <c r="K379" s="947"/>
      <c r="L379" s="947"/>
      <c r="M379" s="947"/>
      <c r="N379" s="947"/>
      <c r="O379" s="947"/>
      <c r="P379" s="947"/>
      <c r="Q379" s="947"/>
      <c r="R379" s="947"/>
      <c r="S379" s="947"/>
      <c r="T379" s="947"/>
      <c r="U379" s="947"/>
      <c r="V379" s="947"/>
      <c r="W379" s="947"/>
      <c r="X379" s="947"/>
      <c r="Y379" s="947"/>
      <c r="Z379" s="947"/>
      <c r="AA379" s="947"/>
      <c r="AB379" s="947"/>
      <c r="AC379" s="947"/>
      <c r="AD379" s="947"/>
      <c r="AE379" s="947"/>
      <c r="AF379" s="947"/>
      <c r="AG379" s="947"/>
      <c r="AH379" s="947"/>
      <c r="AI379" s="947"/>
      <c r="AJ379" s="947"/>
      <c r="AK379" s="947"/>
      <c r="AL379" s="947"/>
      <c r="AM379" s="947"/>
      <c r="AN379" s="947"/>
      <c r="AO379" s="947"/>
      <c r="AP379" s="947"/>
      <c r="AQ379" s="947"/>
      <c r="AR379" s="947"/>
      <c r="AS379" s="947"/>
      <c r="AT379" s="947"/>
      <c r="AU379" s="947"/>
      <c r="AV379" s="947"/>
      <c r="AW379" s="947"/>
      <c r="AX379" s="947"/>
      <c r="AY379" s="947"/>
      <c r="AZ379" s="947"/>
      <c r="BA379" s="947"/>
      <c r="BB379" s="947"/>
      <c r="BC379" s="947"/>
      <c r="BD379" s="947"/>
      <c r="BE379" s="947"/>
      <c r="BF379" s="948"/>
      <c r="BG379" s="966"/>
      <c r="BH379" s="966"/>
      <c r="BI379" s="966"/>
      <c r="BJ379" s="966"/>
      <c r="BK379" s="966"/>
      <c r="BL379" s="966"/>
      <c r="CB379" s="44"/>
    </row>
    <row r="380" spans="1:80" ht="12" customHeight="1">
      <c r="A380" s="2"/>
      <c r="B380" s="1106" t="s">
        <v>35</v>
      </c>
      <c r="C380" s="1107"/>
      <c r="D380" s="1108"/>
      <c r="E380" s="940" t="s">
        <v>643</v>
      </c>
      <c r="F380" s="941"/>
      <c r="G380" s="941"/>
      <c r="H380" s="941"/>
      <c r="I380" s="941"/>
      <c r="J380" s="941"/>
      <c r="K380" s="941"/>
      <c r="L380" s="941"/>
      <c r="M380" s="941"/>
      <c r="N380" s="941"/>
      <c r="O380" s="941"/>
      <c r="P380" s="941"/>
      <c r="Q380" s="941"/>
      <c r="R380" s="941"/>
      <c r="S380" s="941"/>
      <c r="T380" s="941"/>
      <c r="U380" s="941"/>
      <c r="V380" s="941"/>
      <c r="W380" s="941"/>
      <c r="X380" s="941"/>
      <c r="Y380" s="941"/>
      <c r="Z380" s="941"/>
      <c r="AA380" s="941"/>
      <c r="AB380" s="941"/>
      <c r="AC380" s="941"/>
      <c r="AD380" s="941"/>
      <c r="AE380" s="941"/>
      <c r="AF380" s="941"/>
      <c r="AG380" s="941"/>
      <c r="AH380" s="941"/>
      <c r="AI380" s="941"/>
      <c r="AJ380" s="941"/>
      <c r="AK380" s="941"/>
      <c r="AL380" s="941"/>
      <c r="AM380" s="941"/>
      <c r="AN380" s="941"/>
      <c r="AO380" s="941"/>
      <c r="AP380" s="941"/>
      <c r="AQ380" s="941"/>
      <c r="AR380" s="941"/>
      <c r="AS380" s="941"/>
      <c r="AT380" s="941"/>
      <c r="AU380" s="941"/>
      <c r="AV380" s="941"/>
      <c r="AW380" s="941"/>
      <c r="AX380" s="941"/>
      <c r="AY380" s="941"/>
      <c r="AZ380" s="941"/>
      <c r="BA380" s="941"/>
      <c r="BB380" s="941"/>
      <c r="BC380" s="941"/>
      <c r="BD380" s="941"/>
      <c r="BE380" s="941"/>
      <c r="BF380" s="942"/>
      <c r="BG380" s="899"/>
      <c r="BH380" s="900"/>
      <c r="BI380" s="900"/>
      <c r="BJ380" s="900"/>
      <c r="BK380" s="900"/>
      <c r="BL380" s="901"/>
      <c r="CB380" s="44"/>
    </row>
    <row r="381" spans="1:80" ht="12" customHeight="1">
      <c r="A381" s="2"/>
      <c r="B381" s="1109"/>
      <c r="C381" s="1110"/>
      <c r="D381" s="1111"/>
      <c r="E381" s="943"/>
      <c r="F381" s="944"/>
      <c r="G381" s="944"/>
      <c r="H381" s="944"/>
      <c r="I381" s="944"/>
      <c r="J381" s="944"/>
      <c r="K381" s="944"/>
      <c r="L381" s="944"/>
      <c r="M381" s="944"/>
      <c r="N381" s="944"/>
      <c r="O381" s="944"/>
      <c r="P381" s="944"/>
      <c r="Q381" s="944"/>
      <c r="R381" s="944"/>
      <c r="S381" s="944"/>
      <c r="T381" s="944"/>
      <c r="U381" s="944"/>
      <c r="V381" s="944"/>
      <c r="W381" s="944"/>
      <c r="X381" s="944"/>
      <c r="Y381" s="944"/>
      <c r="Z381" s="944"/>
      <c r="AA381" s="944"/>
      <c r="AB381" s="944"/>
      <c r="AC381" s="944"/>
      <c r="AD381" s="944"/>
      <c r="AE381" s="944"/>
      <c r="AF381" s="944"/>
      <c r="AG381" s="944"/>
      <c r="AH381" s="944"/>
      <c r="AI381" s="944"/>
      <c r="AJ381" s="944"/>
      <c r="AK381" s="944"/>
      <c r="AL381" s="944"/>
      <c r="AM381" s="944"/>
      <c r="AN381" s="944"/>
      <c r="AO381" s="944"/>
      <c r="AP381" s="944"/>
      <c r="AQ381" s="944"/>
      <c r="AR381" s="944"/>
      <c r="AS381" s="944"/>
      <c r="AT381" s="944"/>
      <c r="AU381" s="944"/>
      <c r="AV381" s="944"/>
      <c r="AW381" s="944"/>
      <c r="AX381" s="944"/>
      <c r="AY381" s="944"/>
      <c r="AZ381" s="944"/>
      <c r="BA381" s="944"/>
      <c r="BB381" s="944"/>
      <c r="BC381" s="944"/>
      <c r="BD381" s="944"/>
      <c r="BE381" s="944"/>
      <c r="BF381" s="945"/>
      <c r="BG381" s="902"/>
      <c r="BH381" s="903"/>
      <c r="BI381" s="903"/>
      <c r="BJ381" s="903"/>
      <c r="BK381" s="903"/>
      <c r="BL381" s="904"/>
      <c r="CB381" s="44"/>
    </row>
    <row r="382" spans="1:80" ht="12" customHeight="1">
      <c r="A382" s="2"/>
      <c r="B382" s="1112"/>
      <c r="C382" s="1113"/>
      <c r="D382" s="1114"/>
      <c r="E382" s="946"/>
      <c r="F382" s="947"/>
      <c r="G382" s="947"/>
      <c r="H382" s="947"/>
      <c r="I382" s="947"/>
      <c r="J382" s="947"/>
      <c r="K382" s="947"/>
      <c r="L382" s="947"/>
      <c r="M382" s="947"/>
      <c r="N382" s="947"/>
      <c r="O382" s="947"/>
      <c r="P382" s="947"/>
      <c r="Q382" s="947"/>
      <c r="R382" s="947"/>
      <c r="S382" s="947"/>
      <c r="T382" s="947"/>
      <c r="U382" s="947"/>
      <c r="V382" s="947"/>
      <c r="W382" s="947"/>
      <c r="X382" s="947"/>
      <c r="Y382" s="947"/>
      <c r="Z382" s="947"/>
      <c r="AA382" s="947"/>
      <c r="AB382" s="947"/>
      <c r="AC382" s="947"/>
      <c r="AD382" s="947"/>
      <c r="AE382" s="947"/>
      <c r="AF382" s="947"/>
      <c r="AG382" s="947"/>
      <c r="AH382" s="947"/>
      <c r="AI382" s="947"/>
      <c r="AJ382" s="947"/>
      <c r="AK382" s="947"/>
      <c r="AL382" s="947"/>
      <c r="AM382" s="947"/>
      <c r="AN382" s="947"/>
      <c r="AO382" s="947"/>
      <c r="AP382" s="947"/>
      <c r="AQ382" s="947"/>
      <c r="AR382" s="947"/>
      <c r="AS382" s="947"/>
      <c r="AT382" s="947"/>
      <c r="AU382" s="947"/>
      <c r="AV382" s="947"/>
      <c r="AW382" s="947"/>
      <c r="AX382" s="947"/>
      <c r="AY382" s="947"/>
      <c r="AZ382" s="947"/>
      <c r="BA382" s="947"/>
      <c r="BB382" s="947"/>
      <c r="BC382" s="947"/>
      <c r="BD382" s="947"/>
      <c r="BE382" s="947"/>
      <c r="BF382" s="948"/>
      <c r="BG382" s="905"/>
      <c r="BH382" s="906"/>
      <c r="BI382" s="906"/>
      <c r="BJ382" s="906"/>
      <c r="BK382" s="906"/>
      <c r="BL382" s="907"/>
      <c r="CB382" s="44"/>
    </row>
    <row r="383" spans="1:80" ht="12.75" customHeight="1">
      <c r="BG383" s="93"/>
      <c r="BH383" s="93"/>
      <c r="BI383" s="93"/>
      <c r="BJ383" s="93"/>
      <c r="BK383" s="93"/>
      <c r="BL383" s="93"/>
    </row>
    <row r="384" spans="1:80" s="14" customFormat="1" ht="20.100000000000001" customHeight="1">
      <c r="A384" s="113" t="s">
        <v>402</v>
      </c>
      <c r="B384" s="21"/>
      <c r="C384" s="21"/>
      <c r="D384" s="11"/>
      <c r="E384" s="12"/>
      <c r="F384" s="12"/>
      <c r="G384" s="12"/>
      <c r="H384" s="12"/>
      <c r="I384" s="12"/>
      <c r="J384" s="12"/>
      <c r="K384" s="12"/>
      <c r="L384" s="12"/>
      <c r="M384" s="12"/>
      <c r="N384" s="12"/>
      <c r="O384" s="12"/>
      <c r="P384" s="12"/>
      <c r="Q384" s="12"/>
      <c r="R384" s="12"/>
      <c r="S384" s="12"/>
      <c r="T384" s="12"/>
      <c r="U384" s="12"/>
      <c r="V384" s="12"/>
      <c r="W384" s="13"/>
      <c r="X384" s="13"/>
      <c r="Y384" s="13"/>
      <c r="Z384" s="13"/>
      <c r="AA384" s="13"/>
      <c r="AB384" s="13"/>
      <c r="AC384" s="13"/>
      <c r="AD384" s="13"/>
      <c r="AE384" s="13"/>
      <c r="AF384" s="13"/>
      <c r="AG384" s="13"/>
      <c r="AH384" s="13"/>
      <c r="AI384" s="13"/>
      <c r="AJ384" s="13"/>
      <c r="AK384" s="13"/>
      <c r="AL384" s="13"/>
      <c r="AM384" s="13"/>
      <c r="AN384" s="13"/>
      <c r="AO384" s="13"/>
      <c r="AP384" s="13"/>
      <c r="BG384" s="93"/>
      <c r="BH384" s="93"/>
      <c r="BI384" s="93"/>
      <c r="BJ384" s="93"/>
      <c r="BK384" s="93"/>
      <c r="BL384" s="93"/>
      <c r="BM384" s="101"/>
      <c r="BN384" s="101"/>
      <c r="BO384" s="101"/>
      <c r="BP384" s="101"/>
      <c r="BQ384" s="101"/>
      <c r="BR384" s="101"/>
      <c r="BS384" s="101"/>
      <c r="BT384" s="101"/>
      <c r="BU384" s="101"/>
      <c r="BV384" s="101"/>
      <c r="BW384" s="101"/>
      <c r="BX384" s="101"/>
      <c r="BY384" s="101"/>
      <c r="BZ384" s="101"/>
      <c r="CA384" s="101"/>
      <c r="CB384" s="101"/>
    </row>
    <row r="385" spans="1:80" ht="12.75" customHeight="1">
      <c r="A385" s="255"/>
      <c r="B385" s="969" t="s">
        <v>30</v>
      </c>
      <c r="C385" s="970"/>
      <c r="D385" s="971"/>
      <c r="E385" s="931" t="s">
        <v>451</v>
      </c>
      <c r="F385" s="932"/>
      <c r="G385" s="932"/>
      <c r="H385" s="932"/>
      <c r="I385" s="932"/>
      <c r="J385" s="932"/>
      <c r="K385" s="932"/>
      <c r="L385" s="932"/>
      <c r="M385" s="932"/>
      <c r="N385" s="932"/>
      <c r="O385" s="932"/>
      <c r="P385" s="932"/>
      <c r="Q385" s="932"/>
      <c r="R385" s="932"/>
      <c r="S385" s="932"/>
      <c r="T385" s="932"/>
      <c r="U385" s="932"/>
      <c r="V385" s="932"/>
      <c r="W385" s="932"/>
      <c r="X385" s="932"/>
      <c r="Y385" s="932"/>
      <c r="Z385" s="932"/>
      <c r="AA385" s="932"/>
      <c r="AB385" s="932"/>
      <c r="AC385" s="932"/>
      <c r="AD385" s="932"/>
      <c r="AE385" s="932"/>
      <c r="AF385" s="932"/>
      <c r="AG385" s="932"/>
      <c r="AH385" s="932"/>
      <c r="AI385" s="932"/>
      <c r="AJ385" s="932"/>
      <c r="AK385" s="932"/>
      <c r="AL385" s="932"/>
      <c r="AM385" s="932"/>
      <c r="AN385" s="932"/>
      <c r="AO385" s="932"/>
      <c r="AP385" s="932"/>
      <c r="AQ385" s="932"/>
      <c r="AR385" s="932"/>
      <c r="AS385" s="932"/>
      <c r="AT385" s="932"/>
      <c r="AU385" s="932"/>
      <c r="AV385" s="932"/>
      <c r="AW385" s="932"/>
      <c r="AX385" s="932"/>
      <c r="AY385" s="932"/>
      <c r="AZ385" s="932"/>
      <c r="BA385" s="932"/>
      <c r="BB385" s="932"/>
      <c r="BC385" s="932"/>
      <c r="BD385" s="932"/>
      <c r="BE385" s="932"/>
      <c r="BF385" s="933"/>
      <c r="BG385" s="899"/>
      <c r="BH385" s="900"/>
      <c r="BI385" s="900"/>
      <c r="BJ385" s="900"/>
      <c r="BK385" s="900"/>
      <c r="BL385" s="901"/>
    </row>
    <row r="386" spans="1:80" ht="12.75" customHeight="1">
      <c r="A386" s="255"/>
      <c r="B386" s="972"/>
      <c r="C386" s="973"/>
      <c r="D386" s="974"/>
      <c r="E386" s="934"/>
      <c r="F386" s="935"/>
      <c r="G386" s="935"/>
      <c r="H386" s="935"/>
      <c r="I386" s="935"/>
      <c r="J386" s="935"/>
      <c r="K386" s="935"/>
      <c r="L386" s="935"/>
      <c r="M386" s="935"/>
      <c r="N386" s="935"/>
      <c r="O386" s="935"/>
      <c r="P386" s="935"/>
      <c r="Q386" s="935"/>
      <c r="R386" s="935"/>
      <c r="S386" s="935"/>
      <c r="T386" s="935"/>
      <c r="U386" s="935"/>
      <c r="V386" s="935"/>
      <c r="W386" s="935"/>
      <c r="X386" s="935"/>
      <c r="Y386" s="935"/>
      <c r="Z386" s="935"/>
      <c r="AA386" s="935"/>
      <c r="AB386" s="935"/>
      <c r="AC386" s="935"/>
      <c r="AD386" s="935"/>
      <c r="AE386" s="935"/>
      <c r="AF386" s="935"/>
      <c r="AG386" s="935"/>
      <c r="AH386" s="935"/>
      <c r="AI386" s="935"/>
      <c r="AJ386" s="935"/>
      <c r="AK386" s="935"/>
      <c r="AL386" s="935"/>
      <c r="AM386" s="935"/>
      <c r="AN386" s="935"/>
      <c r="AO386" s="935"/>
      <c r="AP386" s="935"/>
      <c r="AQ386" s="935"/>
      <c r="AR386" s="935"/>
      <c r="AS386" s="935"/>
      <c r="AT386" s="935"/>
      <c r="AU386" s="935"/>
      <c r="AV386" s="935"/>
      <c r="AW386" s="935"/>
      <c r="AX386" s="935"/>
      <c r="AY386" s="935"/>
      <c r="AZ386" s="935"/>
      <c r="BA386" s="935"/>
      <c r="BB386" s="935"/>
      <c r="BC386" s="935"/>
      <c r="BD386" s="935"/>
      <c r="BE386" s="935"/>
      <c r="BF386" s="936"/>
      <c r="BG386" s="902"/>
      <c r="BH386" s="903"/>
      <c r="BI386" s="903"/>
      <c r="BJ386" s="903"/>
      <c r="BK386" s="903"/>
      <c r="BL386" s="904"/>
    </row>
    <row r="387" spans="1:80" s="801" customFormat="1" ht="12.75" customHeight="1">
      <c r="A387" s="392"/>
      <c r="B387" s="972"/>
      <c r="C387" s="973"/>
      <c r="D387" s="974"/>
      <c r="E387" s="934"/>
      <c r="F387" s="935"/>
      <c r="G387" s="935"/>
      <c r="H387" s="935"/>
      <c r="I387" s="935"/>
      <c r="J387" s="935"/>
      <c r="K387" s="935"/>
      <c r="L387" s="935"/>
      <c r="M387" s="935"/>
      <c r="N387" s="935"/>
      <c r="O387" s="935"/>
      <c r="P387" s="935"/>
      <c r="Q387" s="935"/>
      <c r="R387" s="935"/>
      <c r="S387" s="935"/>
      <c r="T387" s="935"/>
      <c r="U387" s="935"/>
      <c r="V387" s="935"/>
      <c r="W387" s="935"/>
      <c r="X387" s="935"/>
      <c r="Y387" s="935"/>
      <c r="Z387" s="935"/>
      <c r="AA387" s="935"/>
      <c r="AB387" s="935"/>
      <c r="AC387" s="935"/>
      <c r="AD387" s="935"/>
      <c r="AE387" s="935"/>
      <c r="AF387" s="935"/>
      <c r="AG387" s="935"/>
      <c r="AH387" s="935"/>
      <c r="AI387" s="935"/>
      <c r="AJ387" s="935"/>
      <c r="AK387" s="935"/>
      <c r="AL387" s="935"/>
      <c r="AM387" s="935"/>
      <c r="AN387" s="935"/>
      <c r="AO387" s="935"/>
      <c r="AP387" s="935"/>
      <c r="AQ387" s="935"/>
      <c r="AR387" s="935"/>
      <c r="AS387" s="935"/>
      <c r="AT387" s="935"/>
      <c r="AU387" s="935"/>
      <c r="AV387" s="935"/>
      <c r="AW387" s="935"/>
      <c r="AX387" s="935"/>
      <c r="AY387" s="935"/>
      <c r="AZ387" s="935"/>
      <c r="BA387" s="935"/>
      <c r="BB387" s="935"/>
      <c r="BC387" s="935"/>
      <c r="BD387" s="935"/>
      <c r="BE387" s="935"/>
      <c r="BF387" s="936"/>
      <c r="BG387" s="902"/>
      <c r="BH387" s="903"/>
      <c r="BI387" s="903"/>
      <c r="BJ387" s="903"/>
      <c r="BK387" s="903"/>
      <c r="BL387" s="904"/>
      <c r="BM387" s="391"/>
      <c r="BN387" s="391"/>
      <c r="BO387" s="391"/>
      <c r="BP387" s="391"/>
      <c r="BQ387" s="391"/>
      <c r="BR387" s="391"/>
      <c r="BS387" s="391"/>
      <c r="BT387" s="391"/>
      <c r="BU387" s="391"/>
      <c r="BV387" s="391"/>
      <c r="BW387" s="391"/>
      <c r="BX387" s="391"/>
      <c r="BY387" s="391"/>
      <c r="BZ387" s="391"/>
      <c r="CA387" s="391"/>
      <c r="CB387" s="391"/>
    </row>
    <row r="388" spans="1:80" ht="12.75" customHeight="1">
      <c r="A388" s="255"/>
      <c r="B388" s="972"/>
      <c r="C388" s="973"/>
      <c r="D388" s="974"/>
      <c r="E388" s="934"/>
      <c r="F388" s="935"/>
      <c r="G388" s="935"/>
      <c r="H388" s="935"/>
      <c r="I388" s="935"/>
      <c r="J388" s="935"/>
      <c r="K388" s="935"/>
      <c r="L388" s="935"/>
      <c r="M388" s="935"/>
      <c r="N388" s="935"/>
      <c r="O388" s="935"/>
      <c r="P388" s="935"/>
      <c r="Q388" s="935"/>
      <c r="R388" s="935"/>
      <c r="S388" s="935"/>
      <c r="T388" s="935"/>
      <c r="U388" s="935"/>
      <c r="V388" s="935"/>
      <c r="W388" s="935"/>
      <c r="X388" s="935"/>
      <c r="Y388" s="935"/>
      <c r="Z388" s="935"/>
      <c r="AA388" s="935"/>
      <c r="AB388" s="935"/>
      <c r="AC388" s="935"/>
      <c r="AD388" s="935"/>
      <c r="AE388" s="935"/>
      <c r="AF388" s="935"/>
      <c r="AG388" s="935"/>
      <c r="AH388" s="935"/>
      <c r="AI388" s="935"/>
      <c r="AJ388" s="935"/>
      <c r="AK388" s="935"/>
      <c r="AL388" s="935"/>
      <c r="AM388" s="935"/>
      <c r="AN388" s="935"/>
      <c r="AO388" s="935"/>
      <c r="AP388" s="935"/>
      <c r="AQ388" s="935"/>
      <c r="AR388" s="935"/>
      <c r="AS388" s="935"/>
      <c r="AT388" s="935"/>
      <c r="AU388" s="935"/>
      <c r="AV388" s="935"/>
      <c r="AW388" s="935"/>
      <c r="AX388" s="935"/>
      <c r="AY388" s="935"/>
      <c r="AZ388" s="935"/>
      <c r="BA388" s="935"/>
      <c r="BB388" s="935"/>
      <c r="BC388" s="935"/>
      <c r="BD388" s="935"/>
      <c r="BE388" s="935"/>
      <c r="BF388" s="936"/>
      <c r="BG388" s="902"/>
      <c r="BH388" s="903"/>
      <c r="BI388" s="903"/>
      <c r="BJ388" s="903"/>
      <c r="BK388" s="903"/>
      <c r="BL388" s="904"/>
    </row>
    <row r="389" spans="1:80" ht="12.75" customHeight="1">
      <c r="A389" s="255"/>
      <c r="B389" s="972"/>
      <c r="C389" s="973"/>
      <c r="D389" s="974"/>
      <c r="E389" s="934"/>
      <c r="F389" s="935"/>
      <c r="G389" s="935"/>
      <c r="H389" s="935"/>
      <c r="I389" s="935"/>
      <c r="J389" s="935"/>
      <c r="K389" s="935"/>
      <c r="L389" s="935"/>
      <c r="M389" s="935"/>
      <c r="N389" s="935"/>
      <c r="O389" s="935"/>
      <c r="P389" s="935"/>
      <c r="Q389" s="935"/>
      <c r="R389" s="935"/>
      <c r="S389" s="935"/>
      <c r="T389" s="935"/>
      <c r="U389" s="935"/>
      <c r="V389" s="935"/>
      <c r="W389" s="935"/>
      <c r="X389" s="935"/>
      <c r="Y389" s="935"/>
      <c r="Z389" s="935"/>
      <c r="AA389" s="935"/>
      <c r="AB389" s="935"/>
      <c r="AC389" s="935"/>
      <c r="AD389" s="935"/>
      <c r="AE389" s="935"/>
      <c r="AF389" s="935"/>
      <c r="AG389" s="935"/>
      <c r="AH389" s="935"/>
      <c r="AI389" s="935"/>
      <c r="AJ389" s="935"/>
      <c r="AK389" s="935"/>
      <c r="AL389" s="935"/>
      <c r="AM389" s="935"/>
      <c r="AN389" s="935"/>
      <c r="AO389" s="935"/>
      <c r="AP389" s="935"/>
      <c r="AQ389" s="935"/>
      <c r="AR389" s="935"/>
      <c r="AS389" s="935"/>
      <c r="AT389" s="935"/>
      <c r="AU389" s="935"/>
      <c r="AV389" s="935"/>
      <c r="AW389" s="935"/>
      <c r="AX389" s="935"/>
      <c r="AY389" s="935"/>
      <c r="AZ389" s="935"/>
      <c r="BA389" s="935"/>
      <c r="BB389" s="935"/>
      <c r="BC389" s="935"/>
      <c r="BD389" s="935"/>
      <c r="BE389" s="935"/>
      <c r="BF389" s="936"/>
      <c r="BG389" s="902"/>
      <c r="BH389" s="903"/>
      <c r="BI389" s="903"/>
      <c r="BJ389" s="903"/>
      <c r="BK389" s="903"/>
      <c r="BL389" s="904"/>
    </row>
    <row r="390" spans="1:80" ht="12.75" customHeight="1">
      <c r="A390" s="255"/>
      <c r="B390" s="975"/>
      <c r="C390" s="976"/>
      <c r="D390" s="977"/>
      <c r="E390" s="937"/>
      <c r="F390" s="938"/>
      <c r="G390" s="938"/>
      <c r="H390" s="938"/>
      <c r="I390" s="938"/>
      <c r="J390" s="938"/>
      <c r="K390" s="938"/>
      <c r="L390" s="938"/>
      <c r="M390" s="938"/>
      <c r="N390" s="938"/>
      <c r="O390" s="938"/>
      <c r="P390" s="938"/>
      <c r="Q390" s="938"/>
      <c r="R390" s="938"/>
      <c r="S390" s="938"/>
      <c r="T390" s="938"/>
      <c r="U390" s="938"/>
      <c r="V390" s="938"/>
      <c r="W390" s="938"/>
      <c r="X390" s="938"/>
      <c r="Y390" s="938"/>
      <c r="Z390" s="938"/>
      <c r="AA390" s="938"/>
      <c r="AB390" s="938"/>
      <c r="AC390" s="938"/>
      <c r="AD390" s="938"/>
      <c r="AE390" s="938"/>
      <c r="AF390" s="938"/>
      <c r="AG390" s="938"/>
      <c r="AH390" s="938"/>
      <c r="AI390" s="938"/>
      <c r="AJ390" s="938"/>
      <c r="AK390" s="938"/>
      <c r="AL390" s="938"/>
      <c r="AM390" s="938"/>
      <c r="AN390" s="938"/>
      <c r="AO390" s="938"/>
      <c r="AP390" s="938"/>
      <c r="AQ390" s="938"/>
      <c r="AR390" s="938"/>
      <c r="AS390" s="938"/>
      <c r="AT390" s="938"/>
      <c r="AU390" s="938"/>
      <c r="AV390" s="938"/>
      <c r="AW390" s="938"/>
      <c r="AX390" s="938"/>
      <c r="AY390" s="938"/>
      <c r="AZ390" s="938"/>
      <c r="BA390" s="938"/>
      <c r="BB390" s="938"/>
      <c r="BC390" s="938"/>
      <c r="BD390" s="938"/>
      <c r="BE390" s="938"/>
      <c r="BF390" s="939"/>
      <c r="BG390" s="905"/>
      <c r="BH390" s="906"/>
      <c r="BI390" s="906"/>
      <c r="BJ390" s="906"/>
      <c r="BK390" s="906"/>
      <c r="BL390" s="907"/>
    </row>
    <row r="391" spans="1:80" ht="12.75" customHeight="1">
      <c r="A391" s="255"/>
      <c r="B391" s="969" t="s">
        <v>33</v>
      </c>
      <c r="C391" s="970"/>
      <c r="D391" s="971"/>
      <c r="E391" s="940" t="s">
        <v>425</v>
      </c>
      <c r="F391" s="941"/>
      <c r="G391" s="941"/>
      <c r="H391" s="941"/>
      <c r="I391" s="941"/>
      <c r="J391" s="941"/>
      <c r="K391" s="941"/>
      <c r="L391" s="941"/>
      <c r="M391" s="941"/>
      <c r="N391" s="941"/>
      <c r="O391" s="941"/>
      <c r="P391" s="941"/>
      <c r="Q391" s="941"/>
      <c r="R391" s="941"/>
      <c r="S391" s="941"/>
      <c r="T391" s="941"/>
      <c r="U391" s="941"/>
      <c r="V391" s="941"/>
      <c r="W391" s="941"/>
      <c r="X391" s="941"/>
      <c r="Y391" s="941"/>
      <c r="Z391" s="941"/>
      <c r="AA391" s="941"/>
      <c r="AB391" s="941"/>
      <c r="AC391" s="941"/>
      <c r="AD391" s="941"/>
      <c r="AE391" s="941"/>
      <c r="AF391" s="941"/>
      <c r="AG391" s="941"/>
      <c r="AH391" s="941"/>
      <c r="AI391" s="941"/>
      <c r="AJ391" s="941"/>
      <c r="AK391" s="941"/>
      <c r="AL391" s="941"/>
      <c r="AM391" s="941"/>
      <c r="AN391" s="941"/>
      <c r="AO391" s="941"/>
      <c r="AP391" s="941"/>
      <c r="AQ391" s="941"/>
      <c r="AR391" s="941"/>
      <c r="AS391" s="941"/>
      <c r="AT391" s="941"/>
      <c r="AU391" s="941"/>
      <c r="AV391" s="941"/>
      <c r="AW391" s="941"/>
      <c r="AX391" s="941"/>
      <c r="AY391" s="941"/>
      <c r="AZ391" s="941"/>
      <c r="BA391" s="941"/>
      <c r="BB391" s="941"/>
      <c r="BC391" s="941"/>
      <c r="BD391" s="941"/>
      <c r="BE391" s="941"/>
      <c r="BF391" s="942"/>
      <c r="BG391" s="899"/>
      <c r="BH391" s="900"/>
      <c r="BI391" s="900"/>
      <c r="BJ391" s="900"/>
      <c r="BK391" s="900"/>
      <c r="BL391" s="901"/>
    </row>
    <row r="392" spans="1:80" ht="12.75" customHeight="1">
      <c r="A392" s="255"/>
      <c r="B392" s="972"/>
      <c r="C392" s="973"/>
      <c r="D392" s="974"/>
      <c r="E392" s="943"/>
      <c r="F392" s="944"/>
      <c r="G392" s="944"/>
      <c r="H392" s="944"/>
      <c r="I392" s="944"/>
      <c r="J392" s="944"/>
      <c r="K392" s="944"/>
      <c r="L392" s="944"/>
      <c r="M392" s="944"/>
      <c r="N392" s="944"/>
      <c r="O392" s="944"/>
      <c r="P392" s="944"/>
      <c r="Q392" s="944"/>
      <c r="R392" s="944"/>
      <c r="S392" s="944"/>
      <c r="T392" s="944"/>
      <c r="U392" s="944"/>
      <c r="V392" s="944"/>
      <c r="W392" s="944"/>
      <c r="X392" s="944"/>
      <c r="Y392" s="944"/>
      <c r="Z392" s="944"/>
      <c r="AA392" s="944"/>
      <c r="AB392" s="944"/>
      <c r="AC392" s="944"/>
      <c r="AD392" s="944"/>
      <c r="AE392" s="944"/>
      <c r="AF392" s="944"/>
      <c r="AG392" s="944"/>
      <c r="AH392" s="944"/>
      <c r="AI392" s="944"/>
      <c r="AJ392" s="944"/>
      <c r="AK392" s="944"/>
      <c r="AL392" s="944"/>
      <c r="AM392" s="944"/>
      <c r="AN392" s="944"/>
      <c r="AO392" s="944"/>
      <c r="AP392" s="944"/>
      <c r="AQ392" s="944"/>
      <c r="AR392" s="944"/>
      <c r="AS392" s="944"/>
      <c r="AT392" s="944"/>
      <c r="AU392" s="944"/>
      <c r="AV392" s="944"/>
      <c r="AW392" s="944"/>
      <c r="AX392" s="944"/>
      <c r="AY392" s="944"/>
      <c r="AZ392" s="944"/>
      <c r="BA392" s="944"/>
      <c r="BB392" s="944"/>
      <c r="BC392" s="944"/>
      <c r="BD392" s="944"/>
      <c r="BE392" s="944"/>
      <c r="BF392" s="945"/>
      <c r="BG392" s="902"/>
      <c r="BH392" s="903"/>
      <c r="BI392" s="903"/>
      <c r="BJ392" s="903"/>
      <c r="BK392" s="903"/>
      <c r="BL392" s="904"/>
    </row>
    <row r="393" spans="1:80" ht="12.75" customHeight="1">
      <c r="A393" s="255"/>
      <c r="B393" s="972"/>
      <c r="C393" s="973"/>
      <c r="D393" s="974"/>
      <c r="E393" s="943"/>
      <c r="F393" s="944"/>
      <c r="G393" s="944"/>
      <c r="H393" s="944"/>
      <c r="I393" s="944"/>
      <c r="J393" s="944"/>
      <c r="K393" s="944"/>
      <c r="L393" s="944"/>
      <c r="M393" s="944"/>
      <c r="N393" s="944"/>
      <c r="O393" s="944"/>
      <c r="P393" s="944"/>
      <c r="Q393" s="944"/>
      <c r="R393" s="944"/>
      <c r="S393" s="944"/>
      <c r="T393" s="944"/>
      <c r="U393" s="944"/>
      <c r="V393" s="944"/>
      <c r="W393" s="944"/>
      <c r="X393" s="944"/>
      <c r="Y393" s="944"/>
      <c r="Z393" s="944"/>
      <c r="AA393" s="944"/>
      <c r="AB393" s="944"/>
      <c r="AC393" s="944"/>
      <c r="AD393" s="944"/>
      <c r="AE393" s="944"/>
      <c r="AF393" s="944"/>
      <c r="AG393" s="944"/>
      <c r="AH393" s="944"/>
      <c r="AI393" s="944"/>
      <c r="AJ393" s="944"/>
      <c r="AK393" s="944"/>
      <c r="AL393" s="944"/>
      <c r="AM393" s="944"/>
      <c r="AN393" s="944"/>
      <c r="AO393" s="944"/>
      <c r="AP393" s="944"/>
      <c r="AQ393" s="944"/>
      <c r="AR393" s="944"/>
      <c r="AS393" s="944"/>
      <c r="AT393" s="944"/>
      <c r="AU393" s="944"/>
      <c r="AV393" s="944"/>
      <c r="AW393" s="944"/>
      <c r="AX393" s="944"/>
      <c r="AY393" s="944"/>
      <c r="AZ393" s="944"/>
      <c r="BA393" s="944"/>
      <c r="BB393" s="944"/>
      <c r="BC393" s="944"/>
      <c r="BD393" s="944"/>
      <c r="BE393" s="944"/>
      <c r="BF393" s="945"/>
      <c r="BG393" s="902"/>
      <c r="BH393" s="903"/>
      <c r="BI393" s="903"/>
      <c r="BJ393" s="903"/>
      <c r="BK393" s="903"/>
      <c r="BL393" s="904"/>
    </row>
    <row r="394" spans="1:80" ht="12.75" customHeight="1">
      <c r="A394" s="255"/>
      <c r="B394" s="972"/>
      <c r="C394" s="973"/>
      <c r="D394" s="974"/>
      <c r="E394" s="943"/>
      <c r="F394" s="944"/>
      <c r="G394" s="944"/>
      <c r="H394" s="944"/>
      <c r="I394" s="944"/>
      <c r="J394" s="944"/>
      <c r="K394" s="944"/>
      <c r="L394" s="944"/>
      <c r="M394" s="944"/>
      <c r="N394" s="944"/>
      <c r="O394" s="944"/>
      <c r="P394" s="944"/>
      <c r="Q394" s="944"/>
      <c r="R394" s="944"/>
      <c r="S394" s="944"/>
      <c r="T394" s="944"/>
      <c r="U394" s="944"/>
      <c r="V394" s="944"/>
      <c r="W394" s="944"/>
      <c r="X394" s="944"/>
      <c r="Y394" s="944"/>
      <c r="Z394" s="944"/>
      <c r="AA394" s="944"/>
      <c r="AB394" s="944"/>
      <c r="AC394" s="944"/>
      <c r="AD394" s="944"/>
      <c r="AE394" s="944"/>
      <c r="AF394" s="944"/>
      <c r="AG394" s="944"/>
      <c r="AH394" s="944"/>
      <c r="AI394" s="944"/>
      <c r="AJ394" s="944"/>
      <c r="AK394" s="944"/>
      <c r="AL394" s="944"/>
      <c r="AM394" s="944"/>
      <c r="AN394" s="944"/>
      <c r="AO394" s="944"/>
      <c r="AP394" s="944"/>
      <c r="AQ394" s="944"/>
      <c r="AR394" s="944"/>
      <c r="AS394" s="944"/>
      <c r="AT394" s="944"/>
      <c r="AU394" s="944"/>
      <c r="AV394" s="944"/>
      <c r="AW394" s="944"/>
      <c r="AX394" s="944"/>
      <c r="AY394" s="944"/>
      <c r="AZ394" s="944"/>
      <c r="BA394" s="944"/>
      <c r="BB394" s="944"/>
      <c r="BC394" s="944"/>
      <c r="BD394" s="944"/>
      <c r="BE394" s="944"/>
      <c r="BF394" s="945"/>
      <c r="BG394" s="902"/>
      <c r="BH394" s="903"/>
      <c r="BI394" s="903"/>
      <c r="BJ394" s="903"/>
      <c r="BK394" s="903"/>
      <c r="BL394" s="904"/>
    </row>
    <row r="395" spans="1:80" ht="12.75" customHeight="1">
      <c r="A395" s="255"/>
      <c r="B395" s="975"/>
      <c r="C395" s="976"/>
      <c r="D395" s="977"/>
      <c r="E395" s="946"/>
      <c r="F395" s="947"/>
      <c r="G395" s="947"/>
      <c r="H395" s="947"/>
      <c r="I395" s="947"/>
      <c r="J395" s="947"/>
      <c r="K395" s="947"/>
      <c r="L395" s="947"/>
      <c r="M395" s="947"/>
      <c r="N395" s="947"/>
      <c r="O395" s="947"/>
      <c r="P395" s="947"/>
      <c r="Q395" s="947"/>
      <c r="R395" s="947"/>
      <c r="S395" s="947"/>
      <c r="T395" s="947"/>
      <c r="U395" s="947"/>
      <c r="V395" s="947"/>
      <c r="W395" s="947"/>
      <c r="X395" s="947"/>
      <c r="Y395" s="947"/>
      <c r="Z395" s="947"/>
      <c r="AA395" s="947"/>
      <c r="AB395" s="947"/>
      <c r="AC395" s="947"/>
      <c r="AD395" s="947"/>
      <c r="AE395" s="947"/>
      <c r="AF395" s="947"/>
      <c r="AG395" s="947"/>
      <c r="AH395" s="947"/>
      <c r="AI395" s="947"/>
      <c r="AJ395" s="947"/>
      <c r="AK395" s="947"/>
      <c r="AL395" s="947"/>
      <c r="AM395" s="947"/>
      <c r="AN395" s="947"/>
      <c r="AO395" s="947"/>
      <c r="AP395" s="947"/>
      <c r="AQ395" s="947"/>
      <c r="AR395" s="947"/>
      <c r="AS395" s="947"/>
      <c r="AT395" s="947"/>
      <c r="AU395" s="947"/>
      <c r="AV395" s="947"/>
      <c r="AW395" s="947"/>
      <c r="AX395" s="947"/>
      <c r="AY395" s="947"/>
      <c r="AZ395" s="947"/>
      <c r="BA395" s="947"/>
      <c r="BB395" s="947"/>
      <c r="BC395" s="947"/>
      <c r="BD395" s="947"/>
      <c r="BE395" s="947"/>
      <c r="BF395" s="948"/>
      <c r="BG395" s="905"/>
      <c r="BH395" s="906"/>
      <c r="BI395" s="906"/>
      <c r="BJ395" s="906"/>
      <c r="BK395" s="906"/>
      <c r="BL395" s="907"/>
    </row>
    <row r="396" spans="1:80" ht="12.75" customHeight="1">
      <c r="A396" s="255"/>
      <c r="B396" s="969" t="s">
        <v>34</v>
      </c>
      <c r="C396" s="970"/>
      <c r="D396" s="971"/>
      <c r="E396" s="931" t="s">
        <v>644</v>
      </c>
      <c r="F396" s="932"/>
      <c r="G396" s="932"/>
      <c r="H396" s="932"/>
      <c r="I396" s="932"/>
      <c r="J396" s="932"/>
      <c r="K396" s="932"/>
      <c r="L396" s="932"/>
      <c r="M396" s="932"/>
      <c r="N396" s="932"/>
      <c r="O396" s="932"/>
      <c r="P396" s="932"/>
      <c r="Q396" s="932"/>
      <c r="R396" s="932"/>
      <c r="S396" s="932"/>
      <c r="T396" s="932"/>
      <c r="U396" s="932"/>
      <c r="V396" s="932"/>
      <c r="W396" s="932"/>
      <c r="X396" s="932"/>
      <c r="Y396" s="932"/>
      <c r="Z396" s="932"/>
      <c r="AA396" s="932"/>
      <c r="AB396" s="932"/>
      <c r="AC396" s="932"/>
      <c r="AD396" s="932"/>
      <c r="AE396" s="932"/>
      <c r="AF396" s="932"/>
      <c r="AG396" s="932"/>
      <c r="AH396" s="932"/>
      <c r="AI396" s="932"/>
      <c r="AJ396" s="932"/>
      <c r="AK396" s="932"/>
      <c r="AL396" s="932"/>
      <c r="AM396" s="932"/>
      <c r="AN396" s="932"/>
      <c r="AO396" s="932"/>
      <c r="AP396" s="932"/>
      <c r="AQ396" s="932"/>
      <c r="AR396" s="932"/>
      <c r="AS396" s="932"/>
      <c r="AT396" s="932"/>
      <c r="AU396" s="932"/>
      <c r="AV396" s="932"/>
      <c r="AW396" s="932"/>
      <c r="AX396" s="932"/>
      <c r="AY396" s="932"/>
      <c r="AZ396" s="932"/>
      <c r="BA396" s="932"/>
      <c r="BB396" s="932"/>
      <c r="BC396" s="932"/>
      <c r="BD396" s="932"/>
      <c r="BE396" s="932"/>
      <c r="BF396" s="933"/>
      <c r="BG396" s="899"/>
      <c r="BH396" s="900"/>
      <c r="BI396" s="900"/>
      <c r="BJ396" s="900"/>
      <c r="BK396" s="900"/>
      <c r="BL396" s="901"/>
    </row>
    <row r="397" spans="1:80" ht="12.75" customHeight="1">
      <c r="A397" s="255"/>
      <c r="B397" s="972"/>
      <c r="C397" s="973"/>
      <c r="D397" s="974"/>
      <c r="E397" s="934"/>
      <c r="F397" s="935"/>
      <c r="G397" s="935"/>
      <c r="H397" s="935"/>
      <c r="I397" s="935"/>
      <c r="J397" s="935"/>
      <c r="K397" s="935"/>
      <c r="L397" s="935"/>
      <c r="M397" s="935"/>
      <c r="N397" s="935"/>
      <c r="O397" s="935"/>
      <c r="P397" s="935"/>
      <c r="Q397" s="935"/>
      <c r="R397" s="935"/>
      <c r="S397" s="935"/>
      <c r="T397" s="935"/>
      <c r="U397" s="935"/>
      <c r="V397" s="935"/>
      <c r="W397" s="935"/>
      <c r="X397" s="935"/>
      <c r="Y397" s="935"/>
      <c r="Z397" s="935"/>
      <c r="AA397" s="935"/>
      <c r="AB397" s="935"/>
      <c r="AC397" s="935"/>
      <c r="AD397" s="935"/>
      <c r="AE397" s="935"/>
      <c r="AF397" s="935"/>
      <c r="AG397" s="935"/>
      <c r="AH397" s="935"/>
      <c r="AI397" s="935"/>
      <c r="AJ397" s="935"/>
      <c r="AK397" s="935"/>
      <c r="AL397" s="935"/>
      <c r="AM397" s="935"/>
      <c r="AN397" s="935"/>
      <c r="AO397" s="935"/>
      <c r="AP397" s="935"/>
      <c r="AQ397" s="935"/>
      <c r="AR397" s="935"/>
      <c r="AS397" s="935"/>
      <c r="AT397" s="935"/>
      <c r="AU397" s="935"/>
      <c r="AV397" s="935"/>
      <c r="AW397" s="935"/>
      <c r="AX397" s="935"/>
      <c r="AY397" s="935"/>
      <c r="AZ397" s="935"/>
      <c r="BA397" s="935"/>
      <c r="BB397" s="935"/>
      <c r="BC397" s="935"/>
      <c r="BD397" s="935"/>
      <c r="BE397" s="935"/>
      <c r="BF397" s="936"/>
      <c r="BG397" s="902"/>
      <c r="BH397" s="903"/>
      <c r="BI397" s="903"/>
      <c r="BJ397" s="903"/>
      <c r="BK397" s="903"/>
      <c r="BL397" s="904"/>
    </row>
    <row r="398" spans="1:80" ht="12.75" customHeight="1">
      <c r="A398" s="255"/>
      <c r="B398" s="972"/>
      <c r="C398" s="973"/>
      <c r="D398" s="974"/>
      <c r="E398" s="934"/>
      <c r="F398" s="935"/>
      <c r="G398" s="935"/>
      <c r="H398" s="935"/>
      <c r="I398" s="935"/>
      <c r="J398" s="935"/>
      <c r="K398" s="935"/>
      <c r="L398" s="935"/>
      <c r="M398" s="935"/>
      <c r="N398" s="935"/>
      <c r="O398" s="935"/>
      <c r="P398" s="935"/>
      <c r="Q398" s="935"/>
      <c r="R398" s="935"/>
      <c r="S398" s="935"/>
      <c r="T398" s="935"/>
      <c r="U398" s="935"/>
      <c r="V398" s="935"/>
      <c r="W398" s="935"/>
      <c r="X398" s="935"/>
      <c r="Y398" s="935"/>
      <c r="Z398" s="935"/>
      <c r="AA398" s="935"/>
      <c r="AB398" s="935"/>
      <c r="AC398" s="935"/>
      <c r="AD398" s="935"/>
      <c r="AE398" s="935"/>
      <c r="AF398" s="935"/>
      <c r="AG398" s="935"/>
      <c r="AH398" s="935"/>
      <c r="AI398" s="935"/>
      <c r="AJ398" s="935"/>
      <c r="AK398" s="935"/>
      <c r="AL398" s="935"/>
      <c r="AM398" s="935"/>
      <c r="AN398" s="935"/>
      <c r="AO398" s="935"/>
      <c r="AP398" s="935"/>
      <c r="AQ398" s="935"/>
      <c r="AR398" s="935"/>
      <c r="AS398" s="935"/>
      <c r="AT398" s="935"/>
      <c r="AU398" s="935"/>
      <c r="AV398" s="935"/>
      <c r="AW398" s="935"/>
      <c r="AX398" s="935"/>
      <c r="AY398" s="935"/>
      <c r="AZ398" s="935"/>
      <c r="BA398" s="935"/>
      <c r="BB398" s="935"/>
      <c r="BC398" s="935"/>
      <c r="BD398" s="935"/>
      <c r="BE398" s="935"/>
      <c r="BF398" s="936"/>
      <c r="BG398" s="902"/>
      <c r="BH398" s="903"/>
      <c r="BI398" s="903"/>
      <c r="BJ398" s="903"/>
      <c r="BK398" s="903"/>
      <c r="BL398" s="904"/>
    </row>
    <row r="399" spans="1:80" ht="12.75" customHeight="1">
      <c r="A399" s="255"/>
      <c r="B399" s="972"/>
      <c r="C399" s="973"/>
      <c r="D399" s="974"/>
      <c r="E399" s="1137" t="s">
        <v>6</v>
      </c>
      <c r="F399" s="1138"/>
      <c r="G399" s="935" t="s">
        <v>83</v>
      </c>
      <c r="H399" s="935"/>
      <c r="I399" s="935"/>
      <c r="J399" s="935"/>
      <c r="K399" s="935"/>
      <c r="L399" s="935"/>
      <c r="M399" s="935"/>
      <c r="N399" s="935"/>
      <c r="O399" s="935"/>
      <c r="P399" s="935"/>
      <c r="Q399" s="935"/>
      <c r="R399" s="935"/>
      <c r="S399" s="935"/>
      <c r="T399" s="935"/>
      <c r="U399" s="935"/>
      <c r="V399" s="935"/>
      <c r="W399" s="935"/>
      <c r="X399" s="935"/>
      <c r="Y399" s="935"/>
      <c r="Z399" s="935"/>
      <c r="AA399" s="935"/>
      <c r="AB399" s="935"/>
      <c r="AC399" s="935"/>
      <c r="AD399" s="935"/>
      <c r="AE399" s="935"/>
      <c r="AF399" s="935"/>
      <c r="AG399" s="935"/>
      <c r="AH399" s="935"/>
      <c r="AI399" s="935"/>
      <c r="AJ399" s="935"/>
      <c r="AK399" s="935"/>
      <c r="AL399" s="935"/>
      <c r="AM399" s="935"/>
      <c r="AN399" s="935"/>
      <c r="AO399" s="935"/>
      <c r="AP399" s="935"/>
      <c r="AQ399" s="935"/>
      <c r="AR399" s="935"/>
      <c r="AS399" s="935"/>
      <c r="AT399" s="935"/>
      <c r="AU399" s="935"/>
      <c r="AV399" s="935"/>
      <c r="AW399" s="935"/>
      <c r="AX399" s="935"/>
      <c r="AY399" s="935"/>
      <c r="AZ399" s="935"/>
      <c r="BA399" s="935"/>
      <c r="BB399" s="935"/>
      <c r="BC399" s="935"/>
      <c r="BD399" s="935"/>
      <c r="BE399" s="935"/>
      <c r="BF399" s="936"/>
      <c r="BG399" s="902"/>
      <c r="BH399" s="903"/>
      <c r="BI399" s="903"/>
      <c r="BJ399" s="903"/>
      <c r="BK399" s="903"/>
      <c r="BL399" s="904"/>
    </row>
    <row r="400" spans="1:80" ht="12.75" customHeight="1">
      <c r="A400" s="255"/>
      <c r="B400" s="972"/>
      <c r="C400" s="973"/>
      <c r="D400" s="974"/>
      <c r="E400" s="1137" t="s">
        <v>3</v>
      </c>
      <c r="F400" s="1138"/>
      <c r="G400" s="935" t="s">
        <v>117</v>
      </c>
      <c r="H400" s="935"/>
      <c r="I400" s="935"/>
      <c r="J400" s="935"/>
      <c r="K400" s="935"/>
      <c r="L400" s="935"/>
      <c r="M400" s="935"/>
      <c r="N400" s="935"/>
      <c r="O400" s="935"/>
      <c r="P400" s="935"/>
      <c r="Q400" s="935"/>
      <c r="R400" s="935"/>
      <c r="S400" s="935"/>
      <c r="T400" s="935"/>
      <c r="U400" s="935"/>
      <c r="V400" s="935"/>
      <c r="W400" s="935"/>
      <c r="X400" s="935"/>
      <c r="Y400" s="935"/>
      <c r="Z400" s="935"/>
      <c r="AA400" s="935"/>
      <c r="AB400" s="935"/>
      <c r="AC400" s="935"/>
      <c r="AD400" s="935"/>
      <c r="AE400" s="935"/>
      <c r="AF400" s="935"/>
      <c r="AG400" s="935"/>
      <c r="AH400" s="935"/>
      <c r="AI400" s="935"/>
      <c r="AJ400" s="935"/>
      <c r="AK400" s="935"/>
      <c r="AL400" s="935"/>
      <c r="AM400" s="935"/>
      <c r="AN400" s="935"/>
      <c r="AO400" s="935"/>
      <c r="AP400" s="935"/>
      <c r="AQ400" s="935"/>
      <c r="AR400" s="935"/>
      <c r="AS400" s="935"/>
      <c r="AT400" s="935"/>
      <c r="AU400" s="935"/>
      <c r="AV400" s="935"/>
      <c r="AW400" s="935"/>
      <c r="AX400" s="935"/>
      <c r="AY400" s="935"/>
      <c r="AZ400" s="935"/>
      <c r="BA400" s="935"/>
      <c r="BB400" s="935"/>
      <c r="BC400" s="935"/>
      <c r="BD400" s="935"/>
      <c r="BE400" s="935"/>
      <c r="BF400" s="936"/>
      <c r="BG400" s="902"/>
      <c r="BH400" s="903"/>
      <c r="BI400" s="903"/>
      <c r="BJ400" s="903"/>
      <c r="BK400" s="903"/>
      <c r="BL400" s="904"/>
    </row>
    <row r="401" spans="1:80" ht="12.75" customHeight="1">
      <c r="A401" s="255"/>
      <c r="B401" s="972"/>
      <c r="C401" s="973"/>
      <c r="D401" s="974"/>
      <c r="E401" s="1137" t="s">
        <v>4</v>
      </c>
      <c r="F401" s="1138"/>
      <c r="G401" s="935" t="s">
        <v>519</v>
      </c>
      <c r="H401" s="935"/>
      <c r="I401" s="935"/>
      <c r="J401" s="935"/>
      <c r="K401" s="935"/>
      <c r="L401" s="935"/>
      <c r="M401" s="935"/>
      <c r="N401" s="935"/>
      <c r="O401" s="935"/>
      <c r="P401" s="935"/>
      <c r="Q401" s="935"/>
      <c r="R401" s="935"/>
      <c r="S401" s="935"/>
      <c r="T401" s="935"/>
      <c r="U401" s="935"/>
      <c r="V401" s="935"/>
      <c r="W401" s="935"/>
      <c r="X401" s="935"/>
      <c r="Y401" s="935"/>
      <c r="Z401" s="935"/>
      <c r="AA401" s="935"/>
      <c r="AB401" s="935"/>
      <c r="AC401" s="935"/>
      <c r="AD401" s="935"/>
      <c r="AE401" s="935"/>
      <c r="AF401" s="935"/>
      <c r="AG401" s="935"/>
      <c r="AH401" s="935"/>
      <c r="AI401" s="935"/>
      <c r="AJ401" s="935"/>
      <c r="AK401" s="935"/>
      <c r="AL401" s="935"/>
      <c r="AM401" s="935"/>
      <c r="AN401" s="935"/>
      <c r="AO401" s="935"/>
      <c r="AP401" s="935"/>
      <c r="AQ401" s="935"/>
      <c r="AR401" s="935"/>
      <c r="AS401" s="935"/>
      <c r="AT401" s="935"/>
      <c r="AU401" s="935"/>
      <c r="AV401" s="935"/>
      <c r="AW401" s="935"/>
      <c r="AX401" s="935"/>
      <c r="AY401" s="935"/>
      <c r="AZ401" s="935"/>
      <c r="BA401" s="935"/>
      <c r="BB401" s="935"/>
      <c r="BC401" s="935"/>
      <c r="BD401" s="935"/>
      <c r="BE401" s="935"/>
      <c r="BF401" s="936"/>
      <c r="BG401" s="902"/>
      <c r="BH401" s="903"/>
      <c r="BI401" s="903"/>
      <c r="BJ401" s="903"/>
      <c r="BK401" s="903"/>
      <c r="BL401" s="904"/>
    </row>
    <row r="402" spans="1:80" ht="12.75" customHeight="1">
      <c r="A402" s="255"/>
      <c r="B402" s="972"/>
      <c r="C402" s="973"/>
      <c r="D402" s="974"/>
      <c r="E402" s="1137" t="s">
        <v>5</v>
      </c>
      <c r="F402" s="1138"/>
      <c r="G402" s="935" t="s">
        <v>520</v>
      </c>
      <c r="H402" s="935"/>
      <c r="I402" s="935"/>
      <c r="J402" s="935"/>
      <c r="K402" s="935"/>
      <c r="L402" s="935"/>
      <c r="M402" s="935"/>
      <c r="N402" s="935"/>
      <c r="O402" s="935"/>
      <c r="P402" s="935"/>
      <c r="Q402" s="935"/>
      <c r="R402" s="935"/>
      <c r="S402" s="935"/>
      <c r="T402" s="935"/>
      <c r="U402" s="935"/>
      <c r="V402" s="935"/>
      <c r="W402" s="935"/>
      <c r="X402" s="935"/>
      <c r="Y402" s="935"/>
      <c r="Z402" s="935"/>
      <c r="AA402" s="935"/>
      <c r="AB402" s="935"/>
      <c r="AC402" s="935"/>
      <c r="AD402" s="935"/>
      <c r="AE402" s="935"/>
      <c r="AF402" s="935"/>
      <c r="AG402" s="935"/>
      <c r="AH402" s="935"/>
      <c r="AI402" s="935"/>
      <c r="AJ402" s="935"/>
      <c r="AK402" s="935"/>
      <c r="AL402" s="935"/>
      <c r="AM402" s="935"/>
      <c r="AN402" s="935"/>
      <c r="AO402" s="935"/>
      <c r="AP402" s="935"/>
      <c r="AQ402" s="935"/>
      <c r="AR402" s="935"/>
      <c r="AS402" s="935"/>
      <c r="AT402" s="935"/>
      <c r="AU402" s="935"/>
      <c r="AV402" s="935"/>
      <c r="AW402" s="935"/>
      <c r="AX402" s="935"/>
      <c r="AY402" s="935"/>
      <c r="AZ402" s="935"/>
      <c r="BA402" s="935"/>
      <c r="BB402" s="935"/>
      <c r="BC402" s="935"/>
      <c r="BD402" s="935"/>
      <c r="BE402" s="935"/>
      <c r="BF402" s="936"/>
      <c r="BG402" s="902"/>
      <c r="BH402" s="903"/>
      <c r="BI402" s="903"/>
      <c r="BJ402" s="903"/>
      <c r="BK402" s="903"/>
      <c r="BL402" s="904"/>
    </row>
    <row r="403" spans="1:80" ht="12.75" customHeight="1">
      <c r="A403" s="255"/>
      <c r="B403" s="972"/>
      <c r="C403" s="973"/>
      <c r="D403" s="974"/>
      <c r="E403" s="1137" t="s">
        <v>7</v>
      </c>
      <c r="F403" s="1138"/>
      <c r="G403" s="935" t="s">
        <v>118</v>
      </c>
      <c r="H403" s="935"/>
      <c r="I403" s="935"/>
      <c r="J403" s="935"/>
      <c r="K403" s="935"/>
      <c r="L403" s="935"/>
      <c r="M403" s="935"/>
      <c r="N403" s="935"/>
      <c r="O403" s="935"/>
      <c r="P403" s="935"/>
      <c r="Q403" s="935"/>
      <c r="R403" s="935"/>
      <c r="S403" s="935"/>
      <c r="T403" s="935"/>
      <c r="U403" s="935"/>
      <c r="V403" s="935"/>
      <c r="W403" s="935"/>
      <c r="X403" s="935"/>
      <c r="Y403" s="935"/>
      <c r="Z403" s="935"/>
      <c r="AA403" s="935"/>
      <c r="AB403" s="935"/>
      <c r="AC403" s="935"/>
      <c r="AD403" s="935"/>
      <c r="AE403" s="935"/>
      <c r="AF403" s="935"/>
      <c r="AG403" s="935"/>
      <c r="AH403" s="935"/>
      <c r="AI403" s="935"/>
      <c r="AJ403" s="935"/>
      <c r="AK403" s="935"/>
      <c r="AL403" s="935"/>
      <c r="AM403" s="935"/>
      <c r="AN403" s="935"/>
      <c r="AO403" s="935"/>
      <c r="AP403" s="935"/>
      <c r="AQ403" s="935"/>
      <c r="AR403" s="935"/>
      <c r="AS403" s="935"/>
      <c r="AT403" s="935"/>
      <c r="AU403" s="935"/>
      <c r="AV403" s="935"/>
      <c r="AW403" s="935"/>
      <c r="AX403" s="935"/>
      <c r="AY403" s="935"/>
      <c r="AZ403" s="935"/>
      <c r="BA403" s="935"/>
      <c r="BB403" s="935"/>
      <c r="BC403" s="935"/>
      <c r="BD403" s="935"/>
      <c r="BE403" s="935"/>
      <c r="BF403" s="936"/>
      <c r="BG403" s="902"/>
      <c r="BH403" s="903"/>
      <c r="BI403" s="903"/>
      <c r="BJ403" s="903"/>
      <c r="BK403" s="903"/>
      <c r="BL403" s="904"/>
    </row>
    <row r="404" spans="1:80" ht="12.75" customHeight="1">
      <c r="A404" s="255"/>
      <c r="B404" s="972"/>
      <c r="C404" s="973"/>
      <c r="D404" s="974"/>
      <c r="E404" s="1137" t="s">
        <v>8</v>
      </c>
      <c r="F404" s="1138"/>
      <c r="G404" s="935" t="s">
        <v>84</v>
      </c>
      <c r="H404" s="935"/>
      <c r="I404" s="935"/>
      <c r="J404" s="935"/>
      <c r="K404" s="935"/>
      <c r="L404" s="935"/>
      <c r="M404" s="935"/>
      <c r="N404" s="935"/>
      <c r="O404" s="935"/>
      <c r="P404" s="935"/>
      <c r="Q404" s="935"/>
      <c r="R404" s="935"/>
      <c r="S404" s="935"/>
      <c r="T404" s="935"/>
      <c r="U404" s="935"/>
      <c r="V404" s="935"/>
      <c r="W404" s="935"/>
      <c r="X404" s="935"/>
      <c r="Y404" s="935"/>
      <c r="Z404" s="935"/>
      <c r="AA404" s="935"/>
      <c r="AB404" s="935"/>
      <c r="AC404" s="935"/>
      <c r="AD404" s="935"/>
      <c r="AE404" s="935"/>
      <c r="AF404" s="935"/>
      <c r="AG404" s="935"/>
      <c r="AH404" s="935"/>
      <c r="AI404" s="935"/>
      <c r="AJ404" s="935"/>
      <c r="AK404" s="935"/>
      <c r="AL404" s="935"/>
      <c r="AM404" s="935"/>
      <c r="AN404" s="935"/>
      <c r="AO404" s="935"/>
      <c r="AP404" s="935"/>
      <c r="AQ404" s="935"/>
      <c r="AR404" s="935"/>
      <c r="AS404" s="935"/>
      <c r="AT404" s="935"/>
      <c r="AU404" s="935"/>
      <c r="AV404" s="935"/>
      <c r="AW404" s="935"/>
      <c r="AX404" s="935"/>
      <c r="AY404" s="935"/>
      <c r="AZ404" s="935"/>
      <c r="BA404" s="935"/>
      <c r="BB404" s="935"/>
      <c r="BC404" s="935"/>
      <c r="BD404" s="935"/>
      <c r="BE404" s="935"/>
      <c r="BF404" s="936"/>
      <c r="BG404" s="902"/>
      <c r="BH404" s="903"/>
      <c r="BI404" s="903"/>
      <c r="BJ404" s="903"/>
      <c r="BK404" s="903"/>
      <c r="BL404" s="904"/>
    </row>
    <row r="405" spans="1:80" ht="12.75" customHeight="1">
      <c r="A405" s="255"/>
      <c r="B405" s="972"/>
      <c r="C405" s="973"/>
      <c r="D405" s="974"/>
      <c r="E405" s="1137" t="s">
        <v>9</v>
      </c>
      <c r="F405" s="1138"/>
      <c r="G405" s="935" t="s">
        <v>85</v>
      </c>
      <c r="H405" s="935"/>
      <c r="I405" s="935"/>
      <c r="J405" s="935"/>
      <c r="K405" s="935"/>
      <c r="L405" s="935"/>
      <c r="M405" s="935"/>
      <c r="N405" s="935"/>
      <c r="O405" s="935"/>
      <c r="P405" s="935"/>
      <c r="Q405" s="935"/>
      <c r="R405" s="935"/>
      <c r="S405" s="935"/>
      <c r="T405" s="935"/>
      <c r="U405" s="935"/>
      <c r="V405" s="935"/>
      <c r="W405" s="935"/>
      <c r="X405" s="935"/>
      <c r="Y405" s="935"/>
      <c r="Z405" s="935"/>
      <c r="AA405" s="935"/>
      <c r="AB405" s="935"/>
      <c r="AC405" s="935"/>
      <c r="AD405" s="935"/>
      <c r="AE405" s="935"/>
      <c r="AF405" s="935"/>
      <c r="AG405" s="935"/>
      <c r="AH405" s="935"/>
      <c r="AI405" s="935"/>
      <c r="AJ405" s="935"/>
      <c r="AK405" s="935"/>
      <c r="AL405" s="935"/>
      <c r="AM405" s="935"/>
      <c r="AN405" s="935"/>
      <c r="AO405" s="935"/>
      <c r="AP405" s="935"/>
      <c r="AQ405" s="935"/>
      <c r="AR405" s="935"/>
      <c r="AS405" s="935"/>
      <c r="AT405" s="935"/>
      <c r="AU405" s="935"/>
      <c r="AV405" s="935"/>
      <c r="AW405" s="935"/>
      <c r="AX405" s="935"/>
      <c r="AY405" s="935"/>
      <c r="AZ405" s="935"/>
      <c r="BA405" s="935"/>
      <c r="BB405" s="935"/>
      <c r="BC405" s="935"/>
      <c r="BD405" s="935"/>
      <c r="BE405" s="935"/>
      <c r="BF405" s="936"/>
      <c r="BG405" s="902"/>
      <c r="BH405" s="903"/>
      <c r="BI405" s="903"/>
      <c r="BJ405" s="903"/>
      <c r="BK405" s="903"/>
      <c r="BL405" s="904"/>
    </row>
    <row r="406" spans="1:80" s="360" customFormat="1" ht="12.75" customHeight="1">
      <c r="A406" s="2"/>
      <c r="B406" s="972"/>
      <c r="C406" s="973"/>
      <c r="D406" s="974"/>
      <c r="E406" s="356"/>
      <c r="F406" s="357"/>
      <c r="G406" s="989" t="s">
        <v>645</v>
      </c>
      <c r="H406" s="989"/>
      <c r="I406" s="989"/>
      <c r="J406" s="989"/>
      <c r="K406" s="989"/>
      <c r="L406" s="989"/>
      <c r="M406" s="989"/>
      <c r="N406" s="989"/>
      <c r="O406" s="989"/>
      <c r="P406" s="989"/>
      <c r="Q406" s="989"/>
      <c r="R406" s="989"/>
      <c r="S406" s="989"/>
      <c r="T406" s="989"/>
      <c r="U406" s="989"/>
      <c r="V406" s="989"/>
      <c r="W406" s="989"/>
      <c r="X406" s="989"/>
      <c r="Y406" s="989"/>
      <c r="Z406" s="989"/>
      <c r="AA406" s="989"/>
      <c r="AB406" s="989"/>
      <c r="AC406" s="989"/>
      <c r="AD406" s="989"/>
      <c r="AE406" s="989"/>
      <c r="AF406" s="989"/>
      <c r="AG406" s="989"/>
      <c r="AH406" s="989"/>
      <c r="AI406" s="989"/>
      <c r="AJ406" s="989"/>
      <c r="AK406" s="989"/>
      <c r="AL406" s="989"/>
      <c r="AM406" s="989"/>
      <c r="AN406" s="989"/>
      <c r="AO406" s="989"/>
      <c r="AP406" s="989"/>
      <c r="AQ406" s="989"/>
      <c r="AR406" s="989"/>
      <c r="AS406" s="989"/>
      <c r="AT406" s="989"/>
      <c r="AU406" s="989"/>
      <c r="AV406" s="989"/>
      <c r="AW406" s="989"/>
      <c r="AX406" s="989"/>
      <c r="AY406" s="989"/>
      <c r="AZ406" s="989"/>
      <c r="BA406" s="989"/>
      <c r="BB406" s="989"/>
      <c r="BC406" s="989"/>
      <c r="BD406" s="989"/>
      <c r="BE406" s="989"/>
      <c r="BF406" s="990"/>
      <c r="BG406" s="902"/>
      <c r="BH406" s="903"/>
      <c r="BI406" s="903"/>
      <c r="BJ406" s="903"/>
      <c r="BK406" s="903"/>
      <c r="BL406" s="904"/>
      <c r="BM406" s="46"/>
      <c r="BN406" s="46"/>
      <c r="BO406" s="46"/>
      <c r="BP406" s="46"/>
      <c r="BQ406" s="46"/>
      <c r="BR406" s="46"/>
      <c r="BS406" s="46"/>
      <c r="BT406" s="46"/>
      <c r="BU406" s="46"/>
      <c r="BV406" s="46"/>
      <c r="BW406" s="46"/>
      <c r="BX406" s="46"/>
      <c r="BY406" s="46"/>
      <c r="BZ406" s="46"/>
      <c r="CA406" s="46"/>
    </row>
    <row r="407" spans="1:80" s="360" customFormat="1" ht="12.75" customHeight="1">
      <c r="A407" s="2"/>
      <c r="B407" s="972"/>
      <c r="C407" s="973"/>
      <c r="D407" s="974"/>
      <c r="E407" s="356"/>
      <c r="F407" s="357"/>
      <c r="G407" s="989"/>
      <c r="H407" s="989"/>
      <c r="I407" s="989"/>
      <c r="J407" s="989"/>
      <c r="K407" s="989"/>
      <c r="L407" s="989"/>
      <c r="M407" s="989"/>
      <c r="N407" s="989"/>
      <c r="O407" s="989"/>
      <c r="P407" s="989"/>
      <c r="Q407" s="989"/>
      <c r="R407" s="989"/>
      <c r="S407" s="989"/>
      <c r="T407" s="989"/>
      <c r="U407" s="989"/>
      <c r="V407" s="989"/>
      <c r="W407" s="989"/>
      <c r="X407" s="989"/>
      <c r="Y407" s="989"/>
      <c r="Z407" s="989"/>
      <c r="AA407" s="989"/>
      <c r="AB407" s="989"/>
      <c r="AC407" s="989"/>
      <c r="AD407" s="989"/>
      <c r="AE407" s="989"/>
      <c r="AF407" s="989"/>
      <c r="AG407" s="989"/>
      <c r="AH407" s="989"/>
      <c r="AI407" s="989"/>
      <c r="AJ407" s="989"/>
      <c r="AK407" s="989"/>
      <c r="AL407" s="989"/>
      <c r="AM407" s="989"/>
      <c r="AN407" s="989"/>
      <c r="AO407" s="989"/>
      <c r="AP407" s="989"/>
      <c r="AQ407" s="989"/>
      <c r="AR407" s="989"/>
      <c r="AS407" s="989"/>
      <c r="AT407" s="989"/>
      <c r="AU407" s="989"/>
      <c r="AV407" s="989"/>
      <c r="AW407" s="989"/>
      <c r="AX407" s="989"/>
      <c r="AY407" s="989"/>
      <c r="AZ407" s="989"/>
      <c r="BA407" s="989"/>
      <c r="BB407" s="989"/>
      <c r="BC407" s="989"/>
      <c r="BD407" s="989"/>
      <c r="BE407" s="989"/>
      <c r="BF407" s="990"/>
      <c r="BG407" s="902"/>
      <c r="BH407" s="903"/>
      <c r="BI407" s="903"/>
      <c r="BJ407" s="903"/>
      <c r="BK407" s="903"/>
      <c r="BL407" s="904"/>
      <c r="BM407" s="46"/>
      <c r="BN407" s="46"/>
      <c r="BO407" s="46"/>
      <c r="BP407" s="46"/>
      <c r="BQ407" s="46"/>
      <c r="BR407" s="46"/>
      <c r="BS407" s="46"/>
      <c r="BT407" s="46"/>
      <c r="BU407" s="46"/>
      <c r="BV407" s="46"/>
      <c r="BW407" s="46"/>
      <c r="BX407" s="46"/>
      <c r="BY407" s="46"/>
      <c r="BZ407" s="46"/>
      <c r="CA407" s="46"/>
    </row>
    <row r="408" spans="1:80" ht="3" customHeight="1">
      <c r="A408" s="255"/>
      <c r="B408" s="975"/>
      <c r="C408" s="976"/>
      <c r="D408" s="977"/>
      <c r="E408" s="198"/>
      <c r="F408" s="33"/>
      <c r="G408" s="33"/>
      <c r="H408" s="33"/>
      <c r="I408" s="33"/>
      <c r="J408" s="33"/>
      <c r="K408" s="33"/>
      <c r="L408" s="33"/>
      <c r="M408" s="33"/>
      <c r="N408" s="33"/>
      <c r="O408" s="33"/>
      <c r="P408" s="33"/>
      <c r="Q408" s="33"/>
      <c r="R408" s="33"/>
      <c r="S408" s="33"/>
      <c r="T408" s="33"/>
      <c r="U408" s="33"/>
      <c r="V408" s="33"/>
      <c r="W408" s="33"/>
      <c r="X408" s="33"/>
      <c r="Y408" s="33"/>
      <c r="Z408" s="33"/>
      <c r="AA408" s="33"/>
      <c r="AB408" s="33"/>
      <c r="AC408" s="33"/>
      <c r="AD408" s="33"/>
      <c r="AE408" s="33"/>
      <c r="AF408" s="33"/>
      <c r="AG408" s="33"/>
      <c r="AH408" s="33"/>
      <c r="AI408" s="33"/>
      <c r="AJ408" s="33"/>
      <c r="AK408" s="33"/>
      <c r="AL408" s="33"/>
      <c r="AM408" s="33"/>
      <c r="AN408" s="33"/>
      <c r="AO408" s="33"/>
      <c r="AP408" s="33"/>
      <c r="AQ408" s="33"/>
      <c r="AR408" s="33"/>
      <c r="AS408" s="33"/>
      <c r="AT408" s="33"/>
      <c r="AU408" s="33"/>
      <c r="AV408" s="33"/>
      <c r="AW408" s="33"/>
      <c r="AX408" s="33"/>
      <c r="AY408" s="33"/>
      <c r="AZ408" s="33"/>
      <c r="BA408" s="33"/>
      <c r="BB408" s="33"/>
      <c r="BC408" s="33"/>
      <c r="BD408" s="33"/>
      <c r="BE408" s="33"/>
      <c r="BF408" s="199"/>
      <c r="BG408" s="905"/>
      <c r="BH408" s="906"/>
      <c r="BI408" s="906"/>
      <c r="BJ408" s="906"/>
      <c r="BK408" s="906"/>
      <c r="BL408" s="907"/>
    </row>
    <row r="409" spans="1:80" ht="12.75" customHeight="1">
      <c r="A409" s="255"/>
      <c r="B409" s="969" t="s">
        <v>35</v>
      </c>
      <c r="C409" s="970"/>
      <c r="D409" s="971"/>
      <c r="E409" s="931" t="s">
        <v>521</v>
      </c>
      <c r="F409" s="932"/>
      <c r="G409" s="932"/>
      <c r="H409" s="932"/>
      <c r="I409" s="932"/>
      <c r="J409" s="932"/>
      <c r="K409" s="932"/>
      <c r="L409" s="932"/>
      <c r="M409" s="932"/>
      <c r="N409" s="932"/>
      <c r="O409" s="932"/>
      <c r="P409" s="932"/>
      <c r="Q409" s="932"/>
      <c r="R409" s="932"/>
      <c r="S409" s="932"/>
      <c r="T409" s="932"/>
      <c r="U409" s="932"/>
      <c r="V409" s="932"/>
      <c r="W409" s="932"/>
      <c r="X409" s="932"/>
      <c r="Y409" s="932"/>
      <c r="Z409" s="932"/>
      <c r="AA409" s="932"/>
      <c r="AB409" s="932"/>
      <c r="AC409" s="932"/>
      <c r="AD409" s="932"/>
      <c r="AE409" s="932"/>
      <c r="AF409" s="932"/>
      <c r="AG409" s="932"/>
      <c r="AH409" s="932"/>
      <c r="AI409" s="932"/>
      <c r="AJ409" s="932"/>
      <c r="AK409" s="932"/>
      <c r="AL409" s="932"/>
      <c r="AM409" s="932"/>
      <c r="AN409" s="932"/>
      <c r="AO409" s="932"/>
      <c r="AP409" s="932"/>
      <c r="AQ409" s="932"/>
      <c r="AR409" s="932"/>
      <c r="AS409" s="932"/>
      <c r="AT409" s="932"/>
      <c r="AU409" s="932"/>
      <c r="AV409" s="932"/>
      <c r="AW409" s="932"/>
      <c r="AX409" s="932"/>
      <c r="AY409" s="932"/>
      <c r="AZ409" s="932"/>
      <c r="BA409" s="932"/>
      <c r="BB409" s="932"/>
      <c r="BC409" s="932"/>
      <c r="BD409" s="932"/>
      <c r="BE409" s="932"/>
      <c r="BF409" s="933"/>
      <c r="BG409" s="899"/>
      <c r="BH409" s="900"/>
      <c r="BI409" s="900"/>
      <c r="BJ409" s="900"/>
      <c r="BK409" s="900"/>
      <c r="BL409" s="901"/>
    </row>
    <row r="410" spans="1:80" ht="12.75" customHeight="1">
      <c r="A410" s="255"/>
      <c r="B410" s="972"/>
      <c r="C410" s="973"/>
      <c r="D410" s="974"/>
      <c r="E410" s="934"/>
      <c r="F410" s="935"/>
      <c r="G410" s="935"/>
      <c r="H410" s="935"/>
      <c r="I410" s="935"/>
      <c r="J410" s="935"/>
      <c r="K410" s="935"/>
      <c r="L410" s="935"/>
      <c r="M410" s="935"/>
      <c r="N410" s="935"/>
      <c r="O410" s="935"/>
      <c r="P410" s="935"/>
      <c r="Q410" s="935"/>
      <c r="R410" s="935"/>
      <c r="S410" s="935"/>
      <c r="T410" s="935"/>
      <c r="U410" s="935"/>
      <c r="V410" s="935"/>
      <c r="W410" s="935"/>
      <c r="X410" s="935"/>
      <c r="Y410" s="935"/>
      <c r="Z410" s="935"/>
      <c r="AA410" s="935"/>
      <c r="AB410" s="935"/>
      <c r="AC410" s="935"/>
      <c r="AD410" s="935"/>
      <c r="AE410" s="935"/>
      <c r="AF410" s="935"/>
      <c r="AG410" s="935"/>
      <c r="AH410" s="935"/>
      <c r="AI410" s="935"/>
      <c r="AJ410" s="935"/>
      <c r="AK410" s="935"/>
      <c r="AL410" s="935"/>
      <c r="AM410" s="935"/>
      <c r="AN410" s="935"/>
      <c r="AO410" s="935"/>
      <c r="AP410" s="935"/>
      <c r="AQ410" s="935"/>
      <c r="AR410" s="935"/>
      <c r="AS410" s="935"/>
      <c r="AT410" s="935"/>
      <c r="AU410" s="935"/>
      <c r="AV410" s="935"/>
      <c r="AW410" s="935"/>
      <c r="AX410" s="935"/>
      <c r="AY410" s="935"/>
      <c r="AZ410" s="935"/>
      <c r="BA410" s="935"/>
      <c r="BB410" s="935"/>
      <c r="BC410" s="935"/>
      <c r="BD410" s="935"/>
      <c r="BE410" s="935"/>
      <c r="BF410" s="936"/>
      <c r="BG410" s="902"/>
      <c r="BH410" s="903"/>
      <c r="BI410" s="903"/>
      <c r="BJ410" s="903"/>
      <c r="BK410" s="903"/>
      <c r="BL410" s="904"/>
    </row>
    <row r="411" spans="1:80" ht="12.75" customHeight="1">
      <c r="A411" s="255"/>
      <c r="B411" s="972"/>
      <c r="C411" s="973"/>
      <c r="D411" s="974"/>
      <c r="E411" s="934"/>
      <c r="F411" s="935"/>
      <c r="G411" s="935"/>
      <c r="H411" s="935"/>
      <c r="I411" s="935"/>
      <c r="J411" s="935"/>
      <c r="K411" s="935"/>
      <c r="L411" s="935"/>
      <c r="M411" s="935"/>
      <c r="N411" s="935"/>
      <c r="O411" s="935"/>
      <c r="P411" s="935"/>
      <c r="Q411" s="935"/>
      <c r="R411" s="935"/>
      <c r="S411" s="935"/>
      <c r="T411" s="935"/>
      <c r="U411" s="935"/>
      <c r="V411" s="935"/>
      <c r="W411" s="935"/>
      <c r="X411" s="935"/>
      <c r="Y411" s="935"/>
      <c r="Z411" s="935"/>
      <c r="AA411" s="935"/>
      <c r="AB411" s="935"/>
      <c r="AC411" s="935"/>
      <c r="AD411" s="935"/>
      <c r="AE411" s="935"/>
      <c r="AF411" s="935"/>
      <c r="AG411" s="935"/>
      <c r="AH411" s="935"/>
      <c r="AI411" s="935"/>
      <c r="AJ411" s="935"/>
      <c r="AK411" s="935"/>
      <c r="AL411" s="935"/>
      <c r="AM411" s="935"/>
      <c r="AN411" s="935"/>
      <c r="AO411" s="935"/>
      <c r="AP411" s="935"/>
      <c r="AQ411" s="935"/>
      <c r="AR411" s="935"/>
      <c r="AS411" s="935"/>
      <c r="AT411" s="935"/>
      <c r="AU411" s="935"/>
      <c r="AV411" s="935"/>
      <c r="AW411" s="935"/>
      <c r="AX411" s="935"/>
      <c r="AY411" s="935"/>
      <c r="AZ411" s="935"/>
      <c r="BA411" s="935"/>
      <c r="BB411" s="935"/>
      <c r="BC411" s="935"/>
      <c r="BD411" s="935"/>
      <c r="BE411" s="935"/>
      <c r="BF411" s="936"/>
      <c r="BG411" s="902"/>
      <c r="BH411" s="903"/>
      <c r="BI411" s="903"/>
      <c r="BJ411" s="903"/>
      <c r="BK411" s="903"/>
      <c r="BL411" s="904"/>
    </row>
    <row r="412" spans="1:80" ht="12.75" customHeight="1">
      <c r="A412" s="255"/>
      <c r="B412" s="975"/>
      <c r="C412" s="976"/>
      <c r="D412" s="977"/>
      <c r="E412" s="937"/>
      <c r="F412" s="938"/>
      <c r="G412" s="938"/>
      <c r="H412" s="938"/>
      <c r="I412" s="938"/>
      <c r="J412" s="938"/>
      <c r="K412" s="938"/>
      <c r="L412" s="938"/>
      <c r="M412" s="938"/>
      <c r="N412" s="938"/>
      <c r="O412" s="938"/>
      <c r="P412" s="938"/>
      <c r="Q412" s="938"/>
      <c r="R412" s="938"/>
      <c r="S412" s="938"/>
      <c r="T412" s="938"/>
      <c r="U412" s="938"/>
      <c r="V412" s="938"/>
      <c r="W412" s="938"/>
      <c r="X412" s="938"/>
      <c r="Y412" s="938"/>
      <c r="Z412" s="938"/>
      <c r="AA412" s="938"/>
      <c r="AB412" s="938"/>
      <c r="AC412" s="938"/>
      <c r="AD412" s="938"/>
      <c r="AE412" s="938"/>
      <c r="AF412" s="938"/>
      <c r="AG412" s="938"/>
      <c r="AH412" s="938"/>
      <c r="AI412" s="938"/>
      <c r="AJ412" s="938"/>
      <c r="AK412" s="938"/>
      <c r="AL412" s="938"/>
      <c r="AM412" s="938"/>
      <c r="AN412" s="938"/>
      <c r="AO412" s="938"/>
      <c r="AP412" s="938"/>
      <c r="AQ412" s="938"/>
      <c r="AR412" s="938"/>
      <c r="AS412" s="938"/>
      <c r="AT412" s="938"/>
      <c r="AU412" s="938"/>
      <c r="AV412" s="938"/>
      <c r="AW412" s="938"/>
      <c r="AX412" s="938"/>
      <c r="AY412" s="938"/>
      <c r="AZ412" s="938"/>
      <c r="BA412" s="938"/>
      <c r="BB412" s="938"/>
      <c r="BC412" s="938"/>
      <c r="BD412" s="938"/>
      <c r="BE412" s="938"/>
      <c r="BF412" s="939"/>
      <c r="BG412" s="905"/>
      <c r="BH412" s="906"/>
      <c r="BI412" s="906"/>
      <c r="BJ412" s="906"/>
      <c r="BK412" s="906"/>
      <c r="BL412" s="907"/>
    </row>
    <row r="413" spans="1:80" ht="12.75" customHeight="1">
      <c r="A413" s="255"/>
      <c r="B413" s="160"/>
      <c r="C413" s="160"/>
      <c r="D413" s="160"/>
      <c r="E413" s="296"/>
      <c r="F413" s="296"/>
      <c r="G413" s="296"/>
      <c r="H413" s="296"/>
      <c r="I413" s="296"/>
      <c r="J413" s="296"/>
      <c r="K413" s="296"/>
      <c r="L413" s="296"/>
      <c r="M413" s="296"/>
      <c r="N413" s="296"/>
      <c r="O413" s="296"/>
      <c r="P413" s="296"/>
      <c r="Q413" s="296"/>
      <c r="R413" s="296"/>
      <c r="S413" s="296"/>
      <c r="T413" s="296"/>
      <c r="U413" s="296"/>
      <c r="V413" s="296"/>
      <c r="W413" s="296"/>
      <c r="X413" s="296"/>
      <c r="Y413" s="296"/>
      <c r="Z413" s="296"/>
      <c r="AA413" s="296"/>
      <c r="AB413" s="296"/>
      <c r="AC413" s="296"/>
      <c r="AD413" s="296"/>
      <c r="AE413" s="296"/>
      <c r="AF413" s="296"/>
      <c r="AG413" s="296"/>
      <c r="AH413" s="296"/>
      <c r="AI413" s="296"/>
      <c r="AJ413" s="296"/>
      <c r="AK413" s="296"/>
      <c r="AL413" s="296"/>
      <c r="AM413" s="296"/>
      <c r="AN413" s="296"/>
      <c r="AO413" s="296"/>
      <c r="AP413" s="296"/>
      <c r="AQ413" s="296"/>
      <c r="AR413" s="296"/>
      <c r="AS413" s="296"/>
      <c r="AT413" s="296"/>
      <c r="AU413" s="296"/>
      <c r="AV413" s="296"/>
      <c r="AW413" s="296"/>
      <c r="AX413" s="296"/>
      <c r="AY413" s="296"/>
      <c r="AZ413" s="296"/>
      <c r="BA413" s="296"/>
      <c r="BB413" s="296"/>
      <c r="BC413" s="296"/>
      <c r="BD413" s="296"/>
      <c r="BE413" s="297"/>
      <c r="BF413" s="297"/>
      <c r="BG413" s="99"/>
      <c r="BH413" s="99"/>
      <c r="BI413" s="99"/>
      <c r="BJ413" s="99"/>
      <c r="BK413" s="99"/>
      <c r="BL413" s="99"/>
      <c r="BM413" s="89"/>
    </row>
    <row r="414" spans="1:80" s="14" customFormat="1" ht="20.100000000000001" customHeight="1">
      <c r="A414" s="113" t="s">
        <v>403</v>
      </c>
      <c r="B414" s="21"/>
      <c r="C414" s="21"/>
      <c r="D414" s="11"/>
      <c r="E414" s="12"/>
      <c r="F414" s="12"/>
      <c r="G414" s="12"/>
      <c r="H414" s="12"/>
      <c r="I414" s="12"/>
      <c r="J414" s="12"/>
      <c r="K414" s="12"/>
      <c r="L414" s="12"/>
      <c r="M414" s="12"/>
      <c r="N414" s="12"/>
      <c r="O414" s="12"/>
      <c r="P414" s="12"/>
      <c r="Q414" s="12"/>
      <c r="R414" s="12"/>
      <c r="S414" s="12"/>
      <c r="T414" s="12"/>
      <c r="U414" s="12"/>
      <c r="V414" s="12"/>
      <c r="W414" s="13"/>
      <c r="X414" s="13"/>
      <c r="Y414" s="13"/>
      <c r="Z414" s="13"/>
      <c r="AA414" s="13"/>
      <c r="AB414" s="13"/>
      <c r="AC414" s="13"/>
      <c r="AD414" s="13"/>
      <c r="AE414" s="13"/>
      <c r="AF414" s="13"/>
      <c r="AG414" s="221"/>
      <c r="AH414" s="221"/>
      <c r="AI414" s="221"/>
      <c r="AJ414" s="221"/>
      <c r="AK414" s="221"/>
      <c r="AL414" s="221"/>
      <c r="AM414" s="221"/>
      <c r="AN414" s="221"/>
      <c r="AO414" s="221"/>
      <c r="AP414" s="221"/>
      <c r="AQ414" s="139"/>
      <c r="AR414" s="139"/>
      <c r="AS414" s="139"/>
      <c r="AT414" s="139"/>
      <c r="AU414" s="139"/>
      <c r="AV414" s="139"/>
      <c r="AW414" s="139"/>
      <c r="AX414" s="139"/>
      <c r="BG414" s="93"/>
      <c r="BH414" s="93"/>
      <c r="BI414" s="93"/>
      <c r="BJ414" s="93"/>
      <c r="BK414" s="93"/>
      <c r="BL414" s="93"/>
      <c r="BM414" s="101"/>
      <c r="BN414" s="101"/>
      <c r="BO414" s="101"/>
      <c r="BP414" s="101"/>
      <c r="BQ414" s="101"/>
      <c r="BR414" s="101"/>
      <c r="BS414" s="101"/>
      <c r="BT414" s="101"/>
      <c r="BU414" s="101"/>
      <c r="BV414" s="101"/>
      <c r="BW414" s="101"/>
      <c r="BX414" s="101"/>
      <c r="BY414" s="101"/>
      <c r="BZ414" s="101"/>
      <c r="CA414" s="101"/>
      <c r="CB414" s="101"/>
    </row>
    <row r="415" spans="1:80" ht="12.75" customHeight="1">
      <c r="A415" s="255"/>
      <c r="B415" s="969" t="s">
        <v>30</v>
      </c>
      <c r="C415" s="970"/>
      <c r="D415" s="971"/>
      <c r="E415" s="931" t="s">
        <v>407</v>
      </c>
      <c r="F415" s="932"/>
      <c r="G415" s="932"/>
      <c r="H415" s="932"/>
      <c r="I415" s="932"/>
      <c r="J415" s="932"/>
      <c r="K415" s="932"/>
      <c r="L415" s="932"/>
      <c r="M415" s="932"/>
      <c r="N415" s="932"/>
      <c r="O415" s="932"/>
      <c r="P415" s="932"/>
      <c r="Q415" s="932"/>
      <c r="R415" s="932"/>
      <c r="S415" s="932"/>
      <c r="T415" s="932"/>
      <c r="U415" s="932"/>
      <c r="V415" s="932"/>
      <c r="W415" s="932"/>
      <c r="X415" s="932"/>
      <c r="Y415" s="932"/>
      <c r="Z415" s="932"/>
      <c r="AA415" s="932"/>
      <c r="AB415" s="932"/>
      <c r="AC415" s="932"/>
      <c r="AD415" s="932"/>
      <c r="AE415" s="932"/>
      <c r="AF415" s="932"/>
      <c r="AG415" s="932"/>
      <c r="AH415" s="932"/>
      <c r="AI415" s="932"/>
      <c r="AJ415" s="932"/>
      <c r="AK415" s="932"/>
      <c r="AL415" s="932"/>
      <c r="AM415" s="932"/>
      <c r="AN415" s="932"/>
      <c r="AO415" s="932"/>
      <c r="AP415" s="932"/>
      <c r="AQ415" s="932"/>
      <c r="AR415" s="932"/>
      <c r="AS415" s="932"/>
      <c r="AT415" s="932"/>
      <c r="AU415" s="932"/>
      <c r="AV415" s="932"/>
      <c r="AW415" s="932"/>
      <c r="AX415" s="932"/>
      <c r="AY415" s="932"/>
      <c r="AZ415" s="932"/>
      <c r="BA415" s="932"/>
      <c r="BB415" s="932"/>
      <c r="BC415" s="932"/>
      <c r="BD415" s="932"/>
      <c r="BE415" s="932"/>
      <c r="BF415" s="933"/>
      <c r="BG415" s="899"/>
      <c r="BH415" s="900"/>
      <c r="BI415" s="900"/>
      <c r="BJ415" s="900"/>
      <c r="BK415" s="900"/>
      <c r="BL415" s="901"/>
    </row>
    <row r="416" spans="1:80" s="801" customFormat="1" ht="12.75" customHeight="1">
      <c r="A416" s="392"/>
      <c r="B416" s="972"/>
      <c r="C416" s="973"/>
      <c r="D416" s="974"/>
      <c r="E416" s="934"/>
      <c r="F416" s="935"/>
      <c r="G416" s="935"/>
      <c r="H416" s="935"/>
      <c r="I416" s="935"/>
      <c r="J416" s="935"/>
      <c r="K416" s="935"/>
      <c r="L416" s="935"/>
      <c r="M416" s="935"/>
      <c r="N416" s="935"/>
      <c r="O416" s="935"/>
      <c r="P416" s="935"/>
      <c r="Q416" s="935"/>
      <c r="R416" s="935"/>
      <c r="S416" s="935"/>
      <c r="T416" s="935"/>
      <c r="U416" s="935"/>
      <c r="V416" s="935"/>
      <c r="W416" s="935"/>
      <c r="X416" s="935"/>
      <c r="Y416" s="935"/>
      <c r="Z416" s="935"/>
      <c r="AA416" s="935"/>
      <c r="AB416" s="935"/>
      <c r="AC416" s="935"/>
      <c r="AD416" s="935"/>
      <c r="AE416" s="935"/>
      <c r="AF416" s="935"/>
      <c r="AG416" s="935"/>
      <c r="AH416" s="935"/>
      <c r="AI416" s="935"/>
      <c r="AJ416" s="935"/>
      <c r="AK416" s="935"/>
      <c r="AL416" s="935"/>
      <c r="AM416" s="935"/>
      <c r="AN416" s="935"/>
      <c r="AO416" s="935"/>
      <c r="AP416" s="935"/>
      <c r="AQ416" s="935"/>
      <c r="AR416" s="935"/>
      <c r="AS416" s="935"/>
      <c r="AT416" s="935"/>
      <c r="AU416" s="935"/>
      <c r="AV416" s="935"/>
      <c r="AW416" s="935"/>
      <c r="AX416" s="935"/>
      <c r="AY416" s="935"/>
      <c r="AZ416" s="935"/>
      <c r="BA416" s="935"/>
      <c r="BB416" s="935"/>
      <c r="BC416" s="935"/>
      <c r="BD416" s="935"/>
      <c r="BE416" s="935"/>
      <c r="BF416" s="936"/>
      <c r="BG416" s="902"/>
      <c r="BH416" s="903"/>
      <c r="BI416" s="903"/>
      <c r="BJ416" s="903"/>
      <c r="BK416" s="903"/>
      <c r="BL416" s="904"/>
      <c r="BM416" s="391"/>
      <c r="BN416" s="391"/>
      <c r="BO416" s="391"/>
      <c r="BP416" s="391"/>
      <c r="BQ416" s="391"/>
      <c r="BR416" s="391"/>
      <c r="BS416" s="391"/>
      <c r="BT416" s="391"/>
      <c r="BU416" s="391"/>
      <c r="BV416" s="391"/>
      <c r="BW416" s="391"/>
      <c r="BX416" s="391"/>
      <c r="BY416" s="391"/>
      <c r="BZ416" s="391"/>
      <c r="CA416" s="391"/>
      <c r="CB416" s="391"/>
    </row>
    <row r="417" spans="1:80" ht="12.75" customHeight="1">
      <c r="A417" s="255"/>
      <c r="B417" s="972"/>
      <c r="C417" s="973"/>
      <c r="D417" s="974"/>
      <c r="E417" s="934"/>
      <c r="F417" s="935"/>
      <c r="G417" s="935"/>
      <c r="H417" s="935"/>
      <c r="I417" s="935"/>
      <c r="J417" s="935"/>
      <c r="K417" s="935"/>
      <c r="L417" s="935"/>
      <c r="M417" s="935"/>
      <c r="N417" s="935"/>
      <c r="O417" s="935"/>
      <c r="P417" s="935"/>
      <c r="Q417" s="935"/>
      <c r="R417" s="935"/>
      <c r="S417" s="935"/>
      <c r="T417" s="935"/>
      <c r="U417" s="935"/>
      <c r="V417" s="935"/>
      <c r="W417" s="935"/>
      <c r="X417" s="935"/>
      <c r="Y417" s="935"/>
      <c r="Z417" s="935"/>
      <c r="AA417" s="935"/>
      <c r="AB417" s="935"/>
      <c r="AC417" s="935"/>
      <c r="AD417" s="935"/>
      <c r="AE417" s="935"/>
      <c r="AF417" s="935"/>
      <c r="AG417" s="935"/>
      <c r="AH417" s="935"/>
      <c r="AI417" s="935"/>
      <c r="AJ417" s="935"/>
      <c r="AK417" s="935"/>
      <c r="AL417" s="935"/>
      <c r="AM417" s="935"/>
      <c r="AN417" s="935"/>
      <c r="AO417" s="935"/>
      <c r="AP417" s="935"/>
      <c r="AQ417" s="935"/>
      <c r="AR417" s="935"/>
      <c r="AS417" s="935"/>
      <c r="AT417" s="935"/>
      <c r="AU417" s="935"/>
      <c r="AV417" s="935"/>
      <c r="AW417" s="935"/>
      <c r="AX417" s="935"/>
      <c r="AY417" s="935"/>
      <c r="AZ417" s="935"/>
      <c r="BA417" s="935"/>
      <c r="BB417" s="935"/>
      <c r="BC417" s="935"/>
      <c r="BD417" s="935"/>
      <c r="BE417" s="935"/>
      <c r="BF417" s="936"/>
      <c r="BG417" s="902"/>
      <c r="BH417" s="903"/>
      <c r="BI417" s="903"/>
      <c r="BJ417" s="903"/>
      <c r="BK417" s="903"/>
      <c r="BL417" s="904"/>
    </row>
    <row r="418" spans="1:80" ht="12.75" customHeight="1">
      <c r="A418" s="255"/>
      <c r="B418" s="972"/>
      <c r="C418" s="973"/>
      <c r="D418" s="974"/>
      <c r="E418" s="934"/>
      <c r="F418" s="935"/>
      <c r="G418" s="935"/>
      <c r="H418" s="935"/>
      <c r="I418" s="935"/>
      <c r="J418" s="935"/>
      <c r="K418" s="935"/>
      <c r="L418" s="935"/>
      <c r="M418" s="935"/>
      <c r="N418" s="935"/>
      <c r="O418" s="935"/>
      <c r="P418" s="935"/>
      <c r="Q418" s="935"/>
      <c r="R418" s="935"/>
      <c r="S418" s="935"/>
      <c r="T418" s="935"/>
      <c r="U418" s="935"/>
      <c r="V418" s="935"/>
      <c r="W418" s="935"/>
      <c r="X418" s="935"/>
      <c r="Y418" s="935"/>
      <c r="Z418" s="935"/>
      <c r="AA418" s="935"/>
      <c r="AB418" s="935"/>
      <c r="AC418" s="935"/>
      <c r="AD418" s="935"/>
      <c r="AE418" s="935"/>
      <c r="AF418" s="935"/>
      <c r="AG418" s="935"/>
      <c r="AH418" s="935"/>
      <c r="AI418" s="935"/>
      <c r="AJ418" s="935"/>
      <c r="AK418" s="935"/>
      <c r="AL418" s="935"/>
      <c r="AM418" s="935"/>
      <c r="AN418" s="935"/>
      <c r="AO418" s="935"/>
      <c r="AP418" s="935"/>
      <c r="AQ418" s="935"/>
      <c r="AR418" s="935"/>
      <c r="AS418" s="935"/>
      <c r="AT418" s="935"/>
      <c r="AU418" s="935"/>
      <c r="AV418" s="935"/>
      <c r="AW418" s="935"/>
      <c r="AX418" s="935"/>
      <c r="AY418" s="935"/>
      <c r="AZ418" s="935"/>
      <c r="BA418" s="935"/>
      <c r="BB418" s="935"/>
      <c r="BC418" s="935"/>
      <c r="BD418" s="935"/>
      <c r="BE418" s="935"/>
      <c r="BF418" s="936"/>
      <c r="BG418" s="902"/>
      <c r="BH418" s="903"/>
      <c r="BI418" s="903"/>
      <c r="BJ418" s="903"/>
      <c r="BK418" s="903"/>
      <c r="BL418" s="904"/>
    </row>
    <row r="419" spans="1:80" ht="12.75" customHeight="1">
      <c r="A419" s="255"/>
      <c r="B419" s="975"/>
      <c r="C419" s="976"/>
      <c r="D419" s="977"/>
      <c r="E419" s="937"/>
      <c r="F419" s="938"/>
      <c r="G419" s="938"/>
      <c r="H419" s="938"/>
      <c r="I419" s="938"/>
      <c r="J419" s="938"/>
      <c r="K419" s="938"/>
      <c r="L419" s="938"/>
      <c r="M419" s="938"/>
      <c r="N419" s="938"/>
      <c r="O419" s="938"/>
      <c r="P419" s="938"/>
      <c r="Q419" s="938"/>
      <c r="R419" s="938"/>
      <c r="S419" s="938"/>
      <c r="T419" s="938"/>
      <c r="U419" s="938"/>
      <c r="V419" s="938"/>
      <c r="W419" s="938"/>
      <c r="X419" s="938"/>
      <c r="Y419" s="938"/>
      <c r="Z419" s="938"/>
      <c r="AA419" s="938"/>
      <c r="AB419" s="938"/>
      <c r="AC419" s="938"/>
      <c r="AD419" s="938"/>
      <c r="AE419" s="938"/>
      <c r="AF419" s="938"/>
      <c r="AG419" s="938"/>
      <c r="AH419" s="938"/>
      <c r="AI419" s="938"/>
      <c r="AJ419" s="938"/>
      <c r="AK419" s="938"/>
      <c r="AL419" s="938"/>
      <c r="AM419" s="938"/>
      <c r="AN419" s="938"/>
      <c r="AO419" s="938"/>
      <c r="AP419" s="938"/>
      <c r="AQ419" s="938"/>
      <c r="AR419" s="938"/>
      <c r="AS419" s="938"/>
      <c r="AT419" s="938"/>
      <c r="AU419" s="938"/>
      <c r="AV419" s="938"/>
      <c r="AW419" s="938"/>
      <c r="AX419" s="938"/>
      <c r="AY419" s="938"/>
      <c r="AZ419" s="938"/>
      <c r="BA419" s="938"/>
      <c r="BB419" s="938"/>
      <c r="BC419" s="938"/>
      <c r="BD419" s="938"/>
      <c r="BE419" s="938"/>
      <c r="BF419" s="939"/>
      <c r="BG419" s="905"/>
      <c r="BH419" s="906"/>
      <c r="BI419" s="906"/>
      <c r="BJ419" s="906"/>
      <c r="BK419" s="906"/>
      <c r="BL419" s="907"/>
    </row>
    <row r="420" spans="1:80" ht="12.75" customHeight="1">
      <c r="B420" s="192"/>
      <c r="C420" s="192"/>
      <c r="D420" s="219"/>
      <c r="E420" s="219"/>
      <c r="F420" s="219"/>
      <c r="G420" s="219"/>
      <c r="H420" s="219"/>
      <c r="I420" s="219"/>
      <c r="J420" s="219"/>
      <c r="K420" s="219"/>
      <c r="L420" s="219"/>
      <c r="M420" s="219"/>
      <c r="N420" s="219"/>
      <c r="O420" s="219"/>
      <c r="P420" s="219"/>
      <c r="Q420" s="219"/>
      <c r="R420" s="219"/>
      <c r="S420" s="219"/>
      <c r="T420" s="219"/>
      <c r="U420" s="219"/>
      <c r="V420" s="219"/>
      <c r="W420" s="219"/>
      <c r="X420" s="219"/>
      <c r="Y420" s="219"/>
      <c r="Z420" s="219"/>
      <c r="AA420" s="219"/>
      <c r="AB420" s="219"/>
      <c r="AC420" s="219"/>
      <c r="AD420" s="219"/>
      <c r="AE420" s="219"/>
      <c r="AF420" s="83"/>
      <c r="AG420" s="83"/>
      <c r="AH420" s="83"/>
      <c r="AI420" s="83"/>
      <c r="AJ420" s="83"/>
      <c r="AK420" s="83"/>
      <c r="AL420" s="83"/>
      <c r="AM420" s="83"/>
      <c r="AN420" s="83"/>
      <c r="AO420" s="83"/>
      <c r="AP420" s="83"/>
      <c r="AQ420" s="83"/>
      <c r="AR420" s="83"/>
      <c r="AS420" s="83"/>
      <c r="AT420" s="83"/>
      <c r="AU420" s="83"/>
      <c r="AV420" s="83"/>
      <c r="AW420" s="83"/>
      <c r="AX420" s="83"/>
      <c r="AY420" s="83"/>
      <c r="AZ420" s="83"/>
      <c r="BA420" s="83"/>
      <c r="BB420" s="83"/>
      <c r="BC420" s="83"/>
      <c r="BD420" s="83"/>
      <c r="BE420" s="83"/>
      <c r="BF420" s="83"/>
      <c r="BG420" s="102"/>
      <c r="BH420" s="102"/>
      <c r="BI420" s="102"/>
      <c r="BJ420" s="102"/>
      <c r="BK420" s="102"/>
      <c r="BL420" s="102"/>
    </row>
    <row r="421" spans="1:80" s="14" customFormat="1" ht="20.100000000000001" customHeight="1">
      <c r="A421" s="113" t="s">
        <v>424</v>
      </c>
      <c r="B421" s="113"/>
      <c r="C421" s="113"/>
      <c r="D421" s="312"/>
      <c r="E421" s="313"/>
      <c r="F421" s="313"/>
      <c r="G421" s="313"/>
      <c r="H421" s="313"/>
      <c r="I421" s="313"/>
      <c r="J421" s="313"/>
      <c r="K421" s="313"/>
      <c r="L421" s="313"/>
      <c r="M421" s="313"/>
      <c r="N421" s="313"/>
      <c r="O421" s="313"/>
      <c r="P421" s="313"/>
      <c r="Q421" s="313"/>
      <c r="R421" s="313"/>
      <c r="S421" s="313"/>
      <c r="T421" s="313"/>
      <c r="U421" s="313"/>
      <c r="V421" s="313"/>
      <c r="W421" s="221"/>
      <c r="X421" s="315"/>
      <c r="Y421" s="221"/>
      <c r="Z421" s="221"/>
      <c r="AA421" s="221"/>
      <c r="AB421" s="221"/>
      <c r="AC421" s="221"/>
      <c r="AD421" s="221"/>
      <c r="AE421" s="221"/>
      <c r="AF421" s="13"/>
      <c r="AG421" s="13"/>
      <c r="AH421" s="13"/>
      <c r="AI421" s="13"/>
      <c r="AJ421" s="13"/>
      <c r="AK421" s="13"/>
      <c r="AL421" s="13"/>
      <c r="AM421" s="13"/>
      <c r="AN421" s="13"/>
      <c r="AO421" s="13"/>
      <c r="AP421" s="13"/>
      <c r="BG421" s="93"/>
      <c r="BH421" s="93"/>
      <c r="BI421" s="93"/>
      <c r="BJ421" s="93"/>
      <c r="BK421" s="93"/>
      <c r="BL421" s="93"/>
      <c r="BM421" s="101"/>
      <c r="BN421" s="101"/>
      <c r="BO421" s="101"/>
      <c r="BP421" s="101"/>
      <c r="BQ421" s="101"/>
      <c r="BR421" s="101"/>
      <c r="BS421" s="101"/>
      <c r="BT421" s="101"/>
      <c r="BU421" s="101"/>
      <c r="BV421" s="101"/>
      <c r="BW421" s="101"/>
      <c r="BX421" s="101"/>
      <c r="BY421" s="101"/>
      <c r="BZ421" s="101"/>
      <c r="CA421" s="101"/>
      <c r="CB421" s="101"/>
    </row>
    <row r="422" spans="1:80" s="15" customFormat="1" ht="18" customHeight="1">
      <c r="A422" s="113"/>
      <c r="B422" s="925" t="s">
        <v>86</v>
      </c>
      <c r="C422" s="926"/>
      <c r="D422" s="926"/>
      <c r="E422" s="926"/>
      <c r="F422" s="926"/>
      <c r="G422" s="926"/>
      <c r="H422" s="926"/>
      <c r="I422" s="926"/>
      <c r="J422" s="926"/>
      <c r="K422" s="926"/>
      <c r="L422" s="926"/>
      <c r="M422" s="926"/>
      <c r="N422" s="926"/>
      <c r="O422" s="926"/>
      <c r="P422" s="926"/>
      <c r="Q422" s="926"/>
      <c r="R422" s="926"/>
      <c r="S422" s="926"/>
      <c r="T422" s="926"/>
      <c r="U422" s="926"/>
      <c r="V422" s="926"/>
      <c r="W422" s="926"/>
      <c r="X422" s="926"/>
      <c r="Y422" s="926"/>
      <c r="Z422" s="926"/>
      <c r="AA422" s="926"/>
      <c r="AB422" s="926"/>
      <c r="AC422" s="926"/>
      <c r="AD422" s="926"/>
      <c r="AE422" s="926"/>
      <c r="AF422" s="926"/>
      <c r="AG422" s="926"/>
      <c r="AH422" s="926"/>
      <c r="AI422" s="926"/>
      <c r="AJ422" s="926"/>
      <c r="AK422" s="926"/>
      <c r="AL422" s="926"/>
      <c r="AM422" s="926"/>
      <c r="AN422" s="926"/>
      <c r="AO422" s="926"/>
      <c r="AP422" s="926"/>
      <c r="AQ422" s="926"/>
      <c r="AR422" s="926"/>
      <c r="AS422" s="926"/>
      <c r="AT422" s="926"/>
      <c r="AU422" s="926"/>
      <c r="AV422" s="926"/>
      <c r="AW422" s="926"/>
      <c r="AX422" s="926"/>
      <c r="AY422" s="926"/>
      <c r="AZ422" s="926"/>
      <c r="BA422" s="926"/>
      <c r="BB422" s="926"/>
      <c r="BC422" s="926"/>
      <c r="BD422" s="926"/>
      <c r="BE422" s="926"/>
      <c r="BF422" s="926"/>
      <c r="BG422" s="926"/>
      <c r="BH422" s="926"/>
      <c r="BI422" s="926"/>
      <c r="BJ422" s="926"/>
      <c r="BK422" s="926"/>
      <c r="BL422" s="927"/>
      <c r="BM422" s="103"/>
      <c r="BN422" s="103"/>
      <c r="BO422" s="103"/>
      <c r="BP422" s="103"/>
      <c r="BQ422" s="103"/>
      <c r="BR422" s="103"/>
      <c r="BS422" s="103"/>
      <c r="BT422" s="103"/>
      <c r="BU422" s="103"/>
    </row>
    <row r="423" spans="1:80" ht="12.75" customHeight="1">
      <c r="A423" s="255"/>
      <c r="B423" s="969" t="s">
        <v>30</v>
      </c>
      <c r="C423" s="970"/>
      <c r="D423" s="971"/>
      <c r="E423" s="1131" t="s">
        <v>1421</v>
      </c>
      <c r="F423" s="1132"/>
      <c r="G423" s="1132"/>
      <c r="H423" s="1132"/>
      <c r="I423" s="1132"/>
      <c r="J423" s="1132"/>
      <c r="K423" s="1132"/>
      <c r="L423" s="1132"/>
      <c r="M423" s="1132"/>
      <c r="N423" s="1132"/>
      <c r="O423" s="1132"/>
      <c r="P423" s="1132"/>
      <c r="Q423" s="1132"/>
      <c r="R423" s="1132"/>
      <c r="S423" s="1132"/>
      <c r="T423" s="1132"/>
      <c r="U423" s="1132"/>
      <c r="V423" s="1132"/>
      <c r="W423" s="1132"/>
      <c r="X423" s="1132"/>
      <c r="Y423" s="1132"/>
      <c r="Z423" s="1132"/>
      <c r="AA423" s="1132"/>
      <c r="AB423" s="1132"/>
      <c r="AC423" s="1132"/>
      <c r="AD423" s="1132"/>
      <c r="AE423" s="1132"/>
      <c r="AF423" s="1132"/>
      <c r="AG423" s="1132"/>
      <c r="AH423" s="1132"/>
      <c r="AI423" s="1132"/>
      <c r="AJ423" s="1132"/>
      <c r="AK423" s="1132"/>
      <c r="AL423" s="1132"/>
      <c r="AM423" s="1132"/>
      <c r="AN423" s="1132"/>
      <c r="AO423" s="1132"/>
      <c r="AP423" s="1132"/>
      <c r="AQ423" s="1132"/>
      <c r="AR423" s="1132"/>
      <c r="AS423" s="1132"/>
      <c r="AT423" s="1132"/>
      <c r="AU423" s="1132"/>
      <c r="AV423" s="1132"/>
      <c r="AW423" s="1132"/>
      <c r="AX423" s="1132"/>
      <c r="AY423" s="1132"/>
      <c r="AZ423" s="1132"/>
      <c r="BA423" s="1132"/>
      <c r="BB423" s="1132"/>
      <c r="BC423" s="1132"/>
      <c r="BD423" s="1132"/>
      <c r="BE423" s="1132"/>
      <c r="BF423" s="1133"/>
      <c r="BG423" s="899"/>
      <c r="BH423" s="900"/>
      <c r="BI423" s="900"/>
      <c r="BJ423" s="900"/>
      <c r="BK423" s="900"/>
      <c r="BL423" s="901"/>
    </row>
    <row r="424" spans="1:80" ht="12.75" customHeight="1">
      <c r="A424" s="255"/>
      <c r="B424" s="972"/>
      <c r="C424" s="973"/>
      <c r="D424" s="974"/>
      <c r="E424" s="1134"/>
      <c r="F424" s="1135"/>
      <c r="G424" s="1135"/>
      <c r="H424" s="1135"/>
      <c r="I424" s="1135"/>
      <c r="J424" s="1135"/>
      <c r="K424" s="1135"/>
      <c r="L424" s="1135"/>
      <c r="M424" s="1135"/>
      <c r="N424" s="1135"/>
      <c r="O424" s="1135"/>
      <c r="P424" s="1135"/>
      <c r="Q424" s="1135"/>
      <c r="R424" s="1135"/>
      <c r="S424" s="1135"/>
      <c r="T424" s="1135"/>
      <c r="U424" s="1135"/>
      <c r="V424" s="1135"/>
      <c r="W424" s="1135"/>
      <c r="X424" s="1135"/>
      <c r="Y424" s="1135"/>
      <c r="Z424" s="1135"/>
      <c r="AA424" s="1135"/>
      <c r="AB424" s="1135"/>
      <c r="AC424" s="1135"/>
      <c r="AD424" s="1135"/>
      <c r="AE424" s="1135"/>
      <c r="AF424" s="1135"/>
      <c r="AG424" s="1135"/>
      <c r="AH424" s="1135"/>
      <c r="AI424" s="1135"/>
      <c r="AJ424" s="1135"/>
      <c r="AK424" s="1135"/>
      <c r="AL424" s="1135"/>
      <c r="AM424" s="1135"/>
      <c r="AN424" s="1135"/>
      <c r="AO424" s="1135"/>
      <c r="AP424" s="1135"/>
      <c r="AQ424" s="1135"/>
      <c r="AR424" s="1135"/>
      <c r="AS424" s="1135"/>
      <c r="AT424" s="1135"/>
      <c r="AU424" s="1135"/>
      <c r="AV424" s="1135"/>
      <c r="AW424" s="1135"/>
      <c r="AX424" s="1135"/>
      <c r="AY424" s="1135"/>
      <c r="AZ424" s="1135"/>
      <c r="BA424" s="1135"/>
      <c r="BB424" s="1135"/>
      <c r="BC424" s="1135"/>
      <c r="BD424" s="1135"/>
      <c r="BE424" s="1135"/>
      <c r="BF424" s="1136"/>
      <c r="BG424" s="902"/>
      <c r="BH424" s="903"/>
      <c r="BI424" s="903"/>
      <c r="BJ424" s="903"/>
      <c r="BK424" s="903"/>
      <c r="BL424" s="904"/>
    </row>
    <row r="425" spans="1:80" ht="12.75" customHeight="1">
      <c r="A425" s="255"/>
      <c r="B425" s="972"/>
      <c r="C425" s="973"/>
      <c r="D425" s="974"/>
      <c r="E425" s="1134"/>
      <c r="F425" s="1135"/>
      <c r="G425" s="1135"/>
      <c r="H425" s="1135"/>
      <c r="I425" s="1135"/>
      <c r="J425" s="1135"/>
      <c r="K425" s="1135"/>
      <c r="L425" s="1135"/>
      <c r="M425" s="1135"/>
      <c r="N425" s="1135"/>
      <c r="O425" s="1135"/>
      <c r="P425" s="1135"/>
      <c r="Q425" s="1135"/>
      <c r="R425" s="1135"/>
      <c r="S425" s="1135"/>
      <c r="T425" s="1135"/>
      <c r="U425" s="1135"/>
      <c r="V425" s="1135"/>
      <c r="W425" s="1135"/>
      <c r="X425" s="1135"/>
      <c r="Y425" s="1135"/>
      <c r="Z425" s="1135"/>
      <c r="AA425" s="1135"/>
      <c r="AB425" s="1135"/>
      <c r="AC425" s="1135"/>
      <c r="AD425" s="1135"/>
      <c r="AE425" s="1135"/>
      <c r="AF425" s="1135"/>
      <c r="AG425" s="1135"/>
      <c r="AH425" s="1135"/>
      <c r="AI425" s="1135"/>
      <c r="AJ425" s="1135"/>
      <c r="AK425" s="1135"/>
      <c r="AL425" s="1135"/>
      <c r="AM425" s="1135"/>
      <c r="AN425" s="1135"/>
      <c r="AO425" s="1135"/>
      <c r="AP425" s="1135"/>
      <c r="AQ425" s="1135"/>
      <c r="AR425" s="1135"/>
      <c r="AS425" s="1135"/>
      <c r="AT425" s="1135"/>
      <c r="AU425" s="1135"/>
      <c r="AV425" s="1135"/>
      <c r="AW425" s="1135"/>
      <c r="AX425" s="1135"/>
      <c r="AY425" s="1135"/>
      <c r="AZ425" s="1135"/>
      <c r="BA425" s="1135"/>
      <c r="BB425" s="1135"/>
      <c r="BC425" s="1135"/>
      <c r="BD425" s="1135"/>
      <c r="BE425" s="1135"/>
      <c r="BF425" s="1136"/>
      <c r="BG425" s="902"/>
      <c r="BH425" s="903"/>
      <c r="BI425" s="903"/>
      <c r="BJ425" s="903"/>
      <c r="BK425" s="903"/>
      <c r="BL425" s="904"/>
    </row>
    <row r="426" spans="1:80" ht="12.75" customHeight="1">
      <c r="A426" s="255"/>
      <c r="B426" s="972"/>
      <c r="C426" s="973"/>
      <c r="D426" s="974"/>
      <c r="E426" s="1134"/>
      <c r="F426" s="1135"/>
      <c r="G426" s="1135"/>
      <c r="H426" s="1135"/>
      <c r="I426" s="1135"/>
      <c r="J426" s="1135"/>
      <c r="K426" s="1135"/>
      <c r="L426" s="1135"/>
      <c r="M426" s="1135"/>
      <c r="N426" s="1135"/>
      <c r="O426" s="1135"/>
      <c r="P426" s="1135"/>
      <c r="Q426" s="1135"/>
      <c r="R426" s="1135"/>
      <c r="S426" s="1135"/>
      <c r="T426" s="1135"/>
      <c r="U426" s="1135"/>
      <c r="V426" s="1135"/>
      <c r="W426" s="1135"/>
      <c r="X426" s="1135"/>
      <c r="Y426" s="1135"/>
      <c r="Z426" s="1135"/>
      <c r="AA426" s="1135"/>
      <c r="AB426" s="1135"/>
      <c r="AC426" s="1135"/>
      <c r="AD426" s="1135"/>
      <c r="AE426" s="1135"/>
      <c r="AF426" s="1135"/>
      <c r="AG426" s="1135"/>
      <c r="AH426" s="1135"/>
      <c r="AI426" s="1135"/>
      <c r="AJ426" s="1135"/>
      <c r="AK426" s="1135"/>
      <c r="AL426" s="1135"/>
      <c r="AM426" s="1135"/>
      <c r="AN426" s="1135"/>
      <c r="AO426" s="1135"/>
      <c r="AP426" s="1135"/>
      <c r="AQ426" s="1135"/>
      <c r="AR426" s="1135"/>
      <c r="AS426" s="1135"/>
      <c r="AT426" s="1135"/>
      <c r="AU426" s="1135"/>
      <c r="AV426" s="1135"/>
      <c r="AW426" s="1135"/>
      <c r="AX426" s="1135"/>
      <c r="AY426" s="1135"/>
      <c r="AZ426" s="1135"/>
      <c r="BA426" s="1135"/>
      <c r="BB426" s="1135"/>
      <c r="BC426" s="1135"/>
      <c r="BD426" s="1135"/>
      <c r="BE426" s="1135"/>
      <c r="BF426" s="1136"/>
      <c r="BG426" s="902"/>
      <c r="BH426" s="903"/>
      <c r="BI426" s="903"/>
      <c r="BJ426" s="903"/>
      <c r="BK426" s="903"/>
      <c r="BL426" s="904"/>
    </row>
    <row r="427" spans="1:80" ht="12.75" customHeight="1">
      <c r="A427" s="255"/>
      <c r="B427" s="975"/>
      <c r="C427" s="976"/>
      <c r="D427" s="977"/>
      <c r="E427" s="1250"/>
      <c r="F427" s="1251"/>
      <c r="G427" s="1251"/>
      <c r="H427" s="1251"/>
      <c r="I427" s="1251"/>
      <c r="J427" s="1251"/>
      <c r="K427" s="1251"/>
      <c r="L427" s="1251"/>
      <c r="M427" s="1251"/>
      <c r="N427" s="1251"/>
      <c r="O427" s="1251"/>
      <c r="P427" s="1251"/>
      <c r="Q427" s="1251"/>
      <c r="R427" s="1251"/>
      <c r="S427" s="1251"/>
      <c r="T427" s="1251"/>
      <c r="U427" s="1251"/>
      <c r="V427" s="1251"/>
      <c r="W427" s="1251"/>
      <c r="X427" s="1251"/>
      <c r="Y427" s="1251"/>
      <c r="Z427" s="1251"/>
      <c r="AA427" s="1251"/>
      <c r="AB427" s="1251"/>
      <c r="AC427" s="1251"/>
      <c r="AD427" s="1251"/>
      <c r="AE427" s="1251"/>
      <c r="AF427" s="1251"/>
      <c r="AG427" s="1251"/>
      <c r="AH427" s="1251"/>
      <c r="AI427" s="1251"/>
      <c r="AJ427" s="1251"/>
      <c r="AK427" s="1251"/>
      <c r="AL427" s="1251"/>
      <c r="AM427" s="1251"/>
      <c r="AN427" s="1251"/>
      <c r="AO427" s="1251"/>
      <c r="AP427" s="1251"/>
      <c r="AQ427" s="1251"/>
      <c r="AR427" s="1251"/>
      <c r="AS427" s="1251"/>
      <c r="AT427" s="1251"/>
      <c r="AU427" s="1251"/>
      <c r="AV427" s="1251"/>
      <c r="AW427" s="1251"/>
      <c r="AX427" s="1251"/>
      <c r="AY427" s="1251"/>
      <c r="AZ427" s="1251"/>
      <c r="BA427" s="1251"/>
      <c r="BB427" s="1251"/>
      <c r="BC427" s="1251"/>
      <c r="BD427" s="1251"/>
      <c r="BE427" s="1251"/>
      <c r="BF427" s="1252"/>
      <c r="BG427" s="905"/>
      <c r="BH427" s="906"/>
      <c r="BI427" s="906"/>
      <c r="BJ427" s="906"/>
      <c r="BK427" s="906"/>
      <c r="BL427" s="907"/>
    </row>
    <row r="428" spans="1:80" ht="12.75" customHeight="1">
      <c r="A428" s="255"/>
      <c r="B428" s="969" t="s">
        <v>33</v>
      </c>
      <c r="C428" s="970"/>
      <c r="D428" s="971"/>
      <c r="E428" s="931" t="s">
        <v>540</v>
      </c>
      <c r="F428" s="932"/>
      <c r="G428" s="932"/>
      <c r="H428" s="932"/>
      <c r="I428" s="932"/>
      <c r="J428" s="932"/>
      <c r="K428" s="932"/>
      <c r="L428" s="932"/>
      <c r="M428" s="932"/>
      <c r="N428" s="932"/>
      <c r="O428" s="932"/>
      <c r="P428" s="932"/>
      <c r="Q428" s="932"/>
      <c r="R428" s="932"/>
      <c r="S428" s="932"/>
      <c r="T428" s="932"/>
      <c r="U428" s="932"/>
      <c r="V428" s="932"/>
      <c r="W428" s="932"/>
      <c r="X428" s="932"/>
      <c r="Y428" s="932"/>
      <c r="Z428" s="932"/>
      <c r="AA428" s="932"/>
      <c r="AB428" s="932"/>
      <c r="AC428" s="932"/>
      <c r="AD428" s="932"/>
      <c r="AE428" s="932"/>
      <c r="AF428" s="932"/>
      <c r="AG428" s="932"/>
      <c r="AH428" s="932"/>
      <c r="AI428" s="932"/>
      <c r="AJ428" s="932"/>
      <c r="AK428" s="932"/>
      <c r="AL428" s="932"/>
      <c r="AM428" s="932"/>
      <c r="AN428" s="932"/>
      <c r="AO428" s="932"/>
      <c r="AP428" s="932"/>
      <c r="AQ428" s="932"/>
      <c r="AR428" s="932"/>
      <c r="AS428" s="932"/>
      <c r="AT428" s="932"/>
      <c r="AU428" s="932"/>
      <c r="AV428" s="932"/>
      <c r="AW428" s="932"/>
      <c r="AX428" s="932"/>
      <c r="AY428" s="932"/>
      <c r="AZ428" s="932"/>
      <c r="BA428" s="932"/>
      <c r="BB428" s="932"/>
      <c r="BC428" s="932"/>
      <c r="BD428" s="932"/>
      <c r="BE428" s="932"/>
      <c r="BF428" s="933"/>
      <c r="BG428" s="899"/>
      <c r="BH428" s="900"/>
      <c r="BI428" s="900"/>
      <c r="BJ428" s="900"/>
      <c r="BK428" s="900"/>
      <c r="BL428" s="901"/>
    </row>
    <row r="429" spans="1:80" ht="12.75" customHeight="1">
      <c r="A429" s="255"/>
      <c r="B429" s="972"/>
      <c r="C429" s="973"/>
      <c r="D429" s="974"/>
      <c r="E429" s="934"/>
      <c r="F429" s="935"/>
      <c r="G429" s="935"/>
      <c r="H429" s="935"/>
      <c r="I429" s="935"/>
      <c r="J429" s="935"/>
      <c r="K429" s="935"/>
      <c r="L429" s="935"/>
      <c r="M429" s="935"/>
      <c r="N429" s="935"/>
      <c r="O429" s="935"/>
      <c r="P429" s="935"/>
      <c r="Q429" s="935"/>
      <c r="R429" s="935"/>
      <c r="S429" s="935"/>
      <c r="T429" s="935"/>
      <c r="U429" s="935"/>
      <c r="V429" s="935"/>
      <c r="W429" s="935"/>
      <c r="X429" s="935"/>
      <c r="Y429" s="935"/>
      <c r="Z429" s="935"/>
      <c r="AA429" s="935"/>
      <c r="AB429" s="935"/>
      <c r="AC429" s="935"/>
      <c r="AD429" s="935"/>
      <c r="AE429" s="935"/>
      <c r="AF429" s="935"/>
      <c r="AG429" s="935"/>
      <c r="AH429" s="935"/>
      <c r="AI429" s="935"/>
      <c r="AJ429" s="935"/>
      <c r="AK429" s="935"/>
      <c r="AL429" s="935"/>
      <c r="AM429" s="935"/>
      <c r="AN429" s="935"/>
      <c r="AO429" s="935"/>
      <c r="AP429" s="935"/>
      <c r="AQ429" s="935"/>
      <c r="AR429" s="935"/>
      <c r="AS429" s="935"/>
      <c r="AT429" s="935"/>
      <c r="AU429" s="935"/>
      <c r="AV429" s="935"/>
      <c r="AW429" s="935"/>
      <c r="AX429" s="935"/>
      <c r="AY429" s="935"/>
      <c r="AZ429" s="935"/>
      <c r="BA429" s="935"/>
      <c r="BB429" s="935"/>
      <c r="BC429" s="935"/>
      <c r="BD429" s="935"/>
      <c r="BE429" s="935"/>
      <c r="BF429" s="936"/>
      <c r="BG429" s="902"/>
      <c r="BH429" s="903"/>
      <c r="BI429" s="903"/>
      <c r="BJ429" s="903"/>
      <c r="BK429" s="903"/>
      <c r="BL429" s="904"/>
    </row>
    <row r="430" spans="1:80" ht="12.75" customHeight="1">
      <c r="A430" s="255"/>
      <c r="B430" s="972"/>
      <c r="C430" s="973"/>
      <c r="D430" s="974"/>
      <c r="E430" s="934"/>
      <c r="F430" s="935"/>
      <c r="G430" s="935"/>
      <c r="H430" s="935"/>
      <c r="I430" s="935"/>
      <c r="J430" s="935"/>
      <c r="K430" s="935"/>
      <c r="L430" s="935"/>
      <c r="M430" s="935"/>
      <c r="N430" s="935"/>
      <c r="O430" s="935"/>
      <c r="P430" s="935"/>
      <c r="Q430" s="935"/>
      <c r="R430" s="935"/>
      <c r="S430" s="935"/>
      <c r="T430" s="935"/>
      <c r="U430" s="935"/>
      <c r="V430" s="935"/>
      <c r="W430" s="935"/>
      <c r="X430" s="935"/>
      <c r="Y430" s="935"/>
      <c r="Z430" s="935"/>
      <c r="AA430" s="935"/>
      <c r="AB430" s="935"/>
      <c r="AC430" s="935"/>
      <c r="AD430" s="935"/>
      <c r="AE430" s="935"/>
      <c r="AF430" s="935"/>
      <c r="AG430" s="935"/>
      <c r="AH430" s="935"/>
      <c r="AI430" s="935"/>
      <c r="AJ430" s="935"/>
      <c r="AK430" s="935"/>
      <c r="AL430" s="935"/>
      <c r="AM430" s="935"/>
      <c r="AN430" s="935"/>
      <c r="AO430" s="935"/>
      <c r="AP430" s="935"/>
      <c r="AQ430" s="935"/>
      <c r="AR430" s="935"/>
      <c r="AS430" s="935"/>
      <c r="AT430" s="935"/>
      <c r="AU430" s="935"/>
      <c r="AV430" s="935"/>
      <c r="AW430" s="935"/>
      <c r="AX430" s="935"/>
      <c r="AY430" s="935"/>
      <c r="AZ430" s="935"/>
      <c r="BA430" s="935"/>
      <c r="BB430" s="935"/>
      <c r="BC430" s="935"/>
      <c r="BD430" s="935"/>
      <c r="BE430" s="935"/>
      <c r="BF430" s="936"/>
      <c r="BG430" s="902"/>
      <c r="BH430" s="903"/>
      <c r="BI430" s="903"/>
      <c r="BJ430" s="903"/>
      <c r="BK430" s="903"/>
      <c r="BL430" s="904"/>
    </row>
    <row r="431" spans="1:80" ht="12.75" customHeight="1">
      <c r="A431" s="255"/>
      <c r="B431" s="975"/>
      <c r="C431" s="976"/>
      <c r="D431" s="977"/>
      <c r="E431" s="937"/>
      <c r="F431" s="938"/>
      <c r="G431" s="938"/>
      <c r="H431" s="938"/>
      <c r="I431" s="938"/>
      <c r="J431" s="938"/>
      <c r="K431" s="938"/>
      <c r="L431" s="938"/>
      <c r="M431" s="938"/>
      <c r="N431" s="938"/>
      <c r="O431" s="938"/>
      <c r="P431" s="938"/>
      <c r="Q431" s="938"/>
      <c r="R431" s="938"/>
      <c r="S431" s="938"/>
      <c r="T431" s="938"/>
      <c r="U431" s="938"/>
      <c r="V431" s="938"/>
      <c r="W431" s="938"/>
      <c r="X431" s="938"/>
      <c r="Y431" s="938"/>
      <c r="Z431" s="938"/>
      <c r="AA431" s="938"/>
      <c r="AB431" s="938"/>
      <c r="AC431" s="938"/>
      <c r="AD431" s="938"/>
      <c r="AE431" s="938"/>
      <c r="AF431" s="938"/>
      <c r="AG431" s="938"/>
      <c r="AH431" s="938"/>
      <c r="AI431" s="938"/>
      <c r="AJ431" s="938"/>
      <c r="AK431" s="938"/>
      <c r="AL431" s="938"/>
      <c r="AM431" s="938"/>
      <c r="AN431" s="938"/>
      <c r="AO431" s="938"/>
      <c r="AP431" s="938"/>
      <c r="AQ431" s="938"/>
      <c r="AR431" s="938"/>
      <c r="AS431" s="938"/>
      <c r="AT431" s="938"/>
      <c r="AU431" s="938"/>
      <c r="AV431" s="938"/>
      <c r="AW431" s="938"/>
      <c r="AX431" s="938"/>
      <c r="AY431" s="938"/>
      <c r="AZ431" s="938"/>
      <c r="BA431" s="938"/>
      <c r="BB431" s="938"/>
      <c r="BC431" s="938"/>
      <c r="BD431" s="938"/>
      <c r="BE431" s="938"/>
      <c r="BF431" s="939"/>
      <c r="BG431" s="905"/>
      <c r="BH431" s="906"/>
      <c r="BI431" s="906"/>
      <c r="BJ431" s="906"/>
      <c r="BK431" s="906"/>
      <c r="BL431" s="907"/>
    </row>
    <row r="432" spans="1:80" ht="12.75" customHeight="1">
      <c r="A432" s="255"/>
      <c r="B432" s="1106" t="s">
        <v>34</v>
      </c>
      <c r="C432" s="1107"/>
      <c r="D432" s="1108"/>
      <c r="E432" s="940" t="s">
        <v>602</v>
      </c>
      <c r="F432" s="941"/>
      <c r="G432" s="941"/>
      <c r="H432" s="941"/>
      <c r="I432" s="941"/>
      <c r="J432" s="941"/>
      <c r="K432" s="941"/>
      <c r="L432" s="941"/>
      <c r="M432" s="941"/>
      <c r="N432" s="941"/>
      <c r="O432" s="941"/>
      <c r="P432" s="941"/>
      <c r="Q432" s="941"/>
      <c r="R432" s="941"/>
      <c r="S432" s="941"/>
      <c r="T432" s="941"/>
      <c r="U432" s="941"/>
      <c r="V432" s="941"/>
      <c r="W432" s="941"/>
      <c r="X432" s="941"/>
      <c r="Y432" s="941"/>
      <c r="Z432" s="941"/>
      <c r="AA432" s="941"/>
      <c r="AB432" s="941"/>
      <c r="AC432" s="941"/>
      <c r="AD432" s="941"/>
      <c r="AE432" s="941"/>
      <c r="AF432" s="941"/>
      <c r="AG432" s="941"/>
      <c r="AH432" s="941"/>
      <c r="AI432" s="941"/>
      <c r="AJ432" s="941"/>
      <c r="AK432" s="941"/>
      <c r="AL432" s="941"/>
      <c r="AM432" s="941"/>
      <c r="AN432" s="941"/>
      <c r="AO432" s="941"/>
      <c r="AP432" s="941"/>
      <c r="AQ432" s="941"/>
      <c r="AR432" s="941"/>
      <c r="AS432" s="941"/>
      <c r="AT432" s="941"/>
      <c r="AU432" s="941"/>
      <c r="AV432" s="941"/>
      <c r="AW432" s="941"/>
      <c r="AX432" s="941"/>
      <c r="AY432" s="941"/>
      <c r="AZ432" s="941"/>
      <c r="BA432" s="941"/>
      <c r="BB432" s="941"/>
      <c r="BC432" s="941"/>
      <c r="BD432" s="941"/>
      <c r="BE432" s="941"/>
      <c r="BF432" s="942"/>
      <c r="BG432" s="899"/>
      <c r="BH432" s="900"/>
      <c r="BI432" s="900"/>
      <c r="BJ432" s="900"/>
      <c r="BK432" s="900"/>
      <c r="BL432" s="901"/>
    </row>
    <row r="433" spans="1:80" ht="12.75" customHeight="1">
      <c r="A433" s="255"/>
      <c r="B433" s="1109"/>
      <c r="C433" s="1110"/>
      <c r="D433" s="1111"/>
      <c r="E433" s="943"/>
      <c r="F433" s="944"/>
      <c r="G433" s="944"/>
      <c r="H433" s="944"/>
      <c r="I433" s="944"/>
      <c r="J433" s="944"/>
      <c r="K433" s="944"/>
      <c r="L433" s="944"/>
      <c r="M433" s="944"/>
      <c r="N433" s="944"/>
      <c r="O433" s="944"/>
      <c r="P433" s="944"/>
      <c r="Q433" s="944"/>
      <c r="R433" s="944"/>
      <c r="S433" s="944"/>
      <c r="T433" s="944"/>
      <c r="U433" s="944"/>
      <c r="V433" s="944"/>
      <c r="W433" s="944"/>
      <c r="X433" s="944"/>
      <c r="Y433" s="944"/>
      <c r="Z433" s="944"/>
      <c r="AA433" s="944"/>
      <c r="AB433" s="944"/>
      <c r="AC433" s="944"/>
      <c r="AD433" s="944"/>
      <c r="AE433" s="944"/>
      <c r="AF433" s="944"/>
      <c r="AG433" s="944"/>
      <c r="AH433" s="944"/>
      <c r="AI433" s="944"/>
      <c r="AJ433" s="944"/>
      <c r="AK433" s="944"/>
      <c r="AL433" s="944"/>
      <c r="AM433" s="944"/>
      <c r="AN433" s="944"/>
      <c r="AO433" s="944"/>
      <c r="AP433" s="944"/>
      <c r="AQ433" s="944"/>
      <c r="AR433" s="944"/>
      <c r="AS433" s="944"/>
      <c r="AT433" s="944"/>
      <c r="AU433" s="944"/>
      <c r="AV433" s="944"/>
      <c r="AW433" s="944"/>
      <c r="AX433" s="944"/>
      <c r="AY433" s="944"/>
      <c r="AZ433" s="944"/>
      <c r="BA433" s="944"/>
      <c r="BB433" s="944"/>
      <c r="BC433" s="944"/>
      <c r="BD433" s="944"/>
      <c r="BE433" s="944"/>
      <c r="BF433" s="945"/>
      <c r="BG433" s="902"/>
      <c r="BH433" s="903"/>
      <c r="BI433" s="903"/>
      <c r="BJ433" s="903"/>
      <c r="BK433" s="903"/>
      <c r="BL433" s="904"/>
    </row>
    <row r="434" spans="1:80" s="329" customFormat="1" ht="12.75" customHeight="1">
      <c r="A434" s="255"/>
      <c r="B434" s="1109"/>
      <c r="C434" s="1110"/>
      <c r="D434" s="1111"/>
      <c r="E434" s="943"/>
      <c r="F434" s="944"/>
      <c r="G434" s="944"/>
      <c r="H434" s="944"/>
      <c r="I434" s="944"/>
      <c r="J434" s="944"/>
      <c r="K434" s="944"/>
      <c r="L434" s="944"/>
      <c r="M434" s="944"/>
      <c r="N434" s="944"/>
      <c r="O434" s="944"/>
      <c r="P434" s="944"/>
      <c r="Q434" s="944"/>
      <c r="R434" s="944"/>
      <c r="S434" s="944"/>
      <c r="T434" s="944"/>
      <c r="U434" s="944"/>
      <c r="V434" s="944"/>
      <c r="W434" s="944"/>
      <c r="X434" s="944"/>
      <c r="Y434" s="944"/>
      <c r="Z434" s="944"/>
      <c r="AA434" s="944"/>
      <c r="AB434" s="944"/>
      <c r="AC434" s="944"/>
      <c r="AD434" s="944"/>
      <c r="AE434" s="944"/>
      <c r="AF434" s="944"/>
      <c r="AG434" s="944"/>
      <c r="AH434" s="944"/>
      <c r="AI434" s="944"/>
      <c r="AJ434" s="944"/>
      <c r="AK434" s="944"/>
      <c r="AL434" s="944"/>
      <c r="AM434" s="944"/>
      <c r="AN434" s="944"/>
      <c r="AO434" s="944"/>
      <c r="AP434" s="944"/>
      <c r="AQ434" s="944"/>
      <c r="AR434" s="944"/>
      <c r="AS434" s="944"/>
      <c r="AT434" s="944"/>
      <c r="AU434" s="944"/>
      <c r="AV434" s="944"/>
      <c r="AW434" s="944"/>
      <c r="AX434" s="944"/>
      <c r="AY434" s="944"/>
      <c r="AZ434" s="944"/>
      <c r="BA434" s="944"/>
      <c r="BB434" s="944"/>
      <c r="BC434" s="944"/>
      <c r="BD434" s="944"/>
      <c r="BE434" s="944"/>
      <c r="BF434" s="945"/>
      <c r="BG434" s="902"/>
      <c r="BH434" s="903"/>
      <c r="BI434" s="903"/>
      <c r="BJ434" s="903"/>
      <c r="BK434" s="903"/>
      <c r="BL434" s="904"/>
      <c r="BM434" s="46"/>
      <c r="BN434" s="46"/>
      <c r="BO434" s="46"/>
      <c r="BP434" s="46"/>
      <c r="BQ434" s="46"/>
      <c r="BR434" s="46"/>
      <c r="BS434" s="46"/>
      <c r="BT434" s="46"/>
      <c r="BU434" s="46"/>
      <c r="BV434" s="46"/>
      <c r="BW434" s="46"/>
      <c r="BX434" s="46"/>
      <c r="BY434" s="46"/>
      <c r="BZ434" s="46"/>
      <c r="CA434" s="46"/>
      <c r="CB434" s="46"/>
    </row>
    <row r="435" spans="1:80" ht="12.75" customHeight="1">
      <c r="A435" s="255"/>
      <c r="B435" s="1109"/>
      <c r="C435" s="1110"/>
      <c r="D435" s="1111"/>
      <c r="E435" s="943"/>
      <c r="F435" s="944"/>
      <c r="G435" s="944"/>
      <c r="H435" s="944"/>
      <c r="I435" s="944"/>
      <c r="J435" s="944"/>
      <c r="K435" s="944"/>
      <c r="L435" s="944"/>
      <c r="M435" s="944"/>
      <c r="N435" s="944"/>
      <c r="O435" s="944"/>
      <c r="P435" s="944"/>
      <c r="Q435" s="944"/>
      <c r="R435" s="944"/>
      <c r="S435" s="944"/>
      <c r="T435" s="944"/>
      <c r="U435" s="944"/>
      <c r="V435" s="944"/>
      <c r="W435" s="944"/>
      <c r="X435" s="944"/>
      <c r="Y435" s="944"/>
      <c r="Z435" s="944"/>
      <c r="AA435" s="944"/>
      <c r="AB435" s="944"/>
      <c r="AC435" s="944"/>
      <c r="AD435" s="944"/>
      <c r="AE435" s="944"/>
      <c r="AF435" s="944"/>
      <c r="AG435" s="944"/>
      <c r="AH435" s="944"/>
      <c r="AI435" s="944"/>
      <c r="AJ435" s="944"/>
      <c r="AK435" s="944"/>
      <c r="AL435" s="944"/>
      <c r="AM435" s="944"/>
      <c r="AN435" s="944"/>
      <c r="AO435" s="944"/>
      <c r="AP435" s="944"/>
      <c r="AQ435" s="944"/>
      <c r="AR435" s="944"/>
      <c r="AS435" s="944"/>
      <c r="AT435" s="944"/>
      <c r="AU435" s="944"/>
      <c r="AV435" s="944"/>
      <c r="AW435" s="944"/>
      <c r="AX435" s="944"/>
      <c r="AY435" s="944"/>
      <c r="AZ435" s="944"/>
      <c r="BA435" s="944"/>
      <c r="BB435" s="944"/>
      <c r="BC435" s="944"/>
      <c r="BD435" s="944"/>
      <c r="BE435" s="944"/>
      <c r="BF435" s="945"/>
      <c r="BG435" s="902"/>
      <c r="BH435" s="903"/>
      <c r="BI435" s="903"/>
      <c r="BJ435" s="903"/>
      <c r="BK435" s="903"/>
      <c r="BL435" s="904"/>
    </row>
    <row r="436" spans="1:80" ht="12.75" customHeight="1">
      <c r="A436" s="255"/>
      <c r="B436" s="1109"/>
      <c r="C436" s="1110"/>
      <c r="D436" s="1111"/>
      <c r="E436" s="943"/>
      <c r="F436" s="944"/>
      <c r="G436" s="944"/>
      <c r="H436" s="944"/>
      <c r="I436" s="944"/>
      <c r="J436" s="944"/>
      <c r="K436" s="944"/>
      <c r="L436" s="944"/>
      <c r="M436" s="944"/>
      <c r="N436" s="944"/>
      <c r="O436" s="944"/>
      <c r="P436" s="944"/>
      <c r="Q436" s="944"/>
      <c r="R436" s="944"/>
      <c r="S436" s="944"/>
      <c r="T436" s="944"/>
      <c r="U436" s="944"/>
      <c r="V436" s="944"/>
      <c r="W436" s="944"/>
      <c r="X436" s="944"/>
      <c r="Y436" s="944"/>
      <c r="Z436" s="944"/>
      <c r="AA436" s="944"/>
      <c r="AB436" s="944"/>
      <c r="AC436" s="944"/>
      <c r="AD436" s="944"/>
      <c r="AE436" s="944"/>
      <c r="AF436" s="944"/>
      <c r="AG436" s="944"/>
      <c r="AH436" s="944"/>
      <c r="AI436" s="944"/>
      <c r="AJ436" s="944"/>
      <c r="AK436" s="944"/>
      <c r="AL436" s="944"/>
      <c r="AM436" s="944"/>
      <c r="AN436" s="944"/>
      <c r="AO436" s="944"/>
      <c r="AP436" s="944"/>
      <c r="AQ436" s="944"/>
      <c r="AR436" s="944"/>
      <c r="AS436" s="944"/>
      <c r="AT436" s="944"/>
      <c r="AU436" s="944"/>
      <c r="AV436" s="944"/>
      <c r="AW436" s="944"/>
      <c r="AX436" s="944"/>
      <c r="AY436" s="944"/>
      <c r="AZ436" s="944"/>
      <c r="BA436" s="944"/>
      <c r="BB436" s="944"/>
      <c r="BC436" s="944"/>
      <c r="BD436" s="944"/>
      <c r="BE436" s="944"/>
      <c r="BF436" s="945"/>
      <c r="BG436" s="902"/>
      <c r="BH436" s="903"/>
      <c r="BI436" s="903"/>
      <c r="BJ436" s="903"/>
      <c r="BK436" s="903"/>
      <c r="BL436" s="904"/>
    </row>
    <row r="437" spans="1:80" ht="12.75" customHeight="1">
      <c r="A437" s="255"/>
      <c r="B437" s="1112"/>
      <c r="C437" s="1113"/>
      <c r="D437" s="1114"/>
      <c r="E437" s="946"/>
      <c r="F437" s="947"/>
      <c r="G437" s="947"/>
      <c r="H437" s="947"/>
      <c r="I437" s="947"/>
      <c r="J437" s="947"/>
      <c r="K437" s="947"/>
      <c r="L437" s="947"/>
      <c r="M437" s="947"/>
      <c r="N437" s="947"/>
      <c r="O437" s="947"/>
      <c r="P437" s="947"/>
      <c r="Q437" s="947"/>
      <c r="R437" s="947"/>
      <c r="S437" s="947"/>
      <c r="T437" s="947"/>
      <c r="U437" s="947"/>
      <c r="V437" s="947"/>
      <c r="W437" s="947"/>
      <c r="X437" s="947"/>
      <c r="Y437" s="947"/>
      <c r="Z437" s="947"/>
      <c r="AA437" s="947"/>
      <c r="AB437" s="947"/>
      <c r="AC437" s="947"/>
      <c r="AD437" s="947"/>
      <c r="AE437" s="947"/>
      <c r="AF437" s="947"/>
      <c r="AG437" s="947"/>
      <c r="AH437" s="947"/>
      <c r="AI437" s="947"/>
      <c r="AJ437" s="947"/>
      <c r="AK437" s="947"/>
      <c r="AL437" s="947"/>
      <c r="AM437" s="947"/>
      <c r="AN437" s="947"/>
      <c r="AO437" s="947"/>
      <c r="AP437" s="947"/>
      <c r="AQ437" s="947"/>
      <c r="AR437" s="947"/>
      <c r="AS437" s="947"/>
      <c r="AT437" s="947"/>
      <c r="AU437" s="947"/>
      <c r="AV437" s="947"/>
      <c r="AW437" s="947"/>
      <c r="AX437" s="947"/>
      <c r="AY437" s="947"/>
      <c r="AZ437" s="947"/>
      <c r="BA437" s="947"/>
      <c r="BB437" s="947"/>
      <c r="BC437" s="947"/>
      <c r="BD437" s="947"/>
      <c r="BE437" s="947"/>
      <c r="BF437" s="948"/>
      <c r="BG437" s="905"/>
      <c r="BH437" s="906"/>
      <c r="BI437" s="906"/>
      <c r="BJ437" s="906"/>
      <c r="BK437" s="906"/>
      <c r="BL437" s="907"/>
    </row>
    <row r="438" spans="1:80" ht="12.75" customHeight="1">
      <c r="A438" s="255"/>
      <c r="B438" s="1106" t="s">
        <v>35</v>
      </c>
      <c r="C438" s="1107"/>
      <c r="D438" s="1108"/>
      <c r="E438" s="940" t="s">
        <v>427</v>
      </c>
      <c r="F438" s="941"/>
      <c r="G438" s="941"/>
      <c r="H438" s="941"/>
      <c r="I438" s="941"/>
      <c r="J438" s="941"/>
      <c r="K438" s="941"/>
      <c r="L438" s="941"/>
      <c r="M438" s="941"/>
      <c r="N438" s="941"/>
      <c r="O438" s="941"/>
      <c r="P438" s="941"/>
      <c r="Q438" s="941"/>
      <c r="R438" s="941"/>
      <c r="S438" s="941"/>
      <c r="T438" s="941"/>
      <c r="U438" s="941"/>
      <c r="V438" s="941"/>
      <c r="W438" s="941"/>
      <c r="X438" s="941"/>
      <c r="Y438" s="941"/>
      <c r="Z438" s="941"/>
      <c r="AA438" s="941"/>
      <c r="AB438" s="941"/>
      <c r="AC438" s="941"/>
      <c r="AD438" s="941"/>
      <c r="AE438" s="941"/>
      <c r="AF438" s="941"/>
      <c r="AG438" s="941"/>
      <c r="AH438" s="941"/>
      <c r="AI438" s="941"/>
      <c r="AJ438" s="941"/>
      <c r="AK438" s="941"/>
      <c r="AL438" s="941"/>
      <c r="AM438" s="941"/>
      <c r="AN438" s="941"/>
      <c r="AO438" s="941"/>
      <c r="AP438" s="941"/>
      <c r="AQ438" s="941"/>
      <c r="AR438" s="941"/>
      <c r="AS438" s="941"/>
      <c r="AT438" s="941"/>
      <c r="AU438" s="941"/>
      <c r="AV438" s="941"/>
      <c r="AW438" s="941"/>
      <c r="AX438" s="941"/>
      <c r="AY438" s="941"/>
      <c r="AZ438" s="941"/>
      <c r="BA438" s="941"/>
      <c r="BB438" s="941"/>
      <c r="BC438" s="941"/>
      <c r="BD438" s="941"/>
      <c r="BE438" s="941"/>
      <c r="BF438" s="942"/>
      <c r="BG438" s="899"/>
      <c r="BH438" s="900"/>
      <c r="BI438" s="900"/>
      <c r="BJ438" s="900"/>
      <c r="BK438" s="900"/>
      <c r="BL438" s="901"/>
    </row>
    <row r="439" spans="1:80" ht="12.75" customHeight="1">
      <c r="A439" s="255"/>
      <c r="B439" s="1109"/>
      <c r="C439" s="1110"/>
      <c r="D439" s="1111"/>
      <c r="E439" s="943"/>
      <c r="F439" s="944"/>
      <c r="G439" s="944"/>
      <c r="H439" s="944"/>
      <c r="I439" s="944"/>
      <c r="J439" s="944"/>
      <c r="K439" s="944"/>
      <c r="L439" s="944"/>
      <c r="M439" s="944"/>
      <c r="N439" s="944"/>
      <c r="O439" s="944"/>
      <c r="P439" s="944"/>
      <c r="Q439" s="944"/>
      <c r="R439" s="944"/>
      <c r="S439" s="944"/>
      <c r="T439" s="944"/>
      <c r="U439" s="944"/>
      <c r="V439" s="944"/>
      <c r="W439" s="944"/>
      <c r="X439" s="944"/>
      <c r="Y439" s="944"/>
      <c r="Z439" s="944"/>
      <c r="AA439" s="944"/>
      <c r="AB439" s="944"/>
      <c r="AC439" s="944"/>
      <c r="AD439" s="944"/>
      <c r="AE439" s="944"/>
      <c r="AF439" s="944"/>
      <c r="AG439" s="944"/>
      <c r="AH439" s="944"/>
      <c r="AI439" s="944"/>
      <c r="AJ439" s="944"/>
      <c r="AK439" s="944"/>
      <c r="AL439" s="944"/>
      <c r="AM439" s="944"/>
      <c r="AN439" s="944"/>
      <c r="AO439" s="944"/>
      <c r="AP439" s="944"/>
      <c r="AQ439" s="944"/>
      <c r="AR439" s="944"/>
      <c r="AS439" s="944"/>
      <c r="AT439" s="944"/>
      <c r="AU439" s="944"/>
      <c r="AV439" s="944"/>
      <c r="AW439" s="944"/>
      <c r="AX439" s="944"/>
      <c r="AY439" s="944"/>
      <c r="AZ439" s="944"/>
      <c r="BA439" s="944"/>
      <c r="BB439" s="944"/>
      <c r="BC439" s="944"/>
      <c r="BD439" s="944"/>
      <c r="BE439" s="944"/>
      <c r="BF439" s="945"/>
      <c r="BG439" s="902"/>
      <c r="BH439" s="903"/>
      <c r="BI439" s="903"/>
      <c r="BJ439" s="903"/>
      <c r="BK439" s="903"/>
      <c r="BL439" s="904"/>
    </row>
    <row r="440" spans="1:80" ht="12.75" customHeight="1">
      <c r="A440" s="255"/>
      <c r="B440" s="1109"/>
      <c r="C440" s="1110"/>
      <c r="D440" s="1111"/>
      <c r="E440" s="943"/>
      <c r="F440" s="944"/>
      <c r="G440" s="944"/>
      <c r="H440" s="944"/>
      <c r="I440" s="944"/>
      <c r="J440" s="944"/>
      <c r="K440" s="944"/>
      <c r="L440" s="944"/>
      <c r="M440" s="944"/>
      <c r="N440" s="944"/>
      <c r="O440" s="944"/>
      <c r="P440" s="944"/>
      <c r="Q440" s="944"/>
      <c r="R440" s="944"/>
      <c r="S440" s="944"/>
      <c r="T440" s="944"/>
      <c r="U440" s="944"/>
      <c r="V440" s="944"/>
      <c r="W440" s="944"/>
      <c r="X440" s="944"/>
      <c r="Y440" s="944"/>
      <c r="Z440" s="944"/>
      <c r="AA440" s="944"/>
      <c r="AB440" s="944"/>
      <c r="AC440" s="944"/>
      <c r="AD440" s="944"/>
      <c r="AE440" s="944"/>
      <c r="AF440" s="944"/>
      <c r="AG440" s="944"/>
      <c r="AH440" s="944"/>
      <c r="AI440" s="944"/>
      <c r="AJ440" s="944"/>
      <c r="AK440" s="944"/>
      <c r="AL440" s="944"/>
      <c r="AM440" s="944"/>
      <c r="AN440" s="944"/>
      <c r="AO440" s="944"/>
      <c r="AP440" s="944"/>
      <c r="AQ440" s="944"/>
      <c r="AR440" s="944"/>
      <c r="AS440" s="944"/>
      <c r="AT440" s="944"/>
      <c r="AU440" s="944"/>
      <c r="AV440" s="944"/>
      <c r="AW440" s="944"/>
      <c r="AX440" s="944"/>
      <c r="AY440" s="944"/>
      <c r="AZ440" s="944"/>
      <c r="BA440" s="944"/>
      <c r="BB440" s="944"/>
      <c r="BC440" s="944"/>
      <c r="BD440" s="944"/>
      <c r="BE440" s="944"/>
      <c r="BF440" s="945"/>
      <c r="BG440" s="902"/>
      <c r="BH440" s="903"/>
      <c r="BI440" s="903"/>
      <c r="BJ440" s="903"/>
      <c r="BK440" s="903"/>
      <c r="BL440" s="904"/>
    </row>
    <row r="441" spans="1:80" ht="12.75" customHeight="1">
      <c r="A441" s="255"/>
      <c r="B441" s="1109"/>
      <c r="C441" s="1110"/>
      <c r="D441" s="1111"/>
      <c r="E441" s="943"/>
      <c r="F441" s="944"/>
      <c r="G441" s="944"/>
      <c r="H441" s="944"/>
      <c r="I441" s="944"/>
      <c r="J441" s="944"/>
      <c r="K441" s="944"/>
      <c r="L441" s="944"/>
      <c r="M441" s="944"/>
      <c r="N441" s="944"/>
      <c r="O441" s="944"/>
      <c r="P441" s="944"/>
      <c r="Q441" s="944"/>
      <c r="R441" s="944"/>
      <c r="S441" s="944"/>
      <c r="T441" s="944"/>
      <c r="U441" s="944"/>
      <c r="V441" s="944"/>
      <c r="W441" s="944"/>
      <c r="X441" s="944"/>
      <c r="Y441" s="944"/>
      <c r="Z441" s="944"/>
      <c r="AA441" s="944"/>
      <c r="AB441" s="944"/>
      <c r="AC441" s="944"/>
      <c r="AD441" s="944"/>
      <c r="AE441" s="944"/>
      <c r="AF441" s="944"/>
      <c r="AG441" s="944"/>
      <c r="AH441" s="944"/>
      <c r="AI441" s="944"/>
      <c r="AJ441" s="944"/>
      <c r="AK441" s="944"/>
      <c r="AL441" s="944"/>
      <c r="AM441" s="944"/>
      <c r="AN441" s="944"/>
      <c r="AO441" s="944"/>
      <c r="AP441" s="944"/>
      <c r="AQ441" s="944"/>
      <c r="AR441" s="944"/>
      <c r="AS441" s="944"/>
      <c r="AT441" s="944"/>
      <c r="AU441" s="944"/>
      <c r="AV441" s="944"/>
      <c r="AW441" s="944"/>
      <c r="AX441" s="944"/>
      <c r="AY441" s="944"/>
      <c r="AZ441" s="944"/>
      <c r="BA441" s="944"/>
      <c r="BB441" s="944"/>
      <c r="BC441" s="944"/>
      <c r="BD441" s="944"/>
      <c r="BE441" s="944"/>
      <c r="BF441" s="945"/>
      <c r="BG441" s="902"/>
      <c r="BH441" s="903"/>
      <c r="BI441" s="903"/>
      <c r="BJ441" s="903"/>
      <c r="BK441" s="903"/>
      <c r="BL441" s="904"/>
    </row>
    <row r="442" spans="1:80" ht="12.75" customHeight="1">
      <c r="A442" s="255"/>
      <c r="B442" s="1109"/>
      <c r="C442" s="1110"/>
      <c r="D442" s="1111"/>
      <c r="E442" s="943"/>
      <c r="F442" s="944"/>
      <c r="G442" s="944"/>
      <c r="H442" s="944"/>
      <c r="I442" s="944"/>
      <c r="J442" s="944"/>
      <c r="K442" s="944"/>
      <c r="L442" s="944"/>
      <c r="M442" s="944"/>
      <c r="N442" s="944"/>
      <c r="O442" s="944"/>
      <c r="P442" s="944"/>
      <c r="Q442" s="944"/>
      <c r="R442" s="944"/>
      <c r="S442" s="944"/>
      <c r="T442" s="944"/>
      <c r="U442" s="944"/>
      <c r="V442" s="944"/>
      <c r="W442" s="944"/>
      <c r="X442" s="944"/>
      <c r="Y442" s="944"/>
      <c r="Z442" s="944"/>
      <c r="AA442" s="944"/>
      <c r="AB442" s="944"/>
      <c r="AC442" s="944"/>
      <c r="AD442" s="944"/>
      <c r="AE442" s="944"/>
      <c r="AF442" s="944"/>
      <c r="AG442" s="944"/>
      <c r="AH442" s="944"/>
      <c r="AI442" s="944"/>
      <c r="AJ442" s="944"/>
      <c r="AK442" s="944"/>
      <c r="AL442" s="944"/>
      <c r="AM442" s="944"/>
      <c r="AN442" s="944"/>
      <c r="AO442" s="944"/>
      <c r="AP442" s="944"/>
      <c r="AQ442" s="944"/>
      <c r="AR442" s="944"/>
      <c r="AS442" s="944"/>
      <c r="AT442" s="944"/>
      <c r="AU442" s="944"/>
      <c r="AV442" s="944"/>
      <c r="AW442" s="944"/>
      <c r="AX442" s="944"/>
      <c r="AY442" s="944"/>
      <c r="AZ442" s="944"/>
      <c r="BA442" s="944"/>
      <c r="BB442" s="944"/>
      <c r="BC442" s="944"/>
      <c r="BD442" s="944"/>
      <c r="BE442" s="944"/>
      <c r="BF442" s="945"/>
      <c r="BG442" s="902"/>
      <c r="BH442" s="903"/>
      <c r="BI442" s="903"/>
      <c r="BJ442" s="903"/>
      <c r="BK442" s="903"/>
      <c r="BL442" s="904"/>
    </row>
    <row r="443" spans="1:80" ht="12.75" customHeight="1">
      <c r="A443" s="255"/>
      <c r="B443" s="1112"/>
      <c r="C443" s="1113"/>
      <c r="D443" s="1114"/>
      <c r="E443" s="946"/>
      <c r="F443" s="947"/>
      <c r="G443" s="947"/>
      <c r="H443" s="947"/>
      <c r="I443" s="947"/>
      <c r="J443" s="947"/>
      <c r="K443" s="947"/>
      <c r="L443" s="947"/>
      <c r="M443" s="947"/>
      <c r="N443" s="947"/>
      <c r="O443" s="947"/>
      <c r="P443" s="947"/>
      <c r="Q443" s="947"/>
      <c r="R443" s="947"/>
      <c r="S443" s="947"/>
      <c r="T443" s="947"/>
      <c r="U443" s="947"/>
      <c r="V443" s="947"/>
      <c r="W443" s="947"/>
      <c r="X443" s="947"/>
      <c r="Y443" s="947"/>
      <c r="Z443" s="947"/>
      <c r="AA443" s="947"/>
      <c r="AB443" s="947"/>
      <c r="AC443" s="947"/>
      <c r="AD443" s="947"/>
      <c r="AE443" s="947"/>
      <c r="AF443" s="947"/>
      <c r="AG443" s="947"/>
      <c r="AH443" s="947"/>
      <c r="AI443" s="947"/>
      <c r="AJ443" s="947"/>
      <c r="AK443" s="947"/>
      <c r="AL443" s="947"/>
      <c r="AM443" s="947"/>
      <c r="AN443" s="947"/>
      <c r="AO443" s="947"/>
      <c r="AP443" s="947"/>
      <c r="AQ443" s="947"/>
      <c r="AR443" s="947"/>
      <c r="AS443" s="947"/>
      <c r="AT443" s="947"/>
      <c r="AU443" s="947"/>
      <c r="AV443" s="947"/>
      <c r="AW443" s="947"/>
      <c r="AX443" s="947"/>
      <c r="AY443" s="947"/>
      <c r="AZ443" s="947"/>
      <c r="BA443" s="947"/>
      <c r="BB443" s="947"/>
      <c r="BC443" s="947"/>
      <c r="BD443" s="947"/>
      <c r="BE443" s="947"/>
      <c r="BF443" s="948"/>
      <c r="BG443" s="905"/>
      <c r="BH443" s="906"/>
      <c r="BI443" s="906"/>
      <c r="BJ443" s="906"/>
      <c r="BK443" s="906"/>
      <c r="BL443" s="907"/>
    </row>
    <row r="444" spans="1:80" ht="12.75" customHeight="1">
      <c r="A444" s="255"/>
      <c r="B444" s="1106" t="s">
        <v>36</v>
      </c>
      <c r="C444" s="1107"/>
      <c r="D444" s="1108"/>
      <c r="E444" s="940" t="s">
        <v>426</v>
      </c>
      <c r="F444" s="941"/>
      <c r="G444" s="941"/>
      <c r="H444" s="941"/>
      <c r="I444" s="941"/>
      <c r="J444" s="941"/>
      <c r="K444" s="941"/>
      <c r="L444" s="941"/>
      <c r="M444" s="941"/>
      <c r="N444" s="941"/>
      <c r="O444" s="941"/>
      <c r="P444" s="941"/>
      <c r="Q444" s="941"/>
      <c r="R444" s="941"/>
      <c r="S444" s="941"/>
      <c r="T444" s="941"/>
      <c r="U444" s="941"/>
      <c r="V444" s="941"/>
      <c r="W444" s="941"/>
      <c r="X444" s="941"/>
      <c r="Y444" s="941"/>
      <c r="Z444" s="941"/>
      <c r="AA444" s="941"/>
      <c r="AB444" s="941"/>
      <c r="AC444" s="941"/>
      <c r="AD444" s="941"/>
      <c r="AE444" s="941"/>
      <c r="AF444" s="941"/>
      <c r="AG444" s="941"/>
      <c r="AH444" s="941"/>
      <c r="AI444" s="941"/>
      <c r="AJ444" s="941"/>
      <c r="AK444" s="941"/>
      <c r="AL444" s="941"/>
      <c r="AM444" s="941"/>
      <c r="AN444" s="941"/>
      <c r="AO444" s="941"/>
      <c r="AP444" s="941"/>
      <c r="AQ444" s="941"/>
      <c r="AR444" s="941"/>
      <c r="AS444" s="941"/>
      <c r="AT444" s="941"/>
      <c r="AU444" s="941"/>
      <c r="AV444" s="941"/>
      <c r="AW444" s="941"/>
      <c r="AX444" s="941"/>
      <c r="AY444" s="941"/>
      <c r="AZ444" s="941"/>
      <c r="BA444" s="941"/>
      <c r="BB444" s="941"/>
      <c r="BC444" s="941"/>
      <c r="BD444" s="941"/>
      <c r="BE444" s="941"/>
      <c r="BF444" s="942"/>
      <c r="BG444" s="899"/>
      <c r="BH444" s="900"/>
      <c r="BI444" s="900"/>
      <c r="BJ444" s="900"/>
      <c r="BK444" s="900"/>
      <c r="BL444" s="901"/>
    </row>
    <row r="445" spans="1:80" ht="12.75" customHeight="1">
      <c r="A445" s="255"/>
      <c r="B445" s="1109"/>
      <c r="C445" s="1110"/>
      <c r="D445" s="1111"/>
      <c r="E445" s="943"/>
      <c r="F445" s="944"/>
      <c r="G445" s="944"/>
      <c r="H445" s="944"/>
      <c r="I445" s="944"/>
      <c r="J445" s="944"/>
      <c r="K445" s="944"/>
      <c r="L445" s="944"/>
      <c r="M445" s="944"/>
      <c r="N445" s="944"/>
      <c r="O445" s="944"/>
      <c r="P445" s="944"/>
      <c r="Q445" s="944"/>
      <c r="R445" s="944"/>
      <c r="S445" s="944"/>
      <c r="T445" s="944"/>
      <c r="U445" s="944"/>
      <c r="V445" s="944"/>
      <c r="W445" s="944"/>
      <c r="X445" s="944"/>
      <c r="Y445" s="944"/>
      <c r="Z445" s="944"/>
      <c r="AA445" s="944"/>
      <c r="AB445" s="944"/>
      <c r="AC445" s="944"/>
      <c r="AD445" s="944"/>
      <c r="AE445" s="944"/>
      <c r="AF445" s="944"/>
      <c r="AG445" s="944"/>
      <c r="AH445" s="944"/>
      <c r="AI445" s="944"/>
      <c r="AJ445" s="944"/>
      <c r="AK445" s="944"/>
      <c r="AL445" s="944"/>
      <c r="AM445" s="944"/>
      <c r="AN445" s="944"/>
      <c r="AO445" s="944"/>
      <c r="AP445" s="944"/>
      <c r="AQ445" s="944"/>
      <c r="AR445" s="944"/>
      <c r="AS445" s="944"/>
      <c r="AT445" s="944"/>
      <c r="AU445" s="944"/>
      <c r="AV445" s="944"/>
      <c r="AW445" s="944"/>
      <c r="AX445" s="944"/>
      <c r="AY445" s="944"/>
      <c r="AZ445" s="944"/>
      <c r="BA445" s="944"/>
      <c r="BB445" s="944"/>
      <c r="BC445" s="944"/>
      <c r="BD445" s="944"/>
      <c r="BE445" s="944"/>
      <c r="BF445" s="945"/>
      <c r="BG445" s="902"/>
      <c r="BH445" s="903"/>
      <c r="BI445" s="903"/>
      <c r="BJ445" s="903"/>
      <c r="BK445" s="903"/>
      <c r="BL445" s="904"/>
    </row>
    <row r="446" spans="1:80" ht="12.75" customHeight="1">
      <c r="A446" s="255"/>
      <c r="B446" s="1109"/>
      <c r="C446" s="1110"/>
      <c r="D446" s="1111"/>
      <c r="E446" s="943"/>
      <c r="F446" s="944"/>
      <c r="G446" s="944"/>
      <c r="H446" s="944"/>
      <c r="I446" s="944"/>
      <c r="J446" s="944"/>
      <c r="K446" s="944"/>
      <c r="L446" s="944"/>
      <c r="M446" s="944"/>
      <c r="N446" s="944"/>
      <c r="O446" s="944"/>
      <c r="P446" s="944"/>
      <c r="Q446" s="944"/>
      <c r="R446" s="944"/>
      <c r="S446" s="944"/>
      <c r="T446" s="944"/>
      <c r="U446" s="944"/>
      <c r="V446" s="944"/>
      <c r="W446" s="944"/>
      <c r="X446" s="944"/>
      <c r="Y446" s="944"/>
      <c r="Z446" s="944"/>
      <c r="AA446" s="944"/>
      <c r="AB446" s="944"/>
      <c r="AC446" s="944"/>
      <c r="AD446" s="944"/>
      <c r="AE446" s="944"/>
      <c r="AF446" s="944"/>
      <c r="AG446" s="944"/>
      <c r="AH446" s="944"/>
      <c r="AI446" s="944"/>
      <c r="AJ446" s="944"/>
      <c r="AK446" s="944"/>
      <c r="AL446" s="944"/>
      <c r="AM446" s="944"/>
      <c r="AN446" s="944"/>
      <c r="AO446" s="944"/>
      <c r="AP446" s="944"/>
      <c r="AQ446" s="944"/>
      <c r="AR446" s="944"/>
      <c r="AS446" s="944"/>
      <c r="AT446" s="944"/>
      <c r="AU446" s="944"/>
      <c r="AV446" s="944"/>
      <c r="AW446" s="944"/>
      <c r="AX446" s="944"/>
      <c r="AY446" s="944"/>
      <c r="AZ446" s="944"/>
      <c r="BA446" s="944"/>
      <c r="BB446" s="944"/>
      <c r="BC446" s="944"/>
      <c r="BD446" s="944"/>
      <c r="BE446" s="944"/>
      <c r="BF446" s="945"/>
      <c r="BG446" s="902"/>
      <c r="BH446" s="903"/>
      <c r="BI446" s="903"/>
      <c r="BJ446" s="903"/>
      <c r="BK446" s="903"/>
      <c r="BL446" s="904"/>
    </row>
    <row r="447" spans="1:80" ht="12.75" customHeight="1">
      <c r="A447" s="255"/>
      <c r="B447" s="1112"/>
      <c r="C447" s="1113"/>
      <c r="D447" s="1114"/>
      <c r="E447" s="946"/>
      <c r="F447" s="947"/>
      <c r="G447" s="947"/>
      <c r="H447" s="947"/>
      <c r="I447" s="947"/>
      <c r="J447" s="947"/>
      <c r="K447" s="947"/>
      <c r="L447" s="947"/>
      <c r="M447" s="947"/>
      <c r="N447" s="947"/>
      <c r="O447" s="947"/>
      <c r="P447" s="947"/>
      <c r="Q447" s="947"/>
      <c r="R447" s="947"/>
      <c r="S447" s="947"/>
      <c r="T447" s="947"/>
      <c r="U447" s="947"/>
      <c r="V447" s="947"/>
      <c r="W447" s="947"/>
      <c r="X447" s="947"/>
      <c r="Y447" s="947"/>
      <c r="Z447" s="947"/>
      <c r="AA447" s="947"/>
      <c r="AB447" s="947"/>
      <c r="AC447" s="947"/>
      <c r="AD447" s="947"/>
      <c r="AE447" s="947"/>
      <c r="AF447" s="947"/>
      <c r="AG447" s="947"/>
      <c r="AH447" s="947"/>
      <c r="AI447" s="947"/>
      <c r="AJ447" s="947"/>
      <c r="AK447" s="947"/>
      <c r="AL447" s="947"/>
      <c r="AM447" s="947"/>
      <c r="AN447" s="947"/>
      <c r="AO447" s="947"/>
      <c r="AP447" s="947"/>
      <c r="AQ447" s="947"/>
      <c r="AR447" s="947"/>
      <c r="AS447" s="947"/>
      <c r="AT447" s="947"/>
      <c r="AU447" s="947"/>
      <c r="AV447" s="947"/>
      <c r="AW447" s="947"/>
      <c r="AX447" s="947"/>
      <c r="AY447" s="947"/>
      <c r="AZ447" s="947"/>
      <c r="BA447" s="947"/>
      <c r="BB447" s="947"/>
      <c r="BC447" s="947"/>
      <c r="BD447" s="947"/>
      <c r="BE447" s="947"/>
      <c r="BF447" s="948"/>
      <c r="BG447" s="905"/>
      <c r="BH447" s="906"/>
      <c r="BI447" s="906"/>
      <c r="BJ447" s="906"/>
      <c r="BK447" s="906"/>
      <c r="BL447" s="907"/>
    </row>
    <row r="448" spans="1:80" ht="12.75" customHeight="1">
      <c r="A448" s="255"/>
      <c r="B448" s="1106" t="s">
        <v>38</v>
      </c>
      <c r="C448" s="1107"/>
      <c r="D448" s="1108"/>
      <c r="E448" s="940" t="s">
        <v>522</v>
      </c>
      <c r="F448" s="941"/>
      <c r="G448" s="941"/>
      <c r="H448" s="941"/>
      <c r="I448" s="941"/>
      <c r="J448" s="941"/>
      <c r="K448" s="941"/>
      <c r="L448" s="941"/>
      <c r="M448" s="941"/>
      <c r="N448" s="941"/>
      <c r="O448" s="941"/>
      <c r="P448" s="941"/>
      <c r="Q448" s="941"/>
      <c r="R448" s="941"/>
      <c r="S448" s="941"/>
      <c r="T448" s="941"/>
      <c r="U448" s="941"/>
      <c r="V448" s="941"/>
      <c r="W448" s="941"/>
      <c r="X448" s="941"/>
      <c r="Y448" s="941"/>
      <c r="Z448" s="941"/>
      <c r="AA448" s="941"/>
      <c r="AB448" s="941"/>
      <c r="AC448" s="941"/>
      <c r="AD448" s="941"/>
      <c r="AE448" s="941"/>
      <c r="AF448" s="941"/>
      <c r="AG448" s="941"/>
      <c r="AH448" s="941"/>
      <c r="AI448" s="941"/>
      <c r="AJ448" s="941"/>
      <c r="AK448" s="941"/>
      <c r="AL448" s="941"/>
      <c r="AM448" s="941"/>
      <c r="AN448" s="941"/>
      <c r="AO448" s="941"/>
      <c r="AP448" s="941"/>
      <c r="AQ448" s="941"/>
      <c r="AR448" s="941"/>
      <c r="AS448" s="941"/>
      <c r="AT448" s="941"/>
      <c r="AU448" s="941"/>
      <c r="AV448" s="941"/>
      <c r="AW448" s="941"/>
      <c r="AX448" s="941"/>
      <c r="AY448" s="941"/>
      <c r="AZ448" s="941"/>
      <c r="BA448" s="941"/>
      <c r="BB448" s="941"/>
      <c r="BC448" s="941"/>
      <c r="BD448" s="941"/>
      <c r="BE448" s="941"/>
      <c r="BF448" s="942"/>
      <c r="BG448" s="899"/>
      <c r="BH448" s="900"/>
      <c r="BI448" s="900"/>
      <c r="BJ448" s="900"/>
      <c r="BK448" s="900"/>
      <c r="BL448" s="901"/>
    </row>
    <row r="449" spans="1:80" ht="12.75" customHeight="1">
      <c r="A449" s="255"/>
      <c r="B449" s="1109"/>
      <c r="C449" s="1110"/>
      <c r="D449" s="1111"/>
      <c r="E449" s="943"/>
      <c r="F449" s="944"/>
      <c r="G449" s="944"/>
      <c r="H449" s="944"/>
      <c r="I449" s="944"/>
      <c r="J449" s="944"/>
      <c r="K449" s="944"/>
      <c r="L449" s="944"/>
      <c r="M449" s="944"/>
      <c r="N449" s="944"/>
      <c r="O449" s="944"/>
      <c r="P449" s="944"/>
      <c r="Q449" s="944"/>
      <c r="R449" s="944"/>
      <c r="S449" s="944"/>
      <c r="T449" s="944"/>
      <c r="U449" s="944"/>
      <c r="V449" s="944"/>
      <c r="W449" s="944"/>
      <c r="X449" s="944"/>
      <c r="Y449" s="944"/>
      <c r="Z449" s="944"/>
      <c r="AA449" s="944"/>
      <c r="AB449" s="944"/>
      <c r="AC449" s="944"/>
      <c r="AD449" s="944"/>
      <c r="AE449" s="944"/>
      <c r="AF449" s="944"/>
      <c r="AG449" s="944"/>
      <c r="AH449" s="944"/>
      <c r="AI449" s="944"/>
      <c r="AJ449" s="944"/>
      <c r="AK449" s="944"/>
      <c r="AL449" s="944"/>
      <c r="AM449" s="944"/>
      <c r="AN449" s="944"/>
      <c r="AO449" s="944"/>
      <c r="AP449" s="944"/>
      <c r="AQ449" s="944"/>
      <c r="AR449" s="944"/>
      <c r="AS449" s="944"/>
      <c r="AT449" s="944"/>
      <c r="AU449" s="944"/>
      <c r="AV449" s="944"/>
      <c r="AW449" s="944"/>
      <c r="AX449" s="944"/>
      <c r="AY449" s="944"/>
      <c r="AZ449" s="944"/>
      <c r="BA449" s="944"/>
      <c r="BB449" s="944"/>
      <c r="BC449" s="944"/>
      <c r="BD449" s="944"/>
      <c r="BE449" s="944"/>
      <c r="BF449" s="945"/>
      <c r="BG449" s="902"/>
      <c r="BH449" s="903"/>
      <c r="BI449" s="903"/>
      <c r="BJ449" s="903"/>
      <c r="BK449" s="903"/>
      <c r="BL449" s="904"/>
    </row>
    <row r="450" spans="1:80" ht="12.75" customHeight="1">
      <c r="A450" s="255"/>
      <c r="B450" s="1109"/>
      <c r="C450" s="1110"/>
      <c r="D450" s="1111"/>
      <c r="E450" s="943"/>
      <c r="F450" s="944"/>
      <c r="G450" s="944"/>
      <c r="H450" s="944"/>
      <c r="I450" s="944"/>
      <c r="J450" s="944"/>
      <c r="K450" s="944"/>
      <c r="L450" s="944"/>
      <c r="M450" s="944"/>
      <c r="N450" s="944"/>
      <c r="O450" s="944"/>
      <c r="P450" s="944"/>
      <c r="Q450" s="944"/>
      <c r="R450" s="944"/>
      <c r="S450" s="944"/>
      <c r="T450" s="944"/>
      <c r="U450" s="944"/>
      <c r="V450" s="944"/>
      <c r="W450" s="944"/>
      <c r="X450" s="944"/>
      <c r="Y450" s="944"/>
      <c r="Z450" s="944"/>
      <c r="AA450" s="944"/>
      <c r="AB450" s="944"/>
      <c r="AC450" s="944"/>
      <c r="AD450" s="944"/>
      <c r="AE450" s="944"/>
      <c r="AF450" s="944"/>
      <c r="AG450" s="944"/>
      <c r="AH450" s="944"/>
      <c r="AI450" s="944"/>
      <c r="AJ450" s="944"/>
      <c r="AK450" s="944"/>
      <c r="AL450" s="944"/>
      <c r="AM450" s="944"/>
      <c r="AN450" s="944"/>
      <c r="AO450" s="944"/>
      <c r="AP450" s="944"/>
      <c r="AQ450" s="944"/>
      <c r="AR450" s="944"/>
      <c r="AS450" s="944"/>
      <c r="AT450" s="944"/>
      <c r="AU450" s="944"/>
      <c r="AV450" s="944"/>
      <c r="AW450" s="944"/>
      <c r="AX450" s="944"/>
      <c r="AY450" s="944"/>
      <c r="AZ450" s="944"/>
      <c r="BA450" s="944"/>
      <c r="BB450" s="944"/>
      <c r="BC450" s="944"/>
      <c r="BD450" s="944"/>
      <c r="BE450" s="944"/>
      <c r="BF450" s="945"/>
      <c r="BG450" s="902"/>
      <c r="BH450" s="903"/>
      <c r="BI450" s="903"/>
      <c r="BJ450" s="903"/>
      <c r="BK450" s="903"/>
      <c r="BL450" s="904"/>
    </row>
    <row r="451" spans="1:80" ht="12.75" customHeight="1">
      <c r="A451" s="255"/>
      <c r="B451" s="1112"/>
      <c r="C451" s="1113"/>
      <c r="D451" s="1114"/>
      <c r="E451" s="946"/>
      <c r="F451" s="947"/>
      <c r="G451" s="947"/>
      <c r="H451" s="947"/>
      <c r="I451" s="947"/>
      <c r="J451" s="947"/>
      <c r="K451" s="947"/>
      <c r="L451" s="947"/>
      <c r="M451" s="947"/>
      <c r="N451" s="947"/>
      <c r="O451" s="947"/>
      <c r="P451" s="947"/>
      <c r="Q451" s="947"/>
      <c r="R451" s="947"/>
      <c r="S451" s="947"/>
      <c r="T451" s="947"/>
      <c r="U451" s="947"/>
      <c r="V451" s="947"/>
      <c r="W451" s="947"/>
      <c r="X451" s="947"/>
      <c r="Y451" s="947"/>
      <c r="Z451" s="947"/>
      <c r="AA451" s="947"/>
      <c r="AB451" s="947"/>
      <c r="AC451" s="947"/>
      <c r="AD451" s="947"/>
      <c r="AE451" s="947"/>
      <c r="AF451" s="947"/>
      <c r="AG451" s="947"/>
      <c r="AH451" s="947"/>
      <c r="AI451" s="947"/>
      <c r="AJ451" s="947"/>
      <c r="AK451" s="947"/>
      <c r="AL451" s="947"/>
      <c r="AM451" s="947"/>
      <c r="AN451" s="947"/>
      <c r="AO451" s="947"/>
      <c r="AP451" s="947"/>
      <c r="AQ451" s="947"/>
      <c r="AR451" s="947"/>
      <c r="AS451" s="947"/>
      <c r="AT451" s="947"/>
      <c r="AU451" s="947"/>
      <c r="AV451" s="947"/>
      <c r="AW451" s="947"/>
      <c r="AX451" s="947"/>
      <c r="AY451" s="947"/>
      <c r="AZ451" s="947"/>
      <c r="BA451" s="947"/>
      <c r="BB451" s="947"/>
      <c r="BC451" s="947"/>
      <c r="BD451" s="947"/>
      <c r="BE451" s="947"/>
      <c r="BF451" s="948"/>
      <c r="BG451" s="905"/>
      <c r="BH451" s="906"/>
      <c r="BI451" s="906"/>
      <c r="BJ451" s="906"/>
      <c r="BK451" s="906"/>
      <c r="BL451" s="907"/>
    </row>
    <row r="452" spans="1:80" ht="12.75" customHeight="1">
      <c r="A452" s="255"/>
      <c r="B452" s="1106" t="s">
        <v>41</v>
      </c>
      <c r="C452" s="1107"/>
      <c r="D452" s="1108"/>
      <c r="E452" s="940" t="s">
        <v>1121</v>
      </c>
      <c r="F452" s="941"/>
      <c r="G452" s="941"/>
      <c r="H452" s="941"/>
      <c r="I452" s="941"/>
      <c r="J452" s="941"/>
      <c r="K452" s="941"/>
      <c r="L452" s="941"/>
      <c r="M452" s="941"/>
      <c r="N452" s="941"/>
      <c r="O452" s="941"/>
      <c r="P452" s="941"/>
      <c r="Q452" s="941"/>
      <c r="R452" s="941"/>
      <c r="S452" s="941"/>
      <c r="T452" s="941"/>
      <c r="U452" s="941"/>
      <c r="V452" s="941"/>
      <c r="W452" s="941"/>
      <c r="X452" s="941"/>
      <c r="Y452" s="941"/>
      <c r="Z452" s="941"/>
      <c r="AA452" s="941"/>
      <c r="AB452" s="941"/>
      <c r="AC452" s="941"/>
      <c r="AD452" s="941"/>
      <c r="AE452" s="941"/>
      <c r="AF452" s="941"/>
      <c r="AG452" s="941"/>
      <c r="AH452" s="941"/>
      <c r="AI452" s="941"/>
      <c r="AJ452" s="941"/>
      <c r="AK452" s="941"/>
      <c r="AL452" s="941"/>
      <c r="AM452" s="941"/>
      <c r="AN452" s="941"/>
      <c r="AO452" s="941"/>
      <c r="AP452" s="941"/>
      <c r="AQ452" s="941"/>
      <c r="AR452" s="941"/>
      <c r="AS452" s="941"/>
      <c r="AT452" s="941"/>
      <c r="AU452" s="941"/>
      <c r="AV452" s="941"/>
      <c r="AW452" s="941"/>
      <c r="AX452" s="941"/>
      <c r="AY452" s="941"/>
      <c r="AZ452" s="941"/>
      <c r="BA452" s="941"/>
      <c r="BB452" s="941"/>
      <c r="BC452" s="941"/>
      <c r="BD452" s="941"/>
      <c r="BE452" s="941"/>
      <c r="BF452" s="942"/>
      <c r="BG452" s="899"/>
      <c r="BH452" s="900"/>
      <c r="BI452" s="900"/>
      <c r="BJ452" s="900"/>
      <c r="BK452" s="900"/>
      <c r="BL452" s="901"/>
    </row>
    <row r="453" spans="1:80" ht="12.75" customHeight="1">
      <c r="A453" s="255"/>
      <c r="B453" s="1109"/>
      <c r="C453" s="1110"/>
      <c r="D453" s="1111"/>
      <c r="E453" s="943"/>
      <c r="F453" s="944"/>
      <c r="G453" s="944"/>
      <c r="H453" s="944"/>
      <c r="I453" s="944"/>
      <c r="J453" s="944"/>
      <c r="K453" s="944"/>
      <c r="L453" s="944"/>
      <c r="M453" s="944"/>
      <c r="N453" s="944"/>
      <c r="O453" s="944"/>
      <c r="P453" s="944"/>
      <c r="Q453" s="944"/>
      <c r="R453" s="944"/>
      <c r="S453" s="944"/>
      <c r="T453" s="944"/>
      <c r="U453" s="944"/>
      <c r="V453" s="944"/>
      <c r="W453" s="944"/>
      <c r="X453" s="944"/>
      <c r="Y453" s="944"/>
      <c r="Z453" s="944"/>
      <c r="AA453" s="944"/>
      <c r="AB453" s="944"/>
      <c r="AC453" s="944"/>
      <c r="AD453" s="944"/>
      <c r="AE453" s="944"/>
      <c r="AF453" s="944"/>
      <c r="AG453" s="944"/>
      <c r="AH453" s="944"/>
      <c r="AI453" s="944"/>
      <c r="AJ453" s="944"/>
      <c r="AK453" s="944"/>
      <c r="AL453" s="944"/>
      <c r="AM453" s="944"/>
      <c r="AN453" s="944"/>
      <c r="AO453" s="944"/>
      <c r="AP453" s="944"/>
      <c r="AQ453" s="944"/>
      <c r="AR453" s="944"/>
      <c r="AS453" s="944"/>
      <c r="AT453" s="944"/>
      <c r="AU453" s="944"/>
      <c r="AV453" s="944"/>
      <c r="AW453" s="944"/>
      <c r="AX453" s="944"/>
      <c r="AY453" s="944"/>
      <c r="AZ453" s="944"/>
      <c r="BA453" s="944"/>
      <c r="BB453" s="944"/>
      <c r="BC453" s="944"/>
      <c r="BD453" s="944"/>
      <c r="BE453" s="944"/>
      <c r="BF453" s="945"/>
      <c r="BG453" s="902"/>
      <c r="BH453" s="903"/>
      <c r="BI453" s="903"/>
      <c r="BJ453" s="903"/>
      <c r="BK453" s="903"/>
      <c r="BL453" s="904"/>
    </row>
    <row r="454" spans="1:80" ht="12.75" customHeight="1">
      <c r="A454" s="255"/>
      <c r="B454" s="1109"/>
      <c r="C454" s="1110"/>
      <c r="D454" s="1111"/>
      <c r="E454" s="943"/>
      <c r="F454" s="944"/>
      <c r="G454" s="944"/>
      <c r="H454" s="944"/>
      <c r="I454" s="944"/>
      <c r="J454" s="944"/>
      <c r="K454" s="944"/>
      <c r="L454" s="944"/>
      <c r="M454" s="944"/>
      <c r="N454" s="944"/>
      <c r="O454" s="944"/>
      <c r="P454" s="944"/>
      <c r="Q454" s="944"/>
      <c r="R454" s="944"/>
      <c r="S454" s="944"/>
      <c r="T454" s="944"/>
      <c r="U454" s="944"/>
      <c r="V454" s="944"/>
      <c r="W454" s="944"/>
      <c r="X454" s="944"/>
      <c r="Y454" s="944"/>
      <c r="Z454" s="944"/>
      <c r="AA454" s="944"/>
      <c r="AB454" s="944"/>
      <c r="AC454" s="944"/>
      <c r="AD454" s="944"/>
      <c r="AE454" s="944"/>
      <c r="AF454" s="944"/>
      <c r="AG454" s="944"/>
      <c r="AH454" s="944"/>
      <c r="AI454" s="944"/>
      <c r="AJ454" s="944"/>
      <c r="AK454" s="944"/>
      <c r="AL454" s="944"/>
      <c r="AM454" s="944"/>
      <c r="AN454" s="944"/>
      <c r="AO454" s="944"/>
      <c r="AP454" s="944"/>
      <c r="AQ454" s="944"/>
      <c r="AR454" s="944"/>
      <c r="AS454" s="944"/>
      <c r="AT454" s="944"/>
      <c r="AU454" s="944"/>
      <c r="AV454" s="944"/>
      <c r="AW454" s="944"/>
      <c r="AX454" s="944"/>
      <c r="AY454" s="944"/>
      <c r="AZ454" s="944"/>
      <c r="BA454" s="944"/>
      <c r="BB454" s="944"/>
      <c r="BC454" s="944"/>
      <c r="BD454" s="944"/>
      <c r="BE454" s="944"/>
      <c r="BF454" s="945"/>
      <c r="BG454" s="902"/>
      <c r="BH454" s="903"/>
      <c r="BI454" s="903"/>
      <c r="BJ454" s="903"/>
      <c r="BK454" s="903"/>
      <c r="BL454" s="904"/>
    </row>
    <row r="455" spans="1:80" ht="12.75" customHeight="1">
      <c r="A455" s="255"/>
      <c r="B455" s="1112"/>
      <c r="C455" s="1113"/>
      <c r="D455" s="1114"/>
      <c r="E455" s="946"/>
      <c r="F455" s="947"/>
      <c r="G455" s="947"/>
      <c r="H455" s="947"/>
      <c r="I455" s="947"/>
      <c r="J455" s="947"/>
      <c r="K455" s="947"/>
      <c r="L455" s="947"/>
      <c r="M455" s="947"/>
      <c r="N455" s="947"/>
      <c r="O455" s="947"/>
      <c r="P455" s="947"/>
      <c r="Q455" s="947"/>
      <c r="R455" s="947"/>
      <c r="S455" s="947"/>
      <c r="T455" s="947"/>
      <c r="U455" s="947"/>
      <c r="V455" s="947"/>
      <c r="W455" s="947"/>
      <c r="X455" s="947"/>
      <c r="Y455" s="947"/>
      <c r="Z455" s="947"/>
      <c r="AA455" s="947"/>
      <c r="AB455" s="947"/>
      <c r="AC455" s="947"/>
      <c r="AD455" s="947"/>
      <c r="AE455" s="947"/>
      <c r="AF455" s="947"/>
      <c r="AG455" s="947"/>
      <c r="AH455" s="947"/>
      <c r="AI455" s="947"/>
      <c r="AJ455" s="947"/>
      <c r="AK455" s="947"/>
      <c r="AL455" s="947"/>
      <c r="AM455" s="947"/>
      <c r="AN455" s="947"/>
      <c r="AO455" s="947"/>
      <c r="AP455" s="947"/>
      <c r="AQ455" s="947"/>
      <c r="AR455" s="947"/>
      <c r="AS455" s="947"/>
      <c r="AT455" s="947"/>
      <c r="AU455" s="947"/>
      <c r="AV455" s="947"/>
      <c r="AW455" s="947"/>
      <c r="AX455" s="947"/>
      <c r="AY455" s="947"/>
      <c r="AZ455" s="947"/>
      <c r="BA455" s="947"/>
      <c r="BB455" s="947"/>
      <c r="BC455" s="947"/>
      <c r="BD455" s="947"/>
      <c r="BE455" s="947"/>
      <c r="BF455" s="948"/>
      <c r="BG455" s="905"/>
      <c r="BH455" s="906"/>
      <c r="BI455" s="906"/>
      <c r="BJ455" s="906"/>
      <c r="BK455" s="906"/>
      <c r="BL455" s="907"/>
    </row>
    <row r="456" spans="1:80" ht="12.75" customHeight="1">
      <c r="A456" s="255"/>
      <c r="B456" s="1106" t="s">
        <v>42</v>
      </c>
      <c r="C456" s="1107"/>
      <c r="D456" s="1108"/>
      <c r="E456" s="940" t="s">
        <v>428</v>
      </c>
      <c r="F456" s="941"/>
      <c r="G456" s="941"/>
      <c r="H456" s="941"/>
      <c r="I456" s="941"/>
      <c r="J456" s="941"/>
      <c r="K456" s="941"/>
      <c r="L456" s="941"/>
      <c r="M456" s="941"/>
      <c r="N456" s="941"/>
      <c r="O456" s="941"/>
      <c r="P456" s="941"/>
      <c r="Q456" s="941"/>
      <c r="R456" s="941"/>
      <c r="S456" s="941"/>
      <c r="T456" s="941"/>
      <c r="U456" s="941"/>
      <c r="V456" s="941"/>
      <c r="W456" s="941"/>
      <c r="X456" s="941"/>
      <c r="Y456" s="941"/>
      <c r="Z456" s="941"/>
      <c r="AA456" s="941"/>
      <c r="AB456" s="941"/>
      <c r="AC456" s="941"/>
      <c r="AD456" s="941"/>
      <c r="AE456" s="941"/>
      <c r="AF456" s="941"/>
      <c r="AG456" s="941"/>
      <c r="AH456" s="941"/>
      <c r="AI456" s="941"/>
      <c r="AJ456" s="941"/>
      <c r="AK456" s="941"/>
      <c r="AL456" s="941"/>
      <c r="AM456" s="941"/>
      <c r="AN456" s="941"/>
      <c r="AO456" s="941"/>
      <c r="AP456" s="941"/>
      <c r="AQ456" s="941"/>
      <c r="AR456" s="941"/>
      <c r="AS456" s="941"/>
      <c r="AT456" s="941"/>
      <c r="AU456" s="941"/>
      <c r="AV456" s="941"/>
      <c r="AW456" s="941"/>
      <c r="AX456" s="941"/>
      <c r="AY456" s="941"/>
      <c r="AZ456" s="941"/>
      <c r="BA456" s="941"/>
      <c r="BB456" s="941"/>
      <c r="BC456" s="941"/>
      <c r="BD456" s="941"/>
      <c r="BE456" s="941"/>
      <c r="BF456" s="942"/>
      <c r="BG456" s="899"/>
      <c r="BH456" s="900"/>
      <c r="BI456" s="900"/>
      <c r="BJ456" s="900"/>
      <c r="BK456" s="900"/>
      <c r="BL456" s="901"/>
    </row>
    <row r="457" spans="1:80" ht="12.75" customHeight="1">
      <c r="A457" s="255"/>
      <c r="B457" s="1109"/>
      <c r="C457" s="1110"/>
      <c r="D457" s="1111"/>
      <c r="E457" s="943"/>
      <c r="F457" s="944"/>
      <c r="G457" s="944"/>
      <c r="H457" s="944"/>
      <c r="I457" s="944"/>
      <c r="J457" s="944"/>
      <c r="K457" s="944"/>
      <c r="L457" s="944"/>
      <c r="M457" s="944"/>
      <c r="N457" s="944"/>
      <c r="O457" s="944"/>
      <c r="P457" s="944"/>
      <c r="Q457" s="944"/>
      <c r="R457" s="944"/>
      <c r="S457" s="944"/>
      <c r="T457" s="944"/>
      <c r="U457" s="944"/>
      <c r="V457" s="944"/>
      <c r="W457" s="944"/>
      <c r="X457" s="944"/>
      <c r="Y457" s="944"/>
      <c r="Z457" s="944"/>
      <c r="AA457" s="944"/>
      <c r="AB457" s="944"/>
      <c r="AC457" s="944"/>
      <c r="AD457" s="944"/>
      <c r="AE457" s="944"/>
      <c r="AF457" s="944"/>
      <c r="AG457" s="944"/>
      <c r="AH457" s="944"/>
      <c r="AI457" s="944"/>
      <c r="AJ457" s="944"/>
      <c r="AK457" s="944"/>
      <c r="AL457" s="944"/>
      <c r="AM457" s="944"/>
      <c r="AN457" s="944"/>
      <c r="AO457" s="944"/>
      <c r="AP457" s="944"/>
      <c r="AQ457" s="944"/>
      <c r="AR457" s="944"/>
      <c r="AS457" s="944"/>
      <c r="AT457" s="944"/>
      <c r="AU457" s="944"/>
      <c r="AV457" s="944"/>
      <c r="AW457" s="944"/>
      <c r="AX457" s="944"/>
      <c r="AY457" s="944"/>
      <c r="AZ457" s="944"/>
      <c r="BA457" s="944"/>
      <c r="BB457" s="944"/>
      <c r="BC457" s="944"/>
      <c r="BD457" s="944"/>
      <c r="BE457" s="944"/>
      <c r="BF457" s="945"/>
      <c r="BG457" s="902"/>
      <c r="BH457" s="903"/>
      <c r="BI457" s="903"/>
      <c r="BJ457" s="903"/>
      <c r="BK457" s="903"/>
      <c r="BL457" s="904"/>
    </row>
    <row r="458" spans="1:80" ht="12.75" customHeight="1">
      <c r="A458" s="255"/>
      <c r="B458" s="1112"/>
      <c r="C458" s="1113"/>
      <c r="D458" s="1114"/>
      <c r="E458" s="946"/>
      <c r="F458" s="947"/>
      <c r="G458" s="947"/>
      <c r="H458" s="947"/>
      <c r="I458" s="947"/>
      <c r="J458" s="947"/>
      <c r="K458" s="947"/>
      <c r="L458" s="947"/>
      <c r="M458" s="947"/>
      <c r="N458" s="947"/>
      <c r="O458" s="947"/>
      <c r="P458" s="947"/>
      <c r="Q458" s="947"/>
      <c r="R458" s="947"/>
      <c r="S458" s="947"/>
      <c r="T458" s="947"/>
      <c r="U458" s="947"/>
      <c r="V458" s="947"/>
      <c r="W458" s="947"/>
      <c r="X458" s="947"/>
      <c r="Y458" s="947"/>
      <c r="Z458" s="947"/>
      <c r="AA458" s="947"/>
      <c r="AB458" s="947"/>
      <c r="AC458" s="947"/>
      <c r="AD458" s="947"/>
      <c r="AE458" s="947"/>
      <c r="AF458" s="947"/>
      <c r="AG458" s="947"/>
      <c r="AH458" s="947"/>
      <c r="AI458" s="947"/>
      <c r="AJ458" s="947"/>
      <c r="AK458" s="947"/>
      <c r="AL458" s="947"/>
      <c r="AM458" s="947"/>
      <c r="AN458" s="947"/>
      <c r="AO458" s="947"/>
      <c r="AP458" s="947"/>
      <c r="AQ458" s="947"/>
      <c r="AR458" s="947"/>
      <c r="AS458" s="947"/>
      <c r="AT458" s="947"/>
      <c r="AU458" s="947"/>
      <c r="AV458" s="947"/>
      <c r="AW458" s="947"/>
      <c r="AX458" s="947"/>
      <c r="AY458" s="947"/>
      <c r="AZ458" s="947"/>
      <c r="BA458" s="947"/>
      <c r="BB458" s="947"/>
      <c r="BC458" s="947"/>
      <c r="BD458" s="947"/>
      <c r="BE458" s="947"/>
      <c r="BF458" s="948"/>
      <c r="BG458" s="905"/>
      <c r="BH458" s="906"/>
      <c r="BI458" s="906"/>
      <c r="BJ458" s="906"/>
      <c r="BK458" s="906"/>
      <c r="BL458" s="907"/>
    </row>
    <row r="459" spans="1:80" ht="12.75" customHeight="1">
      <c r="A459" s="255"/>
      <c r="B459" s="969" t="s">
        <v>43</v>
      </c>
      <c r="C459" s="970"/>
      <c r="D459" s="971"/>
      <c r="E459" s="940" t="s">
        <v>408</v>
      </c>
      <c r="F459" s="941"/>
      <c r="G459" s="941"/>
      <c r="H459" s="941"/>
      <c r="I459" s="941"/>
      <c r="J459" s="941"/>
      <c r="K459" s="941"/>
      <c r="L459" s="941"/>
      <c r="M459" s="941"/>
      <c r="N459" s="941"/>
      <c r="O459" s="941"/>
      <c r="P459" s="941"/>
      <c r="Q459" s="941"/>
      <c r="R459" s="941"/>
      <c r="S459" s="941"/>
      <c r="T459" s="941"/>
      <c r="U459" s="941"/>
      <c r="V459" s="941"/>
      <c r="W459" s="941"/>
      <c r="X459" s="941"/>
      <c r="Y459" s="941"/>
      <c r="Z459" s="941"/>
      <c r="AA459" s="941"/>
      <c r="AB459" s="941"/>
      <c r="AC459" s="941"/>
      <c r="AD459" s="941"/>
      <c r="AE459" s="941"/>
      <c r="AF459" s="941"/>
      <c r="AG459" s="941"/>
      <c r="AH459" s="941"/>
      <c r="AI459" s="941"/>
      <c r="AJ459" s="941"/>
      <c r="AK459" s="941"/>
      <c r="AL459" s="941"/>
      <c r="AM459" s="941"/>
      <c r="AN459" s="941"/>
      <c r="AO459" s="941"/>
      <c r="AP459" s="941"/>
      <c r="AQ459" s="941"/>
      <c r="AR459" s="941"/>
      <c r="AS459" s="941"/>
      <c r="AT459" s="941"/>
      <c r="AU459" s="941"/>
      <c r="AV459" s="941"/>
      <c r="AW459" s="941"/>
      <c r="AX459" s="941"/>
      <c r="AY459" s="941"/>
      <c r="AZ459" s="941"/>
      <c r="BA459" s="941"/>
      <c r="BB459" s="941"/>
      <c r="BC459" s="941"/>
      <c r="BD459" s="941"/>
      <c r="BE459" s="941"/>
      <c r="BF459" s="942"/>
      <c r="BG459" s="899"/>
      <c r="BH459" s="900"/>
      <c r="BI459" s="900"/>
      <c r="BJ459" s="900"/>
      <c r="BK459" s="900"/>
      <c r="BL459" s="901"/>
    </row>
    <row r="460" spans="1:80" s="801" customFormat="1" ht="12.75" customHeight="1">
      <c r="A460" s="392"/>
      <c r="B460" s="972"/>
      <c r="C460" s="973"/>
      <c r="D460" s="974"/>
      <c r="E460" s="943"/>
      <c r="F460" s="944"/>
      <c r="G460" s="944"/>
      <c r="H460" s="944"/>
      <c r="I460" s="944"/>
      <c r="J460" s="944"/>
      <c r="K460" s="944"/>
      <c r="L460" s="944"/>
      <c r="M460" s="944"/>
      <c r="N460" s="944"/>
      <c r="O460" s="944"/>
      <c r="P460" s="944"/>
      <c r="Q460" s="944"/>
      <c r="R460" s="944"/>
      <c r="S460" s="944"/>
      <c r="T460" s="944"/>
      <c r="U460" s="944"/>
      <c r="V460" s="944"/>
      <c r="W460" s="944"/>
      <c r="X460" s="944"/>
      <c r="Y460" s="944"/>
      <c r="Z460" s="944"/>
      <c r="AA460" s="944"/>
      <c r="AB460" s="944"/>
      <c r="AC460" s="944"/>
      <c r="AD460" s="944"/>
      <c r="AE460" s="944"/>
      <c r="AF460" s="944"/>
      <c r="AG460" s="944"/>
      <c r="AH460" s="944"/>
      <c r="AI460" s="944"/>
      <c r="AJ460" s="944"/>
      <c r="AK460" s="944"/>
      <c r="AL460" s="944"/>
      <c r="AM460" s="944"/>
      <c r="AN460" s="944"/>
      <c r="AO460" s="944"/>
      <c r="AP460" s="944"/>
      <c r="AQ460" s="944"/>
      <c r="AR460" s="944"/>
      <c r="AS460" s="944"/>
      <c r="AT460" s="944"/>
      <c r="AU460" s="944"/>
      <c r="AV460" s="944"/>
      <c r="AW460" s="944"/>
      <c r="AX460" s="944"/>
      <c r="AY460" s="944"/>
      <c r="AZ460" s="944"/>
      <c r="BA460" s="944"/>
      <c r="BB460" s="944"/>
      <c r="BC460" s="944"/>
      <c r="BD460" s="944"/>
      <c r="BE460" s="944"/>
      <c r="BF460" s="945"/>
      <c r="BG460" s="902"/>
      <c r="BH460" s="903"/>
      <c r="BI460" s="903"/>
      <c r="BJ460" s="903"/>
      <c r="BK460" s="903"/>
      <c r="BL460" s="904"/>
      <c r="BM460" s="391"/>
      <c r="BN460" s="391"/>
      <c r="BO460" s="391"/>
      <c r="BP460" s="391"/>
      <c r="BQ460" s="391"/>
      <c r="BR460" s="391"/>
      <c r="BS460" s="391"/>
      <c r="BT460" s="391"/>
      <c r="BU460" s="391"/>
      <c r="BV460" s="391"/>
      <c r="BW460" s="391"/>
      <c r="BX460" s="391"/>
      <c r="BY460" s="391"/>
      <c r="BZ460" s="391"/>
      <c r="CA460" s="391"/>
      <c r="CB460" s="391"/>
    </row>
    <row r="461" spans="1:80" ht="12.75" customHeight="1">
      <c r="A461" s="255"/>
      <c r="B461" s="972"/>
      <c r="C461" s="973"/>
      <c r="D461" s="974"/>
      <c r="E461" s="943"/>
      <c r="F461" s="944"/>
      <c r="G461" s="944"/>
      <c r="H461" s="944"/>
      <c r="I461" s="944"/>
      <c r="J461" s="944"/>
      <c r="K461" s="944"/>
      <c r="L461" s="944"/>
      <c r="M461" s="944"/>
      <c r="N461" s="944"/>
      <c r="O461" s="944"/>
      <c r="P461" s="944"/>
      <c r="Q461" s="944"/>
      <c r="R461" s="944"/>
      <c r="S461" s="944"/>
      <c r="T461" s="944"/>
      <c r="U461" s="944"/>
      <c r="V461" s="944"/>
      <c r="W461" s="944"/>
      <c r="X461" s="944"/>
      <c r="Y461" s="944"/>
      <c r="Z461" s="944"/>
      <c r="AA461" s="944"/>
      <c r="AB461" s="944"/>
      <c r="AC461" s="944"/>
      <c r="AD461" s="944"/>
      <c r="AE461" s="944"/>
      <c r="AF461" s="944"/>
      <c r="AG461" s="944"/>
      <c r="AH461" s="944"/>
      <c r="AI461" s="944"/>
      <c r="AJ461" s="944"/>
      <c r="AK461" s="944"/>
      <c r="AL461" s="944"/>
      <c r="AM461" s="944"/>
      <c r="AN461" s="944"/>
      <c r="AO461" s="944"/>
      <c r="AP461" s="944"/>
      <c r="AQ461" s="944"/>
      <c r="AR461" s="944"/>
      <c r="AS461" s="944"/>
      <c r="AT461" s="944"/>
      <c r="AU461" s="944"/>
      <c r="AV461" s="944"/>
      <c r="AW461" s="944"/>
      <c r="AX461" s="944"/>
      <c r="AY461" s="944"/>
      <c r="AZ461" s="944"/>
      <c r="BA461" s="944"/>
      <c r="BB461" s="944"/>
      <c r="BC461" s="944"/>
      <c r="BD461" s="944"/>
      <c r="BE461" s="944"/>
      <c r="BF461" s="945"/>
      <c r="BG461" s="902"/>
      <c r="BH461" s="903"/>
      <c r="BI461" s="903"/>
      <c r="BJ461" s="903"/>
      <c r="BK461" s="903"/>
      <c r="BL461" s="904"/>
    </row>
    <row r="462" spans="1:80" ht="12.75" customHeight="1">
      <c r="A462" s="255"/>
      <c r="B462" s="975"/>
      <c r="C462" s="976"/>
      <c r="D462" s="977"/>
      <c r="E462" s="946"/>
      <c r="F462" s="947"/>
      <c r="G462" s="947"/>
      <c r="H462" s="947"/>
      <c r="I462" s="947"/>
      <c r="J462" s="947"/>
      <c r="K462" s="947"/>
      <c r="L462" s="947"/>
      <c r="M462" s="947"/>
      <c r="N462" s="947"/>
      <c r="O462" s="947"/>
      <c r="P462" s="947"/>
      <c r="Q462" s="947"/>
      <c r="R462" s="947"/>
      <c r="S462" s="947"/>
      <c r="T462" s="947"/>
      <c r="U462" s="947"/>
      <c r="V462" s="947"/>
      <c r="W462" s="947"/>
      <c r="X462" s="947"/>
      <c r="Y462" s="947"/>
      <c r="Z462" s="947"/>
      <c r="AA462" s="947"/>
      <c r="AB462" s="947"/>
      <c r="AC462" s="947"/>
      <c r="AD462" s="947"/>
      <c r="AE462" s="947"/>
      <c r="AF462" s="947"/>
      <c r="AG462" s="947"/>
      <c r="AH462" s="947"/>
      <c r="AI462" s="947"/>
      <c r="AJ462" s="947"/>
      <c r="AK462" s="947"/>
      <c r="AL462" s="947"/>
      <c r="AM462" s="947"/>
      <c r="AN462" s="947"/>
      <c r="AO462" s="947"/>
      <c r="AP462" s="947"/>
      <c r="AQ462" s="947"/>
      <c r="AR462" s="947"/>
      <c r="AS462" s="947"/>
      <c r="AT462" s="947"/>
      <c r="AU462" s="947"/>
      <c r="AV462" s="947"/>
      <c r="AW462" s="947"/>
      <c r="AX462" s="947"/>
      <c r="AY462" s="947"/>
      <c r="AZ462" s="947"/>
      <c r="BA462" s="947"/>
      <c r="BB462" s="947"/>
      <c r="BC462" s="947"/>
      <c r="BD462" s="947"/>
      <c r="BE462" s="947"/>
      <c r="BF462" s="948"/>
      <c r="BG462" s="905"/>
      <c r="BH462" s="906"/>
      <c r="BI462" s="906"/>
      <c r="BJ462" s="906"/>
      <c r="BK462" s="906"/>
      <c r="BL462" s="907"/>
    </row>
    <row r="463" spans="1:80" s="32" customFormat="1" ht="12.6" customHeight="1">
      <c r="B463" s="969" t="s">
        <v>44</v>
      </c>
      <c r="C463" s="970"/>
      <c r="D463" s="971"/>
      <c r="E463" s="940" t="s">
        <v>690</v>
      </c>
      <c r="F463" s="941"/>
      <c r="G463" s="941"/>
      <c r="H463" s="941"/>
      <c r="I463" s="941"/>
      <c r="J463" s="941"/>
      <c r="K463" s="941"/>
      <c r="L463" s="941"/>
      <c r="M463" s="941"/>
      <c r="N463" s="941"/>
      <c r="O463" s="941"/>
      <c r="P463" s="941"/>
      <c r="Q463" s="941"/>
      <c r="R463" s="941"/>
      <c r="S463" s="941"/>
      <c r="T463" s="941"/>
      <c r="U463" s="941"/>
      <c r="V463" s="941"/>
      <c r="W463" s="941"/>
      <c r="X463" s="941"/>
      <c r="Y463" s="941"/>
      <c r="Z463" s="941"/>
      <c r="AA463" s="941"/>
      <c r="AB463" s="941"/>
      <c r="AC463" s="941"/>
      <c r="AD463" s="941"/>
      <c r="AE463" s="941"/>
      <c r="AF463" s="941"/>
      <c r="AG463" s="941"/>
      <c r="AH463" s="941"/>
      <c r="AI463" s="941"/>
      <c r="AJ463" s="941"/>
      <c r="AK463" s="941"/>
      <c r="AL463" s="941"/>
      <c r="AM463" s="941"/>
      <c r="AN463" s="941"/>
      <c r="AO463" s="941"/>
      <c r="AP463" s="941"/>
      <c r="AQ463" s="941"/>
      <c r="AR463" s="941"/>
      <c r="AS463" s="941"/>
      <c r="AT463" s="941"/>
      <c r="AU463" s="941"/>
      <c r="AV463" s="941"/>
      <c r="AW463" s="941"/>
      <c r="AX463" s="941"/>
      <c r="AY463" s="941"/>
      <c r="AZ463" s="941"/>
      <c r="BA463" s="941"/>
      <c r="BB463" s="941"/>
      <c r="BC463" s="941"/>
      <c r="BD463" s="941"/>
      <c r="BE463" s="941"/>
      <c r="BF463" s="942"/>
      <c r="BG463" s="899"/>
      <c r="BH463" s="900"/>
      <c r="BI463" s="900"/>
      <c r="BJ463" s="900"/>
      <c r="BK463" s="900"/>
      <c r="BL463" s="901"/>
      <c r="BM463" s="105"/>
      <c r="BN463" s="105"/>
      <c r="BO463" s="105"/>
      <c r="BP463" s="105"/>
      <c r="BQ463" s="105"/>
      <c r="BR463" s="105"/>
      <c r="BS463" s="105"/>
      <c r="BT463" s="105"/>
      <c r="BU463" s="105"/>
      <c r="BV463" s="105"/>
      <c r="BW463" s="105"/>
      <c r="BX463" s="105"/>
      <c r="BY463" s="105"/>
      <c r="BZ463" s="105"/>
      <c r="CA463" s="105"/>
    </row>
    <row r="464" spans="1:80" s="32" customFormat="1" ht="12.6" customHeight="1">
      <c r="B464" s="972"/>
      <c r="C464" s="973"/>
      <c r="D464" s="974"/>
      <c r="E464" s="943"/>
      <c r="F464" s="944"/>
      <c r="G464" s="944"/>
      <c r="H464" s="944"/>
      <c r="I464" s="944"/>
      <c r="J464" s="944"/>
      <c r="K464" s="944"/>
      <c r="L464" s="944"/>
      <c r="M464" s="944"/>
      <c r="N464" s="944"/>
      <c r="O464" s="944"/>
      <c r="P464" s="944"/>
      <c r="Q464" s="944"/>
      <c r="R464" s="944"/>
      <c r="S464" s="944"/>
      <c r="T464" s="944"/>
      <c r="U464" s="944"/>
      <c r="V464" s="944"/>
      <c r="W464" s="944"/>
      <c r="X464" s="944"/>
      <c r="Y464" s="944"/>
      <c r="Z464" s="944"/>
      <c r="AA464" s="944"/>
      <c r="AB464" s="944"/>
      <c r="AC464" s="944"/>
      <c r="AD464" s="944"/>
      <c r="AE464" s="944"/>
      <c r="AF464" s="944"/>
      <c r="AG464" s="944"/>
      <c r="AH464" s="944"/>
      <c r="AI464" s="944"/>
      <c r="AJ464" s="944"/>
      <c r="AK464" s="944"/>
      <c r="AL464" s="944"/>
      <c r="AM464" s="944"/>
      <c r="AN464" s="944"/>
      <c r="AO464" s="944"/>
      <c r="AP464" s="944"/>
      <c r="AQ464" s="944"/>
      <c r="AR464" s="944"/>
      <c r="AS464" s="944"/>
      <c r="AT464" s="944"/>
      <c r="AU464" s="944"/>
      <c r="AV464" s="944"/>
      <c r="AW464" s="944"/>
      <c r="AX464" s="944"/>
      <c r="AY464" s="944"/>
      <c r="AZ464" s="944"/>
      <c r="BA464" s="944"/>
      <c r="BB464" s="944"/>
      <c r="BC464" s="944"/>
      <c r="BD464" s="944"/>
      <c r="BE464" s="944"/>
      <c r="BF464" s="945"/>
      <c r="BG464" s="902"/>
      <c r="BH464" s="903"/>
      <c r="BI464" s="903"/>
      <c r="BJ464" s="903"/>
      <c r="BK464" s="903"/>
      <c r="BL464" s="904"/>
      <c r="BM464" s="105"/>
      <c r="BN464" s="105"/>
      <c r="BO464" s="105"/>
      <c r="BP464" s="105"/>
      <c r="BQ464" s="105"/>
      <c r="BR464" s="105"/>
      <c r="BS464" s="105"/>
      <c r="BT464" s="105"/>
      <c r="BU464" s="105"/>
      <c r="BV464" s="105"/>
      <c r="BW464" s="105"/>
      <c r="BX464" s="105"/>
      <c r="BY464" s="105"/>
      <c r="BZ464" s="105"/>
      <c r="CA464" s="105"/>
    </row>
    <row r="465" spans="1:80" s="32" customFormat="1" ht="12.6" customHeight="1">
      <c r="B465" s="972"/>
      <c r="C465" s="973"/>
      <c r="D465" s="974"/>
      <c r="E465" s="943"/>
      <c r="F465" s="944"/>
      <c r="G465" s="944"/>
      <c r="H465" s="944"/>
      <c r="I465" s="1351"/>
      <c r="J465" s="1351"/>
      <c r="K465" s="1351"/>
      <c r="L465" s="1351"/>
      <c r="M465" s="1351"/>
      <c r="N465" s="1351"/>
      <c r="O465" s="1351"/>
      <c r="P465" s="1351"/>
      <c r="Q465" s="1351"/>
      <c r="R465" s="1351"/>
      <c r="S465" s="1351"/>
      <c r="T465" s="1351"/>
      <c r="U465" s="1351"/>
      <c r="V465" s="1351"/>
      <c r="W465" s="1351"/>
      <c r="X465" s="1351"/>
      <c r="Y465" s="1351"/>
      <c r="Z465" s="1351"/>
      <c r="AA465" s="1351"/>
      <c r="AB465" s="1351"/>
      <c r="AC465" s="1351"/>
      <c r="AD465" s="1351"/>
      <c r="AE465" s="1351"/>
      <c r="AF465" s="1351"/>
      <c r="AG465" s="1351"/>
      <c r="AH465" s="1351"/>
      <c r="AI465" s="1351"/>
      <c r="AJ465" s="1351"/>
      <c r="AK465" s="1351"/>
      <c r="AL465" s="1351"/>
      <c r="AM465" s="1351"/>
      <c r="AN465" s="1351"/>
      <c r="AO465" s="1351"/>
      <c r="AP465" s="1351"/>
      <c r="AQ465" s="1351"/>
      <c r="AR465" s="1351"/>
      <c r="AS465" s="1351"/>
      <c r="AT465" s="1351"/>
      <c r="AU465" s="1351"/>
      <c r="AV465" s="1351"/>
      <c r="AW465" s="1351"/>
      <c r="AX465" s="1351"/>
      <c r="AY465" s="1351"/>
      <c r="AZ465" s="1351"/>
      <c r="BA465" s="1351"/>
      <c r="BB465" s="1351"/>
      <c r="BC465" s="1351"/>
      <c r="BD465" s="1351"/>
      <c r="BE465" s="1351"/>
      <c r="BF465" s="945"/>
      <c r="BG465" s="902"/>
      <c r="BH465" s="903"/>
      <c r="BI465" s="903"/>
      <c r="BJ465" s="903"/>
      <c r="BK465" s="903"/>
      <c r="BL465" s="904"/>
      <c r="BM465" s="105"/>
      <c r="BN465" s="105"/>
      <c r="BO465" s="105"/>
      <c r="BP465" s="105"/>
      <c r="BQ465" s="105"/>
      <c r="BR465" s="105"/>
      <c r="BS465" s="105"/>
      <c r="BT465" s="105"/>
      <c r="BU465" s="105"/>
      <c r="BV465" s="105"/>
      <c r="BW465" s="105"/>
      <c r="BX465" s="105"/>
      <c r="BY465" s="105"/>
      <c r="BZ465" s="105"/>
      <c r="CA465" s="105"/>
    </row>
    <row r="466" spans="1:80" s="32" customFormat="1" ht="12.6" customHeight="1">
      <c r="B466" s="975"/>
      <c r="C466" s="976"/>
      <c r="D466" s="977"/>
      <c r="E466" s="946"/>
      <c r="F466" s="947"/>
      <c r="G466" s="947"/>
      <c r="H466" s="947"/>
      <c r="I466" s="947"/>
      <c r="J466" s="947"/>
      <c r="K466" s="947"/>
      <c r="L466" s="947"/>
      <c r="M466" s="947"/>
      <c r="N466" s="947"/>
      <c r="O466" s="947"/>
      <c r="P466" s="947"/>
      <c r="Q466" s="947"/>
      <c r="R466" s="947"/>
      <c r="S466" s="947"/>
      <c r="T466" s="947"/>
      <c r="U466" s="947"/>
      <c r="V466" s="947"/>
      <c r="W466" s="947"/>
      <c r="X466" s="947"/>
      <c r="Y466" s="947"/>
      <c r="Z466" s="947"/>
      <c r="AA466" s="947"/>
      <c r="AB466" s="947"/>
      <c r="AC466" s="947"/>
      <c r="AD466" s="947"/>
      <c r="AE466" s="947"/>
      <c r="AF466" s="947"/>
      <c r="AG466" s="947"/>
      <c r="AH466" s="947"/>
      <c r="AI466" s="947"/>
      <c r="AJ466" s="947"/>
      <c r="AK466" s="947"/>
      <c r="AL466" s="947"/>
      <c r="AM466" s="947"/>
      <c r="AN466" s="947"/>
      <c r="AO466" s="947"/>
      <c r="AP466" s="947"/>
      <c r="AQ466" s="947"/>
      <c r="AR466" s="947"/>
      <c r="AS466" s="947"/>
      <c r="AT466" s="947"/>
      <c r="AU466" s="947"/>
      <c r="AV466" s="947"/>
      <c r="AW466" s="947"/>
      <c r="AX466" s="947"/>
      <c r="AY466" s="947"/>
      <c r="AZ466" s="947"/>
      <c r="BA466" s="947"/>
      <c r="BB466" s="947"/>
      <c r="BC466" s="947"/>
      <c r="BD466" s="947"/>
      <c r="BE466" s="947"/>
      <c r="BF466" s="948"/>
      <c r="BG466" s="905"/>
      <c r="BH466" s="906"/>
      <c r="BI466" s="906"/>
      <c r="BJ466" s="906"/>
      <c r="BK466" s="906"/>
      <c r="BL466" s="907"/>
      <c r="BM466" s="105"/>
      <c r="BN466" s="105"/>
      <c r="BO466" s="105"/>
      <c r="BP466" s="105"/>
      <c r="BQ466" s="105"/>
      <c r="BR466" s="105"/>
      <c r="BS466" s="105"/>
      <c r="BT466" s="105"/>
      <c r="BU466" s="105"/>
      <c r="BV466" s="105"/>
      <c r="BW466" s="105"/>
      <c r="BX466" s="105"/>
      <c r="BY466" s="105"/>
      <c r="BZ466" s="105"/>
      <c r="CA466" s="105"/>
    </row>
    <row r="467" spans="1:80" s="32" customFormat="1" ht="12.6" customHeight="1">
      <c r="B467" s="1253" t="s">
        <v>45</v>
      </c>
      <c r="C467" s="1254"/>
      <c r="D467" s="1255"/>
      <c r="E467" s="940" t="s">
        <v>691</v>
      </c>
      <c r="F467" s="941"/>
      <c r="G467" s="941"/>
      <c r="H467" s="941"/>
      <c r="I467" s="941"/>
      <c r="J467" s="941"/>
      <c r="K467" s="941"/>
      <c r="L467" s="941"/>
      <c r="M467" s="941"/>
      <c r="N467" s="941"/>
      <c r="O467" s="941"/>
      <c r="P467" s="941"/>
      <c r="Q467" s="941"/>
      <c r="R467" s="941"/>
      <c r="S467" s="941"/>
      <c r="T467" s="941"/>
      <c r="U467" s="941"/>
      <c r="V467" s="941"/>
      <c r="W467" s="941"/>
      <c r="X467" s="941"/>
      <c r="Y467" s="941"/>
      <c r="Z467" s="941"/>
      <c r="AA467" s="941"/>
      <c r="AB467" s="941"/>
      <c r="AC467" s="941"/>
      <c r="AD467" s="941"/>
      <c r="AE467" s="941"/>
      <c r="AF467" s="941"/>
      <c r="AG467" s="941"/>
      <c r="AH467" s="941"/>
      <c r="AI467" s="941"/>
      <c r="AJ467" s="941"/>
      <c r="AK467" s="941"/>
      <c r="AL467" s="941"/>
      <c r="AM467" s="941"/>
      <c r="AN467" s="941"/>
      <c r="AO467" s="941"/>
      <c r="AP467" s="941"/>
      <c r="AQ467" s="941"/>
      <c r="AR467" s="941"/>
      <c r="AS467" s="941"/>
      <c r="AT467" s="941"/>
      <c r="AU467" s="941"/>
      <c r="AV467" s="941"/>
      <c r="AW467" s="941"/>
      <c r="AX467" s="941"/>
      <c r="AY467" s="941"/>
      <c r="AZ467" s="941"/>
      <c r="BA467" s="941"/>
      <c r="BB467" s="941"/>
      <c r="BC467" s="941"/>
      <c r="BD467" s="941"/>
      <c r="BE467" s="941"/>
      <c r="BF467" s="942"/>
      <c r="BG467" s="899"/>
      <c r="BH467" s="900"/>
      <c r="BI467" s="900"/>
      <c r="BJ467" s="900"/>
      <c r="BK467" s="900"/>
      <c r="BL467" s="901"/>
      <c r="BM467" s="105"/>
      <c r="BN467" s="105"/>
      <c r="BO467" s="105"/>
      <c r="BP467" s="105"/>
      <c r="BQ467" s="105"/>
      <c r="BR467" s="105"/>
      <c r="BS467" s="105"/>
      <c r="BT467" s="105"/>
      <c r="BU467" s="105"/>
      <c r="BV467" s="105"/>
      <c r="BW467" s="105"/>
      <c r="BX467" s="105"/>
      <c r="BY467" s="105"/>
      <c r="BZ467" s="105"/>
      <c r="CA467" s="105"/>
    </row>
    <row r="468" spans="1:80" s="32" customFormat="1" ht="12.6" customHeight="1">
      <c r="B468" s="1256"/>
      <c r="C468" s="1257"/>
      <c r="D468" s="1258"/>
      <c r="E468" s="943"/>
      <c r="F468" s="944"/>
      <c r="G468" s="944"/>
      <c r="H468" s="944"/>
      <c r="I468" s="944"/>
      <c r="J468" s="944"/>
      <c r="K468" s="944"/>
      <c r="L468" s="944"/>
      <c r="M468" s="944"/>
      <c r="N468" s="944"/>
      <c r="O468" s="944"/>
      <c r="P468" s="944"/>
      <c r="Q468" s="944"/>
      <c r="R468" s="944"/>
      <c r="S468" s="944"/>
      <c r="T468" s="944"/>
      <c r="U468" s="944"/>
      <c r="V468" s="944"/>
      <c r="W468" s="944"/>
      <c r="X468" s="944"/>
      <c r="Y468" s="944"/>
      <c r="Z468" s="944"/>
      <c r="AA468" s="944"/>
      <c r="AB468" s="944"/>
      <c r="AC468" s="944"/>
      <c r="AD468" s="944"/>
      <c r="AE468" s="944"/>
      <c r="AF468" s="944"/>
      <c r="AG468" s="944"/>
      <c r="AH468" s="944"/>
      <c r="AI468" s="944"/>
      <c r="AJ468" s="944"/>
      <c r="AK468" s="944"/>
      <c r="AL468" s="944"/>
      <c r="AM468" s="944"/>
      <c r="AN468" s="944"/>
      <c r="AO468" s="944"/>
      <c r="AP468" s="944"/>
      <c r="AQ468" s="944"/>
      <c r="AR468" s="944"/>
      <c r="AS468" s="944"/>
      <c r="AT468" s="944"/>
      <c r="AU468" s="944"/>
      <c r="AV468" s="944"/>
      <c r="AW468" s="944"/>
      <c r="AX468" s="944"/>
      <c r="AY468" s="944"/>
      <c r="AZ468" s="944"/>
      <c r="BA468" s="944"/>
      <c r="BB468" s="944"/>
      <c r="BC468" s="944"/>
      <c r="BD468" s="944"/>
      <c r="BE468" s="944"/>
      <c r="BF468" s="945"/>
      <c r="BG468" s="902"/>
      <c r="BH468" s="903"/>
      <c r="BI468" s="903"/>
      <c r="BJ468" s="903"/>
      <c r="BK468" s="903"/>
      <c r="BL468" s="904"/>
      <c r="BM468" s="105"/>
      <c r="BN468" s="105"/>
      <c r="BO468" s="105"/>
      <c r="BP468" s="105"/>
      <c r="BQ468" s="105"/>
      <c r="BR468" s="105"/>
      <c r="BS468" s="105"/>
      <c r="BT468" s="105"/>
      <c r="BU468" s="105"/>
      <c r="BV468" s="105"/>
      <c r="BW468" s="105"/>
      <c r="BX468" s="105"/>
      <c r="BY468" s="105"/>
      <c r="BZ468" s="105"/>
      <c r="CA468" s="105"/>
    </row>
    <row r="469" spans="1:80" s="32" customFormat="1" ht="12.6" customHeight="1">
      <c r="B469" s="1259"/>
      <c r="C469" s="1260"/>
      <c r="D469" s="1261"/>
      <c r="E469" s="946"/>
      <c r="F469" s="947"/>
      <c r="G469" s="947"/>
      <c r="H469" s="947"/>
      <c r="I469" s="947"/>
      <c r="J469" s="947"/>
      <c r="K469" s="947"/>
      <c r="L469" s="947"/>
      <c r="M469" s="947"/>
      <c r="N469" s="947"/>
      <c r="O469" s="947"/>
      <c r="P469" s="947"/>
      <c r="Q469" s="947"/>
      <c r="R469" s="947"/>
      <c r="S469" s="947"/>
      <c r="T469" s="947"/>
      <c r="U469" s="947"/>
      <c r="V469" s="947"/>
      <c r="W469" s="947"/>
      <c r="X469" s="947"/>
      <c r="Y469" s="947"/>
      <c r="Z469" s="947"/>
      <c r="AA469" s="947"/>
      <c r="AB469" s="947"/>
      <c r="AC469" s="947"/>
      <c r="AD469" s="947"/>
      <c r="AE469" s="947"/>
      <c r="AF469" s="947"/>
      <c r="AG469" s="947"/>
      <c r="AH469" s="947"/>
      <c r="AI469" s="947"/>
      <c r="AJ469" s="947"/>
      <c r="AK469" s="947"/>
      <c r="AL469" s="947"/>
      <c r="AM469" s="947"/>
      <c r="AN469" s="947"/>
      <c r="AO469" s="947"/>
      <c r="AP469" s="947"/>
      <c r="AQ469" s="947"/>
      <c r="AR469" s="947"/>
      <c r="AS469" s="947"/>
      <c r="AT469" s="947"/>
      <c r="AU469" s="947"/>
      <c r="AV469" s="947"/>
      <c r="AW469" s="947"/>
      <c r="AX469" s="947"/>
      <c r="AY469" s="947"/>
      <c r="AZ469" s="947"/>
      <c r="BA469" s="947"/>
      <c r="BB469" s="947"/>
      <c r="BC469" s="947"/>
      <c r="BD469" s="947"/>
      <c r="BE469" s="947"/>
      <c r="BF469" s="948"/>
      <c r="BG469" s="905"/>
      <c r="BH469" s="906"/>
      <c r="BI469" s="906"/>
      <c r="BJ469" s="906"/>
      <c r="BK469" s="906"/>
      <c r="BL469" s="907"/>
      <c r="BM469" s="105"/>
      <c r="BN469" s="105"/>
      <c r="BO469" s="105"/>
      <c r="BP469" s="105"/>
      <c r="BQ469" s="105"/>
      <c r="BR469" s="105"/>
      <c r="BS469" s="105"/>
      <c r="BT469" s="105"/>
      <c r="BU469" s="105"/>
      <c r="BV469" s="105"/>
      <c r="BW469" s="105"/>
      <c r="BX469" s="105"/>
      <c r="BY469" s="105"/>
      <c r="BZ469" s="105"/>
      <c r="CA469" s="105"/>
    </row>
    <row r="470" spans="1:80" ht="12.75" customHeight="1">
      <c r="A470" s="255"/>
      <c r="B470" s="969" t="s">
        <v>47</v>
      </c>
      <c r="C470" s="970"/>
      <c r="D470" s="971"/>
      <c r="E470" s="940" t="s">
        <v>648</v>
      </c>
      <c r="F470" s="941"/>
      <c r="G470" s="941"/>
      <c r="H470" s="941"/>
      <c r="I470" s="941"/>
      <c r="J470" s="941"/>
      <c r="K470" s="941"/>
      <c r="L470" s="941"/>
      <c r="M470" s="941"/>
      <c r="N470" s="941"/>
      <c r="O470" s="941"/>
      <c r="P470" s="941"/>
      <c r="Q470" s="941"/>
      <c r="R470" s="941"/>
      <c r="S470" s="941"/>
      <c r="T470" s="941"/>
      <c r="U470" s="941"/>
      <c r="V470" s="941"/>
      <c r="W470" s="941"/>
      <c r="X470" s="941"/>
      <c r="Y470" s="941"/>
      <c r="Z470" s="941"/>
      <c r="AA470" s="941"/>
      <c r="AB470" s="941"/>
      <c r="AC470" s="941"/>
      <c r="AD470" s="941"/>
      <c r="AE470" s="941"/>
      <c r="AF470" s="941"/>
      <c r="AG470" s="941"/>
      <c r="AH470" s="941"/>
      <c r="AI470" s="941"/>
      <c r="AJ470" s="941"/>
      <c r="AK470" s="941"/>
      <c r="AL470" s="941"/>
      <c r="AM470" s="941"/>
      <c r="AN470" s="941"/>
      <c r="AO470" s="941"/>
      <c r="AP470" s="941"/>
      <c r="AQ470" s="941"/>
      <c r="AR470" s="941"/>
      <c r="AS470" s="941"/>
      <c r="AT470" s="941"/>
      <c r="AU470" s="941"/>
      <c r="AV470" s="941"/>
      <c r="AW470" s="941"/>
      <c r="AX470" s="941"/>
      <c r="AY470" s="941"/>
      <c r="AZ470" s="941"/>
      <c r="BA470" s="941"/>
      <c r="BB470" s="941"/>
      <c r="BC470" s="941"/>
      <c r="BD470" s="941"/>
      <c r="BE470" s="941"/>
      <c r="BF470" s="942"/>
      <c r="BG470" s="899"/>
      <c r="BH470" s="900"/>
      <c r="BI470" s="900"/>
      <c r="BJ470" s="900"/>
      <c r="BK470" s="900"/>
      <c r="BL470" s="901"/>
    </row>
    <row r="471" spans="1:80" s="360" customFormat="1" ht="12.75" customHeight="1">
      <c r="A471" s="255"/>
      <c r="B471" s="972"/>
      <c r="C471" s="973"/>
      <c r="D471" s="974"/>
      <c r="E471" s="943"/>
      <c r="F471" s="944"/>
      <c r="G471" s="944"/>
      <c r="H471" s="944"/>
      <c r="I471" s="944"/>
      <c r="J471" s="944"/>
      <c r="K471" s="944"/>
      <c r="L471" s="944"/>
      <c r="M471" s="944"/>
      <c r="N471" s="944"/>
      <c r="O471" s="944"/>
      <c r="P471" s="944"/>
      <c r="Q471" s="944"/>
      <c r="R471" s="944"/>
      <c r="S471" s="944"/>
      <c r="T471" s="944"/>
      <c r="U471" s="944"/>
      <c r="V471" s="944"/>
      <c r="W471" s="944"/>
      <c r="X471" s="944"/>
      <c r="Y471" s="944"/>
      <c r="Z471" s="944"/>
      <c r="AA471" s="944"/>
      <c r="AB471" s="944"/>
      <c r="AC471" s="944"/>
      <c r="AD471" s="944"/>
      <c r="AE471" s="944"/>
      <c r="AF471" s="944"/>
      <c r="AG471" s="944"/>
      <c r="AH471" s="944"/>
      <c r="AI471" s="944"/>
      <c r="AJ471" s="944"/>
      <c r="AK471" s="944"/>
      <c r="AL471" s="944"/>
      <c r="AM471" s="944"/>
      <c r="AN471" s="944"/>
      <c r="AO471" s="944"/>
      <c r="AP471" s="944"/>
      <c r="AQ471" s="944"/>
      <c r="AR471" s="944"/>
      <c r="AS471" s="944"/>
      <c r="AT471" s="944"/>
      <c r="AU471" s="944"/>
      <c r="AV471" s="944"/>
      <c r="AW471" s="944"/>
      <c r="AX471" s="944"/>
      <c r="AY471" s="944"/>
      <c r="AZ471" s="944"/>
      <c r="BA471" s="944"/>
      <c r="BB471" s="944"/>
      <c r="BC471" s="944"/>
      <c r="BD471" s="944"/>
      <c r="BE471" s="944"/>
      <c r="BF471" s="945"/>
      <c r="BG471" s="902"/>
      <c r="BH471" s="903"/>
      <c r="BI471" s="903"/>
      <c r="BJ471" s="903"/>
      <c r="BK471" s="903"/>
      <c r="BL471" s="904"/>
      <c r="BM471" s="46"/>
      <c r="BN471" s="46"/>
      <c r="BO471" s="46"/>
      <c r="BP471" s="46"/>
      <c r="BQ471" s="46"/>
      <c r="BR471" s="46"/>
      <c r="BS471" s="46"/>
      <c r="BT471" s="46"/>
      <c r="BU471" s="46"/>
      <c r="BV471" s="46"/>
      <c r="BW471" s="46"/>
      <c r="BX471" s="46"/>
      <c r="BY471" s="46"/>
      <c r="BZ471" s="46"/>
      <c r="CA471" s="46"/>
      <c r="CB471" s="46"/>
    </row>
    <row r="472" spans="1:80" ht="12.75" customHeight="1">
      <c r="A472" s="255"/>
      <c r="B472" s="975"/>
      <c r="C472" s="976"/>
      <c r="D472" s="977"/>
      <c r="E472" s="946"/>
      <c r="F472" s="947"/>
      <c r="G472" s="947"/>
      <c r="H472" s="947"/>
      <c r="I472" s="947"/>
      <c r="J472" s="947"/>
      <c r="K472" s="947"/>
      <c r="L472" s="947"/>
      <c r="M472" s="947"/>
      <c r="N472" s="947"/>
      <c r="O472" s="947"/>
      <c r="P472" s="947"/>
      <c r="Q472" s="947"/>
      <c r="R472" s="947"/>
      <c r="S472" s="947"/>
      <c r="T472" s="947"/>
      <c r="U472" s="947"/>
      <c r="V472" s="947"/>
      <c r="W472" s="947"/>
      <c r="X472" s="947"/>
      <c r="Y472" s="947"/>
      <c r="Z472" s="947"/>
      <c r="AA472" s="947"/>
      <c r="AB472" s="947"/>
      <c r="AC472" s="947"/>
      <c r="AD472" s="947"/>
      <c r="AE472" s="947"/>
      <c r="AF472" s="947"/>
      <c r="AG472" s="947"/>
      <c r="AH472" s="947"/>
      <c r="AI472" s="947"/>
      <c r="AJ472" s="947"/>
      <c r="AK472" s="947"/>
      <c r="AL472" s="947"/>
      <c r="AM472" s="947"/>
      <c r="AN472" s="947"/>
      <c r="AO472" s="947"/>
      <c r="AP472" s="947"/>
      <c r="AQ472" s="947"/>
      <c r="AR472" s="947"/>
      <c r="AS472" s="947"/>
      <c r="AT472" s="947"/>
      <c r="AU472" s="947"/>
      <c r="AV472" s="947"/>
      <c r="AW472" s="947"/>
      <c r="AX472" s="947"/>
      <c r="AY472" s="947"/>
      <c r="AZ472" s="947"/>
      <c r="BA472" s="947"/>
      <c r="BB472" s="947"/>
      <c r="BC472" s="947"/>
      <c r="BD472" s="947"/>
      <c r="BE472" s="947"/>
      <c r="BF472" s="948"/>
      <c r="BG472" s="905"/>
      <c r="BH472" s="906"/>
      <c r="BI472" s="906"/>
      <c r="BJ472" s="906"/>
      <c r="BK472" s="906"/>
      <c r="BL472" s="907"/>
    </row>
    <row r="473" spans="1:80" s="32" customFormat="1" ht="12.6" customHeight="1">
      <c r="B473" s="969" t="s">
        <v>63</v>
      </c>
      <c r="C473" s="970"/>
      <c r="D473" s="971"/>
      <c r="E473" s="940" t="s">
        <v>692</v>
      </c>
      <c r="F473" s="941"/>
      <c r="G473" s="941"/>
      <c r="H473" s="941"/>
      <c r="I473" s="941"/>
      <c r="J473" s="941"/>
      <c r="K473" s="941"/>
      <c r="L473" s="941"/>
      <c r="M473" s="941"/>
      <c r="N473" s="941"/>
      <c r="O473" s="941"/>
      <c r="P473" s="941"/>
      <c r="Q473" s="941"/>
      <c r="R473" s="941"/>
      <c r="S473" s="941"/>
      <c r="T473" s="941"/>
      <c r="U473" s="941"/>
      <c r="V473" s="941"/>
      <c r="W473" s="941"/>
      <c r="X473" s="941"/>
      <c r="Y473" s="941"/>
      <c r="Z473" s="941"/>
      <c r="AA473" s="941"/>
      <c r="AB473" s="941"/>
      <c r="AC473" s="941"/>
      <c r="AD473" s="941"/>
      <c r="AE473" s="941"/>
      <c r="AF473" s="941"/>
      <c r="AG473" s="941"/>
      <c r="AH473" s="941"/>
      <c r="AI473" s="941"/>
      <c r="AJ473" s="941"/>
      <c r="AK473" s="941"/>
      <c r="AL473" s="941"/>
      <c r="AM473" s="941"/>
      <c r="AN473" s="941"/>
      <c r="AO473" s="941"/>
      <c r="AP473" s="941"/>
      <c r="AQ473" s="941"/>
      <c r="AR473" s="941"/>
      <c r="AS473" s="941"/>
      <c r="AT473" s="941"/>
      <c r="AU473" s="941"/>
      <c r="AV473" s="941"/>
      <c r="AW473" s="941"/>
      <c r="AX473" s="941"/>
      <c r="AY473" s="941"/>
      <c r="AZ473" s="941"/>
      <c r="BA473" s="941"/>
      <c r="BB473" s="941"/>
      <c r="BC473" s="941"/>
      <c r="BD473" s="941"/>
      <c r="BE473" s="941"/>
      <c r="BF473" s="942"/>
      <c r="BG473" s="899"/>
      <c r="BH473" s="900"/>
      <c r="BI473" s="900"/>
      <c r="BJ473" s="900"/>
      <c r="BK473" s="900"/>
      <c r="BL473" s="901"/>
      <c r="BM473" s="105"/>
      <c r="BN473" s="105"/>
      <c r="BO473" s="105"/>
      <c r="BP473" s="105"/>
      <c r="BQ473" s="105"/>
      <c r="BR473" s="105"/>
      <c r="BS473" s="105"/>
      <c r="BT473" s="105"/>
      <c r="BU473" s="105"/>
      <c r="BV473" s="105"/>
      <c r="BW473" s="105"/>
      <c r="BX473" s="105"/>
      <c r="BY473" s="105"/>
      <c r="BZ473" s="105"/>
      <c r="CA473" s="105"/>
    </row>
    <row r="474" spans="1:80" s="32" customFormat="1" ht="12.6" customHeight="1">
      <c r="B474" s="972"/>
      <c r="C474" s="973"/>
      <c r="D474" s="974"/>
      <c r="E474" s="943"/>
      <c r="F474" s="944"/>
      <c r="G474" s="944"/>
      <c r="H474" s="944"/>
      <c r="I474" s="944"/>
      <c r="J474" s="944"/>
      <c r="K474" s="944"/>
      <c r="L474" s="944"/>
      <c r="M474" s="944"/>
      <c r="N474" s="944"/>
      <c r="O474" s="944"/>
      <c r="P474" s="944"/>
      <c r="Q474" s="944"/>
      <c r="R474" s="944"/>
      <c r="S474" s="944"/>
      <c r="T474" s="944"/>
      <c r="U474" s="944"/>
      <c r="V474" s="944"/>
      <c r="W474" s="944"/>
      <c r="X474" s="944"/>
      <c r="Y474" s="944"/>
      <c r="Z474" s="944"/>
      <c r="AA474" s="944"/>
      <c r="AB474" s="944"/>
      <c r="AC474" s="944"/>
      <c r="AD474" s="944"/>
      <c r="AE474" s="944"/>
      <c r="AF474" s="944"/>
      <c r="AG474" s="944"/>
      <c r="AH474" s="944"/>
      <c r="AI474" s="944"/>
      <c r="AJ474" s="944"/>
      <c r="AK474" s="944"/>
      <c r="AL474" s="944"/>
      <c r="AM474" s="944"/>
      <c r="AN474" s="944"/>
      <c r="AO474" s="944"/>
      <c r="AP474" s="944"/>
      <c r="AQ474" s="944"/>
      <c r="AR474" s="944"/>
      <c r="AS474" s="944"/>
      <c r="AT474" s="944"/>
      <c r="AU474" s="944"/>
      <c r="AV474" s="944"/>
      <c r="AW474" s="944"/>
      <c r="AX474" s="944"/>
      <c r="AY474" s="944"/>
      <c r="AZ474" s="944"/>
      <c r="BA474" s="944"/>
      <c r="BB474" s="944"/>
      <c r="BC474" s="944"/>
      <c r="BD474" s="944"/>
      <c r="BE474" s="944"/>
      <c r="BF474" s="945"/>
      <c r="BG474" s="902"/>
      <c r="BH474" s="903"/>
      <c r="BI474" s="903"/>
      <c r="BJ474" s="903"/>
      <c r="BK474" s="903"/>
      <c r="BL474" s="904"/>
      <c r="BM474" s="105"/>
      <c r="BN474" s="105"/>
      <c r="BO474" s="105"/>
      <c r="BP474" s="105"/>
      <c r="BQ474" s="105"/>
      <c r="BR474" s="105"/>
      <c r="BS474" s="105"/>
      <c r="BT474" s="105"/>
      <c r="BU474" s="105"/>
      <c r="BV474" s="105"/>
      <c r="BW474" s="105"/>
      <c r="BX474" s="105"/>
      <c r="BY474" s="105"/>
      <c r="BZ474" s="105"/>
      <c r="CA474" s="105"/>
    </row>
    <row r="475" spans="1:80" s="32" customFormat="1" ht="12.6" customHeight="1">
      <c r="B475" s="975"/>
      <c r="C475" s="976"/>
      <c r="D475" s="977"/>
      <c r="E475" s="946"/>
      <c r="F475" s="947"/>
      <c r="G475" s="947"/>
      <c r="H475" s="947"/>
      <c r="I475" s="947"/>
      <c r="J475" s="947"/>
      <c r="K475" s="947"/>
      <c r="L475" s="947"/>
      <c r="M475" s="947"/>
      <c r="N475" s="947"/>
      <c r="O475" s="947"/>
      <c r="P475" s="947"/>
      <c r="Q475" s="947"/>
      <c r="R475" s="947"/>
      <c r="S475" s="947"/>
      <c r="T475" s="947"/>
      <c r="U475" s="947"/>
      <c r="V475" s="947"/>
      <c r="W475" s="947"/>
      <c r="X475" s="947"/>
      <c r="Y475" s="947"/>
      <c r="Z475" s="947"/>
      <c r="AA475" s="947"/>
      <c r="AB475" s="947"/>
      <c r="AC475" s="947"/>
      <c r="AD475" s="947"/>
      <c r="AE475" s="947"/>
      <c r="AF475" s="947"/>
      <c r="AG475" s="947"/>
      <c r="AH475" s="947"/>
      <c r="AI475" s="947"/>
      <c r="AJ475" s="947"/>
      <c r="AK475" s="947"/>
      <c r="AL475" s="947"/>
      <c r="AM475" s="947"/>
      <c r="AN475" s="947"/>
      <c r="AO475" s="947"/>
      <c r="AP475" s="947"/>
      <c r="AQ475" s="947"/>
      <c r="AR475" s="947"/>
      <c r="AS475" s="947"/>
      <c r="AT475" s="947"/>
      <c r="AU475" s="947"/>
      <c r="AV475" s="947"/>
      <c r="AW475" s="947"/>
      <c r="AX475" s="947"/>
      <c r="AY475" s="947"/>
      <c r="AZ475" s="947"/>
      <c r="BA475" s="947"/>
      <c r="BB475" s="947"/>
      <c r="BC475" s="947"/>
      <c r="BD475" s="947"/>
      <c r="BE475" s="947"/>
      <c r="BF475" s="948"/>
      <c r="BG475" s="905"/>
      <c r="BH475" s="906"/>
      <c r="BI475" s="906"/>
      <c r="BJ475" s="906"/>
      <c r="BK475" s="906"/>
      <c r="BL475" s="907"/>
      <c r="BM475" s="105"/>
      <c r="BN475" s="105"/>
      <c r="BO475" s="105"/>
      <c r="BP475" s="105"/>
      <c r="BQ475" s="105"/>
      <c r="BR475" s="105"/>
      <c r="BS475" s="105"/>
      <c r="BT475" s="105"/>
      <c r="BU475" s="105"/>
      <c r="BV475" s="105"/>
      <c r="BW475" s="105"/>
      <c r="BX475" s="105"/>
      <c r="BY475" s="105"/>
      <c r="BZ475" s="105"/>
      <c r="CA475" s="105"/>
    </row>
    <row r="476" spans="1:80" s="32" customFormat="1" ht="12.6" customHeight="1">
      <c r="B476" s="969" t="s">
        <v>66</v>
      </c>
      <c r="C476" s="970"/>
      <c r="D476" s="971"/>
      <c r="E476" s="940" t="s">
        <v>1509</v>
      </c>
      <c r="F476" s="941"/>
      <c r="G476" s="941"/>
      <c r="H476" s="941"/>
      <c r="I476" s="941"/>
      <c r="J476" s="941"/>
      <c r="K476" s="941"/>
      <c r="L476" s="941"/>
      <c r="M476" s="941"/>
      <c r="N476" s="941"/>
      <c r="O476" s="941"/>
      <c r="P476" s="941"/>
      <c r="Q476" s="941"/>
      <c r="R476" s="941"/>
      <c r="S476" s="941"/>
      <c r="T476" s="941"/>
      <c r="U476" s="941"/>
      <c r="V476" s="941"/>
      <c r="W476" s="941"/>
      <c r="X476" s="941"/>
      <c r="Y476" s="941"/>
      <c r="Z476" s="941"/>
      <c r="AA476" s="941"/>
      <c r="AB476" s="941"/>
      <c r="AC476" s="941"/>
      <c r="AD476" s="941"/>
      <c r="AE476" s="941"/>
      <c r="AF476" s="941"/>
      <c r="AG476" s="941"/>
      <c r="AH476" s="941"/>
      <c r="AI476" s="941"/>
      <c r="AJ476" s="941"/>
      <c r="AK476" s="941"/>
      <c r="AL476" s="941"/>
      <c r="AM476" s="941"/>
      <c r="AN476" s="941"/>
      <c r="AO476" s="941"/>
      <c r="AP476" s="941"/>
      <c r="AQ476" s="941"/>
      <c r="AR476" s="941"/>
      <c r="AS476" s="941"/>
      <c r="AT476" s="941"/>
      <c r="AU476" s="941"/>
      <c r="AV476" s="941"/>
      <c r="AW476" s="941"/>
      <c r="AX476" s="941"/>
      <c r="AY476" s="941"/>
      <c r="AZ476" s="941"/>
      <c r="BA476" s="941"/>
      <c r="BB476" s="941"/>
      <c r="BC476" s="941"/>
      <c r="BD476" s="941"/>
      <c r="BE476" s="941"/>
      <c r="BF476" s="942"/>
      <c r="BG476" s="899"/>
      <c r="BH476" s="900"/>
      <c r="BI476" s="900"/>
      <c r="BJ476" s="900"/>
      <c r="BK476" s="900"/>
      <c r="BL476" s="901"/>
      <c r="BM476" s="105"/>
      <c r="BN476" s="105"/>
      <c r="BO476" s="105"/>
      <c r="BP476" s="105"/>
      <c r="BQ476" s="105"/>
      <c r="BR476" s="105"/>
      <c r="BS476" s="105"/>
      <c r="BT476" s="105"/>
      <c r="BU476" s="105"/>
      <c r="BV476" s="105"/>
      <c r="BW476" s="105"/>
      <c r="BX476" s="105"/>
      <c r="BY476" s="105"/>
      <c r="BZ476" s="105"/>
      <c r="CA476" s="105"/>
    </row>
    <row r="477" spans="1:80" s="32" customFormat="1" ht="12.6" customHeight="1">
      <c r="B477" s="975"/>
      <c r="C477" s="976"/>
      <c r="D477" s="977"/>
      <c r="E477" s="946"/>
      <c r="F477" s="947"/>
      <c r="G477" s="947"/>
      <c r="H477" s="947"/>
      <c r="I477" s="947"/>
      <c r="J477" s="947"/>
      <c r="K477" s="947"/>
      <c r="L477" s="947"/>
      <c r="M477" s="947"/>
      <c r="N477" s="947"/>
      <c r="O477" s="947"/>
      <c r="P477" s="947"/>
      <c r="Q477" s="947"/>
      <c r="R477" s="947"/>
      <c r="S477" s="947"/>
      <c r="T477" s="947"/>
      <c r="U477" s="947"/>
      <c r="V477" s="947"/>
      <c r="W477" s="947"/>
      <c r="X477" s="947"/>
      <c r="Y477" s="947"/>
      <c r="Z477" s="947"/>
      <c r="AA477" s="947"/>
      <c r="AB477" s="947"/>
      <c r="AC477" s="947"/>
      <c r="AD477" s="947"/>
      <c r="AE477" s="947"/>
      <c r="AF477" s="947"/>
      <c r="AG477" s="947"/>
      <c r="AH477" s="947"/>
      <c r="AI477" s="947"/>
      <c r="AJ477" s="947"/>
      <c r="AK477" s="947"/>
      <c r="AL477" s="947"/>
      <c r="AM477" s="947"/>
      <c r="AN477" s="947"/>
      <c r="AO477" s="947"/>
      <c r="AP477" s="947"/>
      <c r="AQ477" s="947"/>
      <c r="AR477" s="947"/>
      <c r="AS477" s="947"/>
      <c r="AT477" s="947"/>
      <c r="AU477" s="947"/>
      <c r="AV477" s="947"/>
      <c r="AW477" s="947"/>
      <c r="AX477" s="947"/>
      <c r="AY477" s="947"/>
      <c r="AZ477" s="947"/>
      <c r="BA477" s="947"/>
      <c r="BB477" s="947"/>
      <c r="BC477" s="947"/>
      <c r="BD477" s="947"/>
      <c r="BE477" s="947"/>
      <c r="BF477" s="948"/>
      <c r="BG477" s="902"/>
      <c r="BH477" s="903"/>
      <c r="BI477" s="903"/>
      <c r="BJ477" s="903"/>
      <c r="BK477" s="903"/>
      <c r="BL477" s="904"/>
      <c r="BM477" s="105"/>
      <c r="BN477" s="105"/>
      <c r="BO477" s="105"/>
      <c r="BP477" s="105"/>
      <c r="BQ477" s="105"/>
      <c r="BR477" s="105"/>
      <c r="BS477" s="105"/>
      <c r="BT477" s="105"/>
      <c r="BU477" s="105"/>
      <c r="BV477" s="105"/>
      <c r="BW477" s="105"/>
      <c r="BX477" s="105"/>
      <c r="BY477" s="105"/>
      <c r="BZ477" s="105"/>
      <c r="CA477" s="105"/>
    </row>
    <row r="478" spans="1:80" s="32" customFormat="1" ht="12.6" customHeight="1">
      <c r="B478" s="969" t="s">
        <v>67</v>
      </c>
      <c r="C478" s="970"/>
      <c r="D478" s="971"/>
      <c r="E478" s="931" t="s">
        <v>693</v>
      </c>
      <c r="F478" s="932"/>
      <c r="G478" s="932"/>
      <c r="H478" s="932"/>
      <c r="I478" s="932"/>
      <c r="J478" s="932"/>
      <c r="K478" s="932"/>
      <c r="L478" s="932"/>
      <c r="M478" s="932"/>
      <c r="N478" s="932"/>
      <c r="O478" s="932"/>
      <c r="P478" s="932"/>
      <c r="Q478" s="932"/>
      <c r="R478" s="932"/>
      <c r="S478" s="932"/>
      <c r="T478" s="932"/>
      <c r="U478" s="932"/>
      <c r="V478" s="932"/>
      <c r="W478" s="932"/>
      <c r="X478" s="932"/>
      <c r="Y478" s="932"/>
      <c r="Z478" s="932"/>
      <c r="AA478" s="932"/>
      <c r="AB478" s="932"/>
      <c r="AC478" s="932"/>
      <c r="AD478" s="932"/>
      <c r="AE478" s="932"/>
      <c r="AF478" s="932"/>
      <c r="AG478" s="932"/>
      <c r="AH478" s="932"/>
      <c r="AI478" s="932"/>
      <c r="AJ478" s="932"/>
      <c r="AK478" s="932"/>
      <c r="AL478" s="932"/>
      <c r="AM478" s="932"/>
      <c r="AN478" s="932"/>
      <c r="AO478" s="932"/>
      <c r="AP478" s="932"/>
      <c r="AQ478" s="932"/>
      <c r="AR478" s="932"/>
      <c r="AS478" s="932"/>
      <c r="AT478" s="932"/>
      <c r="AU478" s="932"/>
      <c r="AV478" s="932"/>
      <c r="AW478" s="932"/>
      <c r="AX478" s="932"/>
      <c r="AY478" s="932"/>
      <c r="AZ478" s="932"/>
      <c r="BA478" s="932"/>
      <c r="BB478" s="932"/>
      <c r="BC478" s="932"/>
      <c r="BD478" s="932"/>
      <c r="BE478" s="932"/>
      <c r="BF478" s="933"/>
      <c r="BG478" s="899"/>
      <c r="BH478" s="900"/>
      <c r="BI478" s="900"/>
      <c r="BJ478" s="900"/>
      <c r="BK478" s="900"/>
      <c r="BL478" s="901"/>
      <c r="BM478" s="105"/>
      <c r="BN478" s="105"/>
      <c r="BO478" s="105"/>
      <c r="BP478" s="105"/>
      <c r="BQ478" s="105"/>
      <c r="BR478" s="105"/>
      <c r="BS478" s="105"/>
      <c r="BT478" s="105"/>
      <c r="BU478" s="105"/>
      <c r="BV478" s="105"/>
      <c r="BW478" s="105"/>
      <c r="BX478" s="105"/>
      <c r="BY478" s="105"/>
      <c r="BZ478" s="105"/>
      <c r="CA478" s="105"/>
    </row>
    <row r="479" spans="1:80" s="32" customFormat="1" ht="12.6" customHeight="1">
      <c r="B479" s="972"/>
      <c r="C479" s="973"/>
      <c r="D479" s="974"/>
      <c r="E479" s="934"/>
      <c r="F479" s="935"/>
      <c r="G479" s="935"/>
      <c r="H479" s="935"/>
      <c r="I479" s="935"/>
      <c r="J479" s="935"/>
      <c r="K479" s="935"/>
      <c r="L479" s="935"/>
      <c r="M479" s="935"/>
      <c r="N479" s="935"/>
      <c r="O479" s="935"/>
      <c r="P479" s="935"/>
      <c r="Q479" s="935"/>
      <c r="R479" s="935"/>
      <c r="S479" s="935"/>
      <c r="T479" s="935"/>
      <c r="U479" s="935"/>
      <c r="V479" s="935"/>
      <c r="W479" s="935"/>
      <c r="X479" s="935"/>
      <c r="Y479" s="935"/>
      <c r="Z479" s="935"/>
      <c r="AA479" s="935"/>
      <c r="AB479" s="935"/>
      <c r="AC479" s="935"/>
      <c r="AD479" s="935"/>
      <c r="AE479" s="935"/>
      <c r="AF479" s="935"/>
      <c r="AG479" s="935"/>
      <c r="AH479" s="935"/>
      <c r="AI479" s="935"/>
      <c r="AJ479" s="935"/>
      <c r="AK479" s="935"/>
      <c r="AL479" s="935"/>
      <c r="AM479" s="935"/>
      <c r="AN479" s="935"/>
      <c r="AO479" s="935"/>
      <c r="AP479" s="935"/>
      <c r="AQ479" s="935"/>
      <c r="AR479" s="935"/>
      <c r="AS479" s="935"/>
      <c r="AT479" s="935"/>
      <c r="AU479" s="935"/>
      <c r="AV479" s="935"/>
      <c r="AW479" s="935"/>
      <c r="AX479" s="935"/>
      <c r="AY479" s="935"/>
      <c r="AZ479" s="935"/>
      <c r="BA479" s="935"/>
      <c r="BB479" s="935"/>
      <c r="BC479" s="935"/>
      <c r="BD479" s="935"/>
      <c r="BE479" s="935"/>
      <c r="BF479" s="936"/>
      <c r="BG479" s="902"/>
      <c r="BH479" s="903"/>
      <c r="BI479" s="903"/>
      <c r="BJ479" s="903"/>
      <c r="BK479" s="903"/>
      <c r="BL479" s="904"/>
      <c r="BM479" s="105"/>
      <c r="BN479" s="105"/>
      <c r="BO479" s="105"/>
      <c r="BP479" s="105"/>
      <c r="BQ479" s="105"/>
      <c r="BR479" s="105"/>
      <c r="BS479" s="105"/>
      <c r="BT479" s="105"/>
      <c r="BU479" s="105"/>
      <c r="BV479" s="105"/>
      <c r="BW479" s="105"/>
      <c r="BX479" s="105"/>
      <c r="BY479" s="105"/>
      <c r="BZ479" s="105"/>
      <c r="CA479" s="105"/>
    </row>
    <row r="480" spans="1:80" s="14" customFormat="1" ht="12.6" customHeight="1">
      <c r="A480" s="114"/>
      <c r="B480" s="969" t="s">
        <v>68</v>
      </c>
      <c r="C480" s="970"/>
      <c r="D480" s="971"/>
      <c r="E480" s="940" t="s">
        <v>1496</v>
      </c>
      <c r="F480" s="941"/>
      <c r="G480" s="941"/>
      <c r="H480" s="941"/>
      <c r="I480" s="941"/>
      <c r="J480" s="941"/>
      <c r="K480" s="941"/>
      <c r="L480" s="941"/>
      <c r="M480" s="941"/>
      <c r="N480" s="941"/>
      <c r="O480" s="941"/>
      <c r="P480" s="941"/>
      <c r="Q480" s="941"/>
      <c r="R480" s="941"/>
      <c r="S480" s="941"/>
      <c r="T480" s="941"/>
      <c r="U480" s="941"/>
      <c r="V480" s="941"/>
      <c r="W480" s="941"/>
      <c r="X480" s="941"/>
      <c r="Y480" s="941"/>
      <c r="Z480" s="941"/>
      <c r="AA480" s="941"/>
      <c r="AB480" s="941"/>
      <c r="AC480" s="941"/>
      <c r="AD480" s="941"/>
      <c r="AE480" s="941"/>
      <c r="AF480" s="941"/>
      <c r="AG480" s="941"/>
      <c r="AH480" s="941"/>
      <c r="AI480" s="941"/>
      <c r="AJ480" s="941"/>
      <c r="AK480" s="941"/>
      <c r="AL480" s="941"/>
      <c r="AM480" s="941"/>
      <c r="AN480" s="941"/>
      <c r="AO480" s="941"/>
      <c r="AP480" s="941"/>
      <c r="AQ480" s="941"/>
      <c r="AR480" s="941"/>
      <c r="AS480" s="941"/>
      <c r="AT480" s="941"/>
      <c r="AU480" s="941"/>
      <c r="AV480" s="941"/>
      <c r="AW480" s="941"/>
      <c r="AX480" s="941"/>
      <c r="AY480" s="941"/>
      <c r="AZ480" s="941"/>
      <c r="BA480" s="941"/>
      <c r="BB480" s="941"/>
      <c r="BC480" s="941"/>
      <c r="BD480" s="941"/>
      <c r="BE480" s="941"/>
      <c r="BF480" s="942"/>
      <c r="BG480" s="899"/>
      <c r="BH480" s="900"/>
      <c r="BI480" s="900"/>
      <c r="BJ480" s="900"/>
      <c r="BK480" s="900"/>
      <c r="BL480" s="901"/>
      <c r="BM480" s="101"/>
      <c r="BN480" s="101"/>
      <c r="BO480" s="101"/>
      <c r="BP480" s="101"/>
      <c r="BQ480" s="101"/>
      <c r="BR480" s="101"/>
      <c r="BS480" s="101"/>
      <c r="BT480" s="101"/>
      <c r="BU480" s="101"/>
      <c r="BV480" s="101"/>
      <c r="BW480" s="101"/>
      <c r="BX480" s="101"/>
      <c r="BY480" s="101"/>
      <c r="BZ480" s="101"/>
      <c r="CA480" s="101"/>
      <c r="CB480" s="101"/>
    </row>
    <row r="481" spans="1:80" s="14" customFormat="1" ht="12.6" customHeight="1">
      <c r="A481" s="114"/>
      <c r="B481" s="972"/>
      <c r="C481" s="973"/>
      <c r="D481" s="974"/>
      <c r="E481" s="943"/>
      <c r="F481" s="944"/>
      <c r="G481" s="944"/>
      <c r="H481" s="944"/>
      <c r="I481" s="944"/>
      <c r="J481" s="944"/>
      <c r="K481" s="944"/>
      <c r="L481" s="944"/>
      <c r="M481" s="944"/>
      <c r="N481" s="944"/>
      <c r="O481" s="944"/>
      <c r="P481" s="944"/>
      <c r="Q481" s="944"/>
      <c r="R481" s="944"/>
      <c r="S481" s="944"/>
      <c r="T481" s="944"/>
      <c r="U481" s="944"/>
      <c r="V481" s="944"/>
      <c r="W481" s="944"/>
      <c r="X481" s="944"/>
      <c r="Y481" s="944"/>
      <c r="Z481" s="944"/>
      <c r="AA481" s="944"/>
      <c r="AB481" s="944"/>
      <c r="AC481" s="944"/>
      <c r="AD481" s="944"/>
      <c r="AE481" s="944"/>
      <c r="AF481" s="944"/>
      <c r="AG481" s="944"/>
      <c r="AH481" s="944"/>
      <c r="AI481" s="944"/>
      <c r="AJ481" s="944"/>
      <c r="AK481" s="944"/>
      <c r="AL481" s="944"/>
      <c r="AM481" s="944"/>
      <c r="AN481" s="944"/>
      <c r="AO481" s="944"/>
      <c r="AP481" s="944"/>
      <c r="AQ481" s="944"/>
      <c r="AR481" s="944"/>
      <c r="AS481" s="944"/>
      <c r="AT481" s="944"/>
      <c r="AU481" s="944"/>
      <c r="AV481" s="944"/>
      <c r="AW481" s="944"/>
      <c r="AX481" s="944"/>
      <c r="AY481" s="944"/>
      <c r="AZ481" s="944"/>
      <c r="BA481" s="944"/>
      <c r="BB481" s="944"/>
      <c r="BC481" s="944"/>
      <c r="BD481" s="944"/>
      <c r="BE481" s="944"/>
      <c r="BF481" s="945"/>
      <c r="BG481" s="902"/>
      <c r="BH481" s="903"/>
      <c r="BI481" s="903"/>
      <c r="BJ481" s="903"/>
      <c r="BK481" s="903"/>
      <c r="BL481" s="904"/>
      <c r="BM481" s="101"/>
      <c r="BN481" s="101"/>
      <c r="BO481" s="101"/>
      <c r="BP481" s="101"/>
      <c r="BQ481" s="101"/>
      <c r="BR481" s="101"/>
      <c r="BS481" s="101"/>
      <c r="BT481" s="101"/>
      <c r="BU481" s="101"/>
      <c r="BV481" s="101"/>
      <c r="BW481" s="101"/>
      <c r="BX481" s="101"/>
      <c r="BY481" s="101"/>
      <c r="BZ481" s="101"/>
      <c r="CA481" s="101"/>
      <c r="CB481" s="101"/>
    </row>
    <row r="482" spans="1:80" s="14" customFormat="1" ht="12.6" customHeight="1">
      <c r="A482" s="114"/>
      <c r="B482" s="975"/>
      <c r="C482" s="976"/>
      <c r="D482" s="977"/>
      <c r="E482" s="946"/>
      <c r="F482" s="947"/>
      <c r="G482" s="947"/>
      <c r="H482" s="947"/>
      <c r="I482" s="947"/>
      <c r="J482" s="947"/>
      <c r="K482" s="947"/>
      <c r="L482" s="947"/>
      <c r="M482" s="947"/>
      <c r="N482" s="947"/>
      <c r="O482" s="947"/>
      <c r="P482" s="947"/>
      <c r="Q482" s="947"/>
      <c r="R482" s="947"/>
      <c r="S482" s="947"/>
      <c r="T482" s="947"/>
      <c r="U482" s="947"/>
      <c r="V482" s="947"/>
      <c r="W482" s="947"/>
      <c r="X482" s="947"/>
      <c r="Y482" s="947"/>
      <c r="Z482" s="947"/>
      <c r="AA482" s="947"/>
      <c r="AB482" s="947"/>
      <c r="AC482" s="947"/>
      <c r="AD482" s="947"/>
      <c r="AE482" s="947"/>
      <c r="AF482" s="947"/>
      <c r="AG482" s="947"/>
      <c r="AH482" s="947"/>
      <c r="AI482" s="947"/>
      <c r="AJ482" s="947"/>
      <c r="AK482" s="947"/>
      <c r="AL482" s="947"/>
      <c r="AM482" s="947"/>
      <c r="AN482" s="947"/>
      <c r="AO482" s="947"/>
      <c r="AP482" s="947"/>
      <c r="AQ482" s="947"/>
      <c r="AR482" s="947"/>
      <c r="AS482" s="947"/>
      <c r="AT482" s="947"/>
      <c r="AU482" s="947"/>
      <c r="AV482" s="947"/>
      <c r="AW482" s="947"/>
      <c r="AX482" s="947"/>
      <c r="AY482" s="947"/>
      <c r="AZ482" s="947"/>
      <c r="BA482" s="947"/>
      <c r="BB482" s="947"/>
      <c r="BC482" s="947"/>
      <c r="BD482" s="947"/>
      <c r="BE482" s="947"/>
      <c r="BF482" s="948"/>
      <c r="BG482" s="905"/>
      <c r="BH482" s="906"/>
      <c r="BI482" s="906"/>
      <c r="BJ482" s="906"/>
      <c r="BK482" s="906"/>
      <c r="BL482" s="907"/>
      <c r="BM482" s="101"/>
      <c r="BN482" s="101"/>
      <c r="BO482" s="101"/>
      <c r="BP482" s="101"/>
      <c r="BQ482" s="101"/>
      <c r="BR482" s="101"/>
      <c r="BS482" s="101"/>
      <c r="BT482" s="101"/>
      <c r="BU482" s="101"/>
      <c r="BV482" s="101"/>
      <c r="BW482" s="101"/>
      <c r="BX482" s="101"/>
      <c r="BY482" s="101"/>
      <c r="BZ482" s="101"/>
      <c r="CA482" s="101"/>
      <c r="CB482" s="101"/>
    </row>
    <row r="483" spans="1:80" s="14" customFormat="1" ht="12" customHeight="1">
      <c r="A483" s="114"/>
      <c r="B483" s="969" t="s">
        <v>177</v>
      </c>
      <c r="C483" s="970"/>
      <c r="D483" s="971"/>
      <c r="E483" s="931" t="s">
        <v>1495</v>
      </c>
      <c r="F483" s="932"/>
      <c r="G483" s="932"/>
      <c r="H483" s="932"/>
      <c r="I483" s="932"/>
      <c r="J483" s="932"/>
      <c r="K483" s="932"/>
      <c r="L483" s="932"/>
      <c r="M483" s="932"/>
      <c r="N483" s="932"/>
      <c r="O483" s="932"/>
      <c r="P483" s="932"/>
      <c r="Q483" s="932"/>
      <c r="R483" s="932"/>
      <c r="S483" s="932"/>
      <c r="T483" s="932"/>
      <c r="U483" s="932"/>
      <c r="V483" s="932"/>
      <c r="W483" s="932"/>
      <c r="X483" s="932"/>
      <c r="Y483" s="932"/>
      <c r="Z483" s="932"/>
      <c r="AA483" s="932"/>
      <c r="AB483" s="932"/>
      <c r="AC483" s="932"/>
      <c r="AD483" s="932"/>
      <c r="AE483" s="932"/>
      <c r="AF483" s="932"/>
      <c r="AG483" s="932"/>
      <c r="AH483" s="932"/>
      <c r="AI483" s="932"/>
      <c r="AJ483" s="932"/>
      <c r="AK483" s="932"/>
      <c r="AL483" s="932"/>
      <c r="AM483" s="932"/>
      <c r="AN483" s="932"/>
      <c r="AO483" s="932"/>
      <c r="AP483" s="932"/>
      <c r="AQ483" s="932"/>
      <c r="AR483" s="932"/>
      <c r="AS483" s="932"/>
      <c r="AT483" s="932"/>
      <c r="AU483" s="932"/>
      <c r="AV483" s="932"/>
      <c r="AW483" s="932"/>
      <c r="AX483" s="932"/>
      <c r="AY483" s="932"/>
      <c r="AZ483" s="932"/>
      <c r="BA483" s="932"/>
      <c r="BB483" s="932"/>
      <c r="BC483" s="932"/>
      <c r="BD483" s="932"/>
      <c r="BE483" s="932"/>
      <c r="BF483" s="933"/>
      <c r="BG483" s="966"/>
      <c r="BH483" s="966"/>
      <c r="BI483" s="966"/>
      <c r="BJ483" s="966"/>
      <c r="BK483" s="966"/>
      <c r="BL483" s="966"/>
      <c r="BM483" s="101"/>
      <c r="BN483" s="101"/>
      <c r="BO483" s="101"/>
      <c r="BP483" s="101"/>
      <c r="BQ483" s="101"/>
      <c r="BR483" s="101"/>
      <c r="BS483" s="101"/>
      <c r="BT483" s="101"/>
      <c r="BU483" s="101"/>
      <c r="BV483" s="101"/>
      <c r="BW483" s="101"/>
      <c r="BX483" s="101"/>
      <c r="BY483" s="101"/>
      <c r="BZ483" s="101"/>
      <c r="CA483" s="101"/>
      <c r="CB483" s="101"/>
    </row>
    <row r="484" spans="1:80" s="14" customFormat="1" ht="12.6" customHeight="1">
      <c r="A484" s="114"/>
      <c r="B484" s="975"/>
      <c r="C484" s="976"/>
      <c r="D484" s="977"/>
      <c r="E484" s="937"/>
      <c r="F484" s="938"/>
      <c r="G484" s="938"/>
      <c r="H484" s="938"/>
      <c r="I484" s="938"/>
      <c r="J484" s="938"/>
      <c r="K484" s="938"/>
      <c r="L484" s="938"/>
      <c r="M484" s="938"/>
      <c r="N484" s="938"/>
      <c r="O484" s="938"/>
      <c r="P484" s="938"/>
      <c r="Q484" s="938"/>
      <c r="R484" s="938"/>
      <c r="S484" s="938"/>
      <c r="T484" s="938"/>
      <c r="U484" s="938"/>
      <c r="V484" s="938"/>
      <c r="W484" s="938"/>
      <c r="X484" s="938"/>
      <c r="Y484" s="938"/>
      <c r="Z484" s="938"/>
      <c r="AA484" s="938"/>
      <c r="AB484" s="938"/>
      <c r="AC484" s="938"/>
      <c r="AD484" s="938"/>
      <c r="AE484" s="938"/>
      <c r="AF484" s="938"/>
      <c r="AG484" s="938"/>
      <c r="AH484" s="938"/>
      <c r="AI484" s="938"/>
      <c r="AJ484" s="938"/>
      <c r="AK484" s="938"/>
      <c r="AL484" s="938"/>
      <c r="AM484" s="938"/>
      <c r="AN484" s="938"/>
      <c r="AO484" s="938"/>
      <c r="AP484" s="938"/>
      <c r="AQ484" s="938"/>
      <c r="AR484" s="938"/>
      <c r="AS484" s="938"/>
      <c r="AT484" s="938"/>
      <c r="AU484" s="938"/>
      <c r="AV484" s="938"/>
      <c r="AW484" s="938"/>
      <c r="AX484" s="938"/>
      <c r="AY484" s="938"/>
      <c r="AZ484" s="938"/>
      <c r="BA484" s="938"/>
      <c r="BB484" s="938"/>
      <c r="BC484" s="938"/>
      <c r="BD484" s="938"/>
      <c r="BE484" s="938"/>
      <c r="BF484" s="939"/>
      <c r="BG484" s="966"/>
      <c r="BH484" s="966"/>
      <c r="BI484" s="966"/>
      <c r="BJ484" s="966"/>
      <c r="BK484" s="966"/>
      <c r="BL484" s="966"/>
      <c r="BM484" s="101"/>
      <c r="BN484" s="101"/>
      <c r="BO484" s="101"/>
      <c r="BP484" s="101"/>
      <c r="BQ484" s="101"/>
      <c r="BR484" s="101"/>
      <c r="BS484" s="101"/>
      <c r="BT484" s="101"/>
      <c r="BU484" s="101"/>
      <c r="BV484" s="101"/>
      <c r="BW484" s="101"/>
      <c r="BX484" s="101"/>
      <c r="BY484" s="101"/>
      <c r="BZ484" s="101"/>
      <c r="CA484" s="101"/>
      <c r="CB484" s="101"/>
    </row>
    <row r="485" spans="1:80" s="15" customFormat="1" ht="18" customHeight="1">
      <c r="A485" s="90"/>
      <c r="B485" s="925" t="s">
        <v>80</v>
      </c>
      <c r="C485" s="926"/>
      <c r="D485" s="926"/>
      <c r="E485" s="926"/>
      <c r="F485" s="926"/>
      <c r="G485" s="926"/>
      <c r="H485" s="926"/>
      <c r="I485" s="926"/>
      <c r="J485" s="926"/>
      <c r="K485" s="926"/>
      <c r="L485" s="926"/>
      <c r="M485" s="926"/>
      <c r="N485" s="926"/>
      <c r="O485" s="926"/>
      <c r="P485" s="926"/>
      <c r="Q485" s="926"/>
      <c r="R485" s="926"/>
      <c r="S485" s="926"/>
      <c r="T485" s="926"/>
      <c r="U485" s="926"/>
      <c r="V485" s="926"/>
      <c r="W485" s="926"/>
      <c r="X485" s="926"/>
      <c r="Y485" s="926"/>
      <c r="Z485" s="926"/>
      <c r="AA485" s="926"/>
      <c r="AB485" s="926"/>
      <c r="AC485" s="926"/>
      <c r="AD485" s="926"/>
      <c r="AE485" s="926"/>
      <c r="AF485" s="926"/>
      <c r="AG485" s="926"/>
      <c r="AH485" s="926"/>
      <c r="AI485" s="926"/>
      <c r="AJ485" s="926"/>
      <c r="AK485" s="926"/>
      <c r="AL485" s="926"/>
      <c r="AM485" s="926"/>
      <c r="AN485" s="926"/>
      <c r="AO485" s="926"/>
      <c r="AP485" s="926"/>
      <c r="AQ485" s="926"/>
      <c r="AR485" s="926"/>
      <c r="AS485" s="926"/>
      <c r="AT485" s="926"/>
      <c r="AU485" s="926"/>
      <c r="AV485" s="926"/>
      <c r="AW485" s="926"/>
      <c r="AX485" s="926"/>
      <c r="AY485" s="926"/>
      <c r="AZ485" s="926"/>
      <c r="BA485" s="926"/>
      <c r="BB485" s="926"/>
      <c r="BC485" s="926"/>
      <c r="BD485" s="926"/>
      <c r="BE485" s="926"/>
      <c r="BF485" s="926"/>
      <c r="BG485" s="926"/>
      <c r="BH485" s="926"/>
      <c r="BI485" s="926"/>
      <c r="BJ485" s="926"/>
      <c r="BK485" s="926"/>
      <c r="BL485" s="927"/>
      <c r="BM485" s="103"/>
      <c r="BN485" s="103"/>
      <c r="BO485" s="103"/>
      <c r="BP485" s="103"/>
      <c r="BQ485" s="103"/>
      <c r="BR485" s="103"/>
      <c r="BS485" s="103"/>
      <c r="BT485" s="103"/>
    </row>
    <row r="486" spans="1:80" ht="12.75" customHeight="1">
      <c r="A486" s="255"/>
      <c r="B486" s="1106" t="s">
        <v>178</v>
      </c>
      <c r="C486" s="1107"/>
      <c r="D486" s="1108"/>
      <c r="E486" s="940" t="s">
        <v>651</v>
      </c>
      <c r="F486" s="941"/>
      <c r="G486" s="941"/>
      <c r="H486" s="941"/>
      <c r="I486" s="941"/>
      <c r="J486" s="941"/>
      <c r="K486" s="941"/>
      <c r="L486" s="941"/>
      <c r="M486" s="941"/>
      <c r="N486" s="941"/>
      <c r="O486" s="941"/>
      <c r="P486" s="941"/>
      <c r="Q486" s="941"/>
      <c r="R486" s="941"/>
      <c r="S486" s="941"/>
      <c r="T486" s="941"/>
      <c r="U486" s="941"/>
      <c r="V486" s="941"/>
      <c r="W486" s="941"/>
      <c r="X486" s="941"/>
      <c r="Y486" s="941"/>
      <c r="Z486" s="941"/>
      <c r="AA486" s="941"/>
      <c r="AB486" s="941"/>
      <c r="AC486" s="941"/>
      <c r="AD486" s="941"/>
      <c r="AE486" s="941"/>
      <c r="AF486" s="941"/>
      <c r="AG486" s="941"/>
      <c r="AH486" s="941"/>
      <c r="AI486" s="941"/>
      <c r="AJ486" s="941"/>
      <c r="AK486" s="941"/>
      <c r="AL486" s="941"/>
      <c r="AM486" s="941"/>
      <c r="AN486" s="941"/>
      <c r="AO486" s="941"/>
      <c r="AP486" s="941"/>
      <c r="AQ486" s="941"/>
      <c r="AR486" s="941"/>
      <c r="AS486" s="941"/>
      <c r="AT486" s="941"/>
      <c r="AU486" s="941"/>
      <c r="AV486" s="941"/>
      <c r="AW486" s="941"/>
      <c r="AX486" s="941"/>
      <c r="AY486" s="941"/>
      <c r="AZ486" s="941"/>
      <c r="BA486" s="941"/>
      <c r="BB486" s="941"/>
      <c r="BC486" s="941"/>
      <c r="BD486" s="941"/>
      <c r="BE486" s="941"/>
      <c r="BF486" s="942"/>
      <c r="BG486" s="966"/>
      <c r="BH486" s="966"/>
      <c r="BI486" s="966"/>
      <c r="BJ486" s="966"/>
      <c r="BK486" s="966"/>
      <c r="BL486" s="966"/>
    </row>
    <row r="487" spans="1:80" ht="12.75" customHeight="1">
      <c r="A487" s="255"/>
      <c r="B487" s="1109"/>
      <c r="C487" s="1110"/>
      <c r="D487" s="1111"/>
      <c r="E487" s="943"/>
      <c r="F487" s="944"/>
      <c r="G487" s="944"/>
      <c r="H487" s="944"/>
      <c r="I487" s="944"/>
      <c r="J487" s="944"/>
      <c r="K487" s="944"/>
      <c r="L487" s="944"/>
      <c r="M487" s="944"/>
      <c r="N487" s="944"/>
      <c r="O487" s="944"/>
      <c r="P487" s="944"/>
      <c r="Q487" s="944"/>
      <c r="R487" s="944"/>
      <c r="S487" s="944"/>
      <c r="T487" s="944"/>
      <c r="U487" s="944"/>
      <c r="V487" s="944"/>
      <c r="W487" s="944"/>
      <c r="X487" s="944"/>
      <c r="Y487" s="944"/>
      <c r="Z487" s="944"/>
      <c r="AA487" s="944"/>
      <c r="AB487" s="944"/>
      <c r="AC487" s="944"/>
      <c r="AD487" s="944"/>
      <c r="AE487" s="944"/>
      <c r="AF487" s="944"/>
      <c r="AG487" s="944"/>
      <c r="AH487" s="944"/>
      <c r="AI487" s="944"/>
      <c r="AJ487" s="944"/>
      <c r="AK487" s="944"/>
      <c r="AL487" s="944"/>
      <c r="AM487" s="944"/>
      <c r="AN487" s="944"/>
      <c r="AO487" s="944"/>
      <c r="AP487" s="944"/>
      <c r="AQ487" s="944"/>
      <c r="AR487" s="944"/>
      <c r="AS487" s="944"/>
      <c r="AT487" s="944"/>
      <c r="AU487" s="944"/>
      <c r="AV487" s="944"/>
      <c r="AW487" s="944"/>
      <c r="AX487" s="944"/>
      <c r="AY487" s="944"/>
      <c r="AZ487" s="944"/>
      <c r="BA487" s="944"/>
      <c r="BB487" s="944"/>
      <c r="BC487" s="944"/>
      <c r="BD487" s="944"/>
      <c r="BE487" s="944"/>
      <c r="BF487" s="945"/>
      <c r="BG487" s="966"/>
      <c r="BH487" s="966"/>
      <c r="BI487" s="966"/>
      <c r="BJ487" s="966"/>
      <c r="BK487" s="966"/>
      <c r="BL487" s="966"/>
    </row>
    <row r="488" spans="1:80" ht="12.75" customHeight="1">
      <c r="A488" s="255"/>
      <c r="B488" s="1112"/>
      <c r="C488" s="1113"/>
      <c r="D488" s="1114"/>
      <c r="E488" s="946"/>
      <c r="F488" s="947"/>
      <c r="G488" s="947"/>
      <c r="H488" s="947"/>
      <c r="I488" s="947"/>
      <c r="J488" s="947"/>
      <c r="K488" s="947"/>
      <c r="L488" s="947"/>
      <c r="M488" s="947"/>
      <c r="N488" s="947"/>
      <c r="O488" s="947"/>
      <c r="P488" s="947"/>
      <c r="Q488" s="947"/>
      <c r="R488" s="947"/>
      <c r="S488" s="947"/>
      <c r="T488" s="947"/>
      <c r="U488" s="947"/>
      <c r="V488" s="947"/>
      <c r="W488" s="947"/>
      <c r="X488" s="947"/>
      <c r="Y488" s="947"/>
      <c r="Z488" s="947"/>
      <c r="AA488" s="947"/>
      <c r="AB488" s="947"/>
      <c r="AC488" s="947"/>
      <c r="AD488" s="947"/>
      <c r="AE488" s="947"/>
      <c r="AF488" s="947"/>
      <c r="AG488" s="947"/>
      <c r="AH488" s="947"/>
      <c r="AI488" s="947"/>
      <c r="AJ488" s="947"/>
      <c r="AK488" s="947"/>
      <c r="AL488" s="947"/>
      <c r="AM488" s="947"/>
      <c r="AN488" s="947"/>
      <c r="AO488" s="947"/>
      <c r="AP488" s="947"/>
      <c r="AQ488" s="947"/>
      <c r="AR488" s="947"/>
      <c r="AS488" s="947"/>
      <c r="AT488" s="947"/>
      <c r="AU488" s="947"/>
      <c r="AV488" s="947"/>
      <c r="AW488" s="947"/>
      <c r="AX488" s="947"/>
      <c r="AY488" s="947"/>
      <c r="AZ488" s="947"/>
      <c r="BA488" s="947"/>
      <c r="BB488" s="947"/>
      <c r="BC488" s="947"/>
      <c r="BD488" s="947"/>
      <c r="BE488" s="947"/>
      <c r="BF488" s="948"/>
      <c r="BG488" s="966"/>
      <c r="BH488" s="966"/>
      <c r="BI488" s="966"/>
      <c r="BJ488" s="966"/>
      <c r="BK488" s="966"/>
      <c r="BL488" s="966"/>
    </row>
    <row r="489" spans="1:80" ht="12.75" customHeight="1">
      <c r="A489" s="255"/>
      <c r="B489" s="1106" t="s">
        <v>392</v>
      </c>
      <c r="C489" s="1107"/>
      <c r="D489" s="1108"/>
      <c r="E489" s="940" t="s">
        <v>649</v>
      </c>
      <c r="F489" s="941"/>
      <c r="G489" s="941"/>
      <c r="H489" s="941"/>
      <c r="I489" s="941"/>
      <c r="J489" s="941"/>
      <c r="K489" s="941"/>
      <c r="L489" s="941"/>
      <c r="M489" s="941"/>
      <c r="N489" s="941"/>
      <c r="O489" s="941"/>
      <c r="P489" s="941"/>
      <c r="Q489" s="941"/>
      <c r="R489" s="941"/>
      <c r="S489" s="941"/>
      <c r="T489" s="941"/>
      <c r="U489" s="941"/>
      <c r="V489" s="941"/>
      <c r="W489" s="941"/>
      <c r="X489" s="941"/>
      <c r="Y489" s="941"/>
      <c r="Z489" s="941"/>
      <c r="AA489" s="941"/>
      <c r="AB489" s="941"/>
      <c r="AC489" s="941"/>
      <c r="AD489" s="941"/>
      <c r="AE489" s="941"/>
      <c r="AF489" s="941"/>
      <c r="AG489" s="941"/>
      <c r="AH489" s="941"/>
      <c r="AI489" s="941"/>
      <c r="AJ489" s="941"/>
      <c r="AK489" s="941"/>
      <c r="AL489" s="941"/>
      <c r="AM489" s="941"/>
      <c r="AN489" s="941"/>
      <c r="AO489" s="941"/>
      <c r="AP489" s="941"/>
      <c r="AQ489" s="941"/>
      <c r="AR489" s="941"/>
      <c r="AS489" s="941"/>
      <c r="AT489" s="941"/>
      <c r="AU489" s="941"/>
      <c r="AV489" s="941"/>
      <c r="AW489" s="941"/>
      <c r="AX489" s="941"/>
      <c r="AY489" s="941"/>
      <c r="AZ489" s="941"/>
      <c r="BA489" s="941"/>
      <c r="BB489" s="941"/>
      <c r="BC489" s="941"/>
      <c r="BD489" s="941"/>
      <c r="BE489" s="941"/>
      <c r="BF489" s="942"/>
      <c r="BG489" s="966"/>
      <c r="BH489" s="966"/>
      <c r="BI489" s="966"/>
      <c r="BJ489" s="966"/>
      <c r="BK489" s="966"/>
      <c r="BL489" s="966"/>
    </row>
    <row r="490" spans="1:80" s="385" customFormat="1" ht="12.75" customHeight="1">
      <c r="A490" s="255"/>
      <c r="B490" s="1109"/>
      <c r="C490" s="1110"/>
      <c r="D490" s="1111"/>
      <c r="E490" s="943"/>
      <c r="F490" s="944"/>
      <c r="G490" s="944"/>
      <c r="H490" s="944"/>
      <c r="I490" s="944"/>
      <c r="J490" s="944"/>
      <c r="K490" s="944"/>
      <c r="L490" s="944"/>
      <c r="M490" s="944"/>
      <c r="N490" s="944"/>
      <c r="O490" s="944"/>
      <c r="P490" s="944"/>
      <c r="Q490" s="944"/>
      <c r="R490" s="944"/>
      <c r="S490" s="944"/>
      <c r="T490" s="944"/>
      <c r="U490" s="944"/>
      <c r="V490" s="944"/>
      <c r="W490" s="944"/>
      <c r="X490" s="944"/>
      <c r="Y490" s="944"/>
      <c r="Z490" s="944"/>
      <c r="AA490" s="944"/>
      <c r="AB490" s="944"/>
      <c r="AC490" s="944"/>
      <c r="AD490" s="944"/>
      <c r="AE490" s="944"/>
      <c r="AF490" s="944"/>
      <c r="AG490" s="944"/>
      <c r="AH490" s="944"/>
      <c r="AI490" s="944"/>
      <c r="AJ490" s="944"/>
      <c r="AK490" s="944"/>
      <c r="AL490" s="944"/>
      <c r="AM490" s="944"/>
      <c r="AN490" s="944"/>
      <c r="AO490" s="944"/>
      <c r="AP490" s="944"/>
      <c r="AQ490" s="944"/>
      <c r="AR490" s="944"/>
      <c r="AS490" s="944"/>
      <c r="AT490" s="944"/>
      <c r="AU490" s="944"/>
      <c r="AV490" s="944"/>
      <c r="AW490" s="944"/>
      <c r="AX490" s="944"/>
      <c r="AY490" s="944"/>
      <c r="AZ490" s="944"/>
      <c r="BA490" s="944"/>
      <c r="BB490" s="944"/>
      <c r="BC490" s="944"/>
      <c r="BD490" s="944"/>
      <c r="BE490" s="944"/>
      <c r="BF490" s="945"/>
      <c r="BG490" s="966"/>
      <c r="BH490" s="966"/>
      <c r="BI490" s="966"/>
      <c r="BJ490" s="966"/>
      <c r="BK490" s="966"/>
      <c r="BL490" s="966"/>
      <c r="BM490" s="46"/>
      <c r="BN490" s="46"/>
      <c r="BO490" s="46"/>
      <c r="BP490" s="46"/>
      <c r="BQ490" s="46"/>
      <c r="BR490" s="46"/>
      <c r="BS490" s="46"/>
      <c r="BT490" s="46"/>
      <c r="BU490" s="46"/>
      <c r="BV490" s="46"/>
      <c r="BW490" s="46"/>
      <c r="BX490" s="46"/>
      <c r="BY490" s="46"/>
      <c r="BZ490" s="46"/>
      <c r="CA490" s="46"/>
      <c r="CB490" s="46"/>
    </row>
    <row r="491" spans="1:80" ht="12.75" customHeight="1">
      <c r="A491" s="255"/>
      <c r="B491" s="1109"/>
      <c r="C491" s="1110"/>
      <c r="D491" s="1111"/>
      <c r="E491" s="943"/>
      <c r="F491" s="944"/>
      <c r="G491" s="944"/>
      <c r="H491" s="944"/>
      <c r="I491" s="944"/>
      <c r="J491" s="944"/>
      <c r="K491" s="944"/>
      <c r="L491" s="944"/>
      <c r="M491" s="944"/>
      <c r="N491" s="944"/>
      <c r="O491" s="944"/>
      <c r="P491" s="944"/>
      <c r="Q491" s="944"/>
      <c r="R491" s="944"/>
      <c r="S491" s="944"/>
      <c r="T491" s="944"/>
      <c r="U491" s="944"/>
      <c r="V491" s="944"/>
      <c r="W491" s="944"/>
      <c r="X491" s="944"/>
      <c r="Y491" s="944"/>
      <c r="Z491" s="944"/>
      <c r="AA491" s="944"/>
      <c r="AB491" s="944"/>
      <c r="AC491" s="944"/>
      <c r="AD491" s="944"/>
      <c r="AE491" s="944"/>
      <c r="AF491" s="944"/>
      <c r="AG491" s="944"/>
      <c r="AH491" s="944"/>
      <c r="AI491" s="944"/>
      <c r="AJ491" s="944"/>
      <c r="AK491" s="944"/>
      <c r="AL491" s="944"/>
      <c r="AM491" s="944"/>
      <c r="AN491" s="944"/>
      <c r="AO491" s="944"/>
      <c r="AP491" s="944"/>
      <c r="AQ491" s="944"/>
      <c r="AR491" s="944"/>
      <c r="AS491" s="944"/>
      <c r="AT491" s="944"/>
      <c r="AU491" s="944"/>
      <c r="AV491" s="944"/>
      <c r="AW491" s="944"/>
      <c r="AX491" s="944"/>
      <c r="AY491" s="944"/>
      <c r="AZ491" s="944"/>
      <c r="BA491" s="944"/>
      <c r="BB491" s="944"/>
      <c r="BC491" s="944"/>
      <c r="BD491" s="944"/>
      <c r="BE491" s="944"/>
      <c r="BF491" s="945"/>
      <c r="BG491" s="966"/>
      <c r="BH491" s="966"/>
      <c r="BI491" s="966"/>
      <c r="BJ491" s="966"/>
      <c r="BK491" s="966"/>
      <c r="BL491" s="966"/>
    </row>
    <row r="492" spans="1:80" ht="12.75" customHeight="1">
      <c r="A492" s="255"/>
      <c r="B492" s="1112"/>
      <c r="C492" s="1113"/>
      <c r="D492" s="1114"/>
      <c r="E492" s="946"/>
      <c r="F492" s="947"/>
      <c r="G492" s="947"/>
      <c r="H492" s="947"/>
      <c r="I492" s="947"/>
      <c r="J492" s="947"/>
      <c r="K492" s="947"/>
      <c r="L492" s="947"/>
      <c r="M492" s="947"/>
      <c r="N492" s="947"/>
      <c r="O492" s="947"/>
      <c r="P492" s="947"/>
      <c r="Q492" s="947"/>
      <c r="R492" s="947"/>
      <c r="S492" s="947"/>
      <c r="T492" s="947"/>
      <c r="U492" s="947"/>
      <c r="V492" s="947"/>
      <c r="W492" s="947"/>
      <c r="X492" s="947"/>
      <c r="Y492" s="947"/>
      <c r="Z492" s="947"/>
      <c r="AA492" s="947"/>
      <c r="AB492" s="947"/>
      <c r="AC492" s="947"/>
      <c r="AD492" s="947"/>
      <c r="AE492" s="947"/>
      <c r="AF492" s="947"/>
      <c r="AG492" s="947"/>
      <c r="AH492" s="947"/>
      <c r="AI492" s="947"/>
      <c r="AJ492" s="947"/>
      <c r="AK492" s="947"/>
      <c r="AL492" s="947"/>
      <c r="AM492" s="947"/>
      <c r="AN492" s="947"/>
      <c r="AO492" s="947"/>
      <c r="AP492" s="947"/>
      <c r="AQ492" s="947"/>
      <c r="AR492" s="947"/>
      <c r="AS492" s="947"/>
      <c r="AT492" s="947"/>
      <c r="AU492" s="947"/>
      <c r="AV492" s="947"/>
      <c r="AW492" s="947"/>
      <c r="AX492" s="947"/>
      <c r="AY492" s="947"/>
      <c r="AZ492" s="947"/>
      <c r="BA492" s="947"/>
      <c r="BB492" s="947"/>
      <c r="BC492" s="947"/>
      <c r="BD492" s="947"/>
      <c r="BE492" s="947"/>
      <c r="BF492" s="948"/>
      <c r="BG492" s="966"/>
      <c r="BH492" s="966"/>
      <c r="BI492" s="966"/>
      <c r="BJ492" s="966"/>
      <c r="BK492" s="966"/>
      <c r="BL492" s="966"/>
    </row>
    <row r="493" spans="1:80" ht="12.75" customHeight="1">
      <c r="A493" s="255"/>
      <c r="B493" s="1106" t="s">
        <v>393</v>
      </c>
      <c r="C493" s="1107"/>
      <c r="D493" s="1108"/>
      <c r="E493" s="940" t="s">
        <v>388</v>
      </c>
      <c r="F493" s="941"/>
      <c r="G493" s="941"/>
      <c r="H493" s="941"/>
      <c r="I493" s="941"/>
      <c r="J493" s="941"/>
      <c r="K493" s="941"/>
      <c r="L493" s="941"/>
      <c r="M493" s="941"/>
      <c r="N493" s="941"/>
      <c r="O493" s="941"/>
      <c r="P493" s="941"/>
      <c r="Q493" s="941"/>
      <c r="R493" s="941"/>
      <c r="S493" s="941"/>
      <c r="T493" s="941"/>
      <c r="U493" s="941"/>
      <c r="V493" s="941"/>
      <c r="W493" s="941"/>
      <c r="X493" s="941"/>
      <c r="Y493" s="941"/>
      <c r="Z493" s="941"/>
      <c r="AA493" s="941"/>
      <c r="AB493" s="941"/>
      <c r="AC493" s="941"/>
      <c r="AD493" s="941"/>
      <c r="AE493" s="941"/>
      <c r="AF493" s="941"/>
      <c r="AG493" s="941"/>
      <c r="AH493" s="941"/>
      <c r="AI493" s="941"/>
      <c r="AJ493" s="941"/>
      <c r="AK493" s="941"/>
      <c r="AL493" s="941"/>
      <c r="AM493" s="941"/>
      <c r="AN493" s="941"/>
      <c r="AO493" s="941"/>
      <c r="AP493" s="941"/>
      <c r="AQ493" s="941"/>
      <c r="AR493" s="941"/>
      <c r="AS493" s="941"/>
      <c r="AT493" s="941"/>
      <c r="AU493" s="941"/>
      <c r="AV493" s="941"/>
      <c r="AW493" s="941"/>
      <c r="AX493" s="941"/>
      <c r="AY493" s="941"/>
      <c r="AZ493" s="941"/>
      <c r="BA493" s="941"/>
      <c r="BB493" s="941"/>
      <c r="BC493" s="941"/>
      <c r="BD493" s="941"/>
      <c r="BE493" s="941"/>
      <c r="BF493" s="942"/>
      <c r="BG493" s="966"/>
      <c r="BH493" s="966"/>
      <c r="BI493" s="966"/>
      <c r="BJ493" s="966"/>
      <c r="BK493" s="966"/>
      <c r="BL493" s="966"/>
    </row>
    <row r="494" spans="1:80" ht="12.75" customHeight="1">
      <c r="A494" s="255"/>
      <c r="B494" s="1109"/>
      <c r="C494" s="1110"/>
      <c r="D494" s="1111"/>
      <c r="E494" s="943"/>
      <c r="F494" s="944"/>
      <c r="G494" s="944"/>
      <c r="H494" s="944"/>
      <c r="I494" s="944"/>
      <c r="J494" s="944"/>
      <c r="K494" s="944"/>
      <c r="L494" s="944"/>
      <c r="M494" s="944"/>
      <c r="N494" s="944"/>
      <c r="O494" s="944"/>
      <c r="P494" s="944"/>
      <c r="Q494" s="944"/>
      <c r="R494" s="944"/>
      <c r="S494" s="944"/>
      <c r="T494" s="944"/>
      <c r="U494" s="944"/>
      <c r="V494" s="944"/>
      <c r="W494" s="944"/>
      <c r="X494" s="944"/>
      <c r="Y494" s="944"/>
      <c r="Z494" s="944"/>
      <c r="AA494" s="944"/>
      <c r="AB494" s="944"/>
      <c r="AC494" s="944"/>
      <c r="AD494" s="944"/>
      <c r="AE494" s="944"/>
      <c r="AF494" s="944"/>
      <c r="AG494" s="944"/>
      <c r="AH494" s="944"/>
      <c r="AI494" s="944"/>
      <c r="AJ494" s="944"/>
      <c r="AK494" s="944"/>
      <c r="AL494" s="944"/>
      <c r="AM494" s="944"/>
      <c r="AN494" s="944"/>
      <c r="AO494" s="944"/>
      <c r="AP494" s="944"/>
      <c r="AQ494" s="944"/>
      <c r="AR494" s="944"/>
      <c r="AS494" s="944"/>
      <c r="AT494" s="944"/>
      <c r="AU494" s="944"/>
      <c r="AV494" s="944"/>
      <c r="AW494" s="944"/>
      <c r="AX494" s="944"/>
      <c r="AY494" s="944"/>
      <c r="AZ494" s="944"/>
      <c r="BA494" s="944"/>
      <c r="BB494" s="944"/>
      <c r="BC494" s="944"/>
      <c r="BD494" s="944"/>
      <c r="BE494" s="944"/>
      <c r="BF494" s="945"/>
      <c r="BG494" s="966"/>
      <c r="BH494" s="966"/>
      <c r="BI494" s="966"/>
      <c r="BJ494" s="966"/>
      <c r="BK494" s="966"/>
      <c r="BL494" s="966"/>
    </row>
    <row r="495" spans="1:80" ht="12.75" customHeight="1">
      <c r="A495" s="255"/>
      <c r="B495" s="1112"/>
      <c r="C495" s="1113"/>
      <c r="D495" s="1114"/>
      <c r="E495" s="946"/>
      <c r="F495" s="947"/>
      <c r="G495" s="947"/>
      <c r="H495" s="947"/>
      <c r="I495" s="947"/>
      <c r="J495" s="947"/>
      <c r="K495" s="947"/>
      <c r="L495" s="947"/>
      <c r="M495" s="947"/>
      <c r="N495" s="947"/>
      <c r="O495" s="947"/>
      <c r="P495" s="947"/>
      <c r="Q495" s="947"/>
      <c r="R495" s="947"/>
      <c r="S495" s="947"/>
      <c r="T495" s="947"/>
      <c r="U495" s="947"/>
      <c r="V495" s="947"/>
      <c r="W495" s="947"/>
      <c r="X495" s="947"/>
      <c r="Y495" s="947"/>
      <c r="Z495" s="947"/>
      <c r="AA495" s="947"/>
      <c r="AB495" s="947"/>
      <c r="AC495" s="947"/>
      <c r="AD495" s="947"/>
      <c r="AE495" s="947"/>
      <c r="AF495" s="947"/>
      <c r="AG495" s="947"/>
      <c r="AH495" s="947"/>
      <c r="AI495" s="947"/>
      <c r="AJ495" s="947"/>
      <c r="AK495" s="947"/>
      <c r="AL495" s="947"/>
      <c r="AM495" s="947"/>
      <c r="AN495" s="947"/>
      <c r="AO495" s="947"/>
      <c r="AP495" s="947"/>
      <c r="AQ495" s="947"/>
      <c r="AR495" s="947"/>
      <c r="AS495" s="947"/>
      <c r="AT495" s="947"/>
      <c r="AU495" s="947"/>
      <c r="AV495" s="947"/>
      <c r="AW495" s="947"/>
      <c r="AX495" s="947"/>
      <c r="AY495" s="947"/>
      <c r="AZ495" s="947"/>
      <c r="BA495" s="947"/>
      <c r="BB495" s="947"/>
      <c r="BC495" s="947"/>
      <c r="BD495" s="947"/>
      <c r="BE495" s="947"/>
      <c r="BF495" s="948"/>
      <c r="BG495" s="966"/>
      <c r="BH495" s="966"/>
      <c r="BI495" s="966"/>
      <c r="BJ495" s="966"/>
      <c r="BK495" s="966"/>
      <c r="BL495" s="966"/>
    </row>
    <row r="496" spans="1:80" ht="12.75" customHeight="1">
      <c r="A496" s="255"/>
      <c r="B496" s="1106" t="s">
        <v>394</v>
      </c>
      <c r="C496" s="1107"/>
      <c r="D496" s="1108"/>
      <c r="E496" s="1153" t="s">
        <v>1422</v>
      </c>
      <c r="F496" s="1154"/>
      <c r="G496" s="1154"/>
      <c r="H496" s="1154"/>
      <c r="I496" s="1154"/>
      <c r="J496" s="1154"/>
      <c r="K496" s="1154"/>
      <c r="L496" s="1154"/>
      <c r="M496" s="1154"/>
      <c r="N496" s="1154"/>
      <c r="O496" s="1154"/>
      <c r="P496" s="1154"/>
      <c r="Q496" s="1154"/>
      <c r="R496" s="1154"/>
      <c r="S496" s="1154"/>
      <c r="T496" s="1154"/>
      <c r="U496" s="1154"/>
      <c r="V496" s="1154"/>
      <c r="W496" s="1154"/>
      <c r="X496" s="1154"/>
      <c r="Y496" s="1154"/>
      <c r="Z496" s="1154"/>
      <c r="AA496" s="1154"/>
      <c r="AB496" s="1154"/>
      <c r="AC496" s="1154"/>
      <c r="AD496" s="1154"/>
      <c r="AE496" s="1154"/>
      <c r="AF496" s="1154"/>
      <c r="AG496" s="1154"/>
      <c r="AH496" s="1154"/>
      <c r="AI496" s="1154"/>
      <c r="AJ496" s="1154"/>
      <c r="AK496" s="1154"/>
      <c r="AL496" s="1154"/>
      <c r="AM496" s="1154"/>
      <c r="AN496" s="1154"/>
      <c r="AO496" s="1154"/>
      <c r="AP496" s="1154"/>
      <c r="AQ496" s="1154"/>
      <c r="AR496" s="1154"/>
      <c r="AS496" s="1154"/>
      <c r="AT496" s="1154"/>
      <c r="AU496" s="1154"/>
      <c r="AV496" s="1154"/>
      <c r="AW496" s="1154"/>
      <c r="AX496" s="1154"/>
      <c r="AY496" s="1154"/>
      <c r="AZ496" s="1154"/>
      <c r="BA496" s="1154"/>
      <c r="BB496" s="1154"/>
      <c r="BC496" s="1154"/>
      <c r="BD496" s="1154"/>
      <c r="BE496" s="1154"/>
      <c r="BF496" s="1155"/>
      <c r="BG496" s="966"/>
      <c r="BH496" s="966"/>
      <c r="BI496" s="966"/>
      <c r="BJ496" s="966"/>
      <c r="BK496" s="966"/>
      <c r="BL496" s="966"/>
    </row>
    <row r="497" spans="1:64" ht="12.75" customHeight="1">
      <c r="A497" s="255"/>
      <c r="B497" s="1109"/>
      <c r="C497" s="1110"/>
      <c r="D497" s="1111"/>
      <c r="E497" s="1211"/>
      <c r="F497" s="1212"/>
      <c r="G497" s="1212"/>
      <c r="H497" s="1212"/>
      <c r="I497" s="1212"/>
      <c r="J497" s="1212"/>
      <c r="K497" s="1212"/>
      <c r="L497" s="1212"/>
      <c r="M497" s="1212"/>
      <c r="N497" s="1212"/>
      <c r="O497" s="1212"/>
      <c r="P497" s="1212"/>
      <c r="Q497" s="1212"/>
      <c r="R497" s="1212"/>
      <c r="S497" s="1212"/>
      <c r="T497" s="1212"/>
      <c r="U497" s="1212"/>
      <c r="V497" s="1212"/>
      <c r="W497" s="1212"/>
      <c r="X497" s="1212"/>
      <c r="Y497" s="1212"/>
      <c r="Z497" s="1212"/>
      <c r="AA497" s="1212"/>
      <c r="AB497" s="1212"/>
      <c r="AC497" s="1212"/>
      <c r="AD497" s="1212"/>
      <c r="AE497" s="1212"/>
      <c r="AF497" s="1212"/>
      <c r="AG497" s="1212"/>
      <c r="AH497" s="1212"/>
      <c r="AI497" s="1212"/>
      <c r="AJ497" s="1212"/>
      <c r="AK497" s="1212"/>
      <c r="AL497" s="1212"/>
      <c r="AM497" s="1212"/>
      <c r="AN497" s="1212"/>
      <c r="AO497" s="1212"/>
      <c r="AP497" s="1212"/>
      <c r="AQ497" s="1212"/>
      <c r="AR497" s="1212"/>
      <c r="AS497" s="1212"/>
      <c r="AT497" s="1212"/>
      <c r="AU497" s="1212"/>
      <c r="AV497" s="1212"/>
      <c r="AW497" s="1212"/>
      <c r="AX497" s="1212"/>
      <c r="AY497" s="1212"/>
      <c r="AZ497" s="1212"/>
      <c r="BA497" s="1212"/>
      <c r="BB497" s="1212"/>
      <c r="BC497" s="1212"/>
      <c r="BD497" s="1212"/>
      <c r="BE497" s="1212"/>
      <c r="BF497" s="1213"/>
      <c r="BG497" s="966"/>
      <c r="BH497" s="966"/>
      <c r="BI497" s="966"/>
      <c r="BJ497" s="966"/>
      <c r="BK497" s="966"/>
      <c r="BL497" s="966"/>
    </row>
    <row r="498" spans="1:64" ht="12.75" customHeight="1">
      <c r="A498" s="255"/>
      <c r="B498" s="1109"/>
      <c r="C498" s="1110"/>
      <c r="D498" s="1111"/>
      <c r="E498" s="1211"/>
      <c r="F498" s="1212"/>
      <c r="G498" s="1212"/>
      <c r="H498" s="1212"/>
      <c r="I498" s="1212"/>
      <c r="J498" s="1212"/>
      <c r="K498" s="1212"/>
      <c r="L498" s="1212"/>
      <c r="M498" s="1212"/>
      <c r="N498" s="1212"/>
      <c r="O498" s="1212"/>
      <c r="P498" s="1212"/>
      <c r="Q498" s="1212"/>
      <c r="R498" s="1212"/>
      <c r="S498" s="1212"/>
      <c r="T498" s="1212"/>
      <c r="U498" s="1212"/>
      <c r="V498" s="1212"/>
      <c r="W498" s="1212"/>
      <c r="X498" s="1212"/>
      <c r="Y498" s="1212"/>
      <c r="Z498" s="1212"/>
      <c r="AA498" s="1212"/>
      <c r="AB498" s="1212"/>
      <c r="AC498" s="1212"/>
      <c r="AD498" s="1212"/>
      <c r="AE498" s="1212"/>
      <c r="AF498" s="1212"/>
      <c r="AG498" s="1212"/>
      <c r="AH498" s="1212"/>
      <c r="AI498" s="1212"/>
      <c r="AJ498" s="1212"/>
      <c r="AK498" s="1212"/>
      <c r="AL498" s="1212"/>
      <c r="AM498" s="1212"/>
      <c r="AN498" s="1212"/>
      <c r="AO498" s="1212"/>
      <c r="AP498" s="1212"/>
      <c r="AQ498" s="1212"/>
      <c r="AR498" s="1212"/>
      <c r="AS498" s="1212"/>
      <c r="AT498" s="1212"/>
      <c r="AU498" s="1212"/>
      <c r="AV498" s="1212"/>
      <c r="AW498" s="1212"/>
      <c r="AX498" s="1212"/>
      <c r="AY498" s="1212"/>
      <c r="AZ498" s="1212"/>
      <c r="BA498" s="1212"/>
      <c r="BB498" s="1212"/>
      <c r="BC498" s="1212"/>
      <c r="BD498" s="1212"/>
      <c r="BE498" s="1212"/>
      <c r="BF498" s="1213"/>
      <c r="BG498" s="966"/>
      <c r="BH498" s="966"/>
      <c r="BI498" s="966"/>
      <c r="BJ498" s="966"/>
      <c r="BK498" s="966"/>
      <c r="BL498" s="966"/>
    </row>
    <row r="499" spans="1:64" ht="12.75" customHeight="1">
      <c r="A499" s="255"/>
      <c r="B499" s="1112"/>
      <c r="C499" s="1113"/>
      <c r="D499" s="1114"/>
      <c r="E499" s="1156"/>
      <c r="F499" s="1157"/>
      <c r="G499" s="1157"/>
      <c r="H499" s="1157"/>
      <c r="I499" s="1157"/>
      <c r="J499" s="1157"/>
      <c r="K499" s="1157"/>
      <c r="L499" s="1157"/>
      <c r="M499" s="1157"/>
      <c r="N499" s="1157"/>
      <c r="O499" s="1157"/>
      <c r="P499" s="1157"/>
      <c r="Q499" s="1157"/>
      <c r="R499" s="1157"/>
      <c r="S499" s="1157"/>
      <c r="T499" s="1157"/>
      <c r="U499" s="1157"/>
      <c r="V499" s="1157"/>
      <c r="W499" s="1157"/>
      <c r="X499" s="1157"/>
      <c r="Y499" s="1157"/>
      <c r="Z499" s="1157"/>
      <c r="AA499" s="1157"/>
      <c r="AB499" s="1157"/>
      <c r="AC499" s="1157"/>
      <c r="AD499" s="1157"/>
      <c r="AE499" s="1157"/>
      <c r="AF499" s="1157"/>
      <c r="AG499" s="1157"/>
      <c r="AH499" s="1157"/>
      <c r="AI499" s="1157"/>
      <c r="AJ499" s="1157"/>
      <c r="AK499" s="1157"/>
      <c r="AL499" s="1157"/>
      <c r="AM499" s="1157"/>
      <c r="AN499" s="1157"/>
      <c r="AO499" s="1157"/>
      <c r="AP499" s="1157"/>
      <c r="AQ499" s="1157"/>
      <c r="AR499" s="1157"/>
      <c r="AS499" s="1157"/>
      <c r="AT499" s="1157"/>
      <c r="AU499" s="1157"/>
      <c r="AV499" s="1157"/>
      <c r="AW499" s="1157"/>
      <c r="AX499" s="1157"/>
      <c r="AY499" s="1157"/>
      <c r="AZ499" s="1157"/>
      <c r="BA499" s="1157"/>
      <c r="BB499" s="1157"/>
      <c r="BC499" s="1157"/>
      <c r="BD499" s="1157"/>
      <c r="BE499" s="1157"/>
      <c r="BF499" s="1158"/>
      <c r="BG499" s="966"/>
      <c r="BH499" s="966"/>
      <c r="BI499" s="966"/>
      <c r="BJ499" s="966"/>
      <c r="BK499" s="966"/>
      <c r="BL499" s="966"/>
    </row>
    <row r="500" spans="1:64" ht="12.75" customHeight="1">
      <c r="A500" s="255"/>
      <c r="B500" s="1106" t="s">
        <v>395</v>
      </c>
      <c r="C500" s="1107"/>
      <c r="D500" s="1108"/>
      <c r="E500" s="940" t="s">
        <v>389</v>
      </c>
      <c r="F500" s="941"/>
      <c r="G500" s="941"/>
      <c r="H500" s="941"/>
      <c r="I500" s="941"/>
      <c r="J500" s="941"/>
      <c r="K500" s="941"/>
      <c r="L500" s="941"/>
      <c r="M500" s="941"/>
      <c r="N500" s="941"/>
      <c r="O500" s="941"/>
      <c r="P500" s="941"/>
      <c r="Q500" s="941"/>
      <c r="R500" s="941"/>
      <c r="S500" s="941"/>
      <c r="T500" s="941"/>
      <c r="U500" s="941"/>
      <c r="V500" s="941"/>
      <c r="W500" s="941"/>
      <c r="X500" s="941"/>
      <c r="Y500" s="941"/>
      <c r="Z500" s="941"/>
      <c r="AA500" s="941"/>
      <c r="AB500" s="941"/>
      <c r="AC500" s="941"/>
      <c r="AD500" s="941"/>
      <c r="AE500" s="941"/>
      <c r="AF500" s="941"/>
      <c r="AG500" s="941"/>
      <c r="AH500" s="941"/>
      <c r="AI500" s="941"/>
      <c r="AJ500" s="941"/>
      <c r="AK500" s="941"/>
      <c r="AL500" s="941"/>
      <c r="AM500" s="941"/>
      <c r="AN500" s="941"/>
      <c r="AO500" s="941"/>
      <c r="AP500" s="941"/>
      <c r="AQ500" s="941"/>
      <c r="AR500" s="941"/>
      <c r="AS500" s="941"/>
      <c r="AT500" s="941"/>
      <c r="AU500" s="941"/>
      <c r="AV500" s="941"/>
      <c r="AW500" s="941"/>
      <c r="AX500" s="941"/>
      <c r="AY500" s="941"/>
      <c r="AZ500" s="941"/>
      <c r="BA500" s="941"/>
      <c r="BB500" s="941"/>
      <c r="BC500" s="941"/>
      <c r="BD500" s="941"/>
      <c r="BE500" s="941"/>
      <c r="BF500" s="942"/>
      <c r="BG500" s="966"/>
      <c r="BH500" s="966"/>
      <c r="BI500" s="966"/>
      <c r="BJ500" s="966"/>
      <c r="BK500" s="966"/>
      <c r="BL500" s="966"/>
    </row>
    <row r="501" spans="1:64" ht="12.75" customHeight="1">
      <c r="A501" s="255"/>
      <c r="B501" s="1109"/>
      <c r="C501" s="1110"/>
      <c r="D501" s="1111"/>
      <c r="E501" s="943"/>
      <c r="F501" s="944"/>
      <c r="G501" s="944"/>
      <c r="H501" s="944"/>
      <c r="I501" s="944"/>
      <c r="J501" s="944"/>
      <c r="K501" s="944"/>
      <c r="L501" s="944"/>
      <c r="M501" s="944"/>
      <c r="N501" s="944"/>
      <c r="O501" s="944"/>
      <c r="P501" s="944"/>
      <c r="Q501" s="944"/>
      <c r="R501" s="944"/>
      <c r="S501" s="944"/>
      <c r="T501" s="944"/>
      <c r="U501" s="944"/>
      <c r="V501" s="944"/>
      <c r="W501" s="944"/>
      <c r="X501" s="944"/>
      <c r="Y501" s="944"/>
      <c r="Z501" s="944"/>
      <c r="AA501" s="944"/>
      <c r="AB501" s="944"/>
      <c r="AC501" s="944"/>
      <c r="AD501" s="944"/>
      <c r="AE501" s="944"/>
      <c r="AF501" s="944"/>
      <c r="AG501" s="944"/>
      <c r="AH501" s="944"/>
      <c r="AI501" s="944"/>
      <c r="AJ501" s="944"/>
      <c r="AK501" s="944"/>
      <c r="AL501" s="944"/>
      <c r="AM501" s="944"/>
      <c r="AN501" s="944"/>
      <c r="AO501" s="944"/>
      <c r="AP501" s="944"/>
      <c r="AQ501" s="944"/>
      <c r="AR501" s="944"/>
      <c r="AS501" s="944"/>
      <c r="AT501" s="944"/>
      <c r="AU501" s="944"/>
      <c r="AV501" s="944"/>
      <c r="AW501" s="944"/>
      <c r="AX501" s="944"/>
      <c r="AY501" s="944"/>
      <c r="AZ501" s="944"/>
      <c r="BA501" s="944"/>
      <c r="BB501" s="944"/>
      <c r="BC501" s="944"/>
      <c r="BD501" s="944"/>
      <c r="BE501" s="944"/>
      <c r="BF501" s="945"/>
      <c r="BG501" s="966"/>
      <c r="BH501" s="966"/>
      <c r="BI501" s="966"/>
      <c r="BJ501" s="966"/>
      <c r="BK501" s="966"/>
      <c r="BL501" s="966"/>
    </row>
    <row r="502" spans="1:64" ht="12.75" customHeight="1">
      <c r="A502" s="255"/>
      <c r="B502" s="1109"/>
      <c r="C502" s="1110"/>
      <c r="D502" s="1111"/>
      <c r="E502" s="943"/>
      <c r="F502" s="944"/>
      <c r="G502" s="944"/>
      <c r="H502" s="944"/>
      <c r="I502" s="944"/>
      <c r="J502" s="944"/>
      <c r="K502" s="944"/>
      <c r="L502" s="944"/>
      <c r="M502" s="944"/>
      <c r="N502" s="944"/>
      <c r="O502" s="944"/>
      <c r="P502" s="944"/>
      <c r="Q502" s="944"/>
      <c r="R502" s="944"/>
      <c r="S502" s="944"/>
      <c r="T502" s="944"/>
      <c r="U502" s="944"/>
      <c r="V502" s="944"/>
      <c r="W502" s="944"/>
      <c r="X502" s="944"/>
      <c r="Y502" s="944"/>
      <c r="Z502" s="944"/>
      <c r="AA502" s="944"/>
      <c r="AB502" s="944"/>
      <c r="AC502" s="944"/>
      <c r="AD502" s="944"/>
      <c r="AE502" s="944"/>
      <c r="AF502" s="944"/>
      <c r="AG502" s="944"/>
      <c r="AH502" s="944"/>
      <c r="AI502" s="944"/>
      <c r="AJ502" s="944"/>
      <c r="AK502" s="944"/>
      <c r="AL502" s="944"/>
      <c r="AM502" s="944"/>
      <c r="AN502" s="944"/>
      <c r="AO502" s="944"/>
      <c r="AP502" s="944"/>
      <c r="AQ502" s="944"/>
      <c r="AR502" s="944"/>
      <c r="AS502" s="944"/>
      <c r="AT502" s="944"/>
      <c r="AU502" s="944"/>
      <c r="AV502" s="944"/>
      <c r="AW502" s="944"/>
      <c r="AX502" s="944"/>
      <c r="AY502" s="944"/>
      <c r="AZ502" s="944"/>
      <c r="BA502" s="944"/>
      <c r="BB502" s="944"/>
      <c r="BC502" s="944"/>
      <c r="BD502" s="944"/>
      <c r="BE502" s="944"/>
      <c r="BF502" s="945"/>
      <c r="BG502" s="966"/>
      <c r="BH502" s="966"/>
      <c r="BI502" s="966"/>
      <c r="BJ502" s="966"/>
      <c r="BK502" s="966"/>
      <c r="BL502" s="966"/>
    </row>
    <row r="503" spans="1:64" ht="12.75" customHeight="1">
      <c r="A503" s="255"/>
      <c r="B503" s="1112"/>
      <c r="C503" s="1113"/>
      <c r="D503" s="1114"/>
      <c r="E503" s="946"/>
      <c r="F503" s="947"/>
      <c r="G503" s="947"/>
      <c r="H503" s="947"/>
      <c r="I503" s="947"/>
      <c r="J503" s="947"/>
      <c r="K503" s="947"/>
      <c r="L503" s="947"/>
      <c r="M503" s="947"/>
      <c r="N503" s="947"/>
      <c r="O503" s="947"/>
      <c r="P503" s="947"/>
      <c r="Q503" s="947"/>
      <c r="R503" s="947"/>
      <c r="S503" s="947"/>
      <c r="T503" s="947"/>
      <c r="U503" s="947"/>
      <c r="V503" s="947"/>
      <c r="W503" s="947"/>
      <c r="X503" s="947"/>
      <c r="Y503" s="947"/>
      <c r="Z503" s="947"/>
      <c r="AA503" s="947"/>
      <c r="AB503" s="947"/>
      <c r="AC503" s="947"/>
      <c r="AD503" s="947"/>
      <c r="AE503" s="947"/>
      <c r="AF503" s="947"/>
      <c r="AG503" s="947"/>
      <c r="AH503" s="947"/>
      <c r="AI503" s="947"/>
      <c r="AJ503" s="947"/>
      <c r="AK503" s="947"/>
      <c r="AL503" s="947"/>
      <c r="AM503" s="947"/>
      <c r="AN503" s="947"/>
      <c r="AO503" s="947"/>
      <c r="AP503" s="947"/>
      <c r="AQ503" s="947"/>
      <c r="AR503" s="947"/>
      <c r="AS503" s="947"/>
      <c r="AT503" s="947"/>
      <c r="AU503" s="947"/>
      <c r="AV503" s="947"/>
      <c r="AW503" s="947"/>
      <c r="AX503" s="947"/>
      <c r="AY503" s="947"/>
      <c r="AZ503" s="947"/>
      <c r="BA503" s="947"/>
      <c r="BB503" s="947"/>
      <c r="BC503" s="947"/>
      <c r="BD503" s="947"/>
      <c r="BE503" s="947"/>
      <c r="BF503" s="948"/>
      <c r="BG503" s="966"/>
      <c r="BH503" s="966"/>
      <c r="BI503" s="966"/>
      <c r="BJ503" s="966"/>
      <c r="BK503" s="966"/>
      <c r="BL503" s="966"/>
    </row>
    <row r="504" spans="1:64" ht="12.75" customHeight="1">
      <c r="A504" s="255"/>
      <c r="B504" s="1106" t="s">
        <v>1092</v>
      </c>
      <c r="C504" s="1107"/>
      <c r="D504" s="1108"/>
      <c r="E504" s="940" t="s">
        <v>390</v>
      </c>
      <c r="F504" s="941"/>
      <c r="G504" s="941"/>
      <c r="H504" s="941"/>
      <c r="I504" s="941"/>
      <c r="J504" s="941"/>
      <c r="K504" s="941"/>
      <c r="L504" s="941"/>
      <c r="M504" s="941"/>
      <c r="N504" s="941"/>
      <c r="O504" s="941"/>
      <c r="P504" s="941"/>
      <c r="Q504" s="941"/>
      <c r="R504" s="941"/>
      <c r="S504" s="941"/>
      <c r="T504" s="941"/>
      <c r="U504" s="941"/>
      <c r="V504" s="941"/>
      <c r="W504" s="941"/>
      <c r="X504" s="941"/>
      <c r="Y504" s="941"/>
      <c r="Z504" s="941"/>
      <c r="AA504" s="941"/>
      <c r="AB504" s="941"/>
      <c r="AC504" s="941"/>
      <c r="AD504" s="941"/>
      <c r="AE504" s="941"/>
      <c r="AF504" s="941"/>
      <c r="AG504" s="941"/>
      <c r="AH504" s="941"/>
      <c r="AI504" s="941"/>
      <c r="AJ504" s="941"/>
      <c r="AK504" s="941"/>
      <c r="AL504" s="941"/>
      <c r="AM504" s="941"/>
      <c r="AN504" s="941"/>
      <c r="AO504" s="941"/>
      <c r="AP504" s="941"/>
      <c r="AQ504" s="941"/>
      <c r="AR504" s="941"/>
      <c r="AS504" s="941"/>
      <c r="AT504" s="941"/>
      <c r="AU504" s="941"/>
      <c r="AV504" s="941"/>
      <c r="AW504" s="941"/>
      <c r="AX504" s="941"/>
      <c r="AY504" s="941"/>
      <c r="AZ504" s="941"/>
      <c r="BA504" s="941"/>
      <c r="BB504" s="941"/>
      <c r="BC504" s="941"/>
      <c r="BD504" s="941"/>
      <c r="BE504" s="941"/>
      <c r="BF504" s="942"/>
      <c r="BG504" s="966"/>
      <c r="BH504" s="966"/>
      <c r="BI504" s="966"/>
      <c r="BJ504" s="966"/>
      <c r="BK504" s="966"/>
      <c r="BL504" s="966"/>
    </row>
    <row r="505" spans="1:64" ht="12.75" customHeight="1">
      <c r="A505" s="255"/>
      <c r="B505" s="1109"/>
      <c r="C505" s="1110"/>
      <c r="D505" s="1111"/>
      <c r="E505" s="943"/>
      <c r="F505" s="944"/>
      <c r="G505" s="944"/>
      <c r="H505" s="944"/>
      <c r="I505" s="944"/>
      <c r="J505" s="944"/>
      <c r="K505" s="944"/>
      <c r="L505" s="944"/>
      <c r="M505" s="944"/>
      <c r="N505" s="944"/>
      <c r="O505" s="944"/>
      <c r="P505" s="944"/>
      <c r="Q505" s="944"/>
      <c r="R505" s="944"/>
      <c r="S505" s="944"/>
      <c r="T505" s="944"/>
      <c r="U505" s="944"/>
      <c r="V505" s="944"/>
      <c r="W505" s="944"/>
      <c r="X505" s="944"/>
      <c r="Y505" s="944"/>
      <c r="Z505" s="944"/>
      <c r="AA505" s="944"/>
      <c r="AB505" s="944"/>
      <c r="AC505" s="944"/>
      <c r="AD505" s="944"/>
      <c r="AE505" s="944"/>
      <c r="AF505" s="944"/>
      <c r="AG505" s="944"/>
      <c r="AH505" s="944"/>
      <c r="AI505" s="944"/>
      <c r="AJ505" s="944"/>
      <c r="AK505" s="944"/>
      <c r="AL505" s="944"/>
      <c r="AM505" s="944"/>
      <c r="AN505" s="944"/>
      <c r="AO505" s="944"/>
      <c r="AP505" s="944"/>
      <c r="AQ505" s="944"/>
      <c r="AR505" s="944"/>
      <c r="AS505" s="944"/>
      <c r="AT505" s="944"/>
      <c r="AU505" s="944"/>
      <c r="AV505" s="944"/>
      <c r="AW505" s="944"/>
      <c r="AX505" s="944"/>
      <c r="AY505" s="944"/>
      <c r="AZ505" s="944"/>
      <c r="BA505" s="944"/>
      <c r="BB505" s="944"/>
      <c r="BC505" s="944"/>
      <c r="BD505" s="944"/>
      <c r="BE505" s="944"/>
      <c r="BF505" s="945"/>
      <c r="BG505" s="966"/>
      <c r="BH505" s="966"/>
      <c r="BI505" s="966"/>
      <c r="BJ505" s="966"/>
      <c r="BK505" s="966"/>
      <c r="BL505" s="966"/>
    </row>
    <row r="506" spans="1:64" ht="12.75" customHeight="1">
      <c r="A506" s="255"/>
      <c r="B506" s="1109"/>
      <c r="C506" s="1110"/>
      <c r="D506" s="1111"/>
      <c r="E506" s="943"/>
      <c r="F506" s="944"/>
      <c r="G506" s="944"/>
      <c r="H506" s="944"/>
      <c r="I506" s="944"/>
      <c r="J506" s="944"/>
      <c r="K506" s="944"/>
      <c r="L506" s="944"/>
      <c r="M506" s="944"/>
      <c r="N506" s="944"/>
      <c r="O506" s="944"/>
      <c r="P506" s="944"/>
      <c r="Q506" s="944"/>
      <c r="R506" s="944"/>
      <c r="S506" s="944"/>
      <c r="T506" s="944"/>
      <c r="U506" s="944"/>
      <c r="V506" s="944"/>
      <c r="W506" s="944"/>
      <c r="X506" s="944"/>
      <c r="Y506" s="944"/>
      <c r="Z506" s="944"/>
      <c r="AA506" s="944"/>
      <c r="AB506" s="944"/>
      <c r="AC506" s="944"/>
      <c r="AD506" s="944"/>
      <c r="AE506" s="944"/>
      <c r="AF506" s="944"/>
      <c r="AG506" s="944"/>
      <c r="AH506" s="944"/>
      <c r="AI506" s="944"/>
      <c r="AJ506" s="944"/>
      <c r="AK506" s="944"/>
      <c r="AL506" s="944"/>
      <c r="AM506" s="944"/>
      <c r="AN506" s="944"/>
      <c r="AO506" s="944"/>
      <c r="AP506" s="944"/>
      <c r="AQ506" s="944"/>
      <c r="AR506" s="944"/>
      <c r="AS506" s="944"/>
      <c r="AT506" s="944"/>
      <c r="AU506" s="944"/>
      <c r="AV506" s="944"/>
      <c r="AW506" s="944"/>
      <c r="AX506" s="944"/>
      <c r="AY506" s="944"/>
      <c r="AZ506" s="944"/>
      <c r="BA506" s="944"/>
      <c r="BB506" s="944"/>
      <c r="BC506" s="944"/>
      <c r="BD506" s="944"/>
      <c r="BE506" s="944"/>
      <c r="BF506" s="945"/>
      <c r="BG506" s="966"/>
      <c r="BH506" s="966"/>
      <c r="BI506" s="966"/>
      <c r="BJ506" s="966"/>
      <c r="BK506" s="966"/>
      <c r="BL506" s="966"/>
    </row>
    <row r="507" spans="1:64" ht="12.75" customHeight="1">
      <c r="A507" s="255"/>
      <c r="B507" s="1109"/>
      <c r="C507" s="1110"/>
      <c r="D507" s="1111"/>
      <c r="E507" s="943"/>
      <c r="F507" s="944"/>
      <c r="G507" s="944"/>
      <c r="H507" s="944"/>
      <c r="I507" s="944"/>
      <c r="J507" s="944"/>
      <c r="K507" s="944"/>
      <c r="L507" s="944"/>
      <c r="M507" s="944"/>
      <c r="N507" s="944"/>
      <c r="O507" s="944"/>
      <c r="P507" s="944"/>
      <c r="Q507" s="944"/>
      <c r="R507" s="944"/>
      <c r="S507" s="944"/>
      <c r="T507" s="944"/>
      <c r="U507" s="944"/>
      <c r="V507" s="944"/>
      <c r="W507" s="944"/>
      <c r="X507" s="944"/>
      <c r="Y507" s="944"/>
      <c r="Z507" s="944"/>
      <c r="AA507" s="944"/>
      <c r="AB507" s="944"/>
      <c r="AC507" s="944"/>
      <c r="AD507" s="944"/>
      <c r="AE507" s="944"/>
      <c r="AF507" s="944"/>
      <c r="AG507" s="944"/>
      <c r="AH507" s="944"/>
      <c r="AI507" s="944"/>
      <c r="AJ507" s="944"/>
      <c r="AK507" s="944"/>
      <c r="AL507" s="944"/>
      <c r="AM507" s="944"/>
      <c r="AN507" s="944"/>
      <c r="AO507" s="944"/>
      <c r="AP507" s="944"/>
      <c r="AQ507" s="944"/>
      <c r="AR507" s="944"/>
      <c r="AS507" s="944"/>
      <c r="AT507" s="944"/>
      <c r="AU507" s="944"/>
      <c r="AV507" s="944"/>
      <c r="AW507" s="944"/>
      <c r="AX507" s="944"/>
      <c r="AY507" s="944"/>
      <c r="AZ507" s="944"/>
      <c r="BA507" s="944"/>
      <c r="BB507" s="944"/>
      <c r="BC507" s="944"/>
      <c r="BD507" s="944"/>
      <c r="BE507" s="944"/>
      <c r="BF507" s="945"/>
      <c r="BG507" s="966"/>
      <c r="BH507" s="966"/>
      <c r="BI507" s="966"/>
      <c r="BJ507" s="966"/>
      <c r="BK507" s="966"/>
      <c r="BL507" s="966"/>
    </row>
    <row r="508" spans="1:64" ht="12.75" customHeight="1">
      <c r="A508" s="255"/>
      <c r="B508" s="1112"/>
      <c r="C508" s="1113"/>
      <c r="D508" s="1114"/>
      <c r="E508" s="946"/>
      <c r="F508" s="947"/>
      <c r="G508" s="947"/>
      <c r="H508" s="947"/>
      <c r="I508" s="947"/>
      <c r="J508" s="947"/>
      <c r="K508" s="947"/>
      <c r="L508" s="947"/>
      <c r="M508" s="947"/>
      <c r="N508" s="947"/>
      <c r="O508" s="947"/>
      <c r="P508" s="947"/>
      <c r="Q508" s="947"/>
      <c r="R508" s="947"/>
      <c r="S508" s="947"/>
      <c r="T508" s="947"/>
      <c r="U508" s="947"/>
      <c r="V508" s="947"/>
      <c r="W508" s="947"/>
      <c r="X508" s="947"/>
      <c r="Y508" s="947"/>
      <c r="Z508" s="947"/>
      <c r="AA508" s="947"/>
      <c r="AB508" s="947"/>
      <c r="AC508" s="947"/>
      <c r="AD508" s="947"/>
      <c r="AE508" s="947"/>
      <c r="AF508" s="947"/>
      <c r="AG508" s="947"/>
      <c r="AH508" s="947"/>
      <c r="AI508" s="947"/>
      <c r="AJ508" s="947"/>
      <c r="AK508" s="947"/>
      <c r="AL508" s="947"/>
      <c r="AM508" s="947"/>
      <c r="AN508" s="947"/>
      <c r="AO508" s="947"/>
      <c r="AP508" s="947"/>
      <c r="AQ508" s="947"/>
      <c r="AR508" s="947"/>
      <c r="AS508" s="947"/>
      <c r="AT508" s="947"/>
      <c r="AU508" s="947"/>
      <c r="AV508" s="947"/>
      <c r="AW508" s="947"/>
      <c r="AX508" s="947"/>
      <c r="AY508" s="947"/>
      <c r="AZ508" s="947"/>
      <c r="BA508" s="947"/>
      <c r="BB508" s="947"/>
      <c r="BC508" s="947"/>
      <c r="BD508" s="947"/>
      <c r="BE508" s="947"/>
      <c r="BF508" s="948"/>
      <c r="BG508" s="966"/>
      <c r="BH508" s="966"/>
      <c r="BI508" s="966"/>
      <c r="BJ508" s="966"/>
      <c r="BK508" s="966"/>
      <c r="BL508" s="966"/>
    </row>
    <row r="509" spans="1:64" ht="12.75" customHeight="1">
      <c r="A509" s="255"/>
      <c r="B509" s="1106" t="s">
        <v>1500</v>
      </c>
      <c r="C509" s="1107"/>
      <c r="D509" s="1108"/>
      <c r="E509" s="940" t="s">
        <v>391</v>
      </c>
      <c r="F509" s="941"/>
      <c r="G509" s="941"/>
      <c r="H509" s="941"/>
      <c r="I509" s="941"/>
      <c r="J509" s="941"/>
      <c r="K509" s="941"/>
      <c r="L509" s="941"/>
      <c r="M509" s="941"/>
      <c r="N509" s="941"/>
      <c r="O509" s="941"/>
      <c r="P509" s="941"/>
      <c r="Q509" s="941"/>
      <c r="R509" s="941"/>
      <c r="S509" s="941"/>
      <c r="T509" s="941"/>
      <c r="U509" s="941"/>
      <c r="V509" s="941"/>
      <c r="W509" s="941"/>
      <c r="X509" s="941"/>
      <c r="Y509" s="941"/>
      <c r="Z509" s="941"/>
      <c r="AA509" s="941"/>
      <c r="AB509" s="941"/>
      <c r="AC509" s="941"/>
      <c r="AD509" s="941"/>
      <c r="AE509" s="941"/>
      <c r="AF509" s="941"/>
      <c r="AG509" s="941"/>
      <c r="AH509" s="941"/>
      <c r="AI509" s="941"/>
      <c r="AJ509" s="941"/>
      <c r="AK509" s="941"/>
      <c r="AL509" s="941"/>
      <c r="AM509" s="941"/>
      <c r="AN509" s="941"/>
      <c r="AO509" s="941"/>
      <c r="AP509" s="941"/>
      <c r="AQ509" s="941"/>
      <c r="AR509" s="941"/>
      <c r="AS509" s="941"/>
      <c r="AT509" s="941"/>
      <c r="AU509" s="941"/>
      <c r="AV509" s="941"/>
      <c r="AW509" s="941"/>
      <c r="AX509" s="941"/>
      <c r="AY509" s="941"/>
      <c r="AZ509" s="941"/>
      <c r="BA509" s="941"/>
      <c r="BB509" s="941"/>
      <c r="BC509" s="941"/>
      <c r="BD509" s="941"/>
      <c r="BE509" s="941"/>
      <c r="BF509" s="942"/>
      <c r="BG509" s="966"/>
      <c r="BH509" s="966"/>
      <c r="BI509" s="966"/>
      <c r="BJ509" s="966"/>
      <c r="BK509" s="966"/>
      <c r="BL509" s="966"/>
    </row>
    <row r="510" spans="1:64" ht="12.75" customHeight="1">
      <c r="A510" s="255"/>
      <c r="B510" s="1109"/>
      <c r="C510" s="1110"/>
      <c r="D510" s="1111"/>
      <c r="E510" s="943"/>
      <c r="F510" s="944"/>
      <c r="G510" s="944"/>
      <c r="H510" s="944"/>
      <c r="I510" s="944"/>
      <c r="J510" s="944"/>
      <c r="K510" s="944"/>
      <c r="L510" s="944"/>
      <c r="M510" s="944"/>
      <c r="N510" s="944"/>
      <c r="O510" s="944"/>
      <c r="P510" s="944"/>
      <c r="Q510" s="944"/>
      <c r="R510" s="944"/>
      <c r="S510" s="944"/>
      <c r="T510" s="944"/>
      <c r="U510" s="944"/>
      <c r="V510" s="944"/>
      <c r="W510" s="944"/>
      <c r="X510" s="944"/>
      <c r="Y510" s="944"/>
      <c r="Z510" s="944"/>
      <c r="AA510" s="944"/>
      <c r="AB510" s="944"/>
      <c r="AC510" s="944"/>
      <c r="AD510" s="944"/>
      <c r="AE510" s="944"/>
      <c r="AF510" s="944"/>
      <c r="AG510" s="944"/>
      <c r="AH510" s="944"/>
      <c r="AI510" s="944"/>
      <c r="AJ510" s="944"/>
      <c r="AK510" s="944"/>
      <c r="AL510" s="944"/>
      <c r="AM510" s="944"/>
      <c r="AN510" s="944"/>
      <c r="AO510" s="944"/>
      <c r="AP510" s="944"/>
      <c r="AQ510" s="944"/>
      <c r="AR510" s="944"/>
      <c r="AS510" s="944"/>
      <c r="AT510" s="944"/>
      <c r="AU510" s="944"/>
      <c r="AV510" s="944"/>
      <c r="AW510" s="944"/>
      <c r="AX510" s="944"/>
      <c r="AY510" s="944"/>
      <c r="AZ510" s="944"/>
      <c r="BA510" s="944"/>
      <c r="BB510" s="944"/>
      <c r="BC510" s="944"/>
      <c r="BD510" s="944"/>
      <c r="BE510" s="944"/>
      <c r="BF510" s="945"/>
      <c r="BG510" s="966"/>
      <c r="BH510" s="966"/>
      <c r="BI510" s="966"/>
      <c r="BJ510" s="966"/>
      <c r="BK510" s="966"/>
      <c r="BL510" s="966"/>
    </row>
    <row r="511" spans="1:64" ht="12.75" customHeight="1">
      <c r="A511" s="255"/>
      <c r="B511" s="1109"/>
      <c r="C511" s="1110"/>
      <c r="D511" s="1111"/>
      <c r="E511" s="943"/>
      <c r="F511" s="944"/>
      <c r="G511" s="944"/>
      <c r="H511" s="944"/>
      <c r="I511" s="944"/>
      <c r="J511" s="944"/>
      <c r="K511" s="944"/>
      <c r="L511" s="944"/>
      <c r="M511" s="944"/>
      <c r="N511" s="944"/>
      <c r="O511" s="944"/>
      <c r="P511" s="944"/>
      <c r="Q511" s="944"/>
      <c r="R511" s="944"/>
      <c r="S511" s="944"/>
      <c r="T511" s="944"/>
      <c r="U511" s="944"/>
      <c r="V511" s="944"/>
      <c r="W511" s="944"/>
      <c r="X511" s="944"/>
      <c r="Y511" s="944"/>
      <c r="Z511" s="944"/>
      <c r="AA511" s="944"/>
      <c r="AB511" s="944"/>
      <c r="AC511" s="944"/>
      <c r="AD511" s="944"/>
      <c r="AE511" s="944"/>
      <c r="AF511" s="944"/>
      <c r="AG511" s="944"/>
      <c r="AH511" s="944"/>
      <c r="AI511" s="944"/>
      <c r="AJ511" s="944"/>
      <c r="AK511" s="944"/>
      <c r="AL511" s="944"/>
      <c r="AM511" s="944"/>
      <c r="AN511" s="944"/>
      <c r="AO511" s="944"/>
      <c r="AP511" s="944"/>
      <c r="AQ511" s="944"/>
      <c r="AR511" s="944"/>
      <c r="AS511" s="944"/>
      <c r="AT511" s="944"/>
      <c r="AU511" s="944"/>
      <c r="AV511" s="944"/>
      <c r="AW511" s="944"/>
      <c r="AX511" s="944"/>
      <c r="AY511" s="944"/>
      <c r="AZ511" s="944"/>
      <c r="BA511" s="944"/>
      <c r="BB511" s="944"/>
      <c r="BC511" s="944"/>
      <c r="BD511" s="944"/>
      <c r="BE511" s="944"/>
      <c r="BF511" s="945"/>
      <c r="BG511" s="966"/>
      <c r="BH511" s="966"/>
      <c r="BI511" s="966"/>
      <c r="BJ511" s="966"/>
      <c r="BK511" s="966"/>
      <c r="BL511" s="966"/>
    </row>
    <row r="512" spans="1:64" ht="12.75" customHeight="1">
      <c r="A512" s="255"/>
      <c r="B512" s="1112"/>
      <c r="C512" s="1113"/>
      <c r="D512" s="1114"/>
      <c r="E512" s="946"/>
      <c r="F512" s="947"/>
      <c r="G512" s="947"/>
      <c r="H512" s="947"/>
      <c r="I512" s="947"/>
      <c r="J512" s="947"/>
      <c r="K512" s="947"/>
      <c r="L512" s="947"/>
      <c r="M512" s="947"/>
      <c r="N512" s="947"/>
      <c r="O512" s="947"/>
      <c r="P512" s="947"/>
      <c r="Q512" s="947"/>
      <c r="R512" s="947"/>
      <c r="S512" s="947"/>
      <c r="T512" s="947"/>
      <c r="U512" s="947"/>
      <c r="V512" s="947"/>
      <c r="W512" s="947"/>
      <c r="X512" s="947"/>
      <c r="Y512" s="947"/>
      <c r="Z512" s="947"/>
      <c r="AA512" s="947"/>
      <c r="AB512" s="947"/>
      <c r="AC512" s="947"/>
      <c r="AD512" s="947"/>
      <c r="AE512" s="947"/>
      <c r="AF512" s="947"/>
      <c r="AG512" s="947"/>
      <c r="AH512" s="947"/>
      <c r="AI512" s="947"/>
      <c r="AJ512" s="947"/>
      <c r="AK512" s="947"/>
      <c r="AL512" s="947"/>
      <c r="AM512" s="947"/>
      <c r="AN512" s="947"/>
      <c r="AO512" s="947"/>
      <c r="AP512" s="947"/>
      <c r="AQ512" s="947"/>
      <c r="AR512" s="947"/>
      <c r="AS512" s="947"/>
      <c r="AT512" s="947"/>
      <c r="AU512" s="947"/>
      <c r="AV512" s="947"/>
      <c r="AW512" s="947"/>
      <c r="AX512" s="947"/>
      <c r="AY512" s="947"/>
      <c r="AZ512" s="947"/>
      <c r="BA512" s="947"/>
      <c r="BB512" s="947"/>
      <c r="BC512" s="947"/>
      <c r="BD512" s="947"/>
      <c r="BE512" s="947"/>
      <c r="BF512" s="948"/>
      <c r="BG512" s="966"/>
      <c r="BH512" s="966"/>
      <c r="BI512" s="966"/>
      <c r="BJ512" s="966"/>
      <c r="BK512" s="966"/>
      <c r="BL512" s="966"/>
    </row>
    <row r="513" spans="1:80" s="32" customFormat="1" ht="12.75" customHeight="1">
      <c r="A513" s="111"/>
      <c r="B513" s="5"/>
      <c r="C513" s="5"/>
      <c r="D513" s="5"/>
      <c r="E513" s="40"/>
      <c r="F513" s="40"/>
      <c r="G513" s="40"/>
      <c r="H513" s="40"/>
      <c r="I513" s="40"/>
      <c r="J513" s="40"/>
      <c r="K513" s="40"/>
      <c r="L513" s="40"/>
      <c r="M513" s="40"/>
      <c r="N513" s="40"/>
      <c r="O513" s="40"/>
      <c r="P513" s="40"/>
      <c r="Q513" s="40"/>
      <c r="R513" s="40"/>
      <c r="S513" s="40"/>
      <c r="T513" s="40"/>
      <c r="U513" s="40"/>
      <c r="V513" s="40"/>
      <c r="W513" s="40"/>
      <c r="X513" s="40"/>
      <c r="Y513" s="40"/>
      <c r="Z513" s="40"/>
      <c r="AA513" s="40"/>
      <c r="AB513" s="40"/>
      <c r="AC513" s="40"/>
      <c r="AD513" s="40"/>
      <c r="AE513" s="40"/>
      <c r="AF513" s="40"/>
      <c r="AG513" s="40"/>
      <c r="AH513" s="40"/>
      <c r="AI513" s="40"/>
      <c r="AJ513" s="40"/>
      <c r="AK513" s="40"/>
      <c r="AL513" s="40"/>
      <c r="AM513" s="40"/>
      <c r="AN513" s="40"/>
      <c r="AO513" s="40"/>
      <c r="AP513" s="40"/>
      <c r="AQ513" s="40"/>
      <c r="AR513" s="40"/>
      <c r="AS513" s="40"/>
      <c r="AT513" s="40"/>
      <c r="AU513" s="40"/>
      <c r="AV513" s="40"/>
      <c r="AW513" s="40"/>
      <c r="AX513" s="40"/>
      <c r="AY513" s="40"/>
      <c r="AZ513" s="40"/>
      <c r="BA513" s="40"/>
      <c r="BB513" s="40"/>
      <c r="BC513" s="40"/>
      <c r="BD513" s="40"/>
      <c r="BE513" s="40"/>
      <c r="BF513" s="27"/>
      <c r="BG513" s="99"/>
      <c r="BH513" s="99"/>
      <c r="BI513" s="99"/>
      <c r="BJ513" s="99"/>
      <c r="BK513" s="99"/>
      <c r="BL513" s="99"/>
      <c r="BM513" s="105"/>
      <c r="BN513" s="105"/>
      <c r="BO513" s="105"/>
      <c r="BP513" s="105"/>
      <c r="BQ513" s="105"/>
      <c r="BR513" s="105"/>
      <c r="BS513" s="105"/>
      <c r="BT513" s="105"/>
      <c r="BU513" s="105"/>
      <c r="BV513" s="105"/>
      <c r="BW513" s="105"/>
      <c r="BX513" s="105"/>
      <c r="BY513" s="105"/>
      <c r="BZ513" s="105"/>
      <c r="CA513" s="105"/>
      <c r="CB513" s="105"/>
    </row>
    <row r="514" spans="1:80" s="14" customFormat="1" ht="20.100000000000001" customHeight="1">
      <c r="A514" s="113" t="s">
        <v>404</v>
      </c>
      <c r="B514" s="113"/>
      <c r="C514" s="113"/>
      <c r="D514" s="312"/>
      <c r="E514" s="313"/>
      <c r="F514" s="313"/>
      <c r="G514" s="313"/>
      <c r="H514" s="313"/>
      <c r="I514" s="313"/>
      <c r="J514" s="313"/>
      <c r="K514" s="313"/>
      <c r="L514" s="313"/>
      <c r="M514" s="313"/>
      <c r="N514" s="313"/>
      <c r="O514" s="313"/>
      <c r="P514" s="313"/>
      <c r="Q514" s="313"/>
      <c r="R514" s="313"/>
      <c r="S514" s="313"/>
      <c r="T514" s="313"/>
      <c r="U514" s="313"/>
      <c r="V514" s="313"/>
      <c r="W514" s="221"/>
      <c r="X514" s="315"/>
      <c r="Y514" s="221"/>
      <c r="Z514" s="221"/>
      <c r="AA514" s="221"/>
      <c r="AB514" s="221"/>
      <c r="AC514" s="221"/>
      <c r="AD514" s="221"/>
      <c r="AE514" s="221"/>
      <c r="AF514" s="221"/>
      <c r="AG514" s="221"/>
      <c r="AH514" s="13"/>
      <c r="AI514" s="13"/>
      <c r="AJ514" s="13"/>
      <c r="AK514" s="13"/>
      <c r="AL514" s="13"/>
      <c r="AM514" s="13"/>
      <c r="AN514" s="13"/>
      <c r="AO514" s="13"/>
      <c r="AP514" s="13"/>
      <c r="BG514" s="93"/>
      <c r="BH514" s="93"/>
      <c r="BI514" s="93"/>
      <c r="BJ514" s="93"/>
      <c r="BK514" s="93"/>
      <c r="BL514" s="93"/>
      <c r="BM514" s="101"/>
      <c r="BN514" s="101"/>
      <c r="BO514" s="101"/>
      <c r="BP514" s="101"/>
      <c r="BQ514" s="101"/>
      <c r="BR514" s="101"/>
      <c r="BS514" s="101"/>
      <c r="BT514" s="101"/>
      <c r="BU514" s="101"/>
      <c r="BV514" s="101"/>
      <c r="BW514" s="101"/>
      <c r="BX514" s="101"/>
      <c r="BY514" s="101"/>
      <c r="BZ514" s="101"/>
      <c r="CA514" s="101"/>
      <c r="CB514" s="101"/>
    </row>
    <row r="515" spans="1:80" s="15" customFormat="1" ht="18" customHeight="1">
      <c r="A515" s="113"/>
      <c r="B515" s="925" t="s">
        <v>86</v>
      </c>
      <c r="C515" s="926"/>
      <c r="D515" s="926"/>
      <c r="E515" s="926"/>
      <c r="F515" s="926"/>
      <c r="G515" s="926"/>
      <c r="H515" s="926"/>
      <c r="I515" s="926"/>
      <c r="J515" s="926"/>
      <c r="K515" s="926"/>
      <c r="L515" s="926"/>
      <c r="M515" s="926"/>
      <c r="N515" s="926"/>
      <c r="O515" s="926"/>
      <c r="P515" s="926"/>
      <c r="Q515" s="926"/>
      <c r="R515" s="926"/>
      <c r="S515" s="926"/>
      <c r="T515" s="926"/>
      <c r="U515" s="926"/>
      <c r="V515" s="926"/>
      <c r="W515" s="926"/>
      <c r="X515" s="926"/>
      <c r="Y515" s="926"/>
      <c r="Z515" s="926"/>
      <c r="AA515" s="926"/>
      <c r="AB515" s="926"/>
      <c r="AC515" s="926"/>
      <c r="AD515" s="926"/>
      <c r="AE515" s="926"/>
      <c r="AF515" s="926"/>
      <c r="AG515" s="926"/>
      <c r="AH515" s="926"/>
      <c r="AI515" s="926"/>
      <c r="AJ515" s="926"/>
      <c r="AK515" s="926"/>
      <c r="AL515" s="926"/>
      <c r="AM515" s="926"/>
      <c r="AN515" s="926"/>
      <c r="AO515" s="926"/>
      <c r="AP515" s="926"/>
      <c r="AQ515" s="926"/>
      <c r="AR515" s="926"/>
      <c r="AS515" s="926"/>
      <c r="AT515" s="926"/>
      <c r="AU515" s="926"/>
      <c r="AV515" s="926"/>
      <c r="AW515" s="926"/>
      <c r="AX515" s="926"/>
      <c r="AY515" s="926"/>
      <c r="AZ515" s="926"/>
      <c r="BA515" s="926"/>
      <c r="BB515" s="926"/>
      <c r="BC515" s="926"/>
      <c r="BD515" s="926"/>
      <c r="BE515" s="926"/>
      <c r="BF515" s="926"/>
      <c r="BG515" s="926"/>
      <c r="BH515" s="926"/>
      <c r="BI515" s="926"/>
      <c r="BJ515" s="926"/>
      <c r="BK515" s="926"/>
      <c r="BL515" s="927"/>
      <c r="BM515" s="103"/>
      <c r="BN515" s="103"/>
      <c r="BO515" s="103"/>
      <c r="BP515" s="103"/>
      <c r="BQ515" s="103"/>
      <c r="BR515" s="103"/>
      <c r="BS515" s="103"/>
      <c r="BT515" s="103"/>
      <c r="BU515" s="103"/>
    </row>
    <row r="516" spans="1:80" ht="12.75" customHeight="1">
      <c r="A516" s="255"/>
      <c r="B516" s="969" t="s">
        <v>30</v>
      </c>
      <c r="C516" s="970"/>
      <c r="D516" s="971"/>
      <c r="E516" s="1131" t="s">
        <v>1423</v>
      </c>
      <c r="F516" s="1132"/>
      <c r="G516" s="1132"/>
      <c r="H516" s="1132"/>
      <c r="I516" s="1132"/>
      <c r="J516" s="1132"/>
      <c r="K516" s="1132"/>
      <c r="L516" s="1132"/>
      <c r="M516" s="1132"/>
      <c r="N516" s="1132"/>
      <c r="O516" s="1132"/>
      <c r="P516" s="1132"/>
      <c r="Q516" s="1132"/>
      <c r="R516" s="1132"/>
      <c r="S516" s="1132"/>
      <c r="T516" s="1132"/>
      <c r="U516" s="1132"/>
      <c r="V516" s="1132"/>
      <c r="W516" s="1132"/>
      <c r="X516" s="1132"/>
      <c r="Y516" s="1132"/>
      <c r="Z516" s="1132"/>
      <c r="AA516" s="1132"/>
      <c r="AB516" s="1132"/>
      <c r="AC516" s="1132"/>
      <c r="AD516" s="1132"/>
      <c r="AE516" s="1132"/>
      <c r="AF516" s="1132"/>
      <c r="AG516" s="1132"/>
      <c r="AH516" s="1132"/>
      <c r="AI516" s="1132"/>
      <c r="AJ516" s="1132"/>
      <c r="AK516" s="1132"/>
      <c r="AL516" s="1132"/>
      <c r="AM516" s="1132"/>
      <c r="AN516" s="1132"/>
      <c r="AO516" s="1132"/>
      <c r="AP516" s="1132"/>
      <c r="AQ516" s="1132"/>
      <c r="AR516" s="1132"/>
      <c r="AS516" s="1132"/>
      <c r="AT516" s="1132"/>
      <c r="AU516" s="1132"/>
      <c r="AV516" s="1132"/>
      <c r="AW516" s="1132"/>
      <c r="AX516" s="1132"/>
      <c r="AY516" s="1132"/>
      <c r="AZ516" s="1132"/>
      <c r="BA516" s="1132"/>
      <c r="BB516" s="1132"/>
      <c r="BC516" s="1132"/>
      <c r="BD516" s="1132"/>
      <c r="BE516" s="1132"/>
      <c r="BF516" s="1133"/>
      <c r="BG516" s="899"/>
      <c r="BH516" s="900"/>
      <c r="BI516" s="900"/>
      <c r="BJ516" s="900"/>
      <c r="BK516" s="900"/>
      <c r="BL516" s="901"/>
    </row>
    <row r="517" spans="1:80" s="801" customFormat="1" ht="12.75" customHeight="1">
      <c r="A517" s="392"/>
      <c r="B517" s="972"/>
      <c r="C517" s="973"/>
      <c r="D517" s="974"/>
      <c r="E517" s="1134"/>
      <c r="F517" s="1135"/>
      <c r="G517" s="1135"/>
      <c r="H517" s="1135"/>
      <c r="I517" s="1135"/>
      <c r="J517" s="1135"/>
      <c r="K517" s="1135"/>
      <c r="L517" s="1135"/>
      <c r="M517" s="1135"/>
      <c r="N517" s="1135"/>
      <c r="O517" s="1135"/>
      <c r="P517" s="1135"/>
      <c r="Q517" s="1135"/>
      <c r="R517" s="1135"/>
      <c r="S517" s="1135"/>
      <c r="T517" s="1135"/>
      <c r="U517" s="1135"/>
      <c r="V517" s="1135"/>
      <c r="W517" s="1135"/>
      <c r="X517" s="1135"/>
      <c r="Y517" s="1135"/>
      <c r="Z517" s="1135"/>
      <c r="AA517" s="1135"/>
      <c r="AB517" s="1135"/>
      <c r="AC517" s="1135"/>
      <c r="AD517" s="1135"/>
      <c r="AE517" s="1135"/>
      <c r="AF517" s="1135"/>
      <c r="AG517" s="1135"/>
      <c r="AH517" s="1135"/>
      <c r="AI517" s="1135"/>
      <c r="AJ517" s="1135"/>
      <c r="AK517" s="1135"/>
      <c r="AL517" s="1135"/>
      <c r="AM517" s="1135"/>
      <c r="AN517" s="1135"/>
      <c r="AO517" s="1135"/>
      <c r="AP517" s="1135"/>
      <c r="AQ517" s="1135"/>
      <c r="AR517" s="1135"/>
      <c r="AS517" s="1135"/>
      <c r="AT517" s="1135"/>
      <c r="AU517" s="1135"/>
      <c r="AV517" s="1135"/>
      <c r="AW517" s="1135"/>
      <c r="AX517" s="1135"/>
      <c r="AY517" s="1135"/>
      <c r="AZ517" s="1135"/>
      <c r="BA517" s="1135"/>
      <c r="BB517" s="1135"/>
      <c r="BC517" s="1135"/>
      <c r="BD517" s="1135"/>
      <c r="BE517" s="1135"/>
      <c r="BF517" s="1136"/>
      <c r="BG517" s="902"/>
      <c r="BH517" s="903"/>
      <c r="BI517" s="903"/>
      <c r="BJ517" s="903"/>
      <c r="BK517" s="903"/>
      <c r="BL517" s="904"/>
      <c r="BM517" s="391"/>
      <c r="BN517" s="391"/>
      <c r="BO517" s="391"/>
      <c r="BP517" s="391"/>
      <c r="BQ517" s="391"/>
      <c r="BR517" s="391"/>
      <c r="BS517" s="391"/>
      <c r="BT517" s="391"/>
      <c r="BU517" s="391"/>
      <c r="BV517" s="391"/>
      <c r="BW517" s="391"/>
      <c r="BX517" s="391"/>
      <c r="BY517" s="391"/>
      <c r="BZ517" s="391"/>
      <c r="CA517" s="391"/>
      <c r="CB517" s="391"/>
    </row>
    <row r="518" spans="1:80" ht="12.75" customHeight="1">
      <c r="A518" s="255"/>
      <c r="B518" s="975"/>
      <c r="C518" s="976"/>
      <c r="D518" s="977"/>
      <c r="E518" s="1134"/>
      <c r="F518" s="1135"/>
      <c r="G518" s="1135"/>
      <c r="H518" s="1135"/>
      <c r="I518" s="1350"/>
      <c r="J518" s="1350"/>
      <c r="K518" s="1350"/>
      <c r="L518" s="1350"/>
      <c r="M518" s="1350"/>
      <c r="N518" s="1350"/>
      <c r="O518" s="1350"/>
      <c r="P518" s="1350"/>
      <c r="Q518" s="1350"/>
      <c r="R518" s="1350"/>
      <c r="S518" s="1350"/>
      <c r="T518" s="1350"/>
      <c r="U518" s="1350"/>
      <c r="V518" s="1350"/>
      <c r="W518" s="1350"/>
      <c r="X518" s="1350"/>
      <c r="Y518" s="1350"/>
      <c r="Z518" s="1350"/>
      <c r="AA518" s="1350"/>
      <c r="AB518" s="1350"/>
      <c r="AC518" s="1350"/>
      <c r="AD518" s="1350"/>
      <c r="AE518" s="1350"/>
      <c r="AF518" s="1350"/>
      <c r="AG518" s="1350"/>
      <c r="AH518" s="1350"/>
      <c r="AI518" s="1350"/>
      <c r="AJ518" s="1350"/>
      <c r="AK518" s="1350"/>
      <c r="AL518" s="1350"/>
      <c r="AM518" s="1350"/>
      <c r="AN518" s="1350"/>
      <c r="AO518" s="1350"/>
      <c r="AP518" s="1350"/>
      <c r="AQ518" s="1350"/>
      <c r="AR518" s="1350"/>
      <c r="AS518" s="1350"/>
      <c r="AT518" s="1350"/>
      <c r="AU518" s="1350"/>
      <c r="AV518" s="1350"/>
      <c r="AW518" s="1350"/>
      <c r="AX518" s="1350"/>
      <c r="AY518" s="1350"/>
      <c r="AZ518" s="1350"/>
      <c r="BA518" s="1350"/>
      <c r="BB518" s="1350"/>
      <c r="BC518" s="1350"/>
      <c r="BD518" s="1350"/>
      <c r="BE518" s="1350"/>
      <c r="BF518" s="1136"/>
      <c r="BG518" s="902"/>
      <c r="BH518" s="903"/>
      <c r="BI518" s="903"/>
      <c r="BJ518" s="903"/>
      <c r="BK518" s="903"/>
      <c r="BL518" s="904"/>
    </row>
    <row r="519" spans="1:80" ht="12.75" customHeight="1">
      <c r="A519" s="44"/>
      <c r="B519" s="969" t="s">
        <v>33</v>
      </c>
      <c r="C519" s="970"/>
      <c r="D519" s="971"/>
      <c r="E519" s="940" t="s">
        <v>398</v>
      </c>
      <c r="F519" s="941"/>
      <c r="G519" s="941"/>
      <c r="H519" s="941"/>
      <c r="I519" s="941"/>
      <c r="J519" s="941"/>
      <c r="K519" s="941"/>
      <c r="L519" s="941"/>
      <c r="M519" s="941"/>
      <c r="N519" s="941"/>
      <c r="O519" s="941"/>
      <c r="P519" s="941"/>
      <c r="Q519" s="941"/>
      <c r="R519" s="941"/>
      <c r="S519" s="941"/>
      <c r="T519" s="941"/>
      <c r="U519" s="941"/>
      <c r="V519" s="941"/>
      <c r="W519" s="941"/>
      <c r="X519" s="941"/>
      <c r="Y519" s="941"/>
      <c r="Z519" s="941"/>
      <c r="AA519" s="941"/>
      <c r="AB519" s="941"/>
      <c r="AC519" s="941"/>
      <c r="AD519" s="941"/>
      <c r="AE519" s="941"/>
      <c r="AF519" s="941"/>
      <c r="AG519" s="941"/>
      <c r="AH519" s="941"/>
      <c r="AI519" s="941"/>
      <c r="AJ519" s="941"/>
      <c r="AK519" s="941"/>
      <c r="AL519" s="941"/>
      <c r="AM519" s="941"/>
      <c r="AN519" s="941"/>
      <c r="AO519" s="941"/>
      <c r="AP519" s="941"/>
      <c r="AQ519" s="941"/>
      <c r="AR519" s="941"/>
      <c r="AS519" s="941"/>
      <c r="AT519" s="941"/>
      <c r="AU519" s="941"/>
      <c r="AV519" s="941"/>
      <c r="AW519" s="941"/>
      <c r="AX519" s="941"/>
      <c r="AY519" s="941"/>
      <c r="AZ519" s="941"/>
      <c r="BA519" s="941"/>
      <c r="BB519" s="941"/>
      <c r="BC519" s="941"/>
      <c r="BD519" s="941"/>
      <c r="BE519" s="941"/>
      <c r="BF519" s="942"/>
      <c r="BG519" s="966"/>
      <c r="BH519" s="966"/>
      <c r="BI519" s="966"/>
      <c r="BJ519" s="966"/>
      <c r="BK519" s="966"/>
      <c r="BL519" s="966"/>
      <c r="CB519" s="44"/>
    </row>
    <row r="520" spans="1:80" ht="12.75" customHeight="1">
      <c r="A520" s="44"/>
      <c r="B520" s="972"/>
      <c r="C520" s="973"/>
      <c r="D520" s="974"/>
      <c r="E520" s="943"/>
      <c r="F520" s="944"/>
      <c r="G520" s="944"/>
      <c r="H520" s="944"/>
      <c r="I520" s="944"/>
      <c r="J520" s="944"/>
      <c r="K520" s="944"/>
      <c r="L520" s="944"/>
      <c r="M520" s="944"/>
      <c r="N520" s="944"/>
      <c r="O520" s="944"/>
      <c r="P520" s="944"/>
      <c r="Q520" s="944"/>
      <c r="R520" s="944"/>
      <c r="S520" s="944"/>
      <c r="T520" s="944"/>
      <c r="U520" s="944"/>
      <c r="V520" s="944"/>
      <c r="W520" s="944"/>
      <c r="X520" s="944"/>
      <c r="Y520" s="944"/>
      <c r="Z520" s="944"/>
      <c r="AA520" s="944"/>
      <c r="AB520" s="944"/>
      <c r="AC520" s="944"/>
      <c r="AD520" s="944"/>
      <c r="AE520" s="944"/>
      <c r="AF520" s="944"/>
      <c r="AG520" s="944"/>
      <c r="AH520" s="944"/>
      <c r="AI520" s="944"/>
      <c r="AJ520" s="944"/>
      <c r="AK520" s="944"/>
      <c r="AL520" s="944"/>
      <c r="AM520" s="944"/>
      <c r="AN520" s="944"/>
      <c r="AO520" s="944"/>
      <c r="AP520" s="944"/>
      <c r="AQ520" s="944"/>
      <c r="AR520" s="944"/>
      <c r="AS520" s="944"/>
      <c r="AT520" s="944"/>
      <c r="AU520" s="944"/>
      <c r="AV520" s="944"/>
      <c r="AW520" s="944"/>
      <c r="AX520" s="944"/>
      <c r="AY520" s="944"/>
      <c r="AZ520" s="944"/>
      <c r="BA520" s="944"/>
      <c r="BB520" s="944"/>
      <c r="BC520" s="944"/>
      <c r="BD520" s="944"/>
      <c r="BE520" s="944"/>
      <c r="BF520" s="945"/>
      <c r="BG520" s="966"/>
      <c r="BH520" s="966"/>
      <c r="BI520" s="966"/>
      <c r="BJ520" s="966"/>
      <c r="BK520" s="966"/>
      <c r="BL520" s="966"/>
      <c r="CB520" s="44"/>
    </row>
    <row r="521" spans="1:80" ht="12.75" customHeight="1">
      <c r="A521" s="44"/>
      <c r="B521" s="972"/>
      <c r="C521" s="973"/>
      <c r="D521" s="974"/>
      <c r="E521" s="943"/>
      <c r="F521" s="944"/>
      <c r="G521" s="944"/>
      <c r="H521" s="944"/>
      <c r="I521" s="944"/>
      <c r="J521" s="944"/>
      <c r="K521" s="944"/>
      <c r="L521" s="944"/>
      <c r="M521" s="944"/>
      <c r="N521" s="944"/>
      <c r="O521" s="944"/>
      <c r="P521" s="944"/>
      <c r="Q521" s="944"/>
      <c r="R521" s="944"/>
      <c r="S521" s="944"/>
      <c r="T521" s="944"/>
      <c r="U521" s="944"/>
      <c r="V521" s="944"/>
      <c r="W521" s="944"/>
      <c r="X521" s="944"/>
      <c r="Y521" s="944"/>
      <c r="Z521" s="944"/>
      <c r="AA521" s="944"/>
      <c r="AB521" s="944"/>
      <c r="AC521" s="944"/>
      <c r="AD521" s="944"/>
      <c r="AE521" s="944"/>
      <c r="AF521" s="944"/>
      <c r="AG521" s="944"/>
      <c r="AH521" s="944"/>
      <c r="AI521" s="944"/>
      <c r="AJ521" s="944"/>
      <c r="AK521" s="944"/>
      <c r="AL521" s="944"/>
      <c r="AM521" s="944"/>
      <c r="AN521" s="944"/>
      <c r="AO521" s="944"/>
      <c r="AP521" s="944"/>
      <c r="AQ521" s="944"/>
      <c r="AR521" s="944"/>
      <c r="AS521" s="944"/>
      <c r="AT521" s="944"/>
      <c r="AU521" s="944"/>
      <c r="AV521" s="944"/>
      <c r="AW521" s="944"/>
      <c r="AX521" s="944"/>
      <c r="AY521" s="944"/>
      <c r="AZ521" s="944"/>
      <c r="BA521" s="944"/>
      <c r="BB521" s="944"/>
      <c r="BC521" s="944"/>
      <c r="BD521" s="944"/>
      <c r="BE521" s="944"/>
      <c r="BF521" s="945"/>
      <c r="BG521" s="966"/>
      <c r="BH521" s="966"/>
      <c r="BI521" s="966"/>
      <c r="BJ521" s="966"/>
      <c r="BK521" s="966"/>
      <c r="BL521" s="966"/>
      <c r="CB521" s="44"/>
    </row>
    <row r="522" spans="1:80" ht="12.75" customHeight="1">
      <c r="A522" s="44"/>
      <c r="B522" s="972"/>
      <c r="C522" s="973"/>
      <c r="D522" s="974"/>
      <c r="E522" s="943"/>
      <c r="F522" s="944"/>
      <c r="G522" s="944"/>
      <c r="H522" s="944"/>
      <c r="I522" s="944"/>
      <c r="J522" s="944"/>
      <c r="K522" s="944"/>
      <c r="L522" s="944"/>
      <c r="M522" s="944"/>
      <c r="N522" s="944"/>
      <c r="O522" s="944"/>
      <c r="P522" s="944"/>
      <c r="Q522" s="944"/>
      <c r="R522" s="944"/>
      <c r="S522" s="944"/>
      <c r="T522" s="944"/>
      <c r="U522" s="944"/>
      <c r="V522" s="944"/>
      <c r="W522" s="944"/>
      <c r="X522" s="944"/>
      <c r="Y522" s="944"/>
      <c r="Z522" s="944"/>
      <c r="AA522" s="944"/>
      <c r="AB522" s="944"/>
      <c r="AC522" s="944"/>
      <c r="AD522" s="944"/>
      <c r="AE522" s="944"/>
      <c r="AF522" s="944"/>
      <c r="AG522" s="944"/>
      <c r="AH522" s="944"/>
      <c r="AI522" s="944"/>
      <c r="AJ522" s="944"/>
      <c r="AK522" s="944"/>
      <c r="AL522" s="944"/>
      <c r="AM522" s="944"/>
      <c r="AN522" s="944"/>
      <c r="AO522" s="944"/>
      <c r="AP522" s="944"/>
      <c r="AQ522" s="944"/>
      <c r="AR522" s="944"/>
      <c r="AS522" s="944"/>
      <c r="AT522" s="944"/>
      <c r="AU522" s="944"/>
      <c r="AV522" s="944"/>
      <c r="AW522" s="944"/>
      <c r="AX522" s="944"/>
      <c r="AY522" s="944"/>
      <c r="AZ522" s="944"/>
      <c r="BA522" s="944"/>
      <c r="BB522" s="944"/>
      <c r="BC522" s="944"/>
      <c r="BD522" s="944"/>
      <c r="BE522" s="944"/>
      <c r="BF522" s="945"/>
      <c r="BG522" s="966"/>
      <c r="BH522" s="966"/>
      <c r="BI522" s="966"/>
      <c r="BJ522" s="966"/>
      <c r="BK522" s="966"/>
      <c r="BL522" s="966"/>
      <c r="CB522" s="44"/>
    </row>
    <row r="523" spans="1:80" ht="12.75" customHeight="1">
      <c r="A523" s="44"/>
      <c r="B523" s="975"/>
      <c r="C523" s="976"/>
      <c r="D523" s="977"/>
      <c r="E523" s="946"/>
      <c r="F523" s="947"/>
      <c r="G523" s="947"/>
      <c r="H523" s="947"/>
      <c r="I523" s="947"/>
      <c r="J523" s="947"/>
      <c r="K523" s="947"/>
      <c r="L523" s="947"/>
      <c r="M523" s="947"/>
      <c r="N523" s="947"/>
      <c r="O523" s="947"/>
      <c r="P523" s="947"/>
      <c r="Q523" s="947"/>
      <c r="R523" s="947"/>
      <c r="S523" s="947"/>
      <c r="T523" s="947"/>
      <c r="U523" s="947"/>
      <c r="V523" s="947"/>
      <c r="W523" s="947"/>
      <c r="X523" s="947"/>
      <c r="Y523" s="947"/>
      <c r="Z523" s="947"/>
      <c r="AA523" s="947"/>
      <c r="AB523" s="947"/>
      <c r="AC523" s="947"/>
      <c r="AD523" s="947"/>
      <c r="AE523" s="947"/>
      <c r="AF523" s="947"/>
      <c r="AG523" s="947"/>
      <c r="AH523" s="947"/>
      <c r="AI523" s="947"/>
      <c r="AJ523" s="947"/>
      <c r="AK523" s="947"/>
      <c r="AL523" s="947"/>
      <c r="AM523" s="947"/>
      <c r="AN523" s="947"/>
      <c r="AO523" s="947"/>
      <c r="AP523" s="947"/>
      <c r="AQ523" s="947"/>
      <c r="AR523" s="947"/>
      <c r="AS523" s="947"/>
      <c r="AT523" s="947"/>
      <c r="AU523" s="947"/>
      <c r="AV523" s="947"/>
      <c r="AW523" s="947"/>
      <c r="AX523" s="947"/>
      <c r="AY523" s="947"/>
      <c r="AZ523" s="947"/>
      <c r="BA523" s="947"/>
      <c r="BB523" s="947"/>
      <c r="BC523" s="947"/>
      <c r="BD523" s="947"/>
      <c r="BE523" s="947"/>
      <c r="BF523" s="948"/>
      <c r="BG523" s="966"/>
      <c r="BH523" s="966"/>
      <c r="BI523" s="966"/>
      <c r="BJ523" s="966"/>
      <c r="BK523" s="966"/>
      <c r="BL523" s="966"/>
      <c r="CB523" s="44"/>
    </row>
    <row r="524" spans="1:80" ht="12.75" customHeight="1">
      <c r="B524" s="969" t="s">
        <v>34</v>
      </c>
      <c r="C524" s="970"/>
      <c r="D524" s="971"/>
      <c r="E524" s="931" t="s">
        <v>87</v>
      </c>
      <c r="F524" s="932"/>
      <c r="G524" s="932"/>
      <c r="H524" s="932"/>
      <c r="I524" s="932"/>
      <c r="J524" s="932"/>
      <c r="K524" s="932"/>
      <c r="L524" s="932"/>
      <c r="M524" s="932"/>
      <c r="N524" s="932"/>
      <c r="O524" s="932"/>
      <c r="P524" s="932"/>
      <c r="Q524" s="932"/>
      <c r="R524" s="932"/>
      <c r="S524" s="932"/>
      <c r="T524" s="932"/>
      <c r="U524" s="932"/>
      <c r="V524" s="932"/>
      <c r="W524" s="932"/>
      <c r="X524" s="932"/>
      <c r="Y524" s="932"/>
      <c r="Z524" s="932"/>
      <c r="AA524" s="932"/>
      <c r="AB524" s="932"/>
      <c r="AC524" s="932"/>
      <c r="AD524" s="932"/>
      <c r="AE524" s="932"/>
      <c r="AF524" s="932"/>
      <c r="AG524" s="932"/>
      <c r="AH524" s="932"/>
      <c r="AI524" s="932"/>
      <c r="AJ524" s="932"/>
      <c r="AK524" s="932"/>
      <c r="AL524" s="932"/>
      <c r="AM524" s="932"/>
      <c r="AN524" s="932"/>
      <c r="AO524" s="932"/>
      <c r="AP524" s="932"/>
      <c r="AQ524" s="932"/>
      <c r="AR524" s="932"/>
      <c r="AS524" s="932"/>
      <c r="AT524" s="932"/>
      <c r="AU524" s="932"/>
      <c r="AV524" s="932"/>
      <c r="AW524" s="932"/>
      <c r="AX524" s="932"/>
      <c r="AY524" s="932"/>
      <c r="AZ524" s="932"/>
      <c r="BA524" s="932"/>
      <c r="BB524" s="932"/>
      <c r="BC524" s="932"/>
      <c r="BD524" s="932"/>
      <c r="BE524" s="932"/>
      <c r="BF524" s="933"/>
      <c r="BG524" s="899"/>
      <c r="BH524" s="900"/>
      <c r="BI524" s="900"/>
      <c r="BJ524" s="900"/>
      <c r="BK524" s="900"/>
      <c r="BL524" s="901"/>
    </row>
    <row r="525" spans="1:80" ht="12.75" customHeight="1">
      <c r="B525" s="972"/>
      <c r="C525" s="973"/>
      <c r="D525" s="974"/>
      <c r="E525" s="934"/>
      <c r="F525" s="935"/>
      <c r="G525" s="935"/>
      <c r="H525" s="935"/>
      <c r="I525" s="935"/>
      <c r="J525" s="935"/>
      <c r="K525" s="935"/>
      <c r="L525" s="935"/>
      <c r="M525" s="935"/>
      <c r="N525" s="935"/>
      <c r="O525" s="935"/>
      <c r="P525" s="935"/>
      <c r="Q525" s="935"/>
      <c r="R525" s="935"/>
      <c r="S525" s="935"/>
      <c r="T525" s="935"/>
      <c r="U525" s="935"/>
      <c r="V525" s="935"/>
      <c r="W525" s="935"/>
      <c r="X525" s="935"/>
      <c r="Y525" s="935"/>
      <c r="Z525" s="935"/>
      <c r="AA525" s="935"/>
      <c r="AB525" s="935"/>
      <c r="AC525" s="935"/>
      <c r="AD525" s="935"/>
      <c r="AE525" s="935"/>
      <c r="AF525" s="935"/>
      <c r="AG525" s="935"/>
      <c r="AH525" s="935"/>
      <c r="AI525" s="935"/>
      <c r="AJ525" s="935"/>
      <c r="AK525" s="935"/>
      <c r="AL525" s="935"/>
      <c r="AM525" s="935"/>
      <c r="AN525" s="935"/>
      <c r="AO525" s="935"/>
      <c r="AP525" s="935"/>
      <c r="AQ525" s="935"/>
      <c r="AR525" s="935"/>
      <c r="AS525" s="935"/>
      <c r="AT525" s="935"/>
      <c r="AU525" s="935"/>
      <c r="AV525" s="935"/>
      <c r="AW525" s="935"/>
      <c r="AX525" s="935"/>
      <c r="AY525" s="935"/>
      <c r="AZ525" s="935"/>
      <c r="BA525" s="935"/>
      <c r="BB525" s="935"/>
      <c r="BC525" s="935"/>
      <c r="BD525" s="935"/>
      <c r="BE525" s="935"/>
      <c r="BF525" s="936"/>
      <c r="BG525" s="902"/>
      <c r="BH525" s="903"/>
      <c r="BI525" s="903"/>
      <c r="BJ525" s="903"/>
      <c r="BK525" s="903"/>
      <c r="BL525" s="904"/>
    </row>
    <row r="526" spans="1:80" ht="12.75" customHeight="1">
      <c r="B526" s="972"/>
      <c r="C526" s="973"/>
      <c r="D526" s="974"/>
      <c r="E526" s="934"/>
      <c r="F526" s="935"/>
      <c r="G526" s="935"/>
      <c r="H526" s="935"/>
      <c r="I526" s="935"/>
      <c r="J526" s="935"/>
      <c r="K526" s="935"/>
      <c r="L526" s="935"/>
      <c r="M526" s="935"/>
      <c r="N526" s="935"/>
      <c r="O526" s="935"/>
      <c r="P526" s="935"/>
      <c r="Q526" s="935"/>
      <c r="R526" s="935"/>
      <c r="S526" s="935"/>
      <c r="T526" s="935"/>
      <c r="U526" s="935"/>
      <c r="V526" s="935"/>
      <c r="W526" s="935"/>
      <c r="X526" s="935"/>
      <c r="Y526" s="935"/>
      <c r="Z526" s="935"/>
      <c r="AA526" s="935"/>
      <c r="AB526" s="935"/>
      <c r="AC526" s="935"/>
      <c r="AD526" s="935"/>
      <c r="AE526" s="935"/>
      <c r="AF526" s="935"/>
      <c r="AG526" s="935"/>
      <c r="AH526" s="935"/>
      <c r="AI526" s="935"/>
      <c r="AJ526" s="935"/>
      <c r="AK526" s="935"/>
      <c r="AL526" s="935"/>
      <c r="AM526" s="935"/>
      <c r="AN526" s="935"/>
      <c r="AO526" s="935"/>
      <c r="AP526" s="935"/>
      <c r="AQ526" s="935"/>
      <c r="AR526" s="935"/>
      <c r="AS526" s="935"/>
      <c r="AT526" s="935"/>
      <c r="AU526" s="935"/>
      <c r="AV526" s="935"/>
      <c r="AW526" s="935"/>
      <c r="AX526" s="935"/>
      <c r="AY526" s="935"/>
      <c r="AZ526" s="935"/>
      <c r="BA526" s="935"/>
      <c r="BB526" s="935"/>
      <c r="BC526" s="935"/>
      <c r="BD526" s="935"/>
      <c r="BE526" s="935"/>
      <c r="BF526" s="936"/>
      <c r="BG526" s="902"/>
      <c r="BH526" s="903"/>
      <c r="BI526" s="903"/>
      <c r="BJ526" s="903"/>
      <c r="BK526" s="903"/>
      <c r="BL526" s="904"/>
    </row>
    <row r="527" spans="1:80" ht="12.75" customHeight="1">
      <c r="B527" s="975"/>
      <c r="C527" s="976"/>
      <c r="D527" s="977"/>
      <c r="E527" s="937"/>
      <c r="F527" s="938"/>
      <c r="G527" s="938"/>
      <c r="H527" s="938"/>
      <c r="I527" s="938"/>
      <c r="J527" s="938"/>
      <c r="K527" s="938"/>
      <c r="L527" s="938"/>
      <c r="M527" s="938"/>
      <c r="N527" s="938"/>
      <c r="O527" s="938"/>
      <c r="P527" s="938"/>
      <c r="Q527" s="938"/>
      <c r="R527" s="938"/>
      <c r="S527" s="938"/>
      <c r="T527" s="938"/>
      <c r="U527" s="938"/>
      <c r="V527" s="938"/>
      <c r="W527" s="938"/>
      <c r="X527" s="938"/>
      <c r="Y527" s="938"/>
      <c r="Z527" s="938"/>
      <c r="AA527" s="938"/>
      <c r="AB527" s="938"/>
      <c r="AC527" s="938"/>
      <c r="AD527" s="938"/>
      <c r="AE527" s="938"/>
      <c r="AF527" s="938"/>
      <c r="AG527" s="938"/>
      <c r="AH527" s="938"/>
      <c r="AI527" s="938"/>
      <c r="AJ527" s="938"/>
      <c r="AK527" s="938"/>
      <c r="AL527" s="938"/>
      <c r="AM527" s="938"/>
      <c r="AN527" s="938"/>
      <c r="AO527" s="938"/>
      <c r="AP527" s="938"/>
      <c r="AQ527" s="938"/>
      <c r="AR527" s="938"/>
      <c r="AS527" s="938"/>
      <c r="AT527" s="938"/>
      <c r="AU527" s="938"/>
      <c r="AV527" s="938"/>
      <c r="AW527" s="938"/>
      <c r="AX527" s="938"/>
      <c r="AY527" s="938"/>
      <c r="AZ527" s="938"/>
      <c r="BA527" s="938"/>
      <c r="BB527" s="938"/>
      <c r="BC527" s="938"/>
      <c r="BD527" s="938"/>
      <c r="BE527" s="938"/>
      <c r="BF527" s="939"/>
      <c r="BG527" s="905"/>
      <c r="BH527" s="906"/>
      <c r="BI527" s="906"/>
      <c r="BJ527" s="906"/>
      <c r="BK527" s="906"/>
      <c r="BL527" s="907"/>
    </row>
    <row r="528" spans="1:80" ht="12.75" customHeight="1">
      <c r="B528" s="969" t="s">
        <v>35</v>
      </c>
      <c r="C528" s="970"/>
      <c r="D528" s="971"/>
      <c r="E528" s="931" t="s">
        <v>694</v>
      </c>
      <c r="F528" s="932"/>
      <c r="G528" s="932"/>
      <c r="H528" s="932"/>
      <c r="I528" s="932"/>
      <c r="J528" s="932"/>
      <c r="K528" s="932"/>
      <c r="L528" s="932"/>
      <c r="M528" s="932"/>
      <c r="N528" s="932"/>
      <c r="O528" s="932"/>
      <c r="P528" s="932"/>
      <c r="Q528" s="932"/>
      <c r="R528" s="932"/>
      <c r="S528" s="932"/>
      <c r="T528" s="932"/>
      <c r="U528" s="932"/>
      <c r="V528" s="932"/>
      <c r="W528" s="932"/>
      <c r="X528" s="932"/>
      <c r="Y528" s="932"/>
      <c r="Z528" s="932"/>
      <c r="AA528" s="932"/>
      <c r="AB528" s="932"/>
      <c r="AC528" s="932"/>
      <c r="AD528" s="932"/>
      <c r="AE528" s="932"/>
      <c r="AF528" s="932"/>
      <c r="AG528" s="932"/>
      <c r="AH528" s="932"/>
      <c r="AI528" s="932"/>
      <c r="AJ528" s="932"/>
      <c r="AK528" s="932"/>
      <c r="AL528" s="932"/>
      <c r="AM528" s="932"/>
      <c r="AN528" s="932"/>
      <c r="AO528" s="932"/>
      <c r="AP528" s="932"/>
      <c r="AQ528" s="932"/>
      <c r="AR528" s="932"/>
      <c r="AS528" s="932"/>
      <c r="AT528" s="932"/>
      <c r="AU528" s="932"/>
      <c r="AV528" s="932"/>
      <c r="AW528" s="932"/>
      <c r="AX528" s="932"/>
      <c r="AY528" s="932"/>
      <c r="AZ528" s="932"/>
      <c r="BA528" s="932"/>
      <c r="BB528" s="932"/>
      <c r="BC528" s="932"/>
      <c r="BD528" s="932"/>
      <c r="BE528" s="932"/>
      <c r="BF528" s="933"/>
      <c r="BG528" s="899"/>
      <c r="BH528" s="900"/>
      <c r="BI528" s="900"/>
      <c r="BJ528" s="900"/>
      <c r="BK528" s="900"/>
      <c r="BL528" s="901"/>
    </row>
    <row r="529" spans="1:80" ht="12.75" customHeight="1">
      <c r="B529" s="972"/>
      <c r="C529" s="973"/>
      <c r="D529" s="974"/>
      <c r="E529" s="934"/>
      <c r="F529" s="935"/>
      <c r="G529" s="935"/>
      <c r="H529" s="935"/>
      <c r="I529" s="935"/>
      <c r="J529" s="935"/>
      <c r="K529" s="935"/>
      <c r="L529" s="935"/>
      <c r="M529" s="935"/>
      <c r="N529" s="935"/>
      <c r="O529" s="935"/>
      <c r="P529" s="935"/>
      <c r="Q529" s="935"/>
      <c r="R529" s="935"/>
      <c r="S529" s="935"/>
      <c r="T529" s="935"/>
      <c r="U529" s="935"/>
      <c r="V529" s="935"/>
      <c r="W529" s="935"/>
      <c r="X529" s="935"/>
      <c r="Y529" s="935"/>
      <c r="Z529" s="935"/>
      <c r="AA529" s="935"/>
      <c r="AB529" s="935"/>
      <c r="AC529" s="935"/>
      <c r="AD529" s="935"/>
      <c r="AE529" s="935"/>
      <c r="AF529" s="935"/>
      <c r="AG529" s="935"/>
      <c r="AH529" s="935"/>
      <c r="AI529" s="935"/>
      <c r="AJ529" s="935"/>
      <c r="AK529" s="935"/>
      <c r="AL529" s="935"/>
      <c r="AM529" s="935"/>
      <c r="AN529" s="935"/>
      <c r="AO529" s="935"/>
      <c r="AP529" s="935"/>
      <c r="AQ529" s="935"/>
      <c r="AR529" s="935"/>
      <c r="AS529" s="935"/>
      <c r="AT529" s="935"/>
      <c r="AU529" s="935"/>
      <c r="AV529" s="935"/>
      <c r="AW529" s="935"/>
      <c r="AX529" s="935"/>
      <c r="AY529" s="935"/>
      <c r="AZ529" s="935"/>
      <c r="BA529" s="935"/>
      <c r="BB529" s="935"/>
      <c r="BC529" s="935"/>
      <c r="BD529" s="935"/>
      <c r="BE529" s="935"/>
      <c r="BF529" s="936"/>
      <c r="BG529" s="902"/>
      <c r="BH529" s="903"/>
      <c r="BI529" s="903"/>
      <c r="BJ529" s="903"/>
      <c r="BK529" s="903"/>
      <c r="BL529" s="904"/>
    </row>
    <row r="530" spans="1:80" ht="12.75" customHeight="1">
      <c r="B530" s="975"/>
      <c r="C530" s="976"/>
      <c r="D530" s="977"/>
      <c r="E530" s="937"/>
      <c r="F530" s="938"/>
      <c r="G530" s="938"/>
      <c r="H530" s="938"/>
      <c r="I530" s="938"/>
      <c r="J530" s="938"/>
      <c r="K530" s="938"/>
      <c r="L530" s="938"/>
      <c r="M530" s="938"/>
      <c r="N530" s="938"/>
      <c r="O530" s="938"/>
      <c r="P530" s="938"/>
      <c r="Q530" s="938"/>
      <c r="R530" s="938"/>
      <c r="S530" s="938"/>
      <c r="T530" s="938"/>
      <c r="U530" s="938"/>
      <c r="V530" s="938"/>
      <c r="W530" s="938"/>
      <c r="X530" s="938"/>
      <c r="Y530" s="938"/>
      <c r="Z530" s="938"/>
      <c r="AA530" s="938"/>
      <c r="AB530" s="938"/>
      <c r="AC530" s="938"/>
      <c r="AD530" s="938"/>
      <c r="AE530" s="938"/>
      <c r="AF530" s="938"/>
      <c r="AG530" s="938"/>
      <c r="AH530" s="938"/>
      <c r="AI530" s="938"/>
      <c r="AJ530" s="938"/>
      <c r="AK530" s="938"/>
      <c r="AL530" s="938"/>
      <c r="AM530" s="938"/>
      <c r="AN530" s="938"/>
      <c r="AO530" s="938"/>
      <c r="AP530" s="938"/>
      <c r="AQ530" s="938"/>
      <c r="AR530" s="938"/>
      <c r="AS530" s="938"/>
      <c r="AT530" s="938"/>
      <c r="AU530" s="938"/>
      <c r="AV530" s="938"/>
      <c r="AW530" s="938"/>
      <c r="AX530" s="938"/>
      <c r="AY530" s="938"/>
      <c r="AZ530" s="938"/>
      <c r="BA530" s="938"/>
      <c r="BB530" s="938"/>
      <c r="BC530" s="938"/>
      <c r="BD530" s="938"/>
      <c r="BE530" s="938"/>
      <c r="BF530" s="939"/>
      <c r="BG530" s="905"/>
      <c r="BH530" s="906"/>
      <c r="BI530" s="906"/>
      <c r="BJ530" s="906"/>
      <c r="BK530" s="906"/>
      <c r="BL530" s="907"/>
    </row>
    <row r="531" spans="1:80" ht="12.75" customHeight="1">
      <c r="B531" s="969" t="s">
        <v>36</v>
      </c>
      <c r="C531" s="970"/>
      <c r="D531" s="971"/>
      <c r="E531" s="940" t="s">
        <v>354</v>
      </c>
      <c r="F531" s="941"/>
      <c r="G531" s="941"/>
      <c r="H531" s="941"/>
      <c r="I531" s="941"/>
      <c r="J531" s="941"/>
      <c r="K531" s="941"/>
      <c r="L531" s="941"/>
      <c r="M531" s="941"/>
      <c r="N531" s="941"/>
      <c r="O531" s="941"/>
      <c r="P531" s="941"/>
      <c r="Q531" s="941"/>
      <c r="R531" s="941"/>
      <c r="S531" s="941"/>
      <c r="T531" s="941"/>
      <c r="U531" s="941"/>
      <c r="V531" s="941"/>
      <c r="W531" s="941"/>
      <c r="X531" s="941"/>
      <c r="Y531" s="941"/>
      <c r="Z531" s="941"/>
      <c r="AA531" s="941"/>
      <c r="AB531" s="941"/>
      <c r="AC531" s="941"/>
      <c r="AD531" s="941"/>
      <c r="AE531" s="941"/>
      <c r="AF531" s="941"/>
      <c r="AG531" s="941"/>
      <c r="AH531" s="941"/>
      <c r="AI531" s="941"/>
      <c r="AJ531" s="941"/>
      <c r="AK531" s="941"/>
      <c r="AL531" s="941"/>
      <c r="AM531" s="941"/>
      <c r="AN531" s="941"/>
      <c r="AO531" s="941"/>
      <c r="AP531" s="941"/>
      <c r="AQ531" s="941"/>
      <c r="AR531" s="941"/>
      <c r="AS531" s="941"/>
      <c r="AT531" s="941"/>
      <c r="AU531" s="941"/>
      <c r="AV531" s="941"/>
      <c r="AW531" s="941"/>
      <c r="AX531" s="941"/>
      <c r="AY531" s="941"/>
      <c r="AZ531" s="941"/>
      <c r="BA531" s="941"/>
      <c r="BB531" s="941"/>
      <c r="BC531" s="941"/>
      <c r="BD531" s="941"/>
      <c r="BE531" s="941"/>
      <c r="BF531" s="942"/>
      <c r="BG531" s="899"/>
      <c r="BH531" s="900"/>
      <c r="BI531" s="900"/>
      <c r="BJ531" s="900"/>
      <c r="BK531" s="900"/>
      <c r="BL531" s="901"/>
    </row>
    <row r="532" spans="1:80" ht="12.75" customHeight="1">
      <c r="B532" s="972"/>
      <c r="C532" s="973"/>
      <c r="D532" s="974"/>
      <c r="E532" s="943"/>
      <c r="F532" s="944"/>
      <c r="G532" s="944"/>
      <c r="H532" s="944"/>
      <c r="I532" s="944"/>
      <c r="J532" s="944"/>
      <c r="K532" s="944"/>
      <c r="L532" s="944"/>
      <c r="M532" s="944"/>
      <c r="N532" s="944"/>
      <c r="O532" s="944"/>
      <c r="P532" s="944"/>
      <c r="Q532" s="944"/>
      <c r="R532" s="944"/>
      <c r="S532" s="944"/>
      <c r="T532" s="944"/>
      <c r="U532" s="944"/>
      <c r="V532" s="944"/>
      <c r="W532" s="944"/>
      <c r="X532" s="944"/>
      <c r="Y532" s="944"/>
      <c r="Z532" s="944"/>
      <c r="AA532" s="944"/>
      <c r="AB532" s="944"/>
      <c r="AC532" s="944"/>
      <c r="AD532" s="944"/>
      <c r="AE532" s="944"/>
      <c r="AF532" s="944"/>
      <c r="AG532" s="944"/>
      <c r="AH532" s="944"/>
      <c r="AI532" s="944"/>
      <c r="AJ532" s="944"/>
      <c r="AK532" s="944"/>
      <c r="AL532" s="944"/>
      <c r="AM532" s="944"/>
      <c r="AN532" s="944"/>
      <c r="AO532" s="944"/>
      <c r="AP532" s="944"/>
      <c r="AQ532" s="944"/>
      <c r="AR532" s="944"/>
      <c r="AS532" s="944"/>
      <c r="AT532" s="944"/>
      <c r="AU532" s="944"/>
      <c r="AV532" s="944"/>
      <c r="AW532" s="944"/>
      <c r="AX532" s="944"/>
      <c r="AY532" s="944"/>
      <c r="AZ532" s="944"/>
      <c r="BA532" s="944"/>
      <c r="BB532" s="944"/>
      <c r="BC532" s="944"/>
      <c r="BD532" s="944"/>
      <c r="BE532" s="944"/>
      <c r="BF532" s="945"/>
      <c r="BG532" s="902"/>
      <c r="BH532" s="903"/>
      <c r="BI532" s="903"/>
      <c r="BJ532" s="903"/>
      <c r="BK532" s="903"/>
      <c r="BL532" s="904"/>
    </row>
    <row r="533" spans="1:80" ht="12.75" customHeight="1">
      <c r="B533" s="972"/>
      <c r="C533" s="973"/>
      <c r="D533" s="974"/>
      <c r="E533" s="943"/>
      <c r="F533" s="944"/>
      <c r="G533" s="944"/>
      <c r="H533" s="944"/>
      <c r="I533" s="944"/>
      <c r="J533" s="944"/>
      <c r="K533" s="944"/>
      <c r="L533" s="944"/>
      <c r="M533" s="944"/>
      <c r="N533" s="944"/>
      <c r="O533" s="944"/>
      <c r="P533" s="944"/>
      <c r="Q533" s="944"/>
      <c r="R533" s="944"/>
      <c r="S533" s="944"/>
      <c r="T533" s="944"/>
      <c r="U533" s="944"/>
      <c r="V533" s="944"/>
      <c r="W533" s="944"/>
      <c r="X533" s="944"/>
      <c r="Y533" s="944"/>
      <c r="Z533" s="944"/>
      <c r="AA533" s="944"/>
      <c r="AB533" s="944"/>
      <c r="AC533" s="944"/>
      <c r="AD533" s="944"/>
      <c r="AE533" s="944"/>
      <c r="AF533" s="944"/>
      <c r="AG533" s="944"/>
      <c r="AH533" s="944"/>
      <c r="AI533" s="944"/>
      <c r="AJ533" s="944"/>
      <c r="AK533" s="944"/>
      <c r="AL533" s="944"/>
      <c r="AM533" s="944"/>
      <c r="AN533" s="944"/>
      <c r="AO533" s="944"/>
      <c r="AP533" s="944"/>
      <c r="AQ533" s="944"/>
      <c r="AR533" s="944"/>
      <c r="AS533" s="944"/>
      <c r="AT533" s="944"/>
      <c r="AU533" s="944"/>
      <c r="AV533" s="944"/>
      <c r="AW533" s="944"/>
      <c r="AX533" s="944"/>
      <c r="AY533" s="944"/>
      <c r="AZ533" s="944"/>
      <c r="BA533" s="944"/>
      <c r="BB533" s="944"/>
      <c r="BC533" s="944"/>
      <c r="BD533" s="944"/>
      <c r="BE533" s="944"/>
      <c r="BF533" s="945"/>
      <c r="BG533" s="902"/>
      <c r="BH533" s="903"/>
      <c r="BI533" s="903"/>
      <c r="BJ533" s="903"/>
      <c r="BK533" s="903"/>
      <c r="BL533" s="904"/>
    </row>
    <row r="534" spans="1:80" ht="12.75" customHeight="1">
      <c r="B534" s="975"/>
      <c r="C534" s="976"/>
      <c r="D534" s="977"/>
      <c r="E534" s="946"/>
      <c r="F534" s="947"/>
      <c r="G534" s="947"/>
      <c r="H534" s="947"/>
      <c r="I534" s="947"/>
      <c r="J534" s="947"/>
      <c r="K534" s="947"/>
      <c r="L534" s="947"/>
      <c r="M534" s="947"/>
      <c r="N534" s="947"/>
      <c r="O534" s="947"/>
      <c r="P534" s="947"/>
      <c r="Q534" s="947"/>
      <c r="R534" s="947"/>
      <c r="S534" s="947"/>
      <c r="T534" s="947"/>
      <c r="U534" s="947"/>
      <c r="V534" s="947"/>
      <c r="W534" s="947"/>
      <c r="X534" s="947"/>
      <c r="Y534" s="947"/>
      <c r="Z534" s="947"/>
      <c r="AA534" s="947"/>
      <c r="AB534" s="947"/>
      <c r="AC534" s="947"/>
      <c r="AD534" s="947"/>
      <c r="AE534" s="947"/>
      <c r="AF534" s="947"/>
      <c r="AG534" s="947"/>
      <c r="AH534" s="947"/>
      <c r="AI534" s="947"/>
      <c r="AJ534" s="947"/>
      <c r="AK534" s="947"/>
      <c r="AL534" s="947"/>
      <c r="AM534" s="947"/>
      <c r="AN534" s="947"/>
      <c r="AO534" s="947"/>
      <c r="AP534" s="947"/>
      <c r="AQ534" s="947"/>
      <c r="AR534" s="947"/>
      <c r="AS534" s="947"/>
      <c r="AT534" s="947"/>
      <c r="AU534" s="947"/>
      <c r="AV534" s="947"/>
      <c r="AW534" s="947"/>
      <c r="AX534" s="947"/>
      <c r="AY534" s="947"/>
      <c r="AZ534" s="947"/>
      <c r="BA534" s="947"/>
      <c r="BB534" s="947"/>
      <c r="BC534" s="947"/>
      <c r="BD534" s="947"/>
      <c r="BE534" s="947"/>
      <c r="BF534" s="948"/>
      <c r="BG534" s="905"/>
      <c r="BH534" s="906"/>
      <c r="BI534" s="906"/>
      <c r="BJ534" s="906"/>
      <c r="BK534" s="906"/>
      <c r="BL534" s="907"/>
    </row>
    <row r="535" spans="1:80" ht="12.75" customHeight="1">
      <c r="B535" s="969" t="s">
        <v>38</v>
      </c>
      <c r="C535" s="970"/>
      <c r="D535" s="971"/>
      <c r="E535" s="940" t="s">
        <v>695</v>
      </c>
      <c r="F535" s="941"/>
      <c r="G535" s="941"/>
      <c r="H535" s="941"/>
      <c r="I535" s="941"/>
      <c r="J535" s="941"/>
      <c r="K535" s="941"/>
      <c r="L535" s="941"/>
      <c r="M535" s="941"/>
      <c r="N535" s="941"/>
      <c r="O535" s="941"/>
      <c r="P535" s="941"/>
      <c r="Q535" s="941"/>
      <c r="R535" s="941"/>
      <c r="S535" s="941"/>
      <c r="T535" s="941"/>
      <c r="U535" s="941"/>
      <c r="V535" s="941"/>
      <c r="W535" s="941"/>
      <c r="X535" s="941"/>
      <c r="Y535" s="941"/>
      <c r="Z535" s="941"/>
      <c r="AA535" s="941"/>
      <c r="AB535" s="941"/>
      <c r="AC535" s="941"/>
      <c r="AD535" s="941"/>
      <c r="AE535" s="941"/>
      <c r="AF535" s="941"/>
      <c r="AG535" s="941"/>
      <c r="AH535" s="941"/>
      <c r="AI535" s="941"/>
      <c r="AJ535" s="941"/>
      <c r="AK535" s="941"/>
      <c r="AL535" s="941"/>
      <c r="AM535" s="941"/>
      <c r="AN535" s="941"/>
      <c r="AO535" s="941"/>
      <c r="AP535" s="941"/>
      <c r="AQ535" s="941"/>
      <c r="AR535" s="941"/>
      <c r="AS535" s="941"/>
      <c r="AT535" s="941"/>
      <c r="AU535" s="941"/>
      <c r="AV535" s="941"/>
      <c r="AW535" s="941"/>
      <c r="AX535" s="941"/>
      <c r="AY535" s="941"/>
      <c r="AZ535" s="941"/>
      <c r="BA535" s="941"/>
      <c r="BB535" s="941"/>
      <c r="BC535" s="941"/>
      <c r="BD535" s="941"/>
      <c r="BE535" s="941"/>
      <c r="BF535" s="942"/>
      <c r="BG535" s="899"/>
      <c r="BH535" s="900"/>
      <c r="BI535" s="900"/>
      <c r="BJ535" s="900"/>
      <c r="BK535" s="900"/>
      <c r="BL535" s="901"/>
    </row>
    <row r="536" spans="1:80" ht="12.75" customHeight="1">
      <c r="B536" s="972"/>
      <c r="C536" s="973"/>
      <c r="D536" s="974"/>
      <c r="E536" s="943"/>
      <c r="F536" s="944"/>
      <c r="G536" s="944"/>
      <c r="H536" s="944"/>
      <c r="I536" s="944"/>
      <c r="J536" s="944"/>
      <c r="K536" s="944"/>
      <c r="L536" s="944"/>
      <c r="M536" s="944"/>
      <c r="N536" s="944"/>
      <c r="O536" s="944"/>
      <c r="P536" s="944"/>
      <c r="Q536" s="944"/>
      <c r="R536" s="944"/>
      <c r="S536" s="944"/>
      <c r="T536" s="944"/>
      <c r="U536" s="944"/>
      <c r="V536" s="944"/>
      <c r="W536" s="944"/>
      <c r="X536" s="944"/>
      <c r="Y536" s="944"/>
      <c r="Z536" s="944"/>
      <c r="AA536" s="944"/>
      <c r="AB536" s="944"/>
      <c r="AC536" s="944"/>
      <c r="AD536" s="944"/>
      <c r="AE536" s="944"/>
      <c r="AF536" s="944"/>
      <c r="AG536" s="944"/>
      <c r="AH536" s="944"/>
      <c r="AI536" s="944"/>
      <c r="AJ536" s="944"/>
      <c r="AK536" s="944"/>
      <c r="AL536" s="944"/>
      <c r="AM536" s="944"/>
      <c r="AN536" s="944"/>
      <c r="AO536" s="944"/>
      <c r="AP536" s="944"/>
      <c r="AQ536" s="944"/>
      <c r="AR536" s="944"/>
      <c r="AS536" s="944"/>
      <c r="AT536" s="944"/>
      <c r="AU536" s="944"/>
      <c r="AV536" s="944"/>
      <c r="AW536" s="944"/>
      <c r="AX536" s="944"/>
      <c r="AY536" s="944"/>
      <c r="AZ536" s="944"/>
      <c r="BA536" s="944"/>
      <c r="BB536" s="944"/>
      <c r="BC536" s="944"/>
      <c r="BD536" s="944"/>
      <c r="BE536" s="944"/>
      <c r="BF536" s="945"/>
      <c r="BG536" s="902"/>
      <c r="BH536" s="903"/>
      <c r="BI536" s="903"/>
      <c r="BJ536" s="903"/>
      <c r="BK536" s="903"/>
      <c r="BL536" s="904"/>
    </row>
    <row r="537" spans="1:80" ht="12.75" customHeight="1">
      <c r="B537" s="972"/>
      <c r="C537" s="973"/>
      <c r="D537" s="974"/>
      <c r="E537" s="943"/>
      <c r="F537" s="944"/>
      <c r="G537" s="944"/>
      <c r="H537" s="944"/>
      <c r="I537" s="944"/>
      <c r="J537" s="944"/>
      <c r="K537" s="944"/>
      <c r="L537" s="944"/>
      <c r="M537" s="944"/>
      <c r="N537" s="944"/>
      <c r="O537" s="944"/>
      <c r="P537" s="944"/>
      <c r="Q537" s="944"/>
      <c r="R537" s="944"/>
      <c r="S537" s="944"/>
      <c r="T537" s="944"/>
      <c r="U537" s="944"/>
      <c r="V537" s="944"/>
      <c r="W537" s="944"/>
      <c r="X537" s="944"/>
      <c r="Y537" s="944"/>
      <c r="Z537" s="944"/>
      <c r="AA537" s="944"/>
      <c r="AB537" s="944"/>
      <c r="AC537" s="944"/>
      <c r="AD537" s="944"/>
      <c r="AE537" s="944"/>
      <c r="AF537" s="944"/>
      <c r="AG537" s="944"/>
      <c r="AH537" s="944"/>
      <c r="AI537" s="944"/>
      <c r="AJ537" s="944"/>
      <c r="AK537" s="944"/>
      <c r="AL537" s="944"/>
      <c r="AM537" s="944"/>
      <c r="AN537" s="944"/>
      <c r="AO537" s="944"/>
      <c r="AP537" s="944"/>
      <c r="AQ537" s="944"/>
      <c r="AR537" s="944"/>
      <c r="AS537" s="944"/>
      <c r="AT537" s="944"/>
      <c r="AU537" s="944"/>
      <c r="AV537" s="944"/>
      <c r="AW537" s="944"/>
      <c r="AX537" s="944"/>
      <c r="AY537" s="944"/>
      <c r="AZ537" s="944"/>
      <c r="BA537" s="944"/>
      <c r="BB537" s="944"/>
      <c r="BC537" s="944"/>
      <c r="BD537" s="944"/>
      <c r="BE537" s="944"/>
      <c r="BF537" s="945"/>
      <c r="BG537" s="902"/>
      <c r="BH537" s="903"/>
      <c r="BI537" s="903"/>
      <c r="BJ537" s="903"/>
      <c r="BK537" s="903"/>
      <c r="BL537" s="904"/>
    </row>
    <row r="538" spans="1:80" ht="12.75" customHeight="1">
      <c r="B538" s="972"/>
      <c r="C538" s="973"/>
      <c r="D538" s="974"/>
      <c r="E538" s="943"/>
      <c r="F538" s="944"/>
      <c r="G538" s="944"/>
      <c r="H538" s="944"/>
      <c r="I538" s="944"/>
      <c r="J538" s="944"/>
      <c r="K538" s="944"/>
      <c r="L538" s="944"/>
      <c r="M538" s="944"/>
      <c r="N538" s="944"/>
      <c r="O538" s="944"/>
      <c r="P538" s="944"/>
      <c r="Q538" s="944"/>
      <c r="R538" s="944"/>
      <c r="S538" s="944"/>
      <c r="T538" s="944"/>
      <c r="U538" s="944"/>
      <c r="V538" s="944"/>
      <c r="W538" s="944"/>
      <c r="X538" s="944"/>
      <c r="Y538" s="944"/>
      <c r="Z538" s="944"/>
      <c r="AA538" s="944"/>
      <c r="AB538" s="944"/>
      <c r="AC538" s="944"/>
      <c r="AD538" s="944"/>
      <c r="AE538" s="944"/>
      <c r="AF538" s="944"/>
      <c r="AG538" s="944"/>
      <c r="AH538" s="944"/>
      <c r="AI538" s="944"/>
      <c r="AJ538" s="944"/>
      <c r="AK538" s="944"/>
      <c r="AL538" s="944"/>
      <c r="AM538" s="944"/>
      <c r="AN538" s="944"/>
      <c r="AO538" s="944"/>
      <c r="AP538" s="944"/>
      <c r="AQ538" s="944"/>
      <c r="AR538" s="944"/>
      <c r="AS538" s="944"/>
      <c r="AT538" s="944"/>
      <c r="AU538" s="944"/>
      <c r="AV538" s="944"/>
      <c r="AW538" s="944"/>
      <c r="AX538" s="944"/>
      <c r="AY538" s="944"/>
      <c r="AZ538" s="944"/>
      <c r="BA538" s="944"/>
      <c r="BB538" s="944"/>
      <c r="BC538" s="944"/>
      <c r="BD538" s="944"/>
      <c r="BE538" s="944"/>
      <c r="BF538" s="945"/>
      <c r="BG538" s="902"/>
      <c r="BH538" s="903"/>
      <c r="BI538" s="903"/>
      <c r="BJ538" s="903"/>
      <c r="BK538" s="903"/>
      <c r="BL538" s="904"/>
    </row>
    <row r="539" spans="1:80" ht="12.75" customHeight="1">
      <c r="B539" s="975"/>
      <c r="C539" s="976"/>
      <c r="D539" s="977"/>
      <c r="E539" s="946"/>
      <c r="F539" s="947"/>
      <c r="G539" s="947"/>
      <c r="H539" s="947"/>
      <c r="I539" s="947"/>
      <c r="J539" s="947"/>
      <c r="K539" s="947"/>
      <c r="L539" s="947"/>
      <c r="M539" s="947"/>
      <c r="N539" s="947"/>
      <c r="O539" s="947"/>
      <c r="P539" s="947"/>
      <c r="Q539" s="947"/>
      <c r="R539" s="947"/>
      <c r="S539" s="947"/>
      <c r="T539" s="947"/>
      <c r="U539" s="947"/>
      <c r="V539" s="947"/>
      <c r="W539" s="947"/>
      <c r="X539" s="947"/>
      <c r="Y539" s="947"/>
      <c r="Z539" s="947"/>
      <c r="AA539" s="947"/>
      <c r="AB539" s="947"/>
      <c r="AC539" s="947"/>
      <c r="AD539" s="947"/>
      <c r="AE539" s="947"/>
      <c r="AF539" s="947"/>
      <c r="AG539" s="947"/>
      <c r="AH539" s="947"/>
      <c r="AI539" s="947"/>
      <c r="AJ539" s="947"/>
      <c r="AK539" s="947"/>
      <c r="AL539" s="947"/>
      <c r="AM539" s="947"/>
      <c r="AN539" s="947"/>
      <c r="AO539" s="947"/>
      <c r="AP539" s="947"/>
      <c r="AQ539" s="947"/>
      <c r="AR539" s="947"/>
      <c r="AS539" s="947"/>
      <c r="AT539" s="947"/>
      <c r="AU539" s="947"/>
      <c r="AV539" s="947"/>
      <c r="AW539" s="947"/>
      <c r="AX539" s="947"/>
      <c r="AY539" s="947"/>
      <c r="AZ539" s="947"/>
      <c r="BA539" s="947"/>
      <c r="BB539" s="947"/>
      <c r="BC539" s="947"/>
      <c r="BD539" s="947"/>
      <c r="BE539" s="947"/>
      <c r="BF539" s="948"/>
      <c r="BG539" s="905"/>
      <c r="BH539" s="906"/>
      <c r="BI539" s="906"/>
      <c r="BJ539" s="906"/>
      <c r="BK539" s="906"/>
      <c r="BL539" s="907"/>
    </row>
    <row r="540" spans="1:80" s="32" customFormat="1" ht="12.75" customHeight="1">
      <c r="A540" s="111"/>
      <c r="B540" s="969" t="s">
        <v>41</v>
      </c>
      <c r="C540" s="970"/>
      <c r="D540" s="971"/>
      <c r="E540" s="1131" t="s">
        <v>1424</v>
      </c>
      <c r="F540" s="1132"/>
      <c r="G540" s="1132"/>
      <c r="H540" s="1132"/>
      <c r="I540" s="1132"/>
      <c r="J540" s="1132"/>
      <c r="K540" s="1132"/>
      <c r="L540" s="1132"/>
      <c r="M540" s="1132"/>
      <c r="N540" s="1132"/>
      <c r="O540" s="1132"/>
      <c r="P540" s="1132"/>
      <c r="Q540" s="1132"/>
      <c r="R540" s="1132"/>
      <c r="S540" s="1132"/>
      <c r="T540" s="1132"/>
      <c r="U540" s="1132"/>
      <c r="V540" s="1132"/>
      <c r="W540" s="1132"/>
      <c r="X540" s="1132"/>
      <c r="Y540" s="1132"/>
      <c r="Z540" s="1132"/>
      <c r="AA540" s="1132"/>
      <c r="AB540" s="1132"/>
      <c r="AC540" s="1132"/>
      <c r="AD540" s="1132"/>
      <c r="AE540" s="1132"/>
      <c r="AF540" s="1132"/>
      <c r="AG540" s="1132"/>
      <c r="AH540" s="1132"/>
      <c r="AI540" s="1132"/>
      <c r="AJ540" s="1132"/>
      <c r="AK540" s="1132"/>
      <c r="AL540" s="1132"/>
      <c r="AM540" s="1132"/>
      <c r="AN540" s="1132"/>
      <c r="AO540" s="1132"/>
      <c r="AP540" s="1132"/>
      <c r="AQ540" s="1132"/>
      <c r="AR540" s="1132"/>
      <c r="AS540" s="1132"/>
      <c r="AT540" s="1132"/>
      <c r="AU540" s="1132"/>
      <c r="AV540" s="1132"/>
      <c r="AW540" s="1132"/>
      <c r="AX540" s="1132"/>
      <c r="AY540" s="1132"/>
      <c r="AZ540" s="1132"/>
      <c r="BA540" s="1132"/>
      <c r="BB540" s="1132"/>
      <c r="BC540" s="1132"/>
      <c r="BD540" s="1132"/>
      <c r="BE540" s="1132"/>
      <c r="BF540" s="1133"/>
      <c r="BG540" s="899"/>
      <c r="BH540" s="900"/>
      <c r="BI540" s="900"/>
      <c r="BJ540" s="900"/>
      <c r="BK540" s="900"/>
      <c r="BL540" s="901"/>
      <c r="BM540" s="105"/>
      <c r="BN540" s="105"/>
      <c r="BO540" s="105"/>
      <c r="BP540" s="105"/>
      <c r="BQ540" s="105"/>
      <c r="BR540" s="105"/>
      <c r="BS540" s="105"/>
      <c r="BT540" s="105"/>
      <c r="BU540" s="105"/>
      <c r="BV540" s="105"/>
      <c r="BW540" s="105"/>
      <c r="BX540" s="105"/>
      <c r="BY540" s="105"/>
      <c r="BZ540" s="105"/>
      <c r="CA540" s="105"/>
      <c r="CB540" s="105"/>
    </row>
    <row r="541" spans="1:80" s="32" customFormat="1" ht="12.75" customHeight="1">
      <c r="A541" s="111"/>
      <c r="B541" s="972"/>
      <c r="C541" s="973"/>
      <c r="D541" s="974"/>
      <c r="E541" s="1134"/>
      <c r="F541" s="1135"/>
      <c r="G541" s="1135"/>
      <c r="H541" s="1135"/>
      <c r="I541" s="1135"/>
      <c r="J541" s="1135"/>
      <c r="K541" s="1135"/>
      <c r="L541" s="1135"/>
      <c r="M541" s="1135"/>
      <c r="N541" s="1135"/>
      <c r="O541" s="1135"/>
      <c r="P541" s="1135"/>
      <c r="Q541" s="1135"/>
      <c r="R541" s="1135"/>
      <c r="S541" s="1135"/>
      <c r="T541" s="1135"/>
      <c r="U541" s="1135"/>
      <c r="V541" s="1135"/>
      <c r="W541" s="1135"/>
      <c r="X541" s="1135"/>
      <c r="Y541" s="1135"/>
      <c r="Z541" s="1135"/>
      <c r="AA541" s="1135"/>
      <c r="AB541" s="1135"/>
      <c r="AC541" s="1135"/>
      <c r="AD541" s="1135"/>
      <c r="AE541" s="1135"/>
      <c r="AF541" s="1135"/>
      <c r="AG541" s="1135"/>
      <c r="AH541" s="1135"/>
      <c r="AI541" s="1135"/>
      <c r="AJ541" s="1135"/>
      <c r="AK541" s="1135"/>
      <c r="AL541" s="1135"/>
      <c r="AM541" s="1135"/>
      <c r="AN541" s="1135"/>
      <c r="AO541" s="1135"/>
      <c r="AP541" s="1135"/>
      <c r="AQ541" s="1135"/>
      <c r="AR541" s="1135"/>
      <c r="AS541" s="1135"/>
      <c r="AT541" s="1135"/>
      <c r="AU541" s="1135"/>
      <c r="AV541" s="1135"/>
      <c r="AW541" s="1135"/>
      <c r="AX541" s="1135"/>
      <c r="AY541" s="1135"/>
      <c r="AZ541" s="1135"/>
      <c r="BA541" s="1135"/>
      <c r="BB541" s="1135"/>
      <c r="BC541" s="1135"/>
      <c r="BD541" s="1135"/>
      <c r="BE541" s="1135"/>
      <c r="BF541" s="1136"/>
      <c r="BG541" s="902"/>
      <c r="BH541" s="903"/>
      <c r="BI541" s="903"/>
      <c r="BJ541" s="903"/>
      <c r="BK541" s="903"/>
      <c r="BL541" s="904"/>
      <c r="BM541" s="105"/>
      <c r="BN541" s="105"/>
      <c r="BO541" s="105"/>
      <c r="BP541" s="105"/>
      <c r="BQ541" s="105"/>
      <c r="BR541" s="105"/>
      <c r="BS541" s="105"/>
      <c r="BT541" s="105"/>
      <c r="BU541" s="105"/>
      <c r="BV541" s="105"/>
      <c r="BW541" s="105"/>
      <c r="BX541" s="105"/>
      <c r="BY541" s="105"/>
      <c r="BZ541" s="105"/>
      <c r="CA541" s="105"/>
      <c r="CB541" s="105"/>
    </row>
    <row r="542" spans="1:80" s="32" customFormat="1" ht="12.75" customHeight="1">
      <c r="A542" s="111"/>
      <c r="B542" s="972"/>
      <c r="C542" s="973"/>
      <c r="D542" s="974"/>
      <c r="E542" s="1134"/>
      <c r="F542" s="1135"/>
      <c r="G542" s="1135"/>
      <c r="H542" s="1135"/>
      <c r="I542" s="1135"/>
      <c r="J542" s="1135"/>
      <c r="K542" s="1135"/>
      <c r="L542" s="1135"/>
      <c r="M542" s="1135"/>
      <c r="N542" s="1135"/>
      <c r="O542" s="1135"/>
      <c r="P542" s="1135"/>
      <c r="Q542" s="1135"/>
      <c r="R542" s="1135"/>
      <c r="S542" s="1135"/>
      <c r="T542" s="1135"/>
      <c r="U542" s="1135"/>
      <c r="V542" s="1135"/>
      <c r="W542" s="1135"/>
      <c r="X542" s="1135"/>
      <c r="Y542" s="1135"/>
      <c r="Z542" s="1135"/>
      <c r="AA542" s="1135"/>
      <c r="AB542" s="1135"/>
      <c r="AC542" s="1135"/>
      <c r="AD542" s="1135"/>
      <c r="AE542" s="1135"/>
      <c r="AF542" s="1135"/>
      <c r="AG542" s="1135"/>
      <c r="AH542" s="1135"/>
      <c r="AI542" s="1135"/>
      <c r="AJ542" s="1135"/>
      <c r="AK542" s="1135"/>
      <c r="AL542" s="1135"/>
      <c r="AM542" s="1135"/>
      <c r="AN542" s="1135"/>
      <c r="AO542" s="1135"/>
      <c r="AP542" s="1135"/>
      <c r="AQ542" s="1135"/>
      <c r="AR542" s="1135"/>
      <c r="AS542" s="1135"/>
      <c r="AT542" s="1135"/>
      <c r="AU542" s="1135"/>
      <c r="AV542" s="1135"/>
      <c r="AW542" s="1135"/>
      <c r="AX542" s="1135"/>
      <c r="AY542" s="1135"/>
      <c r="AZ542" s="1135"/>
      <c r="BA542" s="1135"/>
      <c r="BB542" s="1135"/>
      <c r="BC542" s="1135"/>
      <c r="BD542" s="1135"/>
      <c r="BE542" s="1135"/>
      <c r="BF542" s="1136"/>
      <c r="BG542" s="902"/>
      <c r="BH542" s="903"/>
      <c r="BI542" s="903"/>
      <c r="BJ542" s="903"/>
      <c r="BK542" s="903"/>
      <c r="BL542" s="904"/>
      <c r="BM542" s="105"/>
      <c r="BN542" s="105"/>
      <c r="BO542" s="105"/>
      <c r="BP542" s="105"/>
      <c r="BQ542" s="105"/>
      <c r="BR542" s="105"/>
      <c r="BS542" s="105"/>
      <c r="BT542" s="105"/>
      <c r="BU542" s="105"/>
      <c r="BV542" s="105"/>
      <c r="BW542" s="105"/>
      <c r="BX542" s="105"/>
      <c r="BY542" s="105"/>
      <c r="BZ542" s="105"/>
      <c r="CA542" s="105"/>
      <c r="CB542" s="105"/>
    </row>
    <row r="543" spans="1:80" s="32" customFormat="1" ht="12.75" customHeight="1">
      <c r="A543" s="111"/>
      <c r="B543" s="975"/>
      <c r="C543" s="976"/>
      <c r="D543" s="977"/>
      <c r="E543" s="1134"/>
      <c r="F543" s="1135"/>
      <c r="G543" s="1135"/>
      <c r="H543" s="1135"/>
      <c r="I543" s="1135"/>
      <c r="J543" s="1135"/>
      <c r="K543" s="1135"/>
      <c r="L543" s="1135"/>
      <c r="M543" s="1135"/>
      <c r="N543" s="1135"/>
      <c r="O543" s="1135"/>
      <c r="P543" s="1135"/>
      <c r="Q543" s="1135"/>
      <c r="R543" s="1135"/>
      <c r="S543" s="1135"/>
      <c r="T543" s="1135"/>
      <c r="U543" s="1135"/>
      <c r="V543" s="1135"/>
      <c r="W543" s="1135"/>
      <c r="X543" s="1135"/>
      <c r="Y543" s="1135"/>
      <c r="Z543" s="1135"/>
      <c r="AA543" s="1135"/>
      <c r="AB543" s="1135"/>
      <c r="AC543" s="1135"/>
      <c r="AD543" s="1135"/>
      <c r="AE543" s="1135"/>
      <c r="AF543" s="1135"/>
      <c r="AG543" s="1135"/>
      <c r="AH543" s="1135"/>
      <c r="AI543" s="1135"/>
      <c r="AJ543" s="1135"/>
      <c r="AK543" s="1135"/>
      <c r="AL543" s="1135"/>
      <c r="AM543" s="1135"/>
      <c r="AN543" s="1135"/>
      <c r="AO543" s="1135"/>
      <c r="AP543" s="1135"/>
      <c r="AQ543" s="1135"/>
      <c r="AR543" s="1135"/>
      <c r="AS543" s="1135"/>
      <c r="AT543" s="1135"/>
      <c r="AU543" s="1135"/>
      <c r="AV543" s="1135"/>
      <c r="AW543" s="1135"/>
      <c r="AX543" s="1135"/>
      <c r="AY543" s="1135"/>
      <c r="AZ543" s="1135"/>
      <c r="BA543" s="1135"/>
      <c r="BB543" s="1135"/>
      <c r="BC543" s="1135"/>
      <c r="BD543" s="1135"/>
      <c r="BE543" s="1135"/>
      <c r="BF543" s="1136"/>
      <c r="BG543" s="902"/>
      <c r="BH543" s="903"/>
      <c r="BI543" s="903"/>
      <c r="BJ543" s="903"/>
      <c r="BK543" s="903"/>
      <c r="BL543" s="904"/>
      <c r="BM543" s="105"/>
      <c r="BN543" s="105"/>
      <c r="BO543" s="105"/>
      <c r="BP543" s="105"/>
      <c r="BQ543" s="105"/>
      <c r="BR543" s="105"/>
      <c r="BS543" s="105"/>
      <c r="BT543" s="105"/>
      <c r="BU543" s="105"/>
      <c r="BV543" s="105"/>
      <c r="BW543" s="105"/>
      <c r="BX543" s="105"/>
      <c r="BY543" s="105"/>
      <c r="BZ543" s="105"/>
      <c r="CA543" s="105"/>
      <c r="CB543" s="105"/>
    </row>
    <row r="544" spans="1:80" s="32" customFormat="1" ht="12.75" customHeight="1">
      <c r="A544" s="111"/>
      <c r="B544" s="969" t="s">
        <v>42</v>
      </c>
      <c r="C544" s="970"/>
      <c r="D544" s="971"/>
      <c r="E544" s="931" t="s">
        <v>1122</v>
      </c>
      <c r="F544" s="932"/>
      <c r="G544" s="932"/>
      <c r="H544" s="932"/>
      <c r="I544" s="932"/>
      <c r="J544" s="932"/>
      <c r="K544" s="932"/>
      <c r="L544" s="932"/>
      <c r="M544" s="932"/>
      <c r="N544" s="932"/>
      <c r="O544" s="932"/>
      <c r="P544" s="932"/>
      <c r="Q544" s="932"/>
      <c r="R544" s="932"/>
      <c r="S544" s="932"/>
      <c r="T544" s="932"/>
      <c r="U544" s="932"/>
      <c r="V544" s="932"/>
      <c r="W544" s="932"/>
      <c r="X544" s="932"/>
      <c r="Y544" s="932"/>
      <c r="Z544" s="932"/>
      <c r="AA544" s="932"/>
      <c r="AB544" s="932"/>
      <c r="AC544" s="932"/>
      <c r="AD544" s="932"/>
      <c r="AE544" s="932"/>
      <c r="AF544" s="932"/>
      <c r="AG544" s="932"/>
      <c r="AH544" s="932"/>
      <c r="AI544" s="932"/>
      <c r="AJ544" s="932"/>
      <c r="AK544" s="932"/>
      <c r="AL544" s="932"/>
      <c r="AM544" s="932"/>
      <c r="AN544" s="932"/>
      <c r="AO544" s="932"/>
      <c r="AP544" s="932"/>
      <c r="AQ544" s="932"/>
      <c r="AR544" s="932"/>
      <c r="AS544" s="932"/>
      <c r="AT544" s="932"/>
      <c r="AU544" s="932"/>
      <c r="AV544" s="932"/>
      <c r="AW544" s="932"/>
      <c r="AX544" s="932"/>
      <c r="AY544" s="932"/>
      <c r="AZ544" s="932"/>
      <c r="BA544" s="932"/>
      <c r="BB544" s="932"/>
      <c r="BC544" s="932"/>
      <c r="BD544" s="932"/>
      <c r="BE544" s="932"/>
      <c r="BF544" s="933"/>
      <c r="BG544" s="899"/>
      <c r="BH544" s="900"/>
      <c r="BI544" s="900"/>
      <c r="BJ544" s="900"/>
      <c r="BK544" s="900"/>
      <c r="BL544" s="901"/>
      <c r="BM544" s="105"/>
      <c r="BN544" s="105"/>
      <c r="BO544" s="105"/>
      <c r="BP544" s="105"/>
      <c r="BQ544" s="105"/>
      <c r="BR544" s="105"/>
      <c r="BS544" s="105"/>
      <c r="BT544" s="105"/>
      <c r="BU544" s="105"/>
      <c r="BV544" s="105"/>
      <c r="BW544" s="105"/>
      <c r="BX544" s="105"/>
      <c r="BY544" s="105"/>
      <c r="BZ544" s="105"/>
      <c r="CA544" s="105"/>
      <c r="CB544" s="105"/>
    </row>
    <row r="545" spans="1:80" s="32" customFormat="1" ht="12.75" customHeight="1">
      <c r="A545" s="111"/>
      <c r="B545" s="972"/>
      <c r="C545" s="973"/>
      <c r="D545" s="974"/>
      <c r="E545" s="934"/>
      <c r="F545" s="935"/>
      <c r="G545" s="935"/>
      <c r="H545" s="935"/>
      <c r="I545" s="935"/>
      <c r="J545" s="935"/>
      <c r="K545" s="935"/>
      <c r="L545" s="935"/>
      <c r="M545" s="935"/>
      <c r="N545" s="935"/>
      <c r="O545" s="935"/>
      <c r="P545" s="935"/>
      <c r="Q545" s="935"/>
      <c r="R545" s="935"/>
      <c r="S545" s="935"/>
      <c r="T545" s="935"/>
      <c r="U545" s="935"/>
      <c r="V545" s="935"/>
      <c r="W545" s="935"/>
      <c r="X545" s="935"/>
      <c r="Y545" s="935"/>
      <c r="Z545" s="935"/>
      <c r="AA545" s="935"/>
      <c r="AB545" s="935"/>
      <c r="AC545" s="935"/>
      <c r="AD545" s="935"/>
      <c r="AE545" s="935"/>
      <c r="AF545" s="935"/>
      <c r="AG545" s="935"/>
      <c r="AH545" s="935"/>
      <c r="AI545" s="935"/>
      <c r="AJ545" s="935"/>
      <c r="AK545" s="935"/>
      <c r="AL545" s="935"/>
      <c r="AM545" s="935"/>
      <c r="AN545" s="935"/>
      <c r="AO545" s="935"/>
      <c r="AP545" s="935"/>
      <c r="AQ545" s="935"/>
      <c r="AR545" s="935"/>
      <c r="AS545" s="935"/>
      <c r="AT545" s="935"/>
      <c r="AU545" s="935"/>
      <c r="AV545" s="935"/>
      <c r="AW545" s="935"/>
      <c r="AX545" s="935"/>
      <c r="AY545" s="935"/>
      <c r="AZ545" s="935"/>
      <c r="BA545" s="935"/>
      <c r="BB545" s="935"/>
      <c r="BC545" s="935"/>
      <c r="BD545" s="935"/>
      <c r="BE545" s="935"/>
      <c r="BF545" s="936"/>
      <c r="BG545" s="902"/>
      <c r="BH545" s="903"/>
      <c r="BI545" s="903"/>
      <c r="BJ545" s="903"/>
      <c r="BK545" s="903"/>
      <c r="BL545" s="904"/>
      <c r="BM545" s="105"/>
      <c r="BN545" s="105"/>
      <c r="BO545" s="105"/>
      <c r="BP545" s="105"/>
      <c r="BQ545" s="105"/>
      <c r="BR545" s="105"/>
      <c r="BS545" s="105"/>
      <c r="BT545" s="105"/>
      <c r="BU545" s="105"/>
      <c r="BV545" s="105"/>
      <c r="BW545" s="105"/>
      <c r="BX545" s="105"/>
      <c r="BY545" s="105"/>
      <c r="BZ545" s="105"/>
      <c r="CA545" s="105"/>
      <c r="CB545" s="105"/>
    </row>
    <row r="546" spans="1:80" s="32" customFormat="1" ht="12.75" customHeight="1">
      <c r="A546" s="111"/>
      <c r="B546" s="975"/>
      <c r="C546" s="976"/>
      <c r="D546" s="977"/>
      <c r="E546" s="937"/>
      <c r="F546" s="938"/>
      <c r="G546" s="938"/>
      <c r="H546" s="938"/>
      <c r="I546" s="938"/>
      <c r="J546" s="938"/>
      <c r="K546" s="938"/>
      <c r="L546" s="938"/>
      <c r="M546" s="938"/>
      <c r="N546" s="938"/>
      <c r="O546" s="938"/>
      <c r="P546" s="938"/>
      <c r="Q546" s="938"/>
      <c r="R546" s="938"/>
      <c r="S546" s="938"/>
      <c r="T546" s="938"/>
      <c r="U546" s="938"/>
      <c r="V546" s="938"/>
      <c r="W546" s="938"/>
      <c r="X546" s="938"/>
      <c r="Y546" s="938"/>
      <c r="Z546" s="938"/>
      <c r="AA546" s="938"/>
      <c r="AB546" s="938"/>
      <c r="AC546" s="938"/>
      <c r="AD546" s="938"/>
      <c r="AE546" s="938"/>
      <c r="AF546" s="938"/>
      <c r="AG546" s="938"/>
      <c r="AH546" s="938"/>
      <c r="AI546" s="938"/>
      <c r="AJ546" s="938"/>
      <c r="AK546" s="938"/>
      <c r="AL546" s="938"/>
      <c r="AM546" s="938"/>
      <c r="AN546" s="938"/>
      <c r="AO546" s="938"/>
      <c r="AP546" s="938"/>
      <c r="AQ546" s="938"/>
      <c r="AR546" s="938"/>
      <c r="AS546" s="938"/>
      <c r="AT546" s="938"/>
      <c r="AU546" s="938"/>
      <c r="AV546" s="938"/>
      <c r="AW546" s="938"/>
      <c r="AX546" s="938"/>
      <c r="AY546" s="938"/>
      <c r="AZ546" s="938"/>
      <c r="BA546" s="938"/>
      <c r="BB546" s="938"/>
      <c r="BC546" s="938"/>
      <c r="BD546" s="938"/>
      <c r="BE546" s="938"/>
      <c r="BF546" s="939"/>
      <c r="BG546" s="905"/>
      <c r="BH546" s="906"/>
      <c r="BI546" s="906"/>
      <c r="BJ546" s="906"/>
      <c r="BK546" s="906"/>
      <c r="BL546" s="907"/>
      <c r="BM546" s="105"/>
      <c r="BN546" s="105"/>
      <c r="BO546" s="105"/>
      <c r="BP546" s="105"/>
      <c r="BQ546" s="105"/>
      <c r="BR546" s="105"/>
      <c r="BS546" s="105"/>
      <c r="BT546" s="105"/>
      <c r="BU546" s="105"/>
      <c r="BV546" s="105"/>
      <c r="BW546" s="105"/>
      <c r="BX546" s="105"/>
      <c r="BY546" s="105"/>
      <c r="BZ546" s="105"/>
      <c r="CA546" s="105"/>
      <c r="CB546" s="105"/>
    </row>
    <row r="547" spans="1:80" s="32" customFormat="1" ht="12.75" customHeight="1">
      <c r="A547" s="111"/>
      <c r="B547" s="969" t="s">
        <v>43</v>
      </c>
      <c r="C547" s="970"/>
      <c r="D547" s="971"/>
      <c r="E547" s="1131" t="s">
        <v>1425</v>
      </c>
      <c r="F547" s="1132"/>
      <c r="G547" s="1132"/>
      <c r="H547" s="1132"/>
      <c r="I547" s="1132"/>
      <c r="J547" s="1132"/>
      <c r="K547" s="1132"/>
      <c r="L547" s="1132"/>
      <c r="M547" s="1132"/>
      <c r="N547" s="1132"/>
      <c r="O547" s="1132"/>
      <c r="P547" s="1132"/>
      <c r="Q547" s="1132"/>
      <c r="R547" s="1132"/>
      <c r="S547" s="1132"/>
      <c r="T547" s="1132"/>
      <c r="U547" s="1132"/>
      <c r="V547" s="1132"/>
      <c r="W547" s="1132"/>
      <c r="X547" s="1132"/>
      <c r="Y547" s="1132"/>
      <c r="Z547" s="1132"/>
      <c r="AA547" s="1132"/>
      <c r="AB547" s="1132"/>
      <c r="AC547" s="1132"/>
      <c r="AD547" s="1132"/>
      <c r="AE547" s="1132"/>
      <c r="AF547" s="1132"/>
      <c r="AG547" s="1132"/>
      <c r="AH547" s="1132"/>
      <c r="AI547" s="1132"/>
      <c r="AJ547" s="1132"/>
      <c r="AK547" s="1132"/>
      <c r="AL547" s="1132"/>
      <c r="AM547" s="1132"/>
      <c r="AN547" s="1132"/>
      <c r="AO547" s="1132"/>
      <c r="AP547" s="1132"/>
      <c r="AQ547" s="1132"/>
      <c r="AR547" s="1132"/>
      <c r="AS547" s="1132"/>
      <c r="AT547" s="1132"/>
      <c r="AU547" s="1132"/>
      <c r="AV547" s="1132"/>
      <c r="AW547" s="1132"/>
      <c r="AX547" s="1132"/>
      <c r="AY547" s="1132"/>
      <c r="AZ547" s="1132"/>
      <c r="BA547" s="1132"/>
      <c r="BB547" s="1132"/>
      <c r="BC547" s="1132"/>
      <c r="BD547" s="1132"/>
      <c r="BE547" s="1132"/>
      <c r="BF547" s="1133"/>
      <c r="BG547" s="899"/>
      <c r="BH547" s="900"/>
      <c r="BI547" s="900"/>
      <c r="BJ547" s="900"/>
      <c r="BK547" s="900"/>
      <c r="BL547" s="901"/>
      <c r="BM547" s="105"/>
      <c r="BN547" s="105"/>
      <c r="BO547" s="105"/>
      <c r="BP547" s="105"/>
      <c r="BQ547" s="105"/>
      <c r="BR547" s="105"/>
      <c r="BS547" s="105"/>
      <c r="BT547" s="105"/>
      <c r="BU547" s="105"/>
      <c r="BV547" s="105"/>
      <c r="BW547" s="105"/>
      <c r="BX547" s="105"/>
      <c r="BY547" s="105"/>
      <c r="BZ547" s="105"/>
      <c r="CA547" s="105"/>
      <c r="CB547" s="105"/>
    </row>
    <row r="548" spans="1:80" s="32" customFormat="1" ht="12.75" customHeight="1">
      <c r="A548" s="111"/>
      <c r="B548" s="972"/>
      <c r="C548" s="973"/>
      <c r="D548" s="974"/>
      <c r="E548" s="1134"/>
      <c r="F548" s="1135"/>
      <c r="G548" s="1135"/>
      <c r="H548" s="1135"/>
      <c r="I548" s="1135"/>
      <c r="J548" s="1135"/>
      <c r="K548" s="1135"/>
      <c r="L548" s="1135"/>
      <c r="M548" s="1135"/>
      <c r="N548" s="1135"/>
      <c r="O548" s="1135"/>
      <c r="P548" s="1135"/>
      <c r="Q548" s="1135"/>
      <c r="R548" s="1135"/>
      <c r="S548" s="1135"/>
      <c r="T548" s="1135"/>
      <c r="U548" s="1135"/>
      <c r="V548" s="1135"/>
      <c r="W548" s="1135"/>
      <c r="X548" s="1135"/>
      <c r="Y548" s="1135"/>
      <c r="Z548" s="1135"/>
      <c r="AA548" s="1135"/>
      <c r="AB548" s="1135"/>
      <c r="AC548" s="1135"/>
      <c r="AD548" s="1135"/>
      <c r="AE548" s="1135"/>
      <c r="AF548" s="1135"/>
      <c r="AG548" s="1135"/>
      <c r="AH548" s="1135"/>
      <c r="AI548" s="1135"/>
      <c r="AJ548" s="1135"/>
      <c r="AK548" s="1135"/>
      <c r="AL548" s="1135"/>
      <c r="AM548" s="1135"/>
      <c r="AN548" s="1135"/>
      <c r="AO548" s="1135"/>
      <c r="AP548" s="1135"/>
      <c r="AQ548" s="1135"/>
      <c r="AR548" s="1135"/>
      <c r="AS548" s="1135"/>
      <c r="AT548" s="1135"/>
      <c r="AU548" s="1135"/>
      <c r="AV548" s="1135"/>
      <c r="AW548" s="1135"/>
      <c r="AX548" s="1135"/>
      <c r="AY548" s="1135"/>
      <c r="AZ548" s="1135"/>
      <c r="BA548" s="1135"/>
      <c r="BB548" s="1135"/>
      <c r="BC548" s="1135"/>
      <c r="BD548" s="1135"/>
      <c r="BE548" s="1135"/>
      <c r="BF548" s="1136"/>
      <c r="BG548" s="902"/>
      <c r="BH548" s="903"/>
      <c r="BI548" s="903"/>
      <c r="BJ548" s="903"/>
      <c r="BK548" s="903"/>
      <c r="BL548" s="904"/>
      <c r="BM548" s="105"/>
      <c r="BN548" s="105"/>
      <c r="BO548" s="105"/>
      <c r="BP548" s="105"/>
      <c r="BQ548" s="105"/>
      <c r="BR548" s="105"/>
      <c r="BS548" s="105"/>
      <c r="BT548" s="105"/>
      <c r="BU548" s="105"/>
      <c r="BV548" s="105"/>
      <c r="BW548" s="105"/>
      <c r="BX548" s="105"/>
      <c r="BY548" s="105"/>
      <c r="BZ548" s="105"/>
      <c r="CA548" s="105"/>
      <c r="CB548" s="105"/>
    </row>
    <row r="549" spans="1:80" s="32" customFormat="1" ht="12.75" customHeight="1">
      <c r="A549" s="111"/>
      <c r="B549" s="975"/>
      <c r="C549" s="976"/>
      <c r="D549" s="977"/>
      <c r="E549" s="1250"/>
      <c r="F549" s="1251"/>
      <c r="G549" s="1251"/>
      <c r="H549" s="1251"/>
      <c r="I549" s="1251"/>
      <c r="J549" s="1251"/>
      <c r="K549" s="1251"/>
      <c r="L549" s="1251"/>
      <c r="M549" s="1251"/>
      <c r="N549" s="1251"/>
      <c r="O549" s="1251"/>
      <c r="P549" s="1251"/>
      <c r="Q549" s="1251"/>
      <c r="R549" s="1251"/>
      <c r="S549" s="1251"/>
      <c r="T549" s="1251"/>
      <c r="U549" s="1251"/>
      <c r="V549" s="1251"/>
      <c r="W549" s="1251"/>
      <c r="X549" s="1251"/>
      <c r="Y549" s="1251"/>
      <c r="Z549" s="1251"/>
      <c r="AA549" s="1251"/>
      <c r="AB549" s="1251"/>
      <c r="AC549" s="1251"/>
      <c r="AD549" s="1251"/>
      <c r="AE549" s="1251"/>
      <c r="AF549" s="1251"/>
      <c r="AG549" s="1251"/>
      <c r="AH549" s="1251"/>
      <c r="AI549" s="1251"/>
      <c r="AJ549" s="1251"/>
      <c r="AK549" s="1251"/>
      <c r="AL549" s="1251"/>
      <c r="AM549" s="1251"/>
      <c r="AN549" s="1251"/>
      <c r="AO549" s="1251"/>
      <c r="AP549" s="1251"/>
      <c r="AQ549" s="1251"/>
      <c r="AR549" s="1251"/>
      <c r="AS549" s="1251"/>
      <c r="AT549" s="1251"/>
      <c r="AU549" s="1251"/>
      <c r="AV549" s="1251"/>
      <c r="AW549" s="1251"/>
      <c r="AX549" s="1251"/>
      <c r="AY549" s="1251"/>
      <c r="AZ549" s="1251"/>
      <c r="BA549" s="1251"/>
      <c r="BB549" s="1251"/>
      <c r="BC549" s="1251"/>
      <c r="BD549" s="1251"/>
      <c r="BE549" s="1251"/>
      <c r="BF549" s="1252"/>
      <c r="BG549" s="905"/>
      <c r="BH549" s="906"/>
      <c r="BI549" s="906"/>
      <c r="BJ549" s="906"/>
      <c r="BK549" s="906"/>
      <c r="BL549" s="907"/>
      <c r="BM549" s="105"/>
      <c r="BN549" s="105"/>
      <c r="BO549" s="105"/>
      <c r="BP549" s="105"/>
      <c r="BQ549" s="105"/>
      <c r="BR549" s="105"/>
      <c r="BS549" s="105"/>
      <c r="BT549" s="105"/>
      <c r="BU549" s="105"/>
      <c r="BV549" s="105"/>
      <c r="BW549" s="105"/>
      <c r="BX549" s="105"/>
      <c r="BY549" s="105"/>
      <c r="BZ549" s="105"/>
      <c r="CA549" s="105"/>
      <c r="CB549" s="105"/>
    </row>
    <row r="550" spans="1:80" s="32" customFormat="1" ht="12.75" customHeight="1">
      <c r="A550" s="111"/>
      <c r="B550" s="969" t="s">
        <v>44</v>
      </c>
      <c r="C550" s="970"/>
      <c r="D550" s="971"/>
      <c r="E550" s="931" t="s">
        <v>355</v>
      </c>
      <c r="F550" s="932"/>
      <c r="G550" s="932"/>
      <c r="H550" s="932"/>
      <c r="I550" s="932"/>
      <c r="J550" s="932"/>
      <c r="K550" s="932"/>
      <c r="L550" s="932"/>
      <c r="M550" s="932"/>
      <c r="N550" s="932"/>
      <c r="O550" s="932"/>
      <c r="P550" s="932"/>
      <c r="Q550" s="932"/>
      <c r="R550" s="932"/>
      <c r="S550" s="932"/>
      <c r="T550" s="932"/>
      <c r="U550" s="932"/>
      <c r="V550" s="932"/>
      <c r="W550" s="932"/>
      <c r="X550" s="932"/>
      <c r="Y550" s="932"/>
      <c r="Z550" s="932"/>
      <c r="AA550" s="932"/>
      <c r="AB550" s="932"/>
      <c r="AC550" s="932"/>
      <c r="AD550" s="932"/>
      <c r="AE550" s="932"/>
      <c r="AF550" s="932"/>
      <c r="AG550" s="932"/>
      <c r="AH550" s="932"/>
      <c r="AI550" s="932"/>
      <c r="AJ550" s="932"/>
      <c r="AK550" s="932"/>
      <c r="AL550" s="932"/>
      <c r="AM550" s="932"/>
      <c r="AN550" s="932"/>
      <c r="AO550" s="932"/>
      <c r="AP550" s="932"/>
      <c r="AQ550" s="932"/>
      <c r="AR550" s="932"/>
      <c r="AS550" s="932"/>
      <c r="AT550" s="932"/>
      <c r="AU550" s="932"/>
      <c r="AV550" s="932"/>
      <c r="AW550" s="932"/>
      <c r="AX550" s="932"/>
      <c r="AY550" s="932"/>
      <c r="AZ550" s="932"/>
      <c r="BA550" s="932"/>
      <c r="BB550" s="932"/>
      <c r="BC550" s="932"/>
      <c r="BD550" s="932"/>
      <c r="BE550" s="932"/>
      <c r="BF550" s="933"/>
      <c r="BG550" s="902"/>
      <c r="BH550" s="903"/>
      <c r="BI550" s="903"/>
      <c r="BJ550" s="903"/>
      <c r="BK550" s="903"/>
      <c r="BL550" s="904"/>
      <c r="BM550" s="105"/>
      <c r="BN550" s="105"/>
      <c r="BO550" s="105"/>
      <c r="BP550" s="105"/>
      <c r="BQ550" s="105"/>
      <c r="BR550" s="105"/>
      <c r="BS550" s="105"/>
      <c r="BT550" s="105"/>
      <c r="BU550" s="105"/>
      <c r="BV550" s="105"/>
      <c r="BW550" s="105"/>
      <c r="BX550" s="105"/>
      <c r="BY550" s="105"/>
      <c r="BZ550" s="105"/>
      <c r="CA550" s="105"/>
      <c r="CB550" s="105"/>
    </row>
    <row r="551" spans="1:80" s="32" customFormat="1" ht="12.75" customHeight="1">
      <c r="A551" s="111"/>
      <c r="B551" s="972"/>
      <c r="C551" s="973"/>
      <c r="D551" s="974"/>
      <c r="E551" s="934"/>
      <c r="F551" s="935"/>
      <c r="G551" s="935"/>
      <c r="H551" s="935"/>
      <c r="I551" s="935"/>
      <c r="J551" s="935"/>
      <c r="K551" s="935"/>
      <c r="L551" s="935"/>
      <c r="M551" s="935"/>
      <c r="N551" s="935"/>
      <c r="O551" s="935"/>
      <c r="P551" s="935"/>
      <c r="Q551" s="935"/>
      <c r="R551" s="935"/>
      <c r="S551" s="935"/>
      <c r="T551" s="935"/>
      <c r="U551" s="935"/>
      <c r="V551" s="935"/>
      <c r="W551" s="935"/>
      <c r="X551" s="935"/>
      <c r="Y551" s="935"/>
      <c r="Z551" s="935"/>
      <c r="AA551" s="935"/>
      <c r="AB551" s="935"/>
      <c r="AC551" s="935"/>
      <c r="AD551" s="935"/>
      <c r="AE551" s="935"/>
      <c r="AF551" s="935"/>
      <c r="AG551" s="935"/>
      <c r="AH551" s="935"/>
      <c r="AI551" s="935"/>
      <c r="AJ551" s="935"/>
      <c r="AK551" s="935"/>
      <c r="AL551" s="935"/>
      <c r="AM551" s="935"/>
      <c r="AN551" s="935"/>
      <c r="AO551" s="935"/>
      <c r="AP551" s="935"/>
      <c r="AQ551" s="935"/>
      <c r="AR551" s="935"/>
      <c r="AS551" s="935"/>
      <c r="AT551" s="935"/>
      <c r="AU551" s="935"/>
      <c r="AV551" s="935"/>
      <c r="AW551" s="935"/>
      <c r="AX551" s="935"/>
      <c r="AY551" s="935"/>
      <c r="AZ551" s="935"/>
      <c r="BA551" s="935"/>
      <c r="BB551" s="935"/>
      <c r="BC551" s="935"/>
      <c r="BD551" s="935"/>
      <c r="BE551" s="935"/>
      <c r="BF551" s="936"/>
      <c r="BG551" s="902"/>
      <c r="BH551" s="903"/>
      <c r="BI551" s="903"/>
      <c r="BJ551" s="903"/>
      <c r="BK551" s="903"/>
      <c r="BL551" s="904"/>
      <c r="BM551" s="105"/>
      <c r="BN551" s="105"/>
      <c r="BO551" s="105"/>
      <c r="BP551" s="105"/>
      <c r="BQ551" s="105"/>
      <c r="BR551" s="105"/>
      <c r="BS551" s="105"/>
      <c r="BT551" s="105"/>
      <c r="BU551" s="105"/>
      <c r="BV551" s="105"/>
      <c r="BW551" s="105"/>
      <c r="BX551" s="105"/>
      <c r="BY551" s="105"/>
      <c r="BZ551" s="105"/>
      <c r="CA551" s="105"/>
      <c r="CB551" s="105"/>
    </row>
    <row r="552" spans="1:80" s="32" customFormat="1" ht="12.75" customHeight="1">
      <c r="A552" s="111"/>
      <c r="B552" s="972"/>
      <c r="C552" s="973"/>
      <c r="D552" s="974"/>
      <c r="E552" s="934"/>
      <c r="F552" s="935"/>
      <c r="G552" s="935"/>
      <c r="H552" s="935"/>
      <c r="I552" s="935"/>
      <c r="J552" s="935"/>
      <c r="K552" s="935"/>
      <c r="L552" s="935"/>
      <c r="M552" s="935"/>
      <c r="N552" s="935"/>
      <c r="O552" s="935"/>
      <c r="P552" s="935"/>
      <c r="Q552" s="935"/>
      <c r="R552" s="935"/>
      <c r="S552" s="935"/>
      <c r="T552" s="935"/>
      <c r="U552" s="935"/>
      <c r="V552" s="935"/>
      <c r="W552" s="935"/>
      <c r="X552" s="935"/>
      <c r="Y552" s="935"/>
      <c r="Z552" s="935"/>
      <c r="AA552" s="935"/>
      <c r="AB552" s="935"/>
      <c r="AC552" s="935"/>
      <c r="AD552" s="935"/>
      <c r="AE552" s="935"/>
      <c r="AF552" s="935"/>
      <c r="AG552" s="935"/>
      <c r="AH552" s="935"/>
      <c r="AI552" s="935"/>
      <c r="AJ552" s="935"/>
      <c r="AK552" s="935"/>
      <c r="AL552" s="935"/>
      <c r="AM552" s="935"/>
      <c r="AN552" s="935"/>
      <c r="AO552" s="935"/>
      <c r="AP552" s="935"/>
      <c r="AQ552" s="935"/>
      <c r="AR552" s="935"/>
      <c r="AS552" s="935"/>
      <c r="AT552" s="935"/>
      <c r="AU552" s="935"/>
      <c r="AV552" s="935"/>
      <c r="AW552" s="935"/>
      <c r="AX552" s="935"/>
      <c r="AY552" s="935"/>
      <c r="AZ552" s="935"/>
      <c r="BA552" s="935"/>
      <c r="BB552" s="935"/>
      <c r="BC552" s="935"/>
      <c r="BD552" s="935"/>
      <c r="BE552" s="935"/>
      <c r="BF552" s="936"/>
      <c r="BG552" s="902"/>
      <c r="BH552" s="903"/>
      <c r="BI552" s="903"/>
      <c r="BJ552" s="903"/>
      <c r="BK552" s="903"/>
      <c r="BL552" s="904"/>
      <c r="BM552" s="105"/>
      <c r="BN552" s="105"/>
      <c r="BO552" s="105"/>
      <c r="BP552" s="105"/>
      <c r="BQ552" s="105"/>
      <c r="BR552" s="105"/>
      <c r="BS552" s="105"/>
      <c r="BT552" s="105"/>
      <c r="BU552" s="105"/>
      <c r="BV552" s="105"/>
      <c r="BW552" s="105"/>
      <c r="BX552" s="105"/>
      <c r="BY552" s="105"/>
      <c r="BZ552" s="105"/>
      <c r="CA552" s="105"/>
      <c r="CB552" s="105"/>
    </row>
    <row r="553" spans="1:80" s="32" customFormat="1" ht="12.75" customHeight="1">
      <c r="A553" s="111"/>
      <c r="B553" s="975"/>
      <c r="C553" s="976"/>
      <c r="D553" s="977"/>
      <c r="E553" s="937"/>
      <c r="F553" s="938"/>
      <c r="G553" s="938"/>
      <c r="H553" s="938"/>
      <c r="I553" s="938"/>
      <c r="J553" s="938"/>
      <c r="K553" s="938"/>
      <c r="L553" s="938"/>
      <c r="M553" s="938"/>
      <c r="N553" s="938"/>
      <c r="O553" s="938"/>
      <c r="P553" s="938"/>
      <c r="Q553" s="938"/>
      <c r="R553" s="938"/>
      <c r="S553" s="938"/>
      <c r="T553" s="938"/>
      <c r="U553" s="938"/>
      <c r="V553" s="938"/>
      <c r="W553" s="938"/>
      <c r="X553" s="938"/>
      <c r="Y553" s="938"/>
      <c r="Z553" s="938"/>
      <c r="AA553" s="938"/>
      <c r="AB553" s="938"/>
      <c r="AC553" s="938"/>
      <c r="AD553" s="938"/>
      <c r="AE553" s="938"/>
      <c r="AF553" s="938"/>
      <c r="AG553" s="938"/>
      <c r="AH553" s="938"/>
      <c r="AI553" s="938"/>
      <c r="AJ553" s="938"/>
      <c r="AK553" s="938"/>
      <c r="AL553" s="938"/>
      <c r="AM553" s="938"/>
      <c r="AN553" s="938"/>
      <c r="AO553" s="938"/>
      <c r="AP553" s="938"/>
      <c r="AQ553" s="938"/>
      <c r="AR553" s="938"/>
      <c r="AS553" s="938"/>
      <c r="AT553" s="938"/>
      <c r="AU553" s="938"/>
      <c r="AV553" s="938"/>
      <c r="AW553" s="938"/>
      <c r="AX553" s="938"/>
      <c r="AY553" s="938"/>
      <c r="AZ553" s="938"/>
      <c r="BA553" s="938"/>
      <c r="BB553" s="938"/>
      <c r="BC553" s="938"/>
      <c r="BD553" s="938"/>
      <c r="BE553" s="938"/>
      <c r="BF553" s="939"/>
      <c r="BG553" s="905"/>
      <c r="BH553" s="906"/>
      <c r="BI553" s="906"/>
      <c r="BJ553" s="906"/>
      <c r="BK553" s="906"/>
      <c r="BL553" s="907"/>
      <c r="BM553" s="105"/>
      <c r="BN553" s="105"/>
      <c r="BO553" s="105"/>
      <c r="BP553" s="105"/>
      <c r="BQ553" s="105"/>
      <c r="BR553" s="105"/>
      <c r="BS553" s="105"/>
      <c r="BT553" s="105"/>
      <c r="BU553" s="105"/>
      <c r="BV553" s="105"/>
      <c r="BW553" s="105"/>
      <c r="BX553" s="105"/>
      <c r="BY553" s="105"/>
      <c r="BZ553" s="105"/>
      <c r="CA553" s="105"/>
      <c r="CB553" s="105"/>
    </row>
    <row r="554" spans="1:80" s="32" customFormat="1" ht="12.75" customHeight="1">
      <c r="A554" s="111"/>
      <c r="B554" s="969" t="s">
        <v>45</v>
      </c>
      <c r="C554" s="970"/>
      <c r="D554" s="971"/>
      <c r="E554" s="931" t="s">
        <v>696</v>
      </c>
      <c r="F554" s="932"/>
      <c r="G554" s="932"/>
      <c r="H554" s="932"/>
      <c r="I554" s="932"/>
      <c r="J554" s="932"/>
      <c r="K554" s="932"/>
      <c r="L554" s="932"/>
      <c r="M554" s="932"/>
      <c r="N554" s="932"/>
      <c r="O554" s="932"/>
      <c r="P554" s="932"/>
      <c r="Q554" s="932"/>
      <c r="R554" s="932"/>
      <c r="S554" s="932"/>
      <c r="T554" s="932"/>
      <c r="U554" s="932"/>
      <c r="V554" s="932"/>
      <c r="W554" s="932"/>
      <c r="X554" s="932"/>
      <c r="Y554" s="932"/>
      <c r="Z554" s="932"/>
      <c r="AA554" s="932"/>
      <c r="AB554" s="932"/>
      <c r="AC554" s="932"/>
      <c r="AD554" s="932"/>
      <c r="AE554" s="932"/>
      <c r="AF554" s="932"/>
      <c r="AG554" s="932"/>
      <c r="AH554" s="932"/>
      <c r="AI554" s="932"/>
      <c r="AJ554" s="932"/>
      <c r="AK554" s="932"/>
      <c r="AL554" s="932"/>
      <c r="AM554" s="932"/>
      <c r="AN554" s="932"/>
      <c r="AO554" s="932"/>
      <c r="AP554" s="932"/>
      <c r="AQ554" s="932"/>
      <c r="AR554" s="932"/>
      <c r="AS554" s="932"/>
      <c r="AT554" s="932"/>
      <c r="AU554" s="932"/>
      <c r="AV554" s="932"/>
      <c r="AW554" s="932"/>
      <c r="AX554" s="932"/>
      <c r="AY554" s="932"/>
      <c r="AZ554" s="932"/>
      <c r="BA554" s="932"/>
      <c r="BB554" s="932"/>
      <c r="BC554" s="932"/>
      <c r="BD554" s="932"/>
      <c r="BE554" s="932"/>
      <c r="BF554" s="933"/>
      <c r="BG554" s="899"/>
      <c r="BH554" s="900"/>
      <c r="BI554" s="900"/>
      <c r="BJ554" s="900"/>
      <c r="BK554" s="900"/>
      <c r="BL554" s="901"/>
      <c r="BM554" s="105"/>
      <c r="BN554" s="105"/>
      <c r="BO554" s="105"/>
      <c r="BP554" s="105"/>
      <c r="BQ554" s="105"/>
      <c r="BR554" s="105"/>
      <c r="BS554" s="105"/>
      <c r="BT554" s="105"/>
      <c r="BU554" s="105"/>
      <c r="BV554" s="105"/>
      <c r="BW554" s="105"/>
      <c r="BX554" s="105"/>
      <c r="BY554" s="105"/>
      <c r="BZ554" s="105"/>
      <c r="CA554" s="105"/>
      <c r="CB554" s="105"/>
    </row>
    <row r="555" spans="1:80" s="32" customFormat="1" ht="12.75" customHeight="1">
      <c r="A555" s="111"/>
      <c r="B555" s="972"/>
      <c r="C555" s="973"/>
      <c r="D555" s="974"/>
      <c r="E555" s="934"/>
      <c r="F555" s="935"/>
      <c r="G555" s="935"/>
      <c r="H555" s="935"/>
      <c r="I555" s="935"/>
      <c r="J555" s="935"/>
      <c r="K555" s="935"/>
      <c r="L555" s="935"/>
      <c r="M555" s="935"/>
      <c r="N555" s="935"/>
      <c r="O555" s="935"/>
      <c r="P555" s="935"/>
      <c r="Q555" s="935"/>
      <c r="R555" s="935"/>
      <c r="S555" s="935"/>
      <c r="T555" s="935"/>
      <c r="U555" s="935"/>
      <c r="V555" s="935"/>
      <c r="W555" s="935"/>
      <c r="X555" s="935"/>
      <c r="Y555" s="935"/>
      <c r="Z555" s="935"/>
      <c r="AA555" s="935"/>
      <c r="AB555" s="935"/>
      <c r="AC555" s="935"/>
      <c r="AD555" s="935"/>
      <c r="AE555" s="935"/>
      <c r="AF555" s="935"/>
      <c r="AG555" s="935"/>
      <c r="AH555" s="935"/>
      <c r="AI555" s="935"/>
      <c r="AJ555" s="935"/>
      <c r="AK555" s="935"/>
      <c r="AL555" s="935"/>
      <c r="AM555" s="935"/>
      <c r="AN555" s="935"/>
      <c r="AO555" s="935"/>
      <c r="AP555" s="935"/>
      <c r="AQ555" s="935"/>
      <c r="AR555" s="935"/>
      <c r="AS555" s="935"/>
      <c r="AT555" s="935"/>
      <c r="AU555" s="935"/>
      <c r="AV555" s="935"/>
      <c r="AW555" s="935"/>
      <c r="AX555" s="935"/>
      <c r="AY555" s="935"/>
      <c r="AZ555" s="935"/>
      <c r="BA555" s="935"/>
      <c r="BB555" s="935"/>
      <c r="BC555" s="935"/>
      <c r="BD555" s="935"/>
      <c r="BE555" s="935"/>
      <c r="BF555" s="936"/>
      <c r="BG555" s="902"/>
      <c r="BH555" s="903"/>
      <c r="BI555" s="903"/>
      <c r="BJ555" s="903"/>
      <c r="BK555" s="903"/>
      <c r="BL555" s="904"/>
      <c r="BM555" s="105"/>
      <c r="BN555" s="105"/>
      <c r="BO555" s="105"/>
      <c r="BP555" s="105"/>
      <c r="BQ555" s="105"/>
      <c r="BR555" s="105"/>
      <c r="BS555" s="105"/>
      <c r="BT555" s="105"/>
      <c r="BU555" s="105"/>
      <c r="BV555" s="105"/>
      <c r="BW555" s="105"/>
      <c r="BX555" s="105"/>
      <c r="BY555" s="105"/>
      <c r="BZ555" s="105"/>
      <c r="CA555" s="105"/>
      <c r="CB555" s="105"/>
    </row>
    <row r="556" spans="1:80" s="32" customFormat="1" ht="12.75" customHeight="1">
      <c r="A556" s="111"/>
      <c r="B556" s="975"/>
      <c r="C556" s="976"/>
      <c r="D556" s="977"/>
      <c r="E556" s="937"/>
      <c r="F556" s="938"/>
      <c r="G556" s="938"/>
      <c r="H556" s="938"/>
      <c r="I556" s="938"/>
      <c r="J556" s="938"/>
      <c r="K556" s="938"/>
      <c r="L556" s="938"/>
      <c r="M556" s="938"/>
      <c r="N556" s="938"/>
      <c r="O556" s="938"/>
      <c r="P556" s="938"/>
      <c r="Q556" s="938"/>
      <c r="R556" s="938"/>
      <c r="S556" s="938"/>
      <c r="T556" s="938"/>
      <c r="U556" s="938"/>
      <c r="V556" s="938"/>
      <c r="W556" s="938"/>
      <c r="X556" s="938"/>
      <c r="Y556" s="938"/>
      <c r="Z556" s="938"/>
      <c r="AA556" s="938"/>
      <c r="AB556" s="938"/>
      <c r="AC556" s="938"/>
      <c r="AD556" s="938"/>
      <c r="AE556" s="938"/>
      <c r="AF556" s="938"/>
      <c r="AG556" s="938"/>
      <c r="AH556" s="938"/>
      <c r="AI556" s="938"/>
      <c r="AJ556" s="938"/>
      <c r="AK556" s="938"/>
      <c r="AL556" s="938"/>
      <c r="AM556" s="938"/>
      <c r="AN556" s="938"/>
      <c r="AO556" s="938"/>
      <c r="AP556" s="938"/>
      <c r="AQ556" s="938"/>
      <c r="AR556" s="938"/>
      <c r="AS556" s="938"/>
      <c r="AT556" s="938"/>
      <c r="AU556" s="938"/>
      <c r="AV556" s="938"/>
      <c r="AW556" s="938"/>
      <c r="AX556" s="938"/>
      <c r="AY556" s="938"/>
      <c r="AZ556" s="938"/>
      <c r="BA556" s="938"/>
      <c r="BB556" s="938"/>
      <c r="BC556" s="938"/>
      <c r="BD556" s="938"/>
      <c r="BE556" s="938"/>
      <c r="BF556" s="939"/>
      <c r="BG556" s="905"/>
      <c r="BH556" s="906"/>
      <c r="BI556" s="906"/>
      <c r="BJ556" s="906"/>
      <c r="BK556" s="906"/>
      <c r="BL556" s="907"/>
      <c r="BM556" s="105"/>
      <c r="BN556" s="105"/>
      <c r="BO556" s="105"/>
      <c r="BP556" s="105"/>
      <c r="BQ556" s="105"/>
      <c r="BR556" s="105"/>
      <c r="BS556" s="105"/>
      <c r="BT556" s="105"/>
      <c r="BU556" s="105"/>
      <c r="BV556" s="105"/>
      <c r="BW556" s="105"/>
      <c r="BX556" s="105"/>
      <c r="BY556" s="105"/>
      <c r="BZ556" s="105"/>
      <c r="CA556" s="105"/>
      <c r="CB556" s="105"/>
    </row>
    <row r="557" spans="1:80" s="32" customFormat="1" ht="12.75" customHeight="1">
      <c r="A557" s="111"/>
      <c r="B557" s="969" t="s">
        <v>47</v>
      </c>
      <c r="C557" s="970"/>
      <c r="D557" s="971"/>
      <c r="E557" s="931" t="s">
        <v>88</v>
      </c>
      <c r="F557" s="932"/>
      <c r="G557" s="932"/>
      <c r="H557" s="932"/>
      <c r="I557" s="932"/>
      <c r="J557" s="932"/>
      <c r="K557" s="932"/>
      <c r="L557" s="932"/>
      <c r="M557" s="932"/>
      <c r="N557" s="932"/>
      <c r="O557" s="932"/>
      <c r="P557" s="932"/>
      <c r="Q557" s="932"/>
      <c r="R557" s="932"/>
      <c r="S557" s="932"/>
      <c r="T557" s="932"/>
      <c r="U557" s="932"/>
      <c r="V557" s="932"/>
      <c r="W557" s="932"/>
      <c r="X557" s="932"/>
      <c r="Y557" s="932"/>
      <c r="Z557" s="932"/>
      <c r="AA557" s="932"/>
      <c r="AB557" s="932"/>
      <c r="AC557" s="932"/>
      <c r="AD557" s="932"/>
      <c r="AE557" s="932"/>
      <c r="AF557" s="932"/>
      <c r="AG557" s="932"/>
      <c r="AH557" s="932"/>
      <c r="AI557" s="932"/>
      <c r="AJ557" s="932"/>
      <c r="AK557" s="932"/>
      <c r="AL557" s="932"/>
      <c r="AM557" s="932"/>
      <c r="AN557" s="932"/>
      <c r="AO557" s="932"/>
      <c r="AP557" s="932"/>
      <c r="AQ557" s="932"/>
      <c r="AR557" s="932"/>
      <c r="AS557" s="932"/>
      <c r="AT557" s="932"/>
      <c r="AU557" s="932"/>
      <c r="AV557" s="932"/>
      <c r="AW557" s="932"/>
      <c r="AX557" s="932"/>
      <c r="AY557" s="932"/>
      <c r="AZ557" s="932"/>
      <c r="BA557" s="932"/>
      <c r="BB557" s="932"/>
      <c r="BC557" s="932"/>
      <c r="BD557" s="932"/>
      <c r="BE557" s="932"/>
      <c r="BF557" s="933"/>
      <c r="BG557" s="899"/>
      <c r="BH557" s="900"/>
      <c r="BI557" s="900"/>
      <c r="BJ557" s="900"/>
      <c r="BK557" s="900"/>
      <c r="BL557" s="901"/>
      <c r="BM557" s="105"/>
      <c r="BN557" s="105"/>
      <c r="BO557" s="105"/>
      <c r="BP557" s="105"/>
      <c r="BQ557" s="105"/>
      <c r="BR557" s="105"/>
      <c r="BS557" s="105"/>
      <c r="BT557" s="105"/>
      <c r="BU557" s="105"/>
      <c r="BV557" s="105"/>
      <c r="BW557" s="105"/>
      <c r="BX557" s="105"/>
      <c r="BY557" s="105"/>
      <c r="BZ557" s="105"/>
      <c r="CA557" s="105"/>
      <c r="CB557" s="105"/>
    </row>
    <row r="558" spans="1:80" s="32" customFormat="1" ht="12.75" customHeight="1">
      <c r="A558" s="111"/>
      <c r="B558" s="972"/>
      <c r="C558" s="973"/>
      <c r="D558" s="974"/>
      <c r="E558" s="934"/>
      <c r="F558" s="935"/>
      <c r="G558" s="935"/>
      <c r="H558" s="935"/>
      <c r="I558" s="935"/>
      <c r="J558" s="935"/>
      <c r="K558" s="935"/>
      <c r="L558" s="935"/>
      <c r="M558" s="935"/>
      <c r="N558" s="935"/>
      <c r="O558" s="935"/>
      <c r="P558" s="935"/>
      <c r="Q558" s="935"/>
      <c r="R558" s="935"/>
      <c r="S558" s="935"/>
      <c r="T558" s="935"/>
      <c r="U558" s="935"/>
      <c r="V558" s="935"/>
      <c r="W558" s="935"/>
      <c r="X558" s="935"/>
      <c r="Y558" s="935"/>
      <c r="Z558" s="935"/>
      <c r="AA558" s="935"/>
      <c r="AB558" s="935"/>
      <c r="AC558" s="935"/>
      <c r="AD558" s="935"/>
      <c r="AE558" s="935"/>
      <c r="AF558" s="935"/>
      <c r="AG558" s="935"/>
      <c r="AH558" s="935"/>
      <c r="AI558" s="935"/>
      <c r="AJ558" s="935"/>
      <c r="AK558" s="935"/>
      <c r="AL558" s="935"/>
      <c r="AM558" s="935"/>
      <c r="AN558" s="935"/>
      <c r="AO558" s="935"/>
      <c r="AP558" s="935"/>
      <c r="AQ558" s="935"/>
      <c r="AR558" s="935"/>
      <c r="AS558" s="935"/>
      <c r="AT558" s="935"/>
      <c r="AU558" s="935"/>
      <c r="AV558" s="935"/>
      <c r="AW558" s="935"/>
      <c r="AX558" s="935"/>
      <c r="AY558" s="935"/>
      <c r="AZ558" s="935"/>
      <c r="BA558" s="935"/>
      <c r="BB558" s="935"/>
      <c r="BC558" s="935"/>
      <c r="BD558" s="935"/>
      <c r="BE558" s="935"/>
      <c r="BF558" s="936"/>
      <c r="BG558" s="902"/>
      <c r="BH558" s="903"/>
      <c r="BI558" s="903"/>
      <c r="BJ558" s="903"/>
      <c r="BK558" s="903"/>
      <c r="BL558" s="904"/>
      <c r="BM558" s="105"/>
      <c r="BN558" s="105"/>
      <c r="BO558" s="105"/>
      <c r="BP558" s="105"/>
      <c r="BQ558" s="105"/>
      <c r="BR558" s="105"/>
      <c r="BS558" s="105"/>
      <c r="BT558" s="105"/>
      <c r="BU558" s="105"/>
      <c r="BV558" s="105"/>
      <c r="BW558" s="105"/>
      <c r="BX558" s="105"/>
      <c r="BY558" s="105"/>
      <c r="BZ558" s="105"/>
      <c r="CA558" s="105"/>
      <c r="CB558" s="105"/>
    </row>
    <row r="559" spans="1:80" s="32" customFormat="1" ht="12.75" customHeight="1">
      <c r="A559" s="111"/>
      <c r="B559" s="972"/>
      <c r="C559" s="973"/>
      <c r="D559" s="974"/>
      <c r="E559" s="934"/>
      <c r="F559" s="935"/>
      <c r="G559" s="935"/>
      <c r="H559" s="935"/>
      <c r="I559" s="935"/>
      <c r="J559" s="935"/>
      <c r="K559" s="935"/>
      <c r="L559" s="935"/>
      <c r="M559" s="935"/>
      <c r="N559" s="935"/>
      <c r="O559" s="935"/>
      <c r="P559" s="935"/>
      <c r="Q559" s="935"/>
      <c r="R559" s="935"/>
      <c r="S559" s="935"/>
      <c r="T559" s="935"/>
      <c r="U559" s="935"/>
      <c r="V559" s="935"/>
      <c r="W559" s="935"/>
      <c r="X559" s="935"/>
      <c r="Y559" s="935"/>
      <c r="Z559" s="935"/>
      <c r="AA559" s="935"/>
      <c r="AB559" s="935"/>
      <c r="AC559" s="935"/>
      <c r="AD559" s="935"/>
      <c r="AE559" s="935"/>
      <c r="AF559" s="935"/>
      <c r="AG559" s="935"/>
      <c r="AH559" s="935"/>
      <c r="AI559" s="935"/>
      <c r="AJ559" s="935"/>
      <c r="AK559" s="935"/>
      <c r="AL559" s="935"/>
      <c r="AM559" s="935"/>
      <c r="AN559" s="935"/>
      <c r="AO559" s="935"/>
      <c r="AP559" s="935"/>
      <c r="AQ559" s="935"/>
      <c r="AR559" s="935"/>
      <c r="AS559" s="935"/>
      <c r="AT559" s="935"/>
      <c r="AU559" s="935"/>
      <c r="AV559" s="935"/>
      <c r="AW559" s="935"/>
      <c r="AX559" s="935"/>
      <c r="AY559" s="935"/>
      <c r="AZ559" s="935"/>
      <c r="BA559" s="935"/>
      <c r="BB559" s="935"/>
      <c r="BC559" s="935"/>
      <c r="BD559" s="935"/>
      <c r="BE559" s="935"/>
      <c r="BF559" s="936"/>
      <c r="BG559" s="902"/>
      <c r="BH559" s="903"/>
      <c r="BI559" s="903"/>
      <c r="BJ559" s="903"/>
      <c r="BK559" s="903"/>
      <c r="BL559" s="904"/>
      <c r="BM559" s="105"/>
      <c r="BN559" s="105"/>
      <c r="BO559" s="105"/>
      <c r="BP559" s="105"/>
      <c r="BQ559" s="105"/>
      <c r="BR559" s="105"/>
      <c r="BS559" s="105"/>
      <c r="BT559" s="105"/>
      <c r="BU559" s="105"/>
      <c r="BV559" s="105"/>
      <c r="BW559" s="105"/>
      <c r="BX559" s="105"/>
      <c r="BY559" s="105"/>
      <c r="BZ559" s="105"/>
      <c r="CA559" s="105"/>
      <c r="CB559" s="105"/>
    </row>
    <row r="560" spans="1:80" s="32" customFormat="1" ht="12.75" customHeight="1">
      <c r="A560" s="111"/>
      <c r="B560" s="972"/>
      <c r="C560" s="973"/>
      <c r="D560" s="974"/>
      <c r="E560" s="934"/>
      <c r="F560" s="935"/>
      <c r="G560" s="935"/>
      <c r="H560" s="935"/>
      <c r="I560" s="935"/>
      <c r="J560" s="935"/>
      <c r="K560" s="935"/>
      <c r="L560" s="935"/>
      <c r="M560" s="935"/>
      <c r="N560" s="935"/>
      <c r="O560" s="935"/>
      <c r="P560" s="935"/>
      <c r="Q560" s="935"/>
      <c r="R560" s="935"/>
      <c r="S560" s="935"/>
      <c r="T560" s="935"/>
      <c r="U560" s="935"/>
      <c r="V560" s="935"/>
      <c r="W560" s="935"/>
      <c r="X560" s="935"/>
      <c r="Y560" s="935"/>
      <c r="Z560" s="935"/>
      <c r="AA560" s="935"/>
      <c r="AB560" s="935"/>
      <c r="AC560" s="935"/>
      <c r="AD560" s="935"/>
      <c r="AE560" s="935"/>
      <c r="AF560" s="935"/>
      <c r="AG560" s="935"/>
      <c r="AH560" s="935"/>
      <c r="AI560" s="935"/>
      <c r="AJ560" s="935"/>
      <c r="AK560" s="935"/>
      <c r="AL560" s="935"/>
      <c r="AM560" s="935"/>
      <c r="AN560" s="935"/>
      <c r="AO560" s="935"/>
      <c r="AP560" s="935"/>
      <c r="AQ560" s="935"/>
      <c r="AR560" s="935"/>
      <c r="AS560" s="935"/>
      <c r="AT560" s="935"/>
      <c r="AU560" s="935"/>
      <c r="AV560" s="935"/>
      <c r="AW560" s="935"/>
      <c r="AX560" s="935"/>
      <c r="AY560" s="935"/>
      <c r="AZ560" s="935"/>
      <c r="BA560" s="935"/>
      <c r="BB560" s="935"/>
      <c r="BC560" s="935"/>
      <c r="BD560" s="935"/>
      <c r="BE560" s="935"/>
      <c r="BF560" s="936"/>
      <c r="BG560" s="902"/>
      <c r="BH560" s="903"/>
      <c r="BI560" s="903"/>
      <c r="BJ560" s="903"/>
      <c r="BK560" s="903"/>
      <c r="BL560" s="904"/>
      <c r="BM560" s="105"/>
      <c r="BN560" s="105"/>
      <c r="BO560" s="105"/>
      <c r="BP560" s="105"/>
      <c r="BQ560" s="105"/>
      <c r="BR560" s="105"/>
      <c r="BS560" s="105"/>
      <c r="BT560" s="105"/>
      <c r="BV560" s="105"/>
      <c r="BW560" s="105"/>
      <c r="BX560" s="105"/>
      <c r="BY560" s="105"/>
      <c r="BZ560" s="105"/>
      <c r="CA560" s="105"/>
      <c r="CB560" s="105"/>
    </row>
    <row r="561" spans="1:80" s="32" customFormat="1" ht="12.75" customHeight="1">
      <c r="A561" s="111"/>
      <c r="B561" s="975"/>
      <c r="C561" s="976"/>
      <c r="D561" s="977"/>
      <c r="E561" s="937"/>
      <c r="F561" s="938"/>
      <c r="G561" s="938"/>
      <c r="H561" s="938"/>
      <c r="I561" s="938"/>
      <c r="J561" s="938"/>
      <c r="K561" s="938"/>
      <c r="L561" s="938"/>
      <c r="M561" s="938"/>
      <c r="N561" s="938"/>
      <c r="O561" s="938"/>
      <c r="P561" s="938"/>
      <c r="Q561" s="938"/>
      <c r="R561" s="938"/>
      <c r="S561" s="938"/>
      <c r="T561" s="938"/>
      <c r="U561" s="938"/>
      <c r="V561" s="938"/>
      <c r="W561" s="938"/>
      <c r="X561" s="938"/>
      <c r="Y561" s="938"/>
      <c r="Z561" s="938"/>
      <c r="AA561" s="938"/>
      <c r="AB561" s="938"/>
      <c r="AC561" s="938"/>
      <c r="AD561" s="938"/>
      <c r="AE561" s="938"/>
      <c r="AF561" s="938"/>
      <c r="AG561" s="938"/>
      <c r="AH561" s="938"/>
      <c r="AI561" s="938"/>
      <c r="AJ561" s="938"/>
      <c r="AK561" s="938"/>
      <c r="AL561" s="938"/>
      <c r="AM561" s="938"/>
      <c r="AN561" s="938"/>
      <c r="AO561" s="938"/>
      <c r="AP561" s="938"/>
      <c r="AQ561" s="938"/>
      <c r="AR561" s="938"/>
      <c r="AS561" s="938"/>
      <c r="AT561" s="938"/>
      <c r="AU561" s="938"/>
      <c r="AV561" s="938"/>
      <c r="AW561" s="938"/>
      <c r="AX561" s="938"/>
      <c r="AY561" s="938"/>
      <c r="AZ561" s="938"/>
      <c r="BA561" s="938"/>
      <c r="BB561" s="938"/>
      <c r="BC561" s="938"/>
      <c r="BD561" s="938"/>
      <c r="BE561" s="938"/>
      <c r="BF561" s="939"/>
      <c r="BG561" s="905"/>
      <c r="BH561" s="906"/>
      <c r="BI561" s="906"/>
      <c r="BJ561" s="906"/>
      <c r="BK561" s="906"/>
      <c r="BL561" s="907"/>
      <c r="BM561" s="105"/>
      <c r="BN561" s="105"/>
      <c r="BO561" s="105"/>
      <c r="BP561" s="105"/>
      <c r="BQ561" s="105"/>
      <c r="BR561" s="105"/>
      <c r="BS561" s="105"/>
      <c r="BT561" s="105"/>
      <c r="BU561" s="105"/>
      <c r="BV561" s="105"/>
      <c r="BW561" s="105"/>
      <c r="BX561" s="105"/>
      <c r="BY561" s="105"/>
      <c r="BZ561" s="105"/>
      <c r="CA561" s="105"/>
      <c r="CB561" s="105"/>
    </row>
    <row r="562" spans="1:80" s="32" customFormat="1" ht="12.75" customHeight="1">
      <c r="A562" s="111"/>
      <c r="B562" s="969" t="s">
        <v>63</v>
      </c>
      <c r="C562" s="970"/>
      <c r="D562" s="971"/>
      <c r="E562" s="931" t="s">
        <v>697</v>
      </c>
      <c r="F562" s="932"/>
      <c r="G562" s="932"/>
      <c r="H562" s="932"/>
      <c r="I562" s="932"/>
      <c r="J562" s="932"/>
      <c r="K562" s="932"/>
      <c r="L562" s="932"/>
      <c r="M562" s="932"/>
      <c r="N562" s="932"/>
      <c r="O562" s="932"/>
      <c r="P562" s="932"/>
      <c r="Q562" s="932"/>
      <c r="R562" s="932"/>
      <c r="S562" s="932"/>
      <c r="T562" s="932"/>
      <c r="U562" s="932"/>
      <c r="V562" s="932"/>
      <c r="W562" s="932"/>
      <c r="X562" s="932"/>
      <c r="Y562" s="932"/>
      <c r="Z562" s="932"/>
      <c r="AA562" s="932"/>
      <c r="AB562" s="932"/>
      <c r="AC562" s="932"/>
      <c r="AD562" s="932"/>
      <c r="AE562" s="932"/>
      <c r="AF562" s="932"/>
      <c r="AG562" s="932"/>
      <c r="AH562" s="932"/>
      <c r="AI562" s="932"/>
      <c r="AJ562" s="932"/>
      <c r="AK562" s="932"/>
      <c r="AL562" s="932"/>
      <c r="AM562" s="932"/>
      <c r="AN562" s="932"/>
      <c r="AO562" s="932"/>
      <c r="AP562" s="932"/>
      <c r="AQ562" s="932"/>
      <c r="AR562" s="932"/>
      <c r="AS562" s="932"/>
      <c r="AT562" s="932"/>
      <c r="AU562" s="932"/>
      <c r="AV562" s="932"/>
      <c r="AW562" s="932"/>
      <c r="AX562" s="932"/>
      <c r="AY562" s="932"/>
      <c r="AZ562" s="932"/>
      <c r="BA562" s="932"/>
      <c r="BB562" s="932"/>
      <c r="BC562" s="932"/>
      <c r="BD562" s="932"/>
      <c r="BE562" s="932"/>
      <c r="BF562" s="933"/>
      <c r="BG562" s="899"/>
      <c r="BH562" s="900"/>
      <c r="BI562" s="900"/>
      <c r="BJ562" s="900"/>
      <c r="BK562" s="900"/>
      <c r="BL562" s="901"/>
      <c r="BM562" s="105"/>
      <c r="BN562" s="105"/>
      <c r="BO562" s="105"/>
      <c r="BP562" s="105"/>
      <c r="BQ562" s="105"/>
      <c r="BR562" s="105"/>
      <c r="BS562" s="105"/>
      <c r="BT562" s="105"/>
      <c r="BU562" s="105"/>
      <c r="BV562" s="105"/>
      <c r="BW562" s="105"/>
      <c r="BX562" s="105"/>
      <c r="BY562" s="105"/>
      <c r="BZ562" s="105"/>
      <c r="CA562" s="105"/>
      <c r="CB562" s="105"/>
    </row>
    <row r="563" spans="1:80" s="32" customFormat="1" ht="12.75" customHeight="1">
      <c r="A563" s="111"/>
      <c r="B563" s="972"/>
      <c r="C563" s="973"/>
      <c r="D563" s="974"/>
      <c r="E563" s="934"/>
      <c r="F563" s="935"/>
      <c r="G563" s="935"/>
      <c r="H563" s="935"/>
      <c r="I563" s="935"/>
      <c r="J563" s="935"/>
      <c r="K563" s="935"/>
      <c r="L563" s="935"/>
      <c r="M563" s="935"/>
      <c r="N563" s="935"/>
      <c r="O563" s="935"/>
      <c r="P563" s="935"/>
      <c r="Q563" s="935"/>
      <c r="R563" s="935"/>
      <c r="S563" s="935"/>
      <c r="T563" s="935"/>
      <c r="U563" s="935"/>
      <c r="V563" s="935"/>
      <c r="W563" s="935"/>
      <c r="X563" s="935"/>
      <c r="Y563" s="935"/>
      <c r="Z563" s="935"/>
      <c r="AA563" s="935"/>
      <c r="AB563" s="935"/>
      <c r="AC563" s="935"/>
      <c r="AD563" s="935"/>
      <c r="AE563" s="935"/>
      <c r="AF563" s="935"/>
      <c r="AG563" s="935"/>
      <c r="AH563" s="935"/>
      <c r="AI563" s="935"/>
      <c r="AJ563" s="935"/>
      <c r="AK563" s="935"/>
      <c r="AL563" s="935"/>
      <c r="AM563" s="935"/>
      <c r="AN563" s="935"/>
      <c r="AO563" s="935"/>
      <c r="AP563" s="935"/>
      <c r="AQ563" s="935"/>
      <c r="AR563" s="935"/>
      <c r="AS563" s="935"/>
      <c r="AT563" s="935"/>
      <c r="AU563" s="935"/>
      <c r="AV563" s="935"/>
      <c r="AW563" s="935"/>
      <c r="AX563" s="935"/>
      <c r="AY563" s="935"/>
      <c r="AZ563" s="935"/>
      <c r="BA563" s="935"/>
      <c r="BB563" s="935"/>
      <c r="BC563" s="935"/>
      <c r="BD563" s="935"/>
      <c r="BE563" s="935"/>
      <c r="BF563" s="936"/>
      <c r="BG563" s="902"/>
      <c r="BH563" s="903"/>
      <c r="BI563" s="903"/>
      <c r="BJ563" s="903"/>
      <c r="BK563" s="903"/>
      <c r="BL563" s="904"/>
      <c r="BM563" s="105"/>
      <c r="BN563" s="105"/>
      <c r="BO563" s="105"/>
      <c r="BP563" s="105"/>
      <c r="BQ563" s="105"/>
      <c r="BR563" s="105"/>
      <c r="BS563" s="105"/>
      <c r="BT563" s="105"/>
      <c r="BU563" s="105"/>
      <c r="BV563" s="105"/>
      <c r="BW563" s="105"/>
      <c r="BX563" s="105"/>
      <c r="BY563" s="105"/>
      <c r="BZ563" s="105"/>
      <c r="CA563" s="105"/>
      <c r="CB563" s="105"/>
    </row>
    <row r="564" spans="1:80" s="360" customFormat="1" ht="12.75" customHeight="1">
      <c r="A564" s="2"/>
      <c r="B564" s="972"/>
      <c r="C564" s="973"/>
      <c r="D564" s="974"/>
      <c r="E564" s="1347" t="s">
        <v>646</v>
      </c>
      <c r="F564" s="1348"/>
      <c r="G564" s="929" t="s">
        <v>650</v>
      </c>
      <c r="H564" s="929"/>
      <c r="I564" s="929"/>
      <c r="J564" s="929"/>
      <c r="K564" s="929"/>
      <c r="L564" s="929"/>
      <c r="M564" s="929"/>
      <c r="N564" s="929"/>
      <c r="O564" s="929"/>
      <c r="P564" s="929"/>
      <c r="Q564" s="929"/>
      <c r="R564" s="929"/>
      <c r="S564" s="929"/>
      <c r="T564" s="929"/>
      <c r="U564" s="929"/>
      <c r="V564" s="929"/>
      <c r="W564" s="929"/>
      <c r="X564" s="929"/>
      <c r="Y564" s="929"/>
      <c r="Z564" s="929"/>
      <c r="AA564" s="929"/>
      <c r="AB564" s="929"/>
      <c r="AC564" s="929"/>
      <c r="AD564" s="929"/>
      <c r="AE564" s="929"/>
      <c r="AF564" s="929"/>
      <c r="AG564" s="929"/>
      <c r="AH564" s="929"/>
      <c r="AI564" s="929"/>
      <c r="AJ564" s="929"/>
      <c r="AK564" s="929"/>
      <c r="AL564" s="929"/>
      <c r="AM564" s="929"/>
      <c r="AN564" s="929"/>
      <c r="AO564" s="929"/>
      <c r="AP564" s="929"/>
      <c r="AQ564" s="929"/>
      <c r="AR564" s="929"/>
      <c r="AS564" s="929"/>
      <c r="AT564" s="929"/>
      <c r="AU564" s="929"/>
      <c r="AV564" s="929"/>
      <c r="AW564" s="929"/>
      <c r="AX564" s="929"/>
      <c r="AY564" s="929"/>
      <c r="AZ564" s="929"/>
      <c r="BA564" s="929"/>
      <c r="BB564" s="929"/>
      <c r="BC564" s="929"/>
      <c r="BD564" s="929"/>
      <c r="BE564" s="929"/>
      <c r="BF564" s="298"/>
      <c r="BG564" s="902"/>
      <c r="BH564" s="903"/>
      <c r="BI564" s="903"/>
      <c r="BJ564" s="903"/>
      <c r="BK564" s="903"/>
      <c r="BL564" s="904"/>
      <c r="BM564" s="46" t="s">
        <v>647</v>
      </c>
      <c r="BN564" s="46"/>
      <c r="BO564" s="46"/>
      <c r="BP564" s="46"/>
      <c r="BQ564" s="46"/>
      <c r="BR564" s="46"/>
      <c r="BS564" s="46"/>
      <c r="BT564" s="46"/>
      <c r="BU564" s="46"/>
      <c r="BV564" s="46"/>
      <c r="BW564" s="46"/>
      <c r="BX564" s="46"/>
      <c r="BY564" s="46"/>
      <c r="BZ564" s="46"/>
      <c r="CA564" s="46"/>
    </row>
    <row r="565" spans="1:80" s="360" customFormat="1" ht="3.75" customHeight="1">
      <c r="A565" s="2"/>
      <c r="B565" s="975"/>
      <c r="C565" s="976"/>
      <c r="D565" s="977"/>
      <c r="E565" s="384"/>
      <c r="F565" s="203"/>
      <c r="G565" s="1349"/>
      <c r="H565" s="1349"/>
      <c r="I565" s="1349"/>
      <c r="J565" s="1349"/>
      <c r="K565" s="1349"/>
      <c r="L565" s="1349"/>
      <c r="M565" s="1349"/>
      <c r="N565" s="1349"/>
      <c r="O565" s="1349"/>
      <c r="P565" s="1349"/>
      <c r="Q565" s="1349"/>
      <c r="R565" s="1349"/>
      <c r="S565" s="1349"/>
      <c r="T565" s="1349"/>
      <c r="U565" s="1349"/>
      <c r="V565" s="1349"/>
      <c r="W565" s="1349"/>
      <c r="X565" s="1349"/>
      <c r="Y565" s="1349"/>
      <c r="Z565" s="1349"/>
      <c r="AA565" s="1349"/>
      <c r="AB565" s="1349"/>
      <c r="AC565" s="1349"/>
      <c r="AD565" s="1349"/>
      <c r="AE565" s="1349"/>
      <c r="AF565" s="1349"/>
      <c r="AG565" s="1349"/>
      <c r="AH565" s="1349"/>
      <c r="AI565" s="1349"/>
      <c r="AJ565" s="1349"/>
      <c r="AK565" s="1349"/>
      <c r="AL565" s="1349"/>
      <c r="AM565" s="1349"/>
      <c r="AN565" s="1349"/>
      <c r="AO565" s="1349"/>
      <c r="AP565" s="1349"/>
      <c r="AQ565" s="1349"/>
      <c r="AR565" s="1349"/>
      <c r="AS565" s="1349"/>
      <c r="AT565" s="1349"/>
      <c r="AU565" s="1349"/>
      <c r="AV565" s="1349"/>
      <c r="AW565" s="1349"/>
      <c r="AX565" s="1349"/>
      <c r="AY565" s="1349"/>
      <c r="AZ565" s="1349"/>
      <c r="BA565" s="1349"/>
      <c r="BB565" s="1349"/>
      <c r="BC565" s="1349"/>
      <c r="BD565" s="1349"/>
      <c r="BE565" s="1349"/>
      <c r="BF565" s="299"/>
      <c r="BG565" s="905"/>
      <c r="BH565" s="906"/>
      <c r="BI565" s="906"/>
      <c r="BJ565" s="906"/>
      <c r="BK565" s="906"/>
      <c r="BL565" s="907"/>
      <c r="BM565" s="46"/>
      <c r="BN565" s="46"/>
      <c r="BO565" s="46"/>
      <c r="BP565" s="46"/>
      <c r="BQ565" s="46"/>
      <c r="BR565" s="46"/>
      <c r="BS565" s="46"/>
      <c r="BT565" s="46"/>
      <c r="BU565" s="46"/>
      <c r="BV565" s="46"/>
      <c r="BW565" s="46"/>
      <c r="BX565" s="46"/>
      <c r="BY565" s="46"/>
      <c r="BZ565" s="46"/>
      <c r="CA565" s="46"/>
    </row>
    <row r="566" spans="1:80" s="15" customFormat="1" ht="18" customHeight="1">
      <c r="A566" s="113"/>
      <c r="B566" s="925" t="s">
        <v>80</v>
      </c>
      <c r="C566" s="926"/>
      <c r="D566" s="926"/>
      <c r="E566" s="926"/>
      <c r="F566" s="926"/>
      <c r="G566" s="926"/>
      <c r="H566" s="926"/>
      <c r="I566" s="926"/>
      <c r="J566" s="926"/>
      <c r="K566" s="926"/>
      <c r="L566" s="926"/>
      <c r="M566" s="926"/>
      <c r="N566" s="926"/>
      <c r="O566" s="926"/>
      <c r="P566" s="926"/>
      <c r="Q566" s="926"/>
      <c r="R566" s="926"/>
      <c r="S566" s="926"/>
      <c r="T566" s="926"/>
      <c r="U566" s="926"/>
      <c r="V566" s="926"/>
      <c r="W566" s="926"/>
      <c r="X566" s="926"/>
      <c r="Y566" s="926"/>
      <c r="Z566" s="926"/>
      <c r="AA566" s="926"/>
      <c r="AB566" s="926"/>
      <c r="AC566" s="926"/>
      <c r="AD566" s="926"/>
      <c r="AE566" s="926"/>
      <c r="AF566" s="926"/>
      <c r="AG566" s="926"/>
      <c r="AH566" s="926"/>
      <c r="AI566" s="926"/>
      <c r="AJ566" s="926"/>
      <c r="AK566" s="926"/>
      <c r="AL566" s="926"/>
      <c r="AM566" s="926"/>
      <c r="AN566" s="926"/>
      <c r="AO566" s="926"/>
      <c r="AP566" s="926"/>
      <c r="AQ566" s="926"/>
      <c r="AR566" s="926"/>
      <c r="AS566" s="926"/>
      <c r="AT566" s="926"/>
      <c r="AU566" s="926"/>
      <c r="AV566" s="926"/>
      <c r="AW566" s="926"/>
      <c r="AX566" s="926"/>
      <c r="AY566" s="926"/>
      <c r="AZ566" s="926"/>
      <c r="BA566" s="926"/>
      <c r="BB566" s="926"/>
      <c r="BC566" s="926"/>
      <c r="BD566" s="926"/>
      <c r="BE566" s="926"/>
      <c r="BF566" s="926"/>
      <c r="BG566" s="926"/>
      <c r="BH566" s="926"/>
      <c r="BI566" s="926"/>
      <c r="BJ566" s="926"/>
      <c r="BK566" s="926"/>
      <c r="BL566" s="927"/>
      <c r="BM566" s="103"/>
      <c r="BN566" s="103"/>
      <c r="BO566" s="103"/>
      <c r="BP566" s="103"/>
      <c r="BQ566" s="103"/>
      <c r="BR566" s="103"/>
      <c r="BS566" s="103"/>
      <c r="BT566" s="103"/>
      <c r="BU566" s="103"/>
    </row>
    <row r="567" spans="1:80" s="32" customFormat="1" ht="12.75" customHeight="1">
      <c r="A567" s="111"/>
      <c r="B567" s="1106" t="s">
        <v>66</v>
      </c>
      <c r="C567" s="1107"/>
      <c r="D567" s="1108"/>
      <c r="E567" s="940" t="s">
        <v>541</v>
      </c>
      <c r="F567" s="941"/>
      <c r="G567" s="941"/>
      <c r="H567" s="941"/>
      <c r="I567" s="941"/>
      <c r="J567" s="941"/>
      <c r="K567" s="941"/>
      <c r="L567" s="941"/>
      <c r="M567" s="941"/>
      <c r="N567" s="941"/>
      <c r="O567" s="941"/>
      <c r="P567" s="941"/>
      <c r="Q567" s="941"/>
      <c r="R567" s="941"/>
      <c r="S567" s="941"/>
      <c r="T567" s="941"/>
      <c r="U567" s="941"/>
      <c r="V567" s="941"/>
      <c r="W567" s="941"/>
      <c r="X567" s="941"/>
      <c r="Y567" s="941"/>
      <c r="Z567" s="941"/>
      <c r="AA567" s="941"/>
      <c r="AB567" s="941"/>
      <c r="AC567" s="941"/>
      <c r="AD567" s="941"/>
      <c r="AE567" s="941"/>
      <c r="AF567" s="941"/>
      <c r="AG567" s="941"/>
      <c r="AH567" s="941"/>
      <c r="AI567" s="941"/>
      <c r="AJ567" s="941"/>
      <c r="AK567" s="941"/>
      <c r="AL567" s="941"/>
      <c r="AM567" s="941"/>
      <c r="AN567" s="941"/>
      <c r="AO567" s="941"/>
      <c r="AP567" s="941"/>
      <c r="AQ567" s="941"/>
      <c r="AR567" s="941"/>
      <c r="AS567" s="941"/>
      <c r="AT567" s="941"/>
      <c r="AU567" s="941"/>
      <c r="AV567" s="941"/>
      <c r="AW567" s="941"/>
      <c r="AX567" s="941"/>
      <c r="AY567" s="941"/>
      <c r="AZ567" s="941"/>
      <c r="BA567" s="941"/>
      <c r="BB567" s="941"/>
      <c r="BC567" s="941"/>
      <c r="BD567" s="941"/>
      <c r="BE567" s="941"/>
      <c r="BF567" s="942"/>
      <c r="BG567" s="966"/>
      <c r="BH567" s="966"/>
      <c r="BI567" s="966"/>
      <c r="BJ567" s="966"/>
      <c r="BK567" s="966"/>
      <c r="BL567" s="966"/>
      <c r="BM567" s="105"/>
      <c r="BN567" s="105"/>
      <c r="BO567" s="105"/>
      <c r="BP567" s="105"/>
      <c r="BQ567" s="105"/>
      <c r="BR567" s="105"/>
      <c r="BS567" s="105"/>
      <c r="BT567" s="105"/>
      <c r="BU567" s="105"/>
      <c r="BV567" s="105"/>
      <c r="BW567" s="105"/>
      <c r="BX567" s="105"/>
      <c r="BY567" s="105"/>
      <c r="BZ567" s="105"/>
      <c r="CA567" s="105"/>
      <c r="CB567" s="105"/>
    </row>
    <row r="568" spans="1:80" s="32" customFormat="1" ht="12.75" customHeight="1">
      <c r="A568" s="111"/>
      <c r="B568" s="1109"/>
      <c r="C568" s="1110"/>
      <c r="D568" s="1111"/>
      <c r="E568" s="943"/>
      <c r="F568" s="944"/>
      <c r="G568" s="944"/>
      <c r="H568" s="944"/>
      <c r="I568" s="944"/>
      <c r="J568" s="944"/>
      <c r="K568" s="944"/>
      <c r="L568" s="944"/>
      <c r="M568" s="944"/>
      <c r="N568" s="944"/>
      <c r="O568" s="944"/>
      <c r="P568" s="944"/>
      <c r="Q568" s="944"/>
      <c r="R568" s="944"/>
      <c r="S568" s="944"/>
      <c r="T568" s="944"/>
      <c r="U568" s="944"/>
      <c r="V568" s="944"/>
      <c r="W568" s="944"/>
      <c r="X568" s="944"/>
      <c r="Y568" s="944"/>
      <c r="Z568" s="944"/>
      <c r="AA568" s="944"/>
      <c r="AB568" s="944"/>
      <c r="AC568" s="944"/>
      <c r="AD568" s="944"/>
      <c r="AE568" s="944"/>
      <c r="AF568" s="944"/>
      <c r="AG568" s="944"/>
      <c r="AH568" s="944"/>
      <c r="AI568" s="944"/>
      <c r="AJ568" s="944"/>
      <c r="AK568" s="944"/>
      <c r="AL568" s="944"/>
      <c r="AM568" s="944"/>
      <c r="AN568" s="944"/>
      <c r="AO568" s="944"/>
      <c r="AP568" s="944"/>
      <c r="AQ568" s="944"/>
      <c r="AR568" s="944"/>
      <c r="AS568" s="944"/>
      <c r="AT568" s="944"/>
      <c r="AU568" s="944"/>
      <c r="AV568" s="944"/>
      <c r="AW568" s="944"/>
      <c r="AX568" s="944"/>
      <c r="AY568" s="944"/>
      <c r="AZ568" s="944"/>
      <c r="BA568" s="944"/>
      <c r="BB568" s="944"/>
      <c r="BC568" s="944"/>
      <c r="BD568" s="944"/>
      <c r="BE568" s="944"/>
      <c r="BF568" s="945"/>
      <c r="BG568" s="966"/>
      <c r="BH568" s="966"/>
      <c r="BI568" s="966"/>
      <c r="BJ568" s="966"/>
      <c r="BK568" s="966"/>
      <c r="BL568" s="966"/>
      <c r="BM568" s="105"/>
      <c r="BN568" s="105"/>
      <c r="BO568" s="105"/>
      <c r="BP568" s="105"/>
      <c r="BQ568" s="105"/>
      <c r="BR568" s="105"/>
      <c r="BS568" s="105"/>
      <c r="BT568" s="105"/>
      <c r="BU568" s="105"/>
      <c r="BV568" s="105"/>
      <c r="BW568" s="105"/>
      <c r="BX568" s="105"/>
      <c r="BY568" s="105"/>
      <c r="BZ568" s="105"/>
      <c r="CA568" s="105"/>
      <c r="CB568" s="105"/>
    </row>
    <row r="569" spans="1:80" s="32" customFormat="1" ht="12.75" customHeight="1">
      <c r="A569" s="111"/>
      <c r="B569" s="1109"/>
      <c r="C569" s="1110"/>
      <c r="D569" s="1111"/>
      <c r="E569" s="943"/>
      <c r="F569" s="944"/>
      <c r="G569" s="944"/>
      <c r="H569" s="944"/>
      <c r="I569" s="944"/>
      <c r="J569" s="944"/>
      <c r="K569" s="944"/>
      <c r="L569" s="944"/>
      <c r="M569" s="944"/>
      <c r="N569" s="944"/>
      <c r="O569" s="944"/>
      <c r="P569" s="944"/>
      <c r="Q569" s="944"/>
      <c r="R569" s="944"/>
      <c r="S569" s="944"/>
      <c r="T569" s="944"/>
      <c r="U569" s="944"/>
      <c r="V569" s="944"/>
      <c r="W569" s="944"/>
      <c r="X569" s="944"/>
      <c r="Y569" s="944"/>
      <c r="Z569" s="944"/>
      <c r="AA569" s="944"/>
      <c r="AB569" s="944"/>
      <c r="AC569" s="944"/>
      <c r="AD569" s="944"/>
      <c r="AE569" s="944"/>
      <c r="AF569" s="944"/>
      <c r="AG569" s="944"/>
      <c r="AH569" s="944"/>
      <c r="AI569" s="944"/>
      <c r="AJ569" s="944"/>
      <c r="AK569" s="944"/>
      <c r="AL569" s="944"/>
      <c r="AM569" s="944"/>
      <c r="AN569" s="944"/>
      <c r="AO569" s="944"/>
      <c r="AP569" s="944"/>
      <c r="AQ569" s="944"/>
      <c r="AR569" s="944"/>
      <c r="AS569" s="944"/>
      <c r="AT569" s="944"/>
      <c r="AU569" s="944"/>
      <c r="AV569" s="944"/>
      <c r="AW569" s="944"/>
      <c r="AX569" s="944"/>
      <c r="AY569" s="944"/>
      <c r="AZ569" s="944"/>
      <c r="BA569" s="944"/>
      <c r="BB569" s="944"/>
      <c r="BC569" s="944"/>
      <c r="BD569" s="944"/>
      <c r="BE569" s="944"/>
      <c r="BF569" s="945"/>
      <c r="BG569" s="966"/>
      <c r="BH569" s="966"/>
      <c r="BI569" s="966"/>
      <c r="BJ569" s="966"/>
      <c r="BK569" s="966"/>
      <c r="BL569" s="966"/>
      <c r="BM569" s="105"/>
      <c r="BN569" s="105"/>
      <c r="BO569" s="105"/>
      <c r="BP569" s="105"/>
      <c r="BQ569" s="105"/>
      <c r="BR569" s="105"/>
      <c r="BS569" s="105"/>
      <c r="BT569" s="105"/>
      <c r="BU569" s="105"/>
      <c r="BV569" s="105"/>
      <c r="BW569" s="105"/>
      <c r="BX569" s="105"/>
      <c r="BY569" s="105"/>
      <c r="BZ569" s="105"/>
      <c r="CA569" s="105"/>
      <c r="CB569" s="105"/>
    </row>
    <row r="570" spans="1:80" s="32" customFormat="1" ht="12.75" customHeight="1">
      <c r="B570" s="1109"/>
      <c r="C570" s="1110"/>
      <c r="D570" s="1111"/>
      <c r="E570" s="1139" t="s">
        <v>396</v>
      </c>
      <c r="F570" s="1140"/>
      <c r="G570" s="949" t="s">
        <v>397</v>
      </c>
      <c r="H570" s="949"/>
      <c r="I570" s="949"/>
      <c r="J570" s="949"/>
      <c r="K570" s="949"/>
      <c r="L570" s="949"/>
      <c r="M570" s="949"/>
      <c r="N570" s="949"/>
      <c r="O570" s="949"/>
      <c r="P570" s="949"/>
      <c r="Q570" s="949"/>
      <c r="R570" s="949"/>
      <c r="S570" s="949"/>
      <c r="T570" s="949"/>
      <c r="U570" s="949"/>
      <c r="V570" s="949"/>
      <c r="W570" s="949"/>
      <c r="X570" s="949"/>
      <c r="Y570" s="949"/>
      <c r="Z570" s="949"/>
      <c r="AA570" s="949"/>
      <c r="AB570" s="949"/>
      <c r="AC570" s="949"/>
      <c r="AD570" s="949"/>
      <c r="AE570" s="949"/>
      <c r="AF570" s="949"/>
      <c r="AG570" s="949"/>
      <c r="AH570" s="949"/>
      <c r="AI570" s="949"/>
      <c r="AJ570" s="949"/>
      <c r="AK570" s="949"/>
      <c r="AL570" s="949"/>
      <c r="AM570" s="949"/>
      <c r="AN570" s="949"/>
      <c r="AO570" s="949"/>
      <c r="AP570" s="949"/>
      <c r="AQ570" s="949"/>
      <c r="AR570" s="949"/>
      <c r="AS570" s="949"/>
      <c r="AT570" s="949"/>
      <c r="AU570" s="949"/>
      <c r="AV570" s="949"/>
      <c r="AW570" s="949"/>
      <c r="AX570" s="949"/>
      <c r="AY570" s="949"/>
      <c r="AZ570" s="949"/>
      <c r="BA570" s="949"/>
      <c r="BB570" s="949"/>
      <c r="BC570" s="949"/>
      <c r="BD570" s="949"/>
      <c r="BE570" s="949"/>
      <c r="BF570" s="950"/>
      <c r="BG570" s="966"/>
      <c r="BH570" s="966"/>
      <c r="BI570" s="966"/>
      <c r="BJ570" s="966"/>
      <c r="BK570" s="966"/>
      <c r="BL570" s="966"/>
      <c r="BM570" s="105"/>
      <c r="BN570" s="105"/>
      <c r="BO570" s="105"/>
      <c r="BP570" s="105"/>
      <c r="BQ570" s="105"/>
      <c r="BR570" s="105"/>
      <c r="BS570" s="105"/>
      <c r="BT570" s="105"/>
      <c r="BU570" s="105"/>
      <c r="BV570" s="105"/>
      <c r="BW570" s="105"/>
      <c r="BX570" s="105"/>
      <c r="BY570" s="105"/>
      <c r="BZ570" s="105"/>
      <c r="CA570" s="105"/>
    </row>
    <row r="571" spans="1:80" s="32" customFormat="1" ht="5.25" customHeight="1">
      <c r="B571" s="1112"/>
      <c r="C571" s="1113"/>
      <c r="D571" s="1114"/>
      <c r="E571" s="274"/>
      <c r="F571" s="27"/>
      <c r="G571" s="1050"/>
      <c r="H571" s="1050"/>
      <c r="I571" s="1050"/>
      <c r="J571" s="1050"/>
      <c r="K571" s="1050"/>
      <c r="L571" s="1050"/>
      <c r="M571" s="1050"/>
      <c r="N571" s="1050"/>
      <c r="O571" s="1050"/>
      <c r="P571" s="1050"/>
      <c r="Q571" s="1050"/>
      <c r="R571" s="1050"/>
      <c r="S571" s="1050"/>
      <c r="T571" s="1050"/>
      <c r="U571" s="1050"/>
      <c r="V571" s="1050"/>
      <c r="W571" s="1050"/>
      <c r="X571" s="1050"/>
      <c r="Y571" s="1050"/>
      <c r="Z571" s="1050"/>
      <c r="AA571" s="1050"/>
      <c r="AB571" s="1050"/>
      <c r="AC571" s="1050"/>
      <c r="AD571" s="1050"/>
      <c r="AE571" s="1050"/>
      <c r="AF571" s="1050"/>
      <c r="AG571" s="1050"/>
      <c r="AH571" s="1050"/>
      <c r="AI571" s="1050"/>
      <c r="AJ571" s="1050"/>
      <c r="AK571" s="1050"/>
      <c r="AL571" s="1050"/>
      <c r="AM571" s="1050"/>
      <c r="AN571" s="1050"/>
      <c r="AO571" s="1050"/>
      <c r="AP571" s="1050"/>
      <c r="AQ571" s="1050"/>
      <c r="AR571" s="1050"/>
      <c r="AS571" s="1050"/>
      <c r="AT571" s="1050"/>
      <c r="AU571" s="1050"/>
      <c r="AV571" s="1050"/>
      <c r="AW571" s="1050"/>
      <c r="AX571" s="1050"/>
      <c r="AY571" s="1050"/>
      <c r="AZ571" s="1050"/>
      <c r="BA571" s="1050"/>
      <c r="BB571" s="1050"/>
      <c r="BC571" s="1050"/>
      <c r="BD571" s="1050"/>
      <c r="BE571" s="1050"/>
      <c r="BF571" s="1051"/>
      <c r="BG571" s="966"/>
      <c r="BH571" s="966"/>
      <c r="BI571" s="966"/>
      <c r="BJ571" s="966"/>
      <c r="BK571" s="966"/>
      <c r="BL571" s="966"/>
      <c r="BM571" s="105"/>
      <c r="BN571" s="105"/>
      <c r="BO571" s="105"/>
      <c r="BP571" s="105"/>
      <c r="BQ571" s="105"/>
      <c r="BR571" s="105"/>
      <c r="BS571" s="105"/>
      <c r="BT571" s="105"/>
      <c r="BU571" s="105"/>
      <c r="BV571" s="105"/>
      <c r="BW571" s="105"/>
      <c r="BX571" s="105"/>
      <c r="BY571" s="105"/>
      <c r="BZ571" s="105"/>
      <c r="CA571" s="105"/>
    </row>
    <row r="572" spans="1:80" s="32" customFormat="1" ht="12.75" customHeight="1">
      <c r="A572" s="111"/>
      <c r="B572" s="1106" t="s">
        <v>67</v>
      </c>
      <c r="C572" s="1107"/>
      <c r="D572" s="1108"/>
      <c r="E572" s="940" t="s">
        <v>542</v>
      </c>
      <c r="F572" s="941"/>
      <c r="G572" s="941"/>
      <c r="H572" s="941"/>
      <c r="I572" s="941"/>
      <c r="J572" s="941"/>
      <c r="K572" s="941"/>
      <c r="L572" s="941"/>
      <c r="M572" s="941"/>
      <c r="N572" s="941"/>
      <c r="O572" s="941"/>
      <c r="P572" s="941"/>
      <c r="Q572" s="941"/>
      <c r="R572" s="941"/>
      <c r="S572" s="941"/>
      <c r="T572" s="941"/>
      <c r="U572" s="941"/>
      <c r="V572" s="941"/>
      <c r="W572" s="941"/>
      <c r="X572" s="941"/>
      <c r="Y572" s="941"/>
      <c r="Z572" s="941"/>
      <c r="AA572" s="941"/>
      <c r="AB572" s="941"/>
      <c r="AC572" s="941"/>
      <c r="AD572" s="941"/>
      <c r="AE572" s="941"/>
      <c r="AF572" s="941"/>
      <c r="AG572" s="941"/>
      <c r="AH572" s="941"/>
      <c r="AI572" s="941"/>
      <c r="AJ572" s="941"/>
      <c r="AK572" s="941"/>
      <c r="AL572" s="941"/>
      <c r="AM572" s="941"/>
      <c r="AN572" s="941"/>
      <c r="AO572" s="941"/>
      <c r="AP572" s="941"/>
      <c r="AQ572" s="941"/>
      <c r="AR572" s="941"/>
      <c r="AS572" s="941"/>
      <c r="AT572" s="941"/>
      <c r="AU572" s="941"/>
      <c r="AV572" s="941"/>
      <c r="AW572" s="941"/>
      <c r="AX572" s="941"/>
      <c r="AY572" s="941"/>
      <c r="AZ572" s="941"/>
      <c r="BA572" s="941"/>
      <c r="BB572" s="941"/>
      <c r="BC572" s="941"/>
      <c r="BD572" s="941"/>
      <c r="BE572" s="941"/>
      <c r="BF572" s="942"/>
      <c r="BG572" s="899"/>
      <c r="BH572" s="900"/>
      <c r="BI572" s="900"/>
      <c r="BJ572" s="900"/>
      <c r="BK572" s="900"/>
      <c r="BL572" s="901"/>
      <c r="BM572" s="105"/>
      <c r="BN572" s="105"/>
      <c r="BO572" s="105"/>
      <c r="BP572" s="105"/>
      <c r="BQ572" s="105"/>
      <c r="BR572" s="105"/>
      <c r="BS572" s="105"/>
      <c r="BT572" s="105"/>
      <c r="BU572" s="105"/>
      <c r="BV572" s="105"/>
      <c r="BW572" s="105"/>
      <c r="BX572" s="105"/>
      <c r="BY572" s="105"/>
      <c r="BZ572" s="105"/>
      <c r="CA572" s="105"/>
      <c r="CB572" s="105"/>
    </row>
    <row r="573" spans="1:80" s="32" customFormat="1" ht="12.75" customHeight="1">
      <c r="A573" s="111"/>
      <c r="B573" s="1109"/>
      <c r="C573" s="1110"/>
      <c r="D573" s="1111"/>
      <c r="E573" s="943"/>
      <c r="F573" s="944"/>
      <c r="G573" s="944"/>
      <c r="H573" s="944"/>
      <c r="I573" s="944"/>
      <c r="J573" s="944"/>
      <c r="K573" s="944"/>
      <c r="L573" s="944"/>
      <c r="M573" s="944"/>
      <c r="N573" s="944"/>
      <c r="O573" s="944"/>
      <c r="P573" s="944"/>
      <c r="Q573" s="944"/>
      <c r="R573" s="944"/>
      <c r="S573" s="944"/>
      <c r="T573" s="944"/>
      <c r="U573" s="944"/>
      <c r="V573" s="944"/>
      <c r="W573" s="944"/>
      <c r="X573" s="944"/>
      <c r="Y573" s="944"/>
      <c r="Z573" s="944"/>
      <c r="AA573" s="944"/>
      <c r="AB573" s="944"/>
      <c r="AC573" s="944"/>
      <c r="AD573" s="944"/>
      <c r="AE573" s="944"/>
      <c r="AF573" s="944"/>
      <c r="AG573" s="944"/>
      <c r="AH573" s="944"/>
      <c r="AI573" s="944"/>
      <c r="AJ573" s="944"/>
      <c r="AK573" s="944"/>
      <c r="AL573" s="944"/>
      <c r="AM573" s="944"/>
      <c r="AN573" s="944"/>
      <c r="AO573" s="944"/>
      <c r="AP573" s="944"/>
      <c r="AQ573" s="944"/>
      <c r="AR573" s="944"/>
      <c r="AS573" s="944"/>
      <c r="AT573" s="944"/>
      <c r="AU573" s="944"/>
      <c r="AV573" s="944"/>
      <c r="AW573" s="944"/>
      <c r="AX573" s="944"/>
      <c r="AY573" s="944"/>
      <c r="AZ573" s="944"/>
      <c r="BA573" s="944"/>
      <c r="BB573" s="944"/>
      <c r="BC573" s="944"/>
      <c r="BD573" s="944"/>
      <c r="BE573" s="944"/>
      <c r="BF573" s="945"/>
      <c r="BG573" s="902"/>
      <c r="BH573" s="903"/>
      <c r="BI573" s="903"/>
      <c r="BJ573" s="903"/>
      <c r="BK573" s="903"/>
      <c r="BL573" s="904"/>
      <c r="BM573" s="105"/>
      <c r="BN573" s="105"/>
      <c r="BO573" s="105"/>
      <c r="BP573" s="105"/>
      <c r="BQ573" s="105"/>
      <c r="BR573" s="105"/>
      <c r="BS573" s="105"/>
      <c r="BT573" s="105"/>
      <c r="BU573" s="105"/>
      <c r="BV573" s="105"/>
      <c r="BW573" s="105"/>
      <c r="BX573" s="105"/>
      <c r="BY573" s="105"/>
      <c r="BZ573" s="105"/>
      <c r="CA573" s="105"/>
      <c r="CB573" s="105"/>
    </row>
    <row r="574" spans="1:80" s="32" customFormat="1" ht="12.75" customHeight="1">
      <c r="A574" s="111"/>
      <c r="B574" s="1109"/>
      <c r="C574" s="1110"/>
      <c r="D574" s="1111"/>
      <c r="E574" s="943"/>
      <c r="F574" s="944"/>
      <c r="G574" s="944"/>
      <c r="H574" s="944"/>
      <c r="I574" s="944"/>
      <c r="J574" s="944"/>
      <c r="K574" s="944"/>
      <c r="L574" s="944"/>
      <c r="M574" s="944"/>
      <c r="N574" s="944"/>
      <c r="O574" s="944"/>
      <c r="P574" s="944"/>
      <c r="Q574" s="944"/>
      <c r="R574" s="944"/>
      <c r="S574" s="944"/>
      <c r="T574" s="944"/>
      <c r="U574" s="944"/>
      <c r="V574" s="944"/>
      <c r="W574" s="944"/>
      <c r="X574" s="944"/>
      <c r="Y574" s="944"/>
      <c r="Z574" s="944"/>
      <c r="AA574" s="944"/>
      <c r="AB574" s="944"/>
      <c r="AC574" s="944"/>
      <c r="AD574" s="944"/>
      <c r="AE574" s="944"/>
      <c r="AF574" s="944"/>
      <c r="AG574" s="944"/>
      <c r="AH574" s="944"/>
      <c r="AI574" s="944"/>
      <c r="AJ574" s="944"/>
      <c r="AK574" s="944"/>
      <c r="AL574" s="944"/>
      <c r="AM574" s="944"/>
      <c r="AN574" s="944"/>
      <c r="AO574" s="944"/>
      <c r="AP574" s="944"/>
      <c r="AQ574" s="944"/>
      <c r="AR574" s="944"/>
      <c r="AS574" s="944"/>
      <c r="AT574" s="944"/>
      <c r="AU574" s="944"/>
      <c r="AV574" s="944"/>
      <c r="AW574" s="944"/>
      <c r="AX574" s="944"/>
      <c r="AY574" s="944"/>
      <c r="AZ574" s="944"/>
      <c r="BA574" s="944"/>
      <c r="BB574" s="944"/>
      <c r="BC574" s="944"/>
      <c r="BD574" s="944"/>
      <c r="BE574" s="944"/>
      <c r="BF574" s="945"/>
      <c r="BG574" s="902"/>
      <c r="BH574" s="903"/>
      <c r="BI574" s="903"/>
      <c r="BJ574" s="903"/>
      <c r="BK574" s="903"/>
      <c r="BL574" s="904"/>
      <c r="BM574" s="105"/>
      <c r="BN574" s="105"/>
      <c r="BO574" s="105"/>
      <c r="BP574" s="105"/>
      <c r="BQ574" s="105"/>
      <c r="BR574" s="105"/>
      <c r="BS574" s="105"/>
      <c r="BT574" s="105"/>
      <c r="BU574" s="105"/>
      <c r="BV574" s="105"/>
      <c r="BW574" s="105"/>
      <c r="BX574" s="105"/>
      <c r="BY574" s="105"/>
      <c r="BZ574" s="105"/>
      <c r="CA574" s="105"/>
      <c r="CB574" s="105"/>
    </row>
    <row r="575" spans="1:80" s="32" customFormat="1" ht="12.75" customHeight="1">
      <c r="A575" s="111"/>
      <c r="B575" s="1112"/>
      <c r="C575" s="1113"/>
      <c r="D575" s="1114"/>
      <c r="E575" s="946"/>
      <c r="F575" s="947"/>
      <c r="G575" s="947"/>
      <c r="H575" s="947"/>
      <c r="I575" s="947"/>
      <c r="J575" s="947"/>
      <c r="K575" s="947"/>
      <c r="L575" s="947"/>
      <c r="M575" s="947"/>
      <c r="N575" s="947"/>
      <c r="O575" s="947"/>
      <c r="P575" s="947"/>
      <c r="Q575" s="947"/>
      <c r="R575" s="947"/>
      <c r="S575" s="947"/>
      <c r="T575" s="947"/>
      <c r="U575" s="947"/>
      <c r="V575" s="947"/>
      <c r="W575" s="947"/>
      <c r="X575" s="947"/>
      <c r="Y575" s="947"/>
      <c r="Z575" s="947"/>
      <c r="AA575" s="947"/>
      <c r="AB575" s="947"/>
      <c r="AC575" s="947"/>
      <c r="AD575" s="947"/>
      <c r="AE575" s="947"/>
      <c r="AF575" s="947"/>
      <c r="AG575" s="947"/>
      <c r="AH575" s="947"/>
      <c r="AI575" s="947"/>
      <c r="AJ575" s="947"/>
      <c r="AK575" s="947"/>
      <c r="AL575" s="947"/>
      <c r="AM575" s="947"/>
      <c r="AN575" s="947"/>
      <c r="AO575" s="947"/>
      <c r="AP575" s="947"/>
      <c r="AQ575" s="947"/>
      <c r="AR575" s="947"/>
      <c r="AS575" s="947"/>
      <c r="AT575" s="947"/>
      <c r="AU575" s="947"/>
      <c r="AV575" s="947"/>
      <c r="AW575" s="947"/>
      <c r="AX575" s="947"/>
      <c r="AY575" s="947"/>
      <c r="AZ575" s="947"/>
      <c r="BA575" s="947"/>
      <c r="BB575" s="947"/>
      <c r="BC575" s="947"/>
      <c r="BD575" s="947"/>
      <c r="BE575" s="947"/>
      <c r="BF575" s="948"/>
      <c r="BG575" s="905"/>
      <c r="BH575" s="906"/>
      <c r="BI575" s="906"/>
      <c r="BJ575" s="906"/>
      <c r="BK575" s="906"/>
      <c r="BL575" s="907"/>
      <c r="BM575" s="105"/>
      <c r="BN575" s="105"/>
      <c r="BO575" s="105"/>
      <c r="BP575" s="105"/>
      <c r="BQ575" s="105"/>
      <c r="BR575" s="105"/>
      <c r="BS575" s="105"/>
      <c r="BT575" s="105"/>
      <c r="BU575" s="105"/>
      <c r="BV575" s="105"/>
      <c r="BW575" s="105"/>
      <c r="BX575" s="105"/>
      <c r="BY575" s="105"/>
      <c r="BZ575" s="105"/>
      <c r="CA575" s="105"/>
      <c r="CB575" s="105"/>
    </row>
    <row r="576" spans="1:80" s="32" customFormat="1" ht="12.75" customHeight="1">
      <c r="B576" s="1106" t="s">
        <v>68</v>
      </c>
      <c r="C576" s="1107"/>
      <c r="D576" s="1108"/>
      <c r="E576" s="940" t="s">
        <v>652</v>
      </c>
      <c r="F576" s="941"/>
      <c r="G576" s="941"/>
      <c r="H576" s="941"/>
      <c r="I576" s="941"/>
      <c r="J576" s="941"/>
      <c r="K576" s="941"/>
      <c r="L576" s="941"/>
      <c r="M576" s="941"/>
      <c r="N576" s="941"/>
      <c r="O576" s="941"/>
      <c r="P576" s="941"/>
      <c r="Q576" s="941"/>
      <c r="R576" s="941"/>
      <c r="S576" s="941"/>
      <c r="T576" s="941"/>
      <c r="U576" s="941"/>
      <c r="V576" s="941"/>
      <c r="W576" s="941"/>
      <c r="X576" s="941"/>
      <c r="Y576" s="941"/>
      <c r="Z576" s="941"/>
      <c r="AA576" s="941"/>
      <c r="AB576" s="941"/>
      <c r="AC576" s="941"/>
      <c r="AD576" s="941"/>
      <c r="AE576" s="941"/>
      <c r="AF576" s="941"/>
      <c r="AG576" s="941"/>
      <c r="AH576" s="941"/>
      <c r="AI576" s="941"/>
      <c r="AJ576" s="941"/>
      <c r="AK576" s="941"/>
      <c r="AL576" s="941"/>
      <c r="AM576" s="941"/>
      <c r="AN576" s="941"/>
      <c r="AO576" s="941"/>
      <c r="AP576" s="941"/>
      <c r="AQ576" s="941"/>
      <c r="AR576" s="941"/>
      <c r="AS576" s="941"/>
      <c r="AT576" s="941"/>
      <c r="AU576" s="941"/>
      <c r="AV576" s="941"/>
      <c r="AW576" s="941"/>
      <c r="AX576" s="941"/>
      <c r="AY576" s="941"/>
      <c r="AZ576" s="941"/>
      <c r="BA576" s="941"/>
      <c r="BB576" s="941"/>
      <c r="BC576" s="941"/>
      <c r="BD576" s="941"/>
      <c r="BE576" s="941"/>
      <c r="BF576" s="942"/>
      <c r="BG576" s="966"/>
      <c r="BH576" s="966"/>
      <c r="BI576" s="966"/>
      <c r="BJ576" s="966"/>
      <c r="BK576" s="966"/>
      <c r="BL576" s="966"/>
      <c r="BM576" s="105"/>
      <c r="BN576" s="105"/>
      <c r="BO576" s="105"/>
      <c r="BP576" s="105"/>
      <c r="BQ576" s="105"/>
      <c r="BR576" s="105"/>
      <c r="BS576" s="105"/>
      <c r="BT576" s="105"/>
      <c r="BU576" s="105"/>
      <c r="BV576" s="105"/>
      <c r="BW576" s="105"/>
      <c r="BX576" s="105"/>
      <c r="BY576" s="105"/>
      <c r="BZ576" s="105"/>
      <c r="CA576" s="105"/>
    </row>
    <row r="577" spans="1:80" s="32" customFormat="1" ht="12.75" customHeight="1">
      <c r="B577" s="1109"/>
      <c r="C577" s="1110"/>
      <c r="D577" s="1111"/>
      <c r="E577" s="943"/>
      <c r="F577" s="944"/>
      <c r="G577" s="944"/>
      <c r="H577" s="944"/>
      <c r="I577" s="944"/>
      <c r="J577" s="944"/>
      <c r="K577" s="944"/>
      <c r="L577" s="944"/>
      <c r="M577" s="944"/>
      <c r="N577" s="944"/>
      <c r="O577" s="944"/>
      <c r="P577" s="944"/>
      <c r="Q577" s="944"/>
      <c r="R577" s="944"/>
      <c r="S577" s="944"/>
      <c r="T577" s="944"/>
      <c r="U577" s="944"/>
      <c r="V577" s="944"/>
      <c r="W577" s="944"/>
      <c r="X577" s="944"/>
      <c r="Y577" s="944"/>
      <c r="Z577" s="944"/>
      <c r="AA577" s="944"/>
      <c r="AB577" s="944"/>
      <c r="AC577" s="944"/>
      <c r="AD577" s="944"/>
      <c r="AE577" s="944"/>
      <c r="AF577" s="944"/>
      <c r="AG577" s="944"/>
      <c r="AH577" s="944"/>
      <c r="AI577" s="944"/>
      <c r="AJ577" s="944"/>
      <c r="AK577" s="944"/>
      <c r="AL577" s="944"/>
      <c r="AM577" s="944"/>
      <c r="AN577" s="944"/>
      <c r="AO577" s="944"/>
      <c r="AP577" s="944"/>
      <c r="AQ577" s="944"/>
      <c r="AR577" s="944"/>
      <c r="AS577" s="944"/>
      <c r="AT577" s="944"/>
      <c r="AU577" s="944"/>
      <c r="AV577" s="944"/>
      <c r="AW577" s="944"/>
      <c r="AX577" s="944"/>
      <c r="AY577" s="944"/>
      <c r="AZ577" s="944"/>
      <c r="BA577" s="944"/>
      <c r="BB577" s="944"/>
      <c r="BC577" s="944"/>
      <c r="BD577" s="944"/>
      <c r="BE577" s="944"/>
      <c r="BF577" s="945"/>
      <c r="BG577" s="966"/>
      <c r="BH577" s="966"/>
      <c r="BI577" s="966"/>
      <c r="BJ577" s="966"/>
      <c r="BK577" s="966"/>
      <c r="BL577" s="966"/>
      <c r="BM577" s="105"/>
      <c r="BN577" s="105"/>
      <c r="BO577" s="105"/>
      <c r="BP577" s="105"/>
      <c r="BQ577" s="105"/>
      <c r="BR577" s="105"/>
      <c r="BS577" s="105"/>
      <c r="BT577" s="105"/>
      <c r="BU577" s="105"/>
      <c r="BV577" s="105"/>
      <c r="BW577" s="105"/>
      <c r="BX577" s="105"/>
      <c r="BY577" s="105"/>
      <c r="BZ577" s="105"/>
      <c r="CA577" s="105"/>
    </row>
    <row r="578" spans="1:80" s="32" customFormat="1" ht="12.75" customHeight="1">
      <c r="B578" s="1109"/>
      <c r="C578" s="1110"/>
      <c r="D578" s="1111"/>
      <c r="E578" s="943"/>
      <c r="F578" s="944"/>
      <c r="G578" s="944"/>
      <c r="H578" s="944"/>
      <c r="I578" s="944"/>
      <c r="J578" s="944"/>
      <c r="K578" s="944"/>
      <c r="L578" s="944"/>
      <c r="M578" s="944"/>
      <c r="N578" s="944"/>
      <c r="O578" s="944"/>
      <c r="P578" s="944"/>
      <c r="Q578" s="944"/>
      <c r="R578" s="944"/>
      <c r="S578" s="944"/>
      <c r="T578" s="944"/>
      <c r="U578" s="944"/>
      <c r="V578" s="944"/>
      <c r="W578" s="944"/>
      <c r="X578" s="944"/>
      <c r="Y578" s="944"/>
      <c r="Z578" s="944"/>
      <c r="AA578" s="944"/>
      <c r="AB578" s="944"/>
      <c r="AC578" s="944"/>
      <c r="AD578" s="944"/>
      <c r="AE578" s="944"/>
      <c r="AF578" s="944"/>
      <c r="AG578" s="944"/>
      <c r="AH578" s="944"/>
      <c r="AI578" s="944"/>
      <c r="AJ578" s="944"/>
      <c r="AK578" s="944"/>
      <c r="AL578" s="944"/>
      <c r="AM578" s="944"/>
      <c r="AN578" s="944"/>
      <c r="AO578" s="944"/>
      <c r="AP578" s="944"/>
      <c r="AQ578" s="944"/>
      <c r="AR578" s="944"/>
      <c r="AS578" s="944"/>
      <c r="AT578" s="944"/>
      <c r="AU578" s="944"/>
      <c r="AV578" s="944"/>
      <c r="AW578" s="944"/>
      <c r="AX578" s="944"/>
      <c r="AY578" s="944"/>
      <c r="AZ578" s="944"/>
      <c r="BA578" s="944"/>
      <c r="BB578" s="944"/>
      <c r="BC578" s="944"/>
      <c r="BD578" s="944"/>
      <c r="BE578" s="944"/>
      <c r="BF578" s="945"/>
      <c r="BG578" s="966"/>
      <c r="BH578" s="966"/>
      <c r="BI578" s="966"/>
      <c r="BJ578" s="966"/>
      <c r="BK578" s="966"/>
      <c r="BL578" s="966"/>
      <c r="BM578" s="105"/>
      <c r="BN578" s="105"/>
      <c r="BO578" s="105"/>
      <c r="BP578" s="105"/>
      <c r="BQ578" s="105"/>
      <c r="BR578" s="105"/>
      <c r="BS578" s="105"/>
      <c r="BT578" s="105"/>
      <c r="BU578" s="105"/>
      <c r="BV578" s="105"/>
      <c r="BW578" s="105"/>
      <c r="BX578" s="105"/>
      <c r="BY578" s="105"/>
      <c r="BZ578" s="105"/>
      <c r="CA578" s="105"/>
    </row>
    <row r="579" spans="1:80" s="32" customFormat="1" ht="12.75" customHeight="1">
      <c r="B579" s="1109"/>
      <c r="C579" s="1110"/>
      <c r="D579" s="1111"/>
      <c r="E579" s="943"/>
      <c r="F579" s="944"/>
      <c r="G579" s="944"/>
      <c r="H579" s="944"/>
      <c r="I579" s="944"/>
      <c r="J579" s="944"/>
      <c r="K579" s="944"/>
      <c r="L579" s="944"/>
      <c r="M579" s="944"/>
      <c r="N579" s="944"/>
      <c r="O579" s="944"/>
      <c r="P579" s="944"/>
      <c r="Q579" s="944"/>
      <c r="R579" s="944"/>
      <c r="S579" s="944"/>
      <c r="T579" s="944"/>
      <c r="U579" s="944"/>
      <c r="V579" s="944"/>
      <c r="W579" s="944"/>
      <c r="X579" s="944"/>
      <c r="Y579" s="944"/>
      <c r="Z579" s="944"/>
      <c r="AA579" s="944"/>
      <c r="AB579" s="944"/>
      <c r="AC579" s="944"/>
      <c r="AD579" s="944"/>
      <c r="AE579" s="944"/>
      <c r="AF579" s="944"/>
      <c r="AG579" s="944"/>
      <c r="AH579" s="944"/>
      <c r="AI579" s="944"/>
      <c r="AJ579" s="944"/>
      <c r="AK579" s="944"/>
      <c r="AL579" s="944"/>
      <c r="AM579" s="944"/>
      <c r="AN579" s="944"/>
      <c r="AO579" s="944"/>
      <c r="AP579" s="944"/>
      <c r="AQ579" s="944"/>
      <c r="AR579" s="944"/>
      <c r="AS579" s="944"/>
      <c r="AT579" s="944"/>
      <c r="AU579" s="944"/>
      <c r="AV579" s="944"/>
      <c r="AW579" s="944"/>
      <c r="AX579" s="944"/>
      <c r="AY579" s="944"/>
      <c r="AZ579" s="944"/>
      <c r="BA579" s="944"/>
      <c r="BB579" s="944"/>
      <c r="BC579" s="944"/>
      <c r="BD579" s="944"/>
      <c r="BE579" s="944"/>
      <c r="BF579" s="945"/>
      <c r="BG579" s="966"/>
      <c r="BH579" s="966"/>
      <c r="BI579" s="966"/>
      <c r="BJ579" s="966"/>
      <c r="BK579" s="966"/>
      <c r="BL579" s="966"/>
      <c r="BM579" s="105"/>
      <c r="BN579" s="105"/>
      <c r="BO579" s="105"/>
      <c r="BP579" s="105"/>
      <c r="BQ579" s="105"/>
      <c r="BR579" s="105"/>
      <c r="BS579" s="105"/>
      <c r="BT579" s="105"/>
      <c r="BU579" s="105"/>
      <c r="BV579" s="105"/>
      <c r="BW579" s="105"/>
      <c r="BX579" s="105"/>
      <c r="BY579" s="105"/>
      <c r="BZ579" s="105"/>
      <c r="CA579" s="105"/>
    </row>
    <row r="580" spans="1:80" s="32" customFormat="1" ht="12.75" customHeight="1">
      <c r="B580" s="1112"/>
      <c r="C580" s="1113"/>
      <c r="D580" s="1114"/>
      <c r="E580" s="946"/>
      <c r="F580" s="947"/>
      <c r="G580" s="947"/>
      <c r="H580" s="947"/>
      <c r="I580" s="947"/>
      <c r="J580" s="947"/>
      <c r="K580" s="947"/>
      <c r="L580" s="947"/>
      <c r="M580" s="947"/>
      <c r="N580" s="947"/>
      <c r="O580" s="947"/>
      <c r="P580" s="947"/>
      <c r="Q580" s="947"/>
      <c r="R580" s="947"/>
      <c r="S580" s="947"/>
      <c r="T580" s="947"/>
      <c r="U580" s="947"/>
      <c r="V580" s="947"/>
      <c r="W580" s="947"/>
      <c r="X580" s="947"/>
      <c r="Y580" s="947"/>
      <c r="Z580" s="947"/>
      <c r="AA580" s="947"/>
      <c r="AB580" s="947"/>
      <c r="AC580" s="947"/>
      <c r="AD580" s="947"/>
      <c r="AE580" s="947"/>
      <c r="AF580" s="947"/>
      <c r="AG580" s="947"/>
      <c r="AH580" s="947"/>
      <c r="AI580" s="947"/>
      <c r="AJ580" s="947"/>
      <c r="AK580" s="947"/>
      <c r="AL580" s="947"/>
      <c r="AM580" s="947"/>
      <c r="AN580" s="947"/>
      <c r="AO580" s="947"/>
      <c r="AP580" s="947"/>
      <c r="AQ580" s="947"/>
      <c r="AR580" s="947"/>
      <c r="AS580" s="947"/>
      <c r="AT580" s="947"/>
      <c r="AU580" s="947"/>
      <c r="AV580" s="947"/>
      <c r="AW580" s="947"/>
      <c r="AX580" s="947"/>
      <c r="AY580" s="947"/>
      <c r="AZ580" s="947"/>
      <c r="BA580" s="947"/>
      <c r="BB580" s="947"/>
      <c r="BC580" s="947"/>
      <c r="BD580" s="947"/>
      <c r="BE580" s="947"/>
      <c r="BF580" s="948"/>
      <c r="BG580" s="966"/>
      <c r="BH580" s="966"/>
      <c r="BI580" s="966"/>
      <c r="BJ580" s="966"/>
      <c r="BK580" s="966"/>
      <c r="BL580" s="966"/>
      <c r="BM580" s="105"/>
      <c r="BN580" s="105"/>
      <c r="BO580" s="105"/>
      <c r="BP580" s="105"/>
      <c r="BQ580" s="105"/>
      <c r="BR580" s="105"/>
      <c r="BS580" s="105"/>
      <c r="BT580" s="105"/>
      <c r="BU580" s="105"/>
      <c r="BV580" s="105"/>
      <c r="BW580" s="105"/>
      <c r="BX580" s="105"/>
      <c r="BY580" s="105"/>
      <c r="BZ580" s="105"/>
      <c r="CA580" s="105"/>
    </row>
    <row r="581" spans="1:80" s="32" customFormat="1" ht="12.75" customHeight="1">
      <c r="B581" s="1106" t="s">
        <v>177</v>
      </c>
      <c r="C581" s="1107"/>
      <c r="D581" s="1108"/>
      <c r="E581" s="940" t="s">
        <v>653</v>
      </c>
      <c r="F581" s="941"/>
      <c r="G581" s="941"/>
      <c r="H581" s="941"/>
      <c r="I581" s="941"/>
      <c r="J581" s="941"/>
      <c r="K581" s="941"/>
      <c r="L581" s="941"/>
      <c r="M581" s="941"/>
      <c r="N581" s="941"/>
      <c r="O581" s="941"/>
      <c r="P581" s="941"/>
      <c r="Q581" s="941"/>
      <c r="R581" s="941"/>
      <c r="S581" s="941"/>
      <c r="T581" s="941"/>
      <c r="U581" s="941"/>
      <c r="V581" s="941"/>
      <c r="W581" s="941"/>
      <c r="X581" s="941"/>
      <c r="Y581" s="941"/>
      <c r="Z581" s="941"/>
      <c r="AA581" s="941"/>
      <c r="AB581" s="941"/>
      <c r="AC581" s="941"/>
      <c r="AD581" s="941"/>
      <c r="AE581" s="941"/>
      <c r="AF581" s="941"/>
      <c r="AG581" s="941"/>
      <c r="AH581" s="941"/>
      <c r="AI581" s="941"/>
      <c r="AJ581" s="941"/>
      <c r="AK581" s="941"/>
      <c r="AL581" s="941"/>
      <c r="AM581" s="941"/>
      <c r="AN581" s="941"/>
      <c r="AO581" s="941"/>
      <c r="AP581" s="941"/>
      <c r="AQ581" s="941"/>
      <c r="AR581" s="941"/>
      <c r="AS581" s="941"/>
      <c r="AT581" s="941"/>
      <c r="AU581" s="941"/>
      <c r="AV581" s="941"/>
      <c r="AW581" s="941"/>
      <c r="AX581" s="941"/>
      <c r="AY581" s="941"/>
      <c r="AZ581" s="941"/>
      <c r="BA581" s="941"/>
      <c r="BB581" s="941"/>
      <c r="BC581" s="941"/>
      <c r="BD581" s="941"/>
      <c r="BE581" s="941"/>
      <c r="BF581" s="942"/>
      <c r="BG581" s="902"/>
      <c r="BH581" s="903"/>
      <c r="BI581" s="903"/>
      <c r="BJ581" s="903"/>
      <c r="BK581" s="903"/>
      <c r="BL581" s="904"/>
      <c r="BM581" s="105"/>
      <c r="BN581" s="105"/>
      <c r="BO581" s="105"/>
      <c r="BP581" s="105"/>
      <c r="BQ581" s="105"/>
      <c r="BR581" s="105"/>
      <c r="BS581" s="105"/>
      <c r="BT581" s="105"/>
      <c r="BU581" s="105"/>
      <c r="BV581" s="105"/>
      <c r="BW581" s="105"/>
      <c r="BX581" s="105"/>
      <c r="BY581" s="105"/>
      <c r="BZ581" s="105"/>
      <c r="CA581" s="105"/>
    </row>
    <row r="582" spans="1:80" s="32" customFormat="1" ht="12.75" customHeight="1">
      <c r="B582" s="1109"/>
      <c r="C582" s="1110"/>
      <c r="D582" s="1111"/>
      <c r="E582" s="943"/>
      <c r="F582" s="944"/>
      <c r="G582" s="944"/>
      <c r="H582" s="944"/>
      <c r="I582" s="944"/>
      <c r="J582" s="944"/>
      <c r="K582" s="944"/>
      <c r="L582" s="944"/>
      <c r="M582" s="944"/>
      <c r="N582" s="944"/>
      <c r="O582" s="944"/>
      <c r="P582" s="944"/>
      <c r="Q582" s="944"/>
      <c r="R582" s="944"/>
      <c r="S582" s="944"/>
      <c r="T582" s="944"/>
      <c r="U582" s="944"/>
      <c r="V582" s="944"/>
      <c r="W582" s="944"/>
      <c r="X582" s="944"/>
      <c r="Y582" s="944"/>
      <c r="Z582" s="944"/>
      <c r="AA582" s="944"/>
      <c r="AB582" s="944"/>
      <c r="AC582" s="944"/>
      <c r="AD582" s="944"/>
      <c r="AE582" s="944"/>
      <c r="AF582" s="944"/>
      <c r="AG582" s="944"/>
      <c r="AH582" s="944"/>
      <c r="AI582" s="944"/>
      <c r="AJ582" s="944"/>
      <c r="AK582" s="944"/>
      <c r="AL582" s="944"/>
      <c r="AM582" s="944"/>
      <c r="AN582" s="944"/>
      <c r="AO582" s="944"/>
      <c r="AP582" s="944"/>
      <c r="AQ582" s="944"/>
      <c r="AR582" s="944"/>
      <c r="AS582" s="944"/>
      <c r="AT582" s="944"/>
      <c r="AU582" s="944"/>
      <c r="AV582" s="944"/>
      <c r="AW582" s="944"/>
      <c r="AX582" s="944"/>
      <c r="AY582" s="944"/>
      <c r="AZ582" s="944"/>
      <c r="BA582" s="944"/>
      <c r="BB582" s="944"/>
      <c r="BC582" s="944"/>
      <c r="BD582" s="944"/>
      <c r="BE582" s="944"/>
      <c r="BF582" s="945"/>
      <c r="BG582" s="902"/>
      <c r="BH582" s="903"/>
      <c r="BI582" s="903"/>
      <c r="BJ582" s="903"/>
      <c r="BK582" s="903"/>
      <c r="BL582" s="904"/>
      <c r="BM582" s="105"/>
      <c r="BN582" s="105"/>
      <c r="BO582" s="105"/>
      <c r="BP582" s="105"/>
      <c r="BQ582" s="105"/>
      <c r="BR582" s="105"/>
      <c r="BS582" s="105"/>
      <c r="BT582" s="105"/>
      <c r="BU582" s="105"/>
      <c r="BV582" s="105"/>
      <c r="BW582" s="105"/>
      <c r="BX582" s="105"/>
      <c r="BY582" s="105"/>
      <c r="BZ582" s="105"/>
      <c r="CA582" s="105"/>
    </row>
    <row r="583" spans="1:80" s="32" customFormat="1" ht="12.75" customHeight="1">
      <c r="B583" s="1109"/>
      <c r="C583" s="1110"/>
      <c r="D583" s="1111"/>
      <c r="E583" s="943"/>
      <c r="F583" s="944"/>
      <c r="G583" s="944"/>
      <c r="H583" s="944"/>
      <c r="I583" s="944"/>
      <c r="J583" s="944"/>
      <c r="K583" s="944"/>
      <c r="L583" s="944"/>
      <c r="M583" s="944"/>
      <c r="N583" s="944"/>
      <c r="O583" s="944"/>
      <c r="P583" s="944"/>
      <c r="Q583" s="944"/>
      <c r="R583" s="944"/>
      <c r="S583" s="944"/>
      <c r="T583" s="944"/>
      <c r="U583" s="944"/>
      <c r="V583" s="944"/>
      <c r="W583" s="944"/>
      <c r="X583" s="944"/>
      <c r="Y583" s="944"/>
      <c r="Z583" s="944"/>
      <c r="AA583" s="944"/>
      <c r="AB583" s="944"/>
      <c r="AC583" s="944"/>
      <c r="AD583" s="944"/>
      <c r="AE583" s="944"/>
      <c r="AF583" s="944"/>
      <c r="AG583" s="944"/>
      <c r="AH583" s="944"/>
      <c r="AI583" s="944"/>
      <c r="AJ583" s="944"/>
      <c r="AK583" s="944"/>
      <c r="AL583" s="944"/>
      <c r="AM583" s="944"/>
      <c r="AN583" s="944"/>
      <c r="AO583" s="944"/>
      <c r="AP583" s="944"/>
      <c r="AQ583" s="944"/>
      <c r="AR583" s="944"/>
      <c r="AS583" s="944"/>
      <c r="AT583" s="944"/>
      <c r="AU583" s="944"/>
      <c r="AV583" s="944"/>
      <c r="AW583" s="944"/>
      <c r="AX583" s="944"/>
      <c r="AY583" s="944"/>
      <c r="AZ583" s="944"/>
      <c r="BA583" s="944"/>
      <c r="BB583" s="944"/>
      <c r="BC583" s="944"/>
      <c r="BD583" s="944"/>
      <c r="BE583" s="944"/>
      <c r="BF583" s="945"/>
      <c r="BG583" s="902"/>
      <c r="BH583" s="903"/>
      <c r="BI583" s="903"/>
      <c r="BJ583" s="903"/>
      <c r="BK583" s="903"/>
      <c r="BL583" s="904"/>
      <c r="BM583" s="105"/>
      <c r="BN583" s="105"/>
      <c r="BO583" s="105"/>
      <c r="BP583" s="105"/>
      <c r="BQ583" s="105"/>
      <c r="BR583" s="105"/>
      <c r="BS583" s="105"/>
      <c r="BT583" s="105"/>
      <c r="BU583" s="105"/>
      <c r="BV583" s="105"/>
      <c r="BW583" s="105"/>
      <c r="BX583" s="105"/>
      <c r="BY583" s="105"/>
      <c r="BZ583" s="105"/>
      <c r="CA583" s="105"/>
    </row>
    <row r="584" spans="1:80" s="32" customFormat="1" ht="12.75" customHeight="1">
      <c r="B584" s="1112"/>
      <c r="C584" s="1113"/>
      <c r="D584" s="1114"/>
      <c r="E584" s="946"/>
      <c r="F584" s="947"/>
      <c r="G584" s="947"/>
      <c r="H584" s="947"/>
      <c r="I584" s="947"/>
      <c r="J584" s="947"/>
      <c r="K584" s="947"/>
      <c r="L584" s="947"/>
      <c r="M584" s="947"/>
      <c r="N584" s="947"/>
      <c r="O584" s="947"/>
      <c r="P584" s="947"/>
      <c r="Q584" s="947"/>
      <c r="R584" s="947"/>
      <c r="S584" s="947"/>
      <c r="T584" s="947"/>
      <c r="U584" s="947"/>
      <c r="V584" s="947"/>
      <c r="W584" s="947"/>
      <c r="X584" s="947"/>
      <c r="Y584" s="947"/>
      <c r="Z584" s="947"/>
      <c r="AA584" s="947"/>
      <c r="AB584" s="947"/>
      <c r="AC584" s="947"/>
      <c r="AD584" s="947"/>
      <c r="AE584" s="947"/>
      <c r="AF584" s="947"/>
      <c r="AG584" s="947"/>
      <c r="AH584" s="947"/>
      <c r="AI584" s="947"/>
      <c r="AJ584" s="947"/>
      <c r="AK584" s="947"/>
      <c r="AL584" s="947"/>
      <c r="AM584" s="947"/>
      <c r="AN584" s="947"/>
      <c r="AO584" s="947"/>
      <c r="AP584" s="947"/>
      <c r="AQ584" s="947"/>
      <c r="AR584" s="947"/>
      <c r="AS584" s="947"/>
      <c r="AT584" s="947"/>
      <c r="AU584" s="947"/>
      <c r="AV584" s="947"/>
      <c r="AW584" s="947"/>
      <c r="AX584" s="947"/>
      <c r="AY584" s="947"/>
      <c r="AZ584" s="947"/>
      <c r="BA584" s="947"/>
      <c r="BB584" s="947"/>
      <c r="BC584" s="947"/>
      <c r="BD584" s="947"/>
      <c r="BE584" s="947"/>
      <c r="BF584" s="948"/>
      <c r="BG584" s="905"/>
      <c r="BH584" s="906"/>
      <c r="BI584" s="906"/>
      <c r="BJ584" s="906"/>
      <c r="BK584" s="906"/>
      <c r="BL584" s="907"/>
      <c r="BM584" s="105"/>
      <c r="BN584" s="105"/>
      <c r="BO584" s="105"/>
      <c r="BP584" s="105"/>
      <c r="BQ584" s="105"/>
      <c r="BR584" s="105"/>
      <c r="BS584" s="105"/>
      <c r="BT584" s="105"/>
      <c r="BU584" s="105"/>
      <c r="BV584" s="105"/>
      <c r="BW584" s="105"/>
      <c r="BX584" s="105"/>
      <c r="BY584" s="105"/>
      <c r="BZ584" s="105"/>
      <c r="CA584" s="105"/>
    </row>
    <row r="585" spans="1:80" s="32" customFormat="1" ht="12.75" customHeight="1">
      <c r="A585" s="111"/>
      <c r="B585" s="1106" t="s">
        <v>178</v>
      </c>
      <c r="C585" s="1107"/>
      <c r="D585" s="1108"/>
      <c r="E585" s="940" t="s">
        <v>543</v>
      </c>
      <c r="F585" s="941"/>
      <c r="G585" s="941"/>
      <c r="H585" s="941"/>
      <c r="I585" s="941"/>
      <c r="J585" s="941"/>
      <c r="K585" s="941"/>
      <c r="L585" s="941"/>
      <c r="M585" s="941"/>
      <c r="N585" s="941"/>
      <c r="O585" s="941"/>
      <c r="P585" s="941"/>
      <c r="Q585" s="941"/>
      <c r="R585" s="941"/>
      <c r="S585" s="941"/>
      <c r="T585" s="941"/>
      <c r="U585" s="941"/>
      <c r="V585" s="941"/>
      <c r="W585" s="941"/>
      <c r="X585" s="941"/>
      <c r="Y585" s="941"/>
      <c r="Z585" s="941"/>
      <c r="AA585" s="941"/>
      <c r="AB585" s="941"/>
      <c r="AC585" s="941"/>
      <c r="AD585" s="941"/>
      <c r="AE585" s="941"/>
      <c r="AF585" s="941"/>
      <c r="AG585" s="941"/>
      <c r="AH585" s="941"/>
      <c r="AI585" s="941"/>
      <c r="AJ585" s="941"/>
      <c r="AK585" s="941"/>
      <c r="AL585" s="941"/>
      <c r="AM585" s="941"/>
      <c r="AN585" s="941"/>
      <c r="AO585" s="941"/>
      <c r="AP585" s="941"/>
      <c r="AQ585" s="941"/>
      <c r="AR585" s="941"/>
      <c r="AS585" s="941"/>
      <c r="AT585" s="941"/>
      <c r="AU585" s="941"/>
      <c r="AV585" s="941"/>
      <c r="AW585" s="941"/>
      <c r="AX585" s="941"/>
      <c r="AY585" s="941"/>
      <c r="AZ585" s="941"/>
      <c r="BA585" s="941"/>
      <c r="BB585" s="941"/>
      <c r="BC585" s="941"/>
      <c r="BD585" s="941"/>
      <c r="BE585" s="941"/>
      <c r="BF585" s="942"/>
      <c r="BG585" s="899"/>
      <c r="BH585" s="900"/>
      <c r="BI585" s="900"/>
      <c r="BJ585" s="900"/>
      <c r="BK585" s="900"/>
      <c r="BL585" s="901"/>
      <c r="BM585" s="105"/>
      <c r="BN585" s="105"/>
      <c r="BO585" s="105"/>
      <c r="BP585" s="105"/>
      <c r="BQ585" s="105"/>
      <c r="BR585" s="105"/>
      <c r="BS585" s="105"/>
      <c r="BT585" s="105"/>
      <c r="BU585" s="105"/>
      <c r="BV585" s="105"/>
      <c r="BW585" s="105"/>
      <c r="BX585" s="105"/>
      <c r="BY585" s="105"/>
      <c r="BZ585" s="105"/>
      <c r="CA585" s="105"/>
      <c r="CB585" s="105"/>
    </row>
    <row r="586" spans="1:80" s="32" customFormat="1" ht="12.75" customHeight="1">
      <c r="A586" s="111"/>
      <c r="B586" s="1109"/>
      <c r="C586" s="1110"/>
      <c r="D586" s="1111"/>
      <c r="E586" s="943"/>
      <c r="F586" s="944"/>
      <c r="G586" s="944"/>
      <c r="H586" s="944"/>
      <c r="I586" s="944"/>
      <c r="J586" s="944"/>
      <c r="K586" s="944"/>
      <c r="L586" s="944"/>
      <c r="M586" s="944"/>
      <c r="N586" s="944"/>
      <c r="O586" s="944"/>
      <c r="P586" s="944"/>
      <c r="Q586" s="944"/>
      <c r="R586" s="944"/>
      <c r="S586" s="944"/>
      <c r="T586" s="944"/>
      <c r="U586" s="944"/>
      <c r="V586" s="944"/>
      <c r="W586" s="944"/>
      <c r="X586" s="944"/>
      <c r="Y586" s="944"/>
      <c r="Z586" s="944"/>
      <c r="AA586" s="944"/>
      <c r="AB586" s="944"/>
      <c r="AC586" s="944"/>
      <c r="AD586" s="944"/>
      <c r="AE586" s="944"/>
      <c r="AF586" s="944"/>
      <c r="AG586" s="944"/>
      <c r="AH586" s="944"/>
      <c r="AI586" s="944"/>
      <c r="AJ586" s="944"/>
      <c r="AK586" s="944"/>
      <c r="AL586" s="944"/>
      <c r="AM586" s="944"/>
      <c r="AN586" s="944"/>
      <c r="AO586" s="944"/>
      <c r="AP586" s="944"/>
      <c r="AQ586" s="944"/>
      <c r="AR586" s="944"/>
      <c r="AS586" s="944"/>
      <c r="AT586" s="944"/>
      <c r="AU586" s="944"/>
      <c r="AV586" s="944"/>
      <c r="AW586" s="944"/>
      <c r="AX586" s="944"/>
      <c r="AY586" s="944"/>
      <c r="AZ586" s="944"/>
      <c r="BA586" s="944"/>
      <c r="BB586" s="944"/>
      <c r="BC586" s="944"/>
      <c r="BD586" s="944"/>
      <c r="BE586" s="944"/>
      <c r="BF586" s="945"/>
      <c r="BG586" s="902"/>
      <c r="BH586" s="903"/>
      <c r="BI586" s="903"/>
      <c r="BJ586" s="903"/>
      <c r="BK586" s="903"/>
      <c r="BL586" s="904"/>
      <c r="BM586" s="105"/>
      <c r="BN586" s="105"/>
      <c r="BO586" s="105"/>
      <c r="BP586" s="105"/>
      <c r="BQ586" s="105"/>
      <c r="BR586" s="105"/>
      <c r="BS586" s="105"/>
      <c r="BT586" s="105"/>
      <c r="BU586" s="105"/>
      <c r="BV586" s="105"/>
      <c r="BW586" s="105"/>
      <c r="BX586" s="105"/>
      <c r="BY586" s="105"/>
      <c r="BZ586" s="105"/>
      <c r="CA586" s="105"/>
      <c r="CB586" s="105"/>
    </row>
    <row r="587" spans="1:80" s="32" customFormat="1" ht="12.75" customHeight="1">
      <c r="A587" s="111"/>
      <c r="B587" s="1109"/>
      <c r="C587" s="1110"/>
      <c r="D587" s="1111"/>
      <c r="E587" s="943"/>
      <c r="F587" s="944"/>
      <c r="G587" s="944"/>
      <c r="H587" s="944"/>
      <c r="I587" s="944"/>
      <c r="J587" s="944"/>
      <c r="K587" s="944"/>
      <c r="L587" s="944"/>
      <c r="M587" s="944"/>
      <c r="N587" s="944"/>
      <c r="O587" s="944"/>
      <c r="P587" s="944"/>
      <c r="Q587" s="944"/>
      <c r="R587" s="944"/>
      <c r="S587" s="944"/>
      <c r="T587" s="944"/>
      <c r="U587" s="944"/>
      <c r="V587" s="944"/>
      <c r="W587" s="944"/>
      <c r="X587" s="944"/>
      <c r="Y587" s="944"/>
      <c r="Z587" s="944"/>
      <c r="AA587" s="944"/>
      <c r="AB587" s="944"/>
      <c r="AC587" s="944"/>
      <c r="AD587" s="944"/>
      <c r="AE587" s="944"/>
      <c r="AF587" s="944"/>
      <c r="AG587" s="944"/>
      <c r="AH587" s="944"/>
      <c r="AI587" s="944"/>
      <c r="AJ587" s="944"/>
      <c r="AK587" s="944"/>
      <c r="AL587" s="944"/>
      <c r="AM587" s="944"/>
      <c r="AN587" s="944"/>
      <c r="AO587" s="944"/>
      <c r="AP587" s="944"/>
      <c r="AQ587" s="944"/>
      <c r="AR587" s="944"/>
      <c r="AS587" s="944"/>
      <c r="AT587" s="944"/>
      <c r="AU587" s="944"/>
      <c r="AV587" s="944"/>
      <c r="AW587" s="944"/>
      <c r="AX587" s="944"/>
      <c r="AY587" s="944"/>
      <c r="AZ587" s="944"/>
      <c r="BA587" s="944"/>
      <c r="BB587" s="944"/>
      <c r="BC587" s="944"/>
      <c r="BD587" s="944"/>
      <c r="BE587" s="944"/>
      <c r="BF587" s="945"/>
      <c r="BG587" s="902"/>
      <c r="BH587" s="903"/>
      <c r="BI587" s="903"/>
      <c r="BJ587" s="903"/>
      <c r="BK587" s="903"/>
      <c r="BL587" s="904"/>
      <c r="BM587" s="105"/>
      <c r="BN587" s="105"/>
      <c r="BO587" s="105"/>
      <c r="BP587" s="105"/>
      <c r="BQ587" s="105"/>
      <c r="BR587" s="105"/>
      <c r="BS587" s="105"/>
      <c r="BT587" s="105"/>
      <c r="BU587" s="105"/>
      <c r="BV587" s="105"/>
      <c r="BW587" s="105"/>
      <c r="BX587" s="105"/>
      <c r="BY587" s="105"/>
      <c r="BZ587" s="105"/>
      <c r="CA587" s="105"/>
      <c r="CB587" s="105"/>
    </row>
    <row r="588" spans="1:80" s="32" customFormat="1" ht="12.75" customHeight="1">
      <c r="A588" s="111"/>
      <c r="B588" s="1112"/>
      <c r="C588" s="1113"/>
      <c r="D588" s="1114"/>
      <c r="E588" s="946"/>
      <c r="F588" s="947"/>
      <c r="G588" s="947"/>
      <c r="H588" s="947"/>
      <c r="I588" s="947"/>
      <c r="J588" s="947"/>
      <c r="K588" s="947"/>
      <c r="L588" s="947"/>
      <c r="M588" s="947"/>
      <c r="N588" s="947"/>
      <c r="O588" s="947"/>
      <c r="P588" s="947"/>
      <c r="Q588" s="947"/>
      <c r="R588" s="947"/>
      <c r="S588" s="947"/>
      <c r="T588" s="947"/>
      <c r="U588" s="947"/>
      <c r="V588" s="947"/>
      <c r="W588" s="947"/>
      <c r="X588" s="947"/>
      <c r="Y588" s="947"/>
      <c r="Z588" s="947"/>
      <c r="AA588" s="947"/>
      <c r="AB588" s="947"/>
      <c r="AC588" s="947"/>
      <c r="AD588" s="947"/>
      <c r="AE588" s="947"/>
      <c r="AF588" s="947"/>
      <c r="AG588" s="947"/>
      <c r="AH588" s="947"/>
      <c r="AI588" s="947"/>
      <c r="AJ588" s="947"/>
      <c r="AK588" s="947"/>
      <c r="AL588" s="947"/>
      <c r="AM588" s="947"/>
      <c r="AN588" s="947"/>
      <c r="AO588" s="947"/>
      <c r="AP588" s="947"/>
      <c r="AQ588" s="947"/>
      <c r="AR588" s="947"/>
      <c r="AS588" s="947"/>
      <c r="AT588" s="947"/>
      <c r="AU588" s="947"/>
      <c r="AV588" s="947"/>
      <c r="AW588" s="947"/>
      <c r="AX588" s="947"/>
      <c r="AY588" s="947"/>
      <c r="AZ588" s="947"/>
      <c r="BA588" s="947"/>
      <c r="BB588" s="947"/>
      <c r="BC588" s="947"/>
      <c r="BD588" s="947"/>
      <c r="BE588" s="947"/>
      <c r="BF588" s="948"/>
      <c r="BG588" s="905"/>
      <c r="BH588" s="906"/>
      <c r="BI588" s="906"/>
      <c r="BJ588" s="906"/>
      <c r="BK588" s="906"/>
      <c r="BL588" s="907"/>
      <c r="BM588" s="105"/>
      <c r="BN588" s="105"/>
      <c r="BO588" s="105"/>
      <c r="BP588" s="105"/>
      <c r="BQ588" s="105"/>
      <c r="BR588" s="105"/>
      <c r="BS588" s="105"/>
      <c r="BT588" s="105"/>
      <c r="BU588" s="105"/>
      <c r="BV588" s="105"/>
      <c r="BW588" s="105"/>
      <c r="BX588" s="105"/>
      <c r="BY588" s="105"/>
      <c r="BZ588" s="105"/>
      <c r="CA588" s="105"/>
      <c r="CB588" s="105"/>
    </row>
    <row r="589" spans="1:80" s="32" customFormat="1" ht="12.75" customHeight="1">
      <c r="A589" s="111"/>
      <c r="B589" s="1106" t="s">
        <v>392</v>
      </c>
      <c r="C589" s="1107"/>
      <c r="D589" s="1108"/>
      <c r="E589" s="940" t="s">
        <v>698</v>
      </c>
      <c r="F589" s="941"/>
      <c r="G589" s="941"/>
      <c r="H589" s="941"/>
      <c r="I589" s="941"/>
      <c r="J589" s="941"/>
      <c r="K589" s="941"/>
      <c r="L589" s="941"/>
      <c r="M589" s="941"/>
      <c r="N589" s="941"/>
      <c r="O589" s="941"/>
      <c r="P589" s="941"/>
      <c r="Q589" s="941"/>
      <c r="R589" s="941"/>
      <c r="S589" s="941"/>
      <c r="T589" s="941"/>
      <c r="U589" s="941"/>
      <c r="V589" s="941"/>
      <c r="W589" s="941"/>
      <c r="X589" s="941"/>
      <c r="Y589" s="941"/>
      <c r="Z589" s="941"/>
      <c r="AA589" s="941"/>
      <c r="AB589" s="941"/>
      <c r="AC589" s="941"/>
      <c r="AD589" s="941"/>
      <c r="AE589" s="941"/>
      <c r="AF589" s="941"/>
      <c r="AG589" s="941"/>
      <c r="AH589" s="941"/>
      <c r="AI589" s="941"/>
      <c r="AJ589" s="941"/>
      <c r="AK589" s="941"/>
      <c r="AL589" s="941"/>
      <c r="AM589" s="941"/>
      <c r="AN589" s="941"/>
      <c r="AO589" s="941"/>
      <c r="AP589" s="941"/>
      <c r="AQ589" s="941"/>
      <c r="AR589" s="941"/>
      <c r="AS589" s="941"/>
      <c r="AT589" s="941"/>
      <c r="AU589" s="941"/>
      <c r="AV589" s="941"/>
      <c r="AW589" s="941"/>
      <c r="AX589" s="941"/>
      <c r="AY589" s="941"/>
      <c r="AZ589" s="941"/>
      <c r="BA589" s="941"/>
      <c r="BB589" s="941"/>
      <c r="BC589" s="941"/>
      <c r="BD589" s="941"/>
      <c r="BE589" s="941"/>
      <c r="BF589" s="942"/>
      <c r="BG589" s="899"/>
      <c r="BH589" s="900"/>
      <c r="BI589" s="900"/>
      <c r="BJ589" s="900"/>
      <c r="BK589" s="900"/>
      <c r="BL589" s="901"/>
      <c r="BM589" s="105"/>
      <c r="BN589" s="105"/>
      <c r="BO589" s="105"/>
      <c r="BP589" s="105"/>
      <c r="BQ589" s="105"/>
      <c r="BR589" s="105"/>
      <c r="BS589" s="105"/>
      <c r="BT589" s="105"/>
      <c r="BU589" s="105"/>
      <c r="BV589" s="105"/>
      <c r="BW589" s="105"/>
      <c r="BX589" s="105"/>
      <c r="BY589" s="105"/>
      <c r="BZ589" s="105"/>
      <c r="CA589" s="105"/>
      <c r="CB589" s="105"/>
    </row>
    <row r="590" spans="1:80" s="32" customFormat="1" ht="12.75" customHeight="1">
      <c r="A590" s="111"/>
      <c r="B590" s="1109"/>
      <c r="C590" s="1110"/>
      <c r="D590" s="1111"/>
      <c r="E590" s="943"/>
      <c r="F590" s="944"/>
      <c r="G590" s="944"/>
      <c r="H590" s="944"/>
      <c r="I590" s="944"/>
      <c r="J590" s="944"/>
      <c r="K590" s="944"/>
      <c r="L590" s="944"/>
      <c r="M590" s="944"/>
      <c r="N590" s="944"/>
      <c r="O590" s="944"/>
      <c r="P590" s="944"/>
      <c r="Q590" s="944"/>
      <c r="R590" s="944"/>
      <c r="S590" s="944"/>
      <c r="T590" s="944"/>
      <c r="U590" s="944"/>
      <c r="V590" s="944"/>
      <c r="W590" s="944"/>
      <c r="X590" s="944"/>
      <c r="Y590" s="944"/>
      <c r="Z590" s="944"/>
      <c r="AA590" s="944"/>
      <c r="AB590" s="944"/>
      <c r="AC590" s="944"/>
      <c r="AD590" s="944"/>
      <c r="AE590" s="944"/>
      <c r="AF590" s="944"/>
      <c r="AG590" s="944"/>
      <c r="AH590" s="944"/>
      <c r="AI590" s="944"/>
      <c r="AJ590" s="944"/>
      <c r="AK590" s="944"/>
      <c r="AL590" s="944"/>
      <c r="AM590" s="944"/>
      <c r="AN590" s="944"/>
      <c r="AO590" s="944"/>
      <c r="AP590" s="944"/>
      <c r="AQ590" s="944"/>
      <c r="AR590" s="944"/>
      <c r="AS590" s="944"/>
      <c r="AT590" s="944"/>
      <c r="AU590" s="944"/>
      <c r="AV590" s="944"/>
      <c r="AW590" s="944"/>
      <c r="AX590" s="944"/>
      <c r="AY590" s="944"/>
      <c r="AZ590" s="944"/>
      <c r="BA590" s="944"/>
      <c r="BB590" s="944"/>
      <c r="BC590" s="944"/>
      <c r="BD590" s="944"/>
      <c r="BE590" s="944"/>
      <c r="BF590" s="945"/>
      <c r="BG590" s="902"/>
      <c r="BH590" s="903"/>
      <c r="BI590" s="903"/>
      <c r="BJ590" s="903"/>
      <c r="BK590" s="903"/>
      <c r="BL590" s="904"/>
      <c r="BM590" s="105"/>
      <c r="BN590" s="105"/>
      <c r="BO590" s="105"/>
      <c r="BP590" s="105"/>
      <c r="BQ590" s="105"/>
      <c r="BR590" s="105"/>
      <c r="BS590" s="105"/>
      <c r="BT590" s="105"/>
      <c r="BU590" s="105"/>
      <c r="BV590" s="105"/>
      <c r="BW590" s="105"/>
      <c r="BX590" s="105"/>
      <c r="BY590" s="105"/>
      <c r="BZ590" s="105"/>
      <c r="CA590" s="105"/>
      <c r="CB590" s="105"/>
    </row>
    <row r="591" spans="1:80" s="32" customFormat="1" ht="12.75" customHeight="1">
      <c r="A591" s="111"/>
      <c r="B591" s="1112"/>
      <c r="C591" s="1113"/>
      <c r="D591" s="1114"/>
      <c r="E591" s="946"/>
      <c r="F591" s="947"/>
      <c r="G591" s="947"/>
      <c r="H591" s="947"/>
      <c r="I591" s="947"/>
      <c r="J591" s="947"/>
      <c r="K591" s="947"/>
      <c r="L591" s="947"/>
      <c r="M591" s="947"/>
      <c r="N591" s="947"/>
      <c r="O591" s="947"/>
      <c r="P591" s="947"/>
      <c r="Q591" s="947"/>
      <c r="R591" s="947"/>
      <c r="S591" s="947"/>
      <c r="T591" s="947"/>
      <c r="U591" s="947"/>
      <c r="V591" s="947"/>
      <c r="W591" s="947"/>
      <c r="X591" s="947"/>
      <c r="Y591" s="947"/>
      <c r="Z591" s="947"/>
      <c r="AA591" s="947"/>
      <c r="AB591" s="947"/>
      <c r="AC591" s="947"/>
      <c r="AD591" s="947"/>
      <c r="AE591" s="947"/>
      <c r="AF591" s="947"/>
      <c r="AG591" s="947"/>
      <c r="AH591" s="947"/>
      <c r="AI591" s="947"/>
      <c r="AJ591" s="947"/>
      <c r="AK591" s="947"/>
      <c r="AL591" s="947"/>
      <c r="AM591" s="947"/>
      <c r="AN591" s="947"/>
      <c r="AO591" s="947"/>
      <c r="AP591" s="947"/>
      <c r="AQ591" s="947"/>
      <c r="AR591" s="947"/>
      <c r="AS591" s="947"/>
      <c r="AT591" s="947"/>
      <c r="AU591" s="947"/>
      <c r="AV591" s="947"/>
      <c r="AW591" s="947"/>
      <c r="AX591" s="947"/>
      <c r="AY591" s="947"/>
      <c r="AZ591" s="947"/>
      <c r="BA591" s="947"/>
      <c r="BB591" s="947"/>
      <c r="BC591" s="947"/>
      <c r="BD591" s="947"/>
      <c r="BE591" s="947"/>
      <c r="BF591" s="948"/>
      <c r="BG591" s="905"/>
      <c r="BH591" s="906"/>
      <c r="BI591" s="906"/>
      <c r="BJ591" s="906"/>
      <c r="BK591" s="906"/>
      <c r="BL591" s="907"/>
      <c r="BM591" s="105"/>
      <c r="BN591" s="105"/>
      <c r="BO591" s="105"/>
      <c r="BP591" s="105"/>
      <c r="BQ591" s="105"/>
      <c r="BR591" s="105"/>
      <c r="BS591" s="105"/>
      <c r="BT591" s="105"/>
      <c r="BU591" s="105"/>
      <c r="BV591" s="105"/>
      <c r="BW591" s="105"/>
      <c r="BX591" s="105"/>
      <c r="BY591" s="105"/>
      <c r="BZ591" s="105"/>
      <c r="CA591" s="105"/>
      <c r="CB591" s="105"/>
    </row>
    <row r="592" spans="1:80" s="32" customFormat="1" ht="12.75" customHeight="1">
      <c r="A592" s="111"/>
      <c r="B592" s="1106" t="s">
        <v>393</v>
      </c>
      <c r="C592" s="1107"/>
      <c r="D592" s="1108"/>
      <c r="E592" s="940" t="s">
        <v>544</v>
      </c>
      <c r="F592" s="941"/>
      <c r="G592" s="941"/>
      <c r="H592" s="941"/>
      <c r="I592" s="941"/>
      <c r="J592" s="941"/>
      <c r="K592" s="941"/>
      <c r="L592" s="941"/>
      <c r="M592" s="941"/>
      <c r="N592" s="941"/>
      <c r="O592" s="941"/>
      <c r="P592" s="941"/>
      <c r="Q592" s="941"/>
      <c r="R592" s="941"/>
      <c r="S592" s="941"/>
      <c r="T592" s="941"/>
      <c r="U592" s="941"/>
      <c r="V592" s="941"/>
      <c r="W592" s="941"/>
      <c r="X592" s="941"/>
      <c r="Y592" s="941"/>
      <c r="Z592" s="941"/>
      <c r="AA592" s="941"/>
      <c r="AB592" s="941"/>
      <c r="AC592" s="941"/>
      <c r="AD592" s="941"/>
      <c r="AE592" s="941"/>
      <c r="AF592" s="941"/>
      <c r="AG592" s="941"/>
      <c r="AH592" s="941"/>
      <c r="AI592" s="941"/>
      <c r="AJ592" s="941"/>
      <c r="AK592" s="941"/>
      <c r="AL592" s="941"/>
      <c r="AM592" s="941"/>
      <c r="AN592" s="941"/>
      <c r="AO592" s="941"/>
      <c r="AP592" s="941"/>
      <c r="AQ592" s="941"/>
      <c r="AR592" s="941"/>
      <c r="AS592" s="941"/>
      <c r="AT592" s="941"/>
      <c r="AU592" s="941"/>
      <c r="AV592" s="941"/>
      <c r="AW592" s="941"/>
      <c r="AX592" s="941"/>
      <c r="AY592" s="941"/>
      <c r="AZ592" s="941"/>
      <c r="BA592" s="941"/>
      <c r="BB592" s="941"/>
      <c r="BC592" s="941"/>
      <c r="BD592" s="941"/>
      <c r="BE592" s="941"/>
      <c r="BF592" s="942"/>
      <c r="BG592" s="899"/>
      <c r="BH592" s="900"/>
      <c r="BI592" s="900"/>
      <c r="BJ592" s="900"/>
      <c r="BK592" s="900"/>
      <c r="BL592" s="901"/>
      <c r="BM592" s="105"/>
      <c r="BN592" s="105"/>
      <c r="BO592" s="105"/>
      <c r="BP592" s="105"/>
      <c r="BQ592" s="105"/>
      <c r="BR592" s="105"/>
      <c r="BS592" s="105"/>
      <c r="BT592" s="105"/>
      <c r="BU592" s="105"/>
      <c r="BV592" s="105"/>
      <c r="BW592" s="105"/>
      <c r="BX592" s="105"/>
      <c r="BY592" s="105"/>
      <c r="BZ592" s="105"/>
      <c r="CA592" s="105"/>
      <c r="CB592" s="105"/>
    </row>
    <row r="593" spans="1:80" s="32" customFormat="1" ht="12.75" customHeight="1">
      <c r="A593" s="111"/>
      <c r="B593" s="1112"/>
      <c r="C593" s="1113"/>
      <c r="D593" s="1114"/>
      <c r="E593" s="946"/>
      <c r="F593" s="947"/>
      <c r="G593" s="947"/>
      <c r="H593" s="947"/>
      <c r="I593" s="947"/>
      <c r="J593" s="947"/>
      <c r="K593" s="947"/>
      <c r="L593" s="947"/>
      <c r="M593" s="947"/>
      <c r="N593" s="947"/>
      <c r="O593" s="947"/>
      <c r="P593" s="947"/>
      <c r="Q593" s="947"/>
      <c r="R593" s="947"/>
      <c r="S593" s="947"/>
      <c r="T593" s="947"/>
      <c r="U593" s="947"/>
      <c r="V593" s="947"/>
      <c r="W593" s="947"/>
      <c r="X593" s="947"/>
      <c r="Y593" s="947"/>
      <c r="Z593" s="947"/>
      <c r="AA593" s="947"/>
      <c r="AB593" s="947"/>
      <c r="AC593" s="947"/>
      <c r="AD593" s="947"/>
      <c r="AE593" s="947"/>
      <c r="AF593" s="947"/>
      <c r="AG593" s="947"/>
      <c r="AH593" s="947"/>
      <c r="AI593" s="947"/>
      <c r="AJ593" s="947"/>
      <c r="AK593" s="947"/>
      <c r="AL593" s="947"/>
      <c r="AM593" s="947"/>
      <c r="AN593" s="947"/>
      <c r="AO593" s="947"/>
      <c r="AP593" s="947"/>
      <c r="AQ593" s="947"/>
      <c r="AR593" s="947"/>
      <c r="AS593" s="947"/>
      <c r="AT593" s="947"/>
      <c r="AU593" s="947"/>
      <c r="AV593" s="947"/>
      <c r="AW593" s="947"/>
      <c r="AX593" s="947"/>
      <c r="AY593" s="947"/>
      <c r="AZ593" s="947"/>
      <c r="BA593" s="947"/>
      <c r="BB593" s="947"/>
      <c r="BC593" s="947"/>
      <c r="BD593" s="947"/>
      <c r="BE593" s="947"/>
      <c r="BF593" s="948"/>
      <c r="BG593" s="905"/>
      <c r="BH593" s="906"/>
      <c r="BI593" s="906"/>
      <c r="BJ593" s="906"/>
      <c r="BK593" s="906"/>
      <c r="BL593" s="907"/>
      <c r="BM593" s="105"/>
      <c r="BN593" s="105"/>
      <c r="BO593" s="105"/>
      <c r="BP593" s="105"/>
      <c r="BQ593" s="105"/>
      <c r="BR593" s="105"/>
      <c r="BS593" s="105"/>
      <c r="BT593" s="105"/>
      <c r="BU593" s="105"/>
      <c r="BV593" s="105"/>
      <c r="BW593" s="105"/>
      <c r="BX593" s="105"/>
      <c r="BY593" s="105"/>
      <c r="BZ593" s="105"/>
      <c r="CA593" s="105"/>
      <c r="CB593" s="105"/>
    </row>
    <row r="594" spans="1:80" s="32" customFormat="1" ht="12.75" customHeight="1">
      <c r="A594" s="111"/>
      <c r="B594" s="1106" t="s">
        <v>394</v>
      </c>
      <c r="C594" s="1107"/>
      <c r="D594" s="1108"/>
      <c r="E594" s="940" t="s">
        <v>545</v>
      </c>
      <c r="F594" s="941"/>
      <c r="G594" s="941"/>
      <c r="H594" s="941"/>
      <c r="I594" s="941"/>
      <c r="J594" s="941"/>
      <c r="K594" s="941"/>
      <c r="L594" s="941"/>
      <c r="M594" s="941"/>
      <c r="N594" s="941"/>
      <c r="O594" s="941"/>
      <c r="P594" s="941"/>
      <c r="Q594" s="941"/>
      <c r="R594" s="941"/>
      <c r="S594" s="941"/>
      <c r="T594" s="941"/>
      <c r="U594" s="941"/>
      <c r="V594" s="941"/>
      <c r="W594" s="941"/>
      <c r="X594" s="941"/>
      <c r="Y594" s="941"/>
      <c r="Z594" s="941"/>
      <c r="AA594" s="941"/>
      <c r="AB594" s="941"/>
      <c r="AC594" s="941"/>
      <c r="AD594" s="941"/>
      <c r="AE594" s="941"/>
      <c r="AF594" s="941"/>
      <c r="AG594" s="941"/>
      <c r="AH594" s="941"/>
      <c r="AI594" s="941"/>
      <c r="AJ594" s="941"/>
      <c r="AK594" s="941"/>
      <c r="AL594" s="941"/>
      <c r="AM594" s="941"/>
      <c r="AN594" s="941"/>
      <c r="AO594" s="941"/>
      <c r="AP594" s="941"/>
      <c r="AQ594" s="941"/>
      <c r="AR594" s="941"/>
      <c r="AS594" s="941"/>
      <c r="AT594" s="941"/>
      <c r="AU594" s="941"/>
      <c r="AV594" s="941"/>
      <c r="AW594" s="941"/>
      <c r="AX594" s="941"/>
      <c r="AY594" s="941"/>
      <c r="AZ594" s="941"/>
      <c r="BA594" s="941"/>
      <c r="BB594" s="941"/>
      <c r="BC594" s="941"/>
      <c r="BD594" s="941"/>
      <c r="BE594" s="941"/>
      <c r="BF594" s="942"/>
      <c r="BG594" s="899"/>
      <c r="BH594" s="900"/>
      <c r="BI594" s="900"/>
      <c r="BJ594" s="900"/>
      <c r="BK594" s="900"/>
      <c r="BL594" s="901"/>
      <c r="BM594" s="105"/>
      <c r="BN594" s="105"/>
      <c r="BO594" s="105"/>
      <c r="BP594" s="105"/>
      <c r="BQ594" s="105"/>
      <c r="BR594" s="105"/>
      <c r="BS594" s="105"/>
      <c r="BT594" s="105"/>
      <c r="BU594" s="105"/>
      <c r="BV594" s="105"/>
      <c r="BW594" s="105"/>
      <c r="BX594" s="105"/>
      <c r="BY594" s="105"/>
      <c r="BZ594" s="105"/>
      <c r="CA594" s="105"/>
      <c r="CB594" s="105"/>
    </row>
    <row r="595" spans="1:80" s="32" customFormat="1" ht="12.75" customHeight="1">
      <c r="A595" s="111"/>
      <c r="B595" s="1109"/>
      <c r="C595" s="1110"/>
      <c r="D595" s="1111"/>
      <c r="E595" s="943"/>
      <c r="F595" s="944"/>
      <c r="G595" s="944"/>
      <c r="H595" s="944"/>
      <c r="I595" s="944"/>
      <c r="J595" s="944"/>
      <c r="K595" s="944"/>
      <c r="L595" s="944"/>
      <c r="M595" s="944"/>
      <c r="N595" s="944"/>
      <c r="O595" s="944"/>
      <c r="P595" s="944"/>
      <c r="Q595" s="944"/>
      <c r="R595" s="944"/>
      <c r="S595" s="944"/>
      <c r="T595" s="944"/>
      <c r="U595" s="944"/>
      <c r="V595" s="944"/>
      <c r="W595" s="944"/>
      <c r="X595" s="944"/>
      <c r="Y595" s="944"/>
      <c r="Z595" s="944"/>
      <c r="AA595" s="944"/>
      <c r="AB595" s="944"/>
      <c r="AC595" s="944"/>
      <c r="AD595" s="944"/>
      <c r="AE595" s="944"/>
      <c r="AF595" s="944"/>
      <c r="AG595" s="944"/>
      <c r="AH595" s="944"/>
      <c r="AI595" s="944"/>
      <c r="AJ595" s="944"/>
      <c r="AK595" s="944"/>
      <c r="AL595" s="944"/>
      <c r="AM595" s="944"/>
      <c r="AN595" s="944"/>
      <c r="AO595" s="944"/>
      <c r="AP595" s="944"/>
      <c r="AQ595" s="944"/>
      <c r="AR595" s="944"/>
      <c r="AS595" s="944"/>
      <c r="AT595" s="944"/>
      <c r="AU595" s="944"/>
      <c r="AV595" s="944"/>
      <c r="AW595" s="944"/>
      <c r="AX595" s="944"/>
      <c r="AY595" s="944"/>
      <c r="AZ595" s="944"/>
      <c r="BA595" s="944"/>
      <c r="BB595" s="944"/>
      <c r="BC595" s="944"/>
      <c r="BD595" s="944"/>
      <c r="BE595" s="944"/>
      <c r="BF595" s="945"/>
      <c r="BG595" s="902"/>
      <c r="BH595" s="903"/>
      <c r="BI595" s="903"/>
      <c r="BJ595" s="903"/>
      <c r="BK595" s="903"/>
      <c r="BL595" s="904"/>
      <c r="BM595" s="105"/>
      <c r="BN595" s="105"/>
      <c r="BO595" s="105"/>
      <c r="BP595" s="105"/>
      <c r="BQ595" s="105"/>
      <c r="BR595" s="105"/>
      <c r="BS595" s="105"/>
      <c r="BT595" s="105"/>
      <c r="BU595" s="105"/>
      <c r="BV595" s="105"/>
      <c r="BW595" s="105"/>
      <c r="BX595" s="105"/>
      <c r="BY595" s="105"/>
      <c r="BZ595" s="105"/>
      <c r="CA595" s="105"/>
      <c r="CB595" s="105"/>
    </row>
    <row r="596" spans="1:80" s="32" customFormat="1" ht="12.75" customHeight="1">
      <c r="A596" s="111"/>
      <c r="B596" s="1109"/>
      <c r="C596" s="1110"/>
      <c r="D596" s="1111"/>
      <c r="E596" s="943"/>
      <c r="F596" s="944"/>
      <c r="G596" s="944"/>
      <c r="H596" s="944"/>
      <c r="I596" s="944"/>
      <c r="J596" s="944"/>
      <c r="K596" s="944"/>
      <c r="L596" s="944"/>
      <c r="M596" s="944"/>
      <c r="N596" s="944"/>
      <c r="O596" s="944"/>
      <c r="P596" s="944"/>
      <c r="Q596" s="944"/>
      <c r="R596" s="944"/>
      <c r="S596" s="944"/>
      <c r="T596" s="944"/>
      <c r="U596" s="944"/>
      <c r="V596" s="944"/>
      <c r="W596" s="944"/>
      <c r="X596" s="944"/>
      <c r="Y596" s="944"/>
      <c r="Z596" s="944"/>
      <c r="AA596" s="944"/>
      <c r="AB596" s="944"/>
      <c r="AC596" s="944"/>
      <c r="AD596" s="944"/>
      <c r="AE596" s="944"/>
      <c r="AF596" s="944"/>
      <c r="AG596" s="944"/>
      <c r="AH596" s="944"/>
      <c r="AI596" s="944"/>
      <c r="AJ596" s="944"/>
      <c r="AK596" s="944"/>
      <c r="AL596" s="944"/>
      <c r="AM596" s="944"/>
      <c r="AN596" s="944"/>
      <c r="AO596" s="944"/>
      <c r="AP596" s="944"/>
      <c r="AQ596" s="944"/>
      <c r="AR596" s="944"/>
      <c r="AS596" s="944"/>
      <c r="AT596" s="944"/>
      <c r="AU596" s="944"/>
      <c r="AV596" s="944"/>
      <c r="AW596" s="944"/>
      <c r="AX596" s="944"/>
      <c r="AY596" s="944"/>
      <c r="AZ596" s="944"/>
      <c r="BA596" s="944"/>
      <c r="BB596" s="944"/>
      <c r="BC596" s="944"/>
      <c r="BD596" s="944"/>
      <c r="BE596" s="944"/>
      <c r="BF596" s="945"/>
      <c r="BG596" s="902"/>
      <c r="BH596" s="903"/>
      <c r="BI596" s="903"/>
      <c r="BJ596" s="903"/>
      <c r="BK596" s="903"/>
      <c r="BL596" s="904"/>
      <c r="BM596" s="105"/>
      <c r="BN596" s="105"/>
      <c r="BO596" s="105"/>
      <c r="BP596" s="105"/>
      <c r="BQ596" s="105"/>
      <c r="BR596" s="105"/>
      <c r="BS596" s="105"/>
      <c r="BT596" s="105"/>
      <c r="BU596" s="105"/>
      <c r="BV596" s="105"/>
      <c r="BW596" s="105"/>
      <c r="BX596" s="105"/>
      <c r="BY596" s="105"/>
      <c r="BZ596" s="105"/>
      <c r="CA596" s="105"/>
      <c r="CB596" s="105"/>
    </row>
    <row r="597" spans="1:80" s="32" customFormat="1" ht="12.75" customHeight="1">
      <c r="A597" s="111"/>
      <c r="B597" s="1109"/>
      <c r="C597" s="1110"/>
      <c r="D597" s="1111"/>
      <c r="E597" s="943"/>
      <c r="F597" s="944"/>
      <c r="G597" s="944"/>
      <c r="H597" s="944"/>
      <c r="I597" s="944"/>
      <c r="J597" s="944"/>
      <c r="K597" s="944"/>
      <c r="L597" s="944"/>
      <c r="M597" s="944"/>
      <c r="N597" s="944"/>
      <c r="O597" s="944"/>
      <c r="P597" s="944"/>
      <c r="Q597" s="944"/>
      <c r="R597" s="944"/>
      <c r="S597" s="944"/>
      <c r="T597" s="944"/>
      <c r="U597" s="944"/>
      <c r="V597" s="944"/>
      <c r="W597" s="944"/>
      <c r="X597" s="944"/>
      <c r="Y597" s="944"/>
      <c r="Z597" s="944"/>
      <c r="AA597" s="944"/>
      <c r="AB597" s="944"/>
      <c r="AC597" s="944"/>
      <c r="AD597" s="944"/>
      <c r="AE597" s="944"/>
      <c r="AF597" s="944"/>
      <c r="AG597" s="944"/>
      <c r="AH597" s="944"/>
      <c r="AI597" s="944"/>
      <c r="AJ597" s="944"/>
      <c r="AK597" s="944"/>
      <c r="AL597" s="944"/>
      <c r="AM597" s="944"/>
      <c r="AN597" s="944"/>
      <c r="AO597" s="944"/>
      <c r="AP597" s="944"/>
      <c r="AQ597" s="944"/>
      <c r="AR597" s="944"/>
      <c r="AS597" s="944"/>
      <c r="AT597" s="944"/>
      <c r="AU597" s="944"/>
      <c r="AV597" s="944"/>
      <c r="AW597" s="944"/>
      <c r="AX597" s="944"/>
      <c r="AY597" s="944"/>
      <c r="AZ597" s="944"/>
      <c r="BA597" s="944"/>
      <c r="BB597" s="944"/>
      <c r="BC597" s="944"/>
      <c r="BD597" s="944"/>
      <c r="BE597" s="944"/>
      <c r="BF597" s="945"/>
      <c r="BG597" s="902"/>
      <c r="BH597" s="903"/>
      <c r="BI597" s="903"/>
      <c r="BJ597" s="903"/>
      <c r="BK597" s="903"/>
      <c r="BL597" s="904"/>
      <c r="BM597" s="105"/>
      <c r="BN597" s="105"/>
      <c r="BO597" s="105"/>
      <c r="BP597" s="105"/>
      <c r="BQ597" s="105"/>
      <c r="BR597" s="105"/>
      <c r="BS597" s="105"/>
      <c r="BT597" s="105"/>
      <c r="BU597" s="105"/>
      <c r="BV597" s="105"/>
      <c r="BW597" s="105"/>
      <c r="BX597" s="105"/>
      <c r="BY597" s="105"/>
      <c r="BZ597" s="105"/>
      <c r="CA597" s="105"/>
      <c r="CB597" s="105"/>
    </row>
    <row r="598" spans="1:80" s="32" customFormat="1" ht="12.75" customHeight="1">
      <c r="A598" s="111"/>
      <c r="B598" s="1112"/>
      <c r="C598" s="1113"/>
      <c r="D598" s="1114"/>
      <c r="E598" s="946"/>
      <c r="F598" s="947"/>
      <c r="G598" s="947"/>
      <c r="H598" s="947"/>
      <c r="I598" s="947"/>
      <c r="J598" s="947"/>
      <c r="K598" s="947"/>
      <c r="L598" s="947"/>
      <c r="M598" s="947"/>
      <c r="N598" s="947"/>
      <c r="O598" s="947"/>
      <c r="P598" s="947"/>
      <c r="Q598" s="947"/>
      <c r="R598" s="947"/>
      <c r="S598" s="947"/>
      <c r="T598" s="947"/>
      <c r="U598" s="947"/>
      <c r="V598" s="947"/>
      <c r="W598" s="947"/>
      <c r="X598" s="947"/>
      <c r="Y598" s="947"/>
      <c r="Z598" s="947"/>
      <c r="AA598" s="947"/>
      <c r="AB598" s="947"/>
      <c r="AC598" s="947"/>
      <c r="AD598" s="947"/>
      <c r="AE598" s="947"/>
      <c r="AF598" s="947"/>
      <c r="AG598" s="947"/>
      <c r="AH598" s="947"/>
      <c r="AI598" s="947"/>
      <c r="AJ598" s="947"/>
      <c r="AK598" s="947"/>
      <c r="AL598" s="947"/>
      <c r="AM598" s="947"/>
      <c r="AN598" s="947"/>
      <c r="AO598" s="947"/>
      <c r="AP598" s="947"/>
      <c r="AQ598" s="947"/>
      <c r="AR598" s="947"/>
      <c r="AS598" s="947"/>
      <c r="AT598" s="947"/>
      <c r="AU598" s="947"/>
      <c r="AV598" s="947"/>
      <c r="AW598" s="947"/>
      <c r="AX598" s="947"/>
      <c r="AY598" s="947"/>
      <c r="AZ598" s="947"/>
      <c r="BA598" s="947"/>
      <c r="BB598" s="947"/>
      <c r="BC598" s="947"/>
      <c r="BD598" s="947"/>
      <c r="BE598" s="947"/>
      <c r="BF598" s="948"/>
      <c r="BG598" s="905"/>
      <c r="BH598" s="906"/>
      <c r="BI598" s="906"/>
      <c r="BJ598" s="906"/>
      <c r="BK598" s="906"/>
      <c r="BL598" s="907"/>
      <c r="BM598" s="105"/>
      <c r="BN598" s="105"/>
      <c r="BO598" s="105"/>
      <c r="BP598" s="105"/>
      <c r="BQ598" s="105"/>
      <c r="BR598" s="105"/>
      <c r="BS598" s="105"/>
      <c r="BT598" s="105"/>
      <c r="BU598" s="105"/>
      <c r="BV598" s="105"/>
      <c r="BW598" s="105"/>
      <c r="BX598" s="105"/>
      <c r="BY598" s="105"/>
      <c r="BZ598" s="105"/>
      <c r="CA598" s="105"/>
      <c r="CB598" s="105"/>
    </row>
    <row r="599" spans="1:80" s="32" customFormat="1" ht="12.75" customHeight="1">
      <c r="A599" s="111"/>
      <c r="B599" s="5"/>
      <c r="C599" s="5"/>
      <c r="D599" s="5"/>
      <c r="E599" s="40"/>
      <c r="F599" s="40"/>
      <c r="G599" s="40"/>
      <c r="H599" s="40"/>
      <c r="I599" s="40"/>
      <c r="J599" s="40"/>
      <c r="K599" s="40"/>
      <c r="L599" s="40"/>
      <c r="M599" s="40"/>
      <c r="N599" s="40"/>
      <c r="O599" s="40"/>
      <c r="P599" s="40"/>
      <c r="Q599" s="40"/>
      <c r="R599" s="40"/>
      <c r="S599" s="40"/>
      <c r="T599" s="40"/>
      <c r="U599" s="40"/>
      <c r="V599" s="40"/>
      <c r="W599" s="40"/>
      <c r="X599" s="40"/>
      <c r="Y599" s="40"/>
      <c r="Z599" s="40"/>
      <c r="AA599" s="40"/>
      <c r="AB599" s="40"/>
      <c r="AC599" s="40"/>
      <c r="AD599" s="40"/>
      <c r="AE599" s="40"/>
      <c r="AF599" s="40"/>
      <c r="AG599" s="40"/>
      <c r="AH599" s="40"/>
      <c r="AI599" s="40"/>
      <c r="AJ599" s="40"/>
      <c r="AK599" s="40"/>
      <c r="AL599" s="40"/>
      <c r="AM599" s="40"/>
      <c r="AN599" s="40"/>
      <c r="AO599" s="40"/>
      <c r="AP599" s="40"/>
      <c r="AQ599" s="40"/>
      <c r="AR599" s="40"/>
      <c r="AS599" s="40"/>
      <c r="AT599" s="40"/>
      <c r="AU599" s="40"/>
      <c r="AV599" s="40"/>
      <c r="AW599" s="40"/>
      <c r="AX599" s="40"/>
      <c r="AY599" s="40"/>
      <c r="AZ599" s="40"/>
      <c r="BA599" s="40"/>
      <c r="BB599" s="40"/>
      <c r="BC599" s="40"/>
      <c r="BD599" s="40"/>
      <c r="BE599" s="40"/>
      <c r="BF599" s="27"/>
      <c r="BG599" s="99"/>
      <c r="BH599" s="99"/>
      <c r="BI599" s="99"/>
      <c r="BJ599" s="99"/>
      <c r="BK599" s="99"/>
      <c r="BL599" s="99"/>
      <c r="BM599" s="105"/>
      <c r="BN599" s="105"/>
      <c r="BO599" s="105"/>
      <c r="BP599" s="105"/>
      <c r="BQ599" s="105"/>
      <c r="BR599" s="105"/>
      <c r="BS599" s="105"/>
      <c r="BT599" s="105"/>
      <c r="BU599" s="105"/>
      <c r="BV599" s="105"/>
      <c r="BW599" s="105"/>
      <c r="BX599" s="105"/>
      <c r="BY599" s="105"/>
      <c r="BZ599" s="105"/>
      <c r="CA599" s="105"/>
      <c r="CB599" s="105"/>
    </row>
    <row r="600" spans="1:80" s="14" customFormat="1" ht="16.5" customHeight="1">
      <c r="A600" s="113" t="s">
        <v>405</v>
      </c>
      <c r="B600" s="90"/>
      <c r="C600" s="90"/>
      <c r="D600" s="11"/>
      <c r="E600" s="12"/>
      <c r="F600" s="12"/>
      <c r="G600" s="12"/>
      <c r="H600" s="12"/>
      <c r="I600" s="12"/>
      <c r="J600" s="12"/>
      <c r="K600" s="12"/>
      <c r="L600" s="12"/>
      <c r="M600" s="12"/>
      <c r="N600" s="12"/>
      <c r="O600" s="12"/>
      <c r="P600" s="12"/>
      <c r="Q600" s="12"/>
      <c r="R600" s="12"/>
      <c r="S600" s="12"/>
      <c r="T600" s="12"/>
      <c r="U600" s="12"/>
      <c r="V600" s="12"/>
      <c r="W600" s="13"/>
      <c r="X600" s="13"/>
      <c r="Y600" s="13"/>
      <c r="Z600" s="13"/>
      <c r="AA600" s="13"/>
      <c r="AB600" s="13"/>
      <c r="AC600" s="13"/>
      <c r="AD600" s="13"/>
      <c r="AE600" s="13"/>
      <c r="AF600" s="13"/>
      <c r="AG600" s="13"/>
      <c r="AH600" s="13"/>
      <c r="AI600" s="13"/>
      <c r="AJ600" s="13"/>
      <c r="AK600" s="13"/>
      <c r="AL600" s="13"/>
      <c r="AM600" s="13"/>
      <c r="AN600" s="13"/>
      <c r="AO600" s="13"/>
      <c r="AP600" s="13"/>
      <c r="BG600" s="93"/>
      <c r="BH600" s="93"/>
      <c r="BI600" s="93"/>
      <c r="BJ600" s="93"/>
      <c r="BK600" s="93"/>
      <c r="BL600" s="93"/>
      <c r="BM600" s="101"/>
      <c r="BN600" s="101"/>
      <c r="BO600" s="101"/>
      <c r="BP600" s="101"/>
      <c r="BQ600" s="101"/>
      <c r="BR600" s="101"/>
      <c r="BS600" s="101"/>
      <c r="BT600" s="101"/>
      <c r="BU600" s="101"/>
      <c r="BV600" s="101"/>
      <c r="BW600" s="101"/>
      <c r="BX600" s="101"/>
      <c r="BY600" s="101"/>
      <c r="BZ600" s="101"/>
      <c r="CA600" s="101"/>
      <c r="CB600" s="101"/>
    </row>
    <row r="601" spans="1:80" s="32" customFormat="1" ht="12.75" customHeight="1">
      <c r="A601" s="111"/>
      <c r="B601" s="969" t="s">
        <v>30</v>
      </c>
      <c r="C601" s="970"/>
      <c r="D601" s="971"/>
      <c r="E601" s="940" t="s">
        <v>654</v>
      </c>
      <c r="F601" s="941"/>
      <c r="G601" s="941"/>
      <c r="H601" s="941"/>
      <c r="I601" s="941"/>
      <c r="J601" s="941"/>
      <c r="K601" s="941"/>
      <c r="L601" s="941"/>
      <c r="M601" s="941"/>
      <c r="N601" s="941"/>
      <c r="O601" s="941"/>
      <c r="P601" s="941"/>
      <c r="Q601" s="941"/>
      <c r="R601" s="941"/>
      <c r="S601" s="941"/>
      <c r="T601" s="941"/>
      <c r="U601" s="941"/>
      <c r="V601" s="941"/>
      <c r="W601" s="941"/>
      <c r="X601" s="941"/>
      <c r="Y601" s="941"/>
      <c r="Z601" s="941"/>
      <c r="AA601" s="941"/>
      <c r="AB601" s="941"/>
      <c r="AC601" s="941"/>
      <c r="AD601" s="941"/>
      <c r="AE601" s="941"/>
      <c r="AF601" s="941"/>
      <c r="AG601" s="941"/>
      <c r="AH601" s="941"/>
      <c r="AI601" s="941"/>
      <c r="AJ601" s="941"/>
      <c r="AK601" s="941"/>
      <c r="AL601" s="941"/>
      <c r="AM601" s="941"/>
      <c r="AN601" s="941"/>
      <c r="AO601" s="941"/>
      <c r="AP601" s="941"/>
      <c r="AQ601" s="941"/>
      <c r="AR601" s="941"/>
      <c r="AS601" s="941"/>
      <c r="AT601" s="941"/>
      <c r="AU601" s="941"/>
      <c r="AV601" s="941"/>
      <c r="AW601" s="941"/>
      <c r="AX601" s="941"/>
      <c r="AY601" s="941"/>
      <c r="AZ601" s="941"/>
      <c r="BA601" s="941"/>
      <c r="BB601" s="941"/>
      <c r="BC601" s="941"/>
      <c r="BD601" s="941"/>
      <c r="BE601" s="941"/>
      <c r="BF601" s="942"/>
      <c r="BG601" s="899"/>
      <c r="BH601" s="900"/>
      <c r="BI601" s="900"/>
      <c r="BJ601" s="900"/>
      <c r="BK601" s="900"/>
      <c r="BL601" s="901"/>
      <c r="BM601" s="105"/>
      <c r="BN601" s="105"/>
      <c r="BO601" s="105"/>
      <c r="BP601" s="105"/>
      <c r="BQ601" s="105"/>
      <c r="BR601" s="105"/>
      <c r="BS601" s="105"/>
      <c r="BT601" s="105"/>
      <c r="BU601" s="105"/>
      <c r="BV601" s="105"/>
      <c r="BW601" s="105"/>
      <c r="BX601" s="105"/>
      <c r="BY601" s="105"/>
      <c r="BZ601" s="105"/>
      <c r="CA601" s="105"/>
      <c r="CB601" s="105"/>
    </row>
    <row r="602" spans="1:80" s="32" customFormat="1" ht="12.75" customHeight="1">
      <c r="A602" s="111"/>
      <c r="B602" s="972"/>
      <c r="C602" s="973"/>
      <c r="D602" s="974"/>
      <c r="E602" s="943"/>
      <c r="F602" s="944"/>
      <c r="G602" s="944"/>
      <c r="H602" s="944"/>
      <c r="I602" s="944"/>
      <c r="J602" s="944"/>
      <c r="K602" s="944"/>
      <c r="L602" s="944"/>
      <c r="M602" s="944"/>
      <c r="N602" s="944"/>
      <c r="O602" s="944"/>
      <c r="P602" s="944"/>
      <c r="Q602" s="944"/>
      <c r="R602" s="944"/>
      <c r="S602" s="944"/>
      <c r="T602" s="944"/>
      <c r="U602" s="944"/>
      <c r="V602" s="944"/>
      <c r="W602" s="944"/>
      <c r="X602" s="944"/>
      <c r="Y602" s="944"/>
      <c r="Z602" s="944"/>
      <c r="AA602" s="944"/>
      <c r="AB602" s="944"/>
      <c r="AC602" s="944"/>
      <c r="AD602" s="944"/>
      <c r="AE602" s="944"/>
      <c r="AF602" s="944"/>
      <c r="AG602" s="944"/>
      <c r="AH602" s="944"/>
      <c r="AI602" s="944"/>
      <c r="AJ602" s="944"/>
      <c r="AK602" s="944"/>
      <c r="AL602" s="944"/>
      <c r="AM602" s="944"/>
      <c r="AN602" s="944"/>
      <c r="AO602" s="944"/>
      <c r="AP602" s="944"/>
      <c r="AQ602" s="944"/>
      <c r="AR602" s="944"/>
      <c r="AS602" s="944"/>
      <c r="AT602" s="944"/>
      <c r="AU602" s="944"/>
      <c r="AV602" s="944"/>
      <c r="AW602" s="944"/>
      <c r="AX602" s="944"/>
      <c r="AY602" s="944"/>
      <c r="AZ602" s="944"/>
      <c r="BA602" s="944"/>
      <c r="BB602" s="944"/>
      <c r="BC602" s="944"/>
      <c r="BD602" s="944"/>
      <c r="BE602" s="944"/>
      <c r="BF602" s="945"/>
      <c r="BG602" s="902"/>
      <c r="BH602" s="903"/>
      <c r="BI602" s="903"/>
      <c r="BJ602" s="903"/>
      <c r="BK602" s="903"/>
      <c r="BL602" s="904"/>
      <c r="BM602" s="105"/>
      <c r="BN602" s="105"/>
      <c r="BO602" s="105"/>
      <c r="BP602" s="105"/>
      <c r="BQ602" s="105"/>
      <c r="BR602" s="105"/>
      <c r="BS602" s="105"/>
      <c r="BT602" s="105"/>
      <c r="BU602" s="105"/>
      <c r="BV602" s="105"/>
      <c r="BW602" s="105"/>
      <c r="BX602" s="105"/>
      <c r="BY602" s="105"/>
      <c r="BZ602" s="105"/>
      <c r="CA602" s="105"/>
      <c r="CB602" s="105"/>
    </row>
    <row r="603" spans="1:80" s="32" customFormat="1" ht="12.75" customHeight="1">
      <c r="A603" s="111"/>
      <c r="B603" s="975"/>
      <c r="C603" s="976"/>
      <c r="D603" s="977"/>
      <c r="E603" s="946"/>
      <c r="F603" s="947"/>
      <c r="G603" s="947"/>
      <c r="H603" s="947"/>
      <c r="I603" s="947"/>
      <c r="J603" s="947"/>
      <c r="K603" s="947"/>
      <c r="L603" s="947"/>
      <c r="M603" s="947"/>
      <c r="N603" s="947"/>
      <c r="O603" s="947"/>
      <c r="P603" s="947"/>
      <c r="Q603" s="947"/>
      <c r="R603" s="947"/>
      <c r="S603" s="947"/>
      <c r="T603" s="947"/>
      <c r="U603" s="947"/>
      <c r="V603" s="947"/>
      <c r="W603" s="947"/>
      <c r="X603" s="947"/>
      <c r="Y603" s="947"/>
      <c r="Z603" s="947"/>
      <c r="AA603" s="947"/>
      <c r="AB603" s="947"/>
      <c r="AC603" s="947"/>
      <c r="AD603" s="947"/>
      <c r="AE603" s="947"/>
      <c r="AF603" s="947"/>
      <c r="AG603" s="947"/>
      <c r="AH603" s="947"/>
      <c r="AI603" s="947"/>
      <c r="AJ603" s="947"/>
      <c r="AK603" s="947"/>
      <c r="AL603" s="947"/>
      <c r="AM603" s="947"/>
      <c r="AN603" s="947"/>
      <c r="AO603" s="947"/>
      <c r="AP603" s="947"/>
      <c r="AQ603" s="947"/>
      <c r="AR603" s="947"/>
      <c r="AS603" s="947"/>
      <c r="AT603" s="947"/>
      <c r="AU603" s="947"/>
      <c r="AV603" s="947"/>
      <c r="AW603" s="947"/>
      <c r="AX603" s="947"/>
      <c r="AY603" s="947"/>
      <c r="AZ603" s="947"/>
      <c r="BA603" s="947"/>
      <c r="BB603" s="947"/>
      <c r="BC603" s="947"/>
      <c r="BD603" s="947"/>
      <c r="BE603" s="947"/>
      <c r="BF603" s="948"/>
      <c r="BG603" s="905"/>
      <c r="BH603" s="906"/>
      <c r="BI603" s="906"/>
      <c r="BJ603" s="906"/>
      <c r="BK603" s="906"/>
      <c r="BL603" s="907"/>
      <c r="BM603" s="105"/>
      <c r="BN603" s="105"/>
      <c r="BO603" s="105"/>
      <c r="BP603" s="105"/>
      <c r="BQ603" s="105"/>
      <c r="BR603" s="105"/>
      <c r="BS603" s="105"/>
      <c r="BT603" s="105"/>
      <c r="BU603" s="105"/>
      <c r="BV603" s="105"/>
      <c r="BW603" s="105"/>
      <c r="BX603" s="105"/>
      <c r="BY603" s="105"/>
      <c r="BZ603" s="105"/>
      <c r="CA603" s="105"/>
      <c r="CB603" s="105"/>
    </row>
    <row r="604" spans="1:80" s="32" customFormat="1" ht="12.75" customHeight="1">
      <c r="A604" s="111"/>
      <c r="B604" s="969" t="s">
        <v>33</v>
      </c>
      <c r="C604" s="970"/>
      <c r="D604" s="971"/>
      <c r="E604" s="940" t="s">
        <v>665</v>
      </c>
      <c r="F604" s="941"/>
      <c r="G604" s="941"/>
      <c r="H604" s="941"/>
      <c r="I604" s="941"/>
      <c r="J604" s="941"/>
      <c r="K604" s="941"/>
      <c r="L604" s="941"/>
      <c r="M604" s="941"/>
      <c r="N604" s="941"/>
      <c r="O604" s="941"/>
      <c r="P604" s="941"/>
      <c r="Q604" s="941"/>
      <c r="R604" s="941"/>
      <c r="S604" s="941"/>
      <c r="T604" s="941"/>
      <c r="U604" s="941"/>
      <c r="V604" s="941"/>
      <c r="W604" s="941"/>
      <c r="X604" s="941"/>
      <c r="Y604" s="941"/>
      <c r="Z604" s="941"/>
      <c r="AA604" s="941"/>
      <c r="AB604" s="941"/>
      <c r="AC604" s="941"/>
      <c r="AD604" s="941"/>
      <c r="AE604" s="941"/>
      <c r="AF604" s="941"/>
      <c r="AG604" s="941"/>
      <c r="AH604" s="941"/>
      <c r="AI604" s="941"/>
      <c r="AJ604" s="941"/>
      <c r="AK604" s="941"/>
      <c r="AL604" s="941"/>
      <c r="AM604" s="941"/>
      <c r="AN604" s="941"/>
      <c r="AO604" s="941"/>
      <c r="AP604" s="941"/>
      <c r="AQ604" s="941"/>
      <c r="AR604" s="941"/>
      <c r="AS604" s="941"/>
      <c r="AT604" s="941"/>
      <c r="AU604" s="941"/>
      <c r="AV604" s="941"/>
      <c r="AW604" s="941"/>
      <c r="AX604" s="941"/>
      <c r="AY604" s="941"/>
      <c r="AZ604" s="941"/>
      <c r="BA604" s="941"/>
      <c r="BB604" s="941"/>
      <c r="BC604" s="941"/>
      <c r="BD604" s="941"/>
      <c r="BE604" s="941"/>
      <c r="BF604" s="942"/>
      <c r="BG604" s="899"/>
      <c r="BH604" s="900"/>
      <c r="BI604" s="900"/>
      <c r="BJ604" s="900"/>
      <c r="BK604" s="900"/>
      <c r="BL604" s="901"/>
      <c r="BM604" s="105"/>
      <c r="BN604" s="105"/>
      <c r="BO604" s="105"/>
      <c r="BP604" s="105"/>
      <c r="BQ604" s="105"/>
      <c r="BR604" s="105"/>
      <c r="BS604" s="105"/>
      <c r="BT604" s="105"/>
      <c r="BU604" s="105"/>
      <c r="BV604" s="105"/>
      <c r="BW604" s="105"/>
      <c r="BX604" s="105"/>
      <c r="BY604" s="105"/>
      <c r="BZ604" s="105"/>
      <c r="CA604" s="105"/>
      <c r="CB604" s="105"/>
    </row>
    <row r="605" spans="1:80" s="32" customFormat="1" ht="12.75" customHeight="1">
      <c r="A605" s="111"/>
      <c r="B605" s="972"/>
      <c r="C605" s="973"/>
      <c r="D605" s="974"/>
      <c r="E605" s="943"/>
      <c r="F605" s="944"/>
      <c r="G605" s="944"/>
      <c r="H605" s="944"/>
      <c r="I605" s="944"/>
      <c r="J605" s="944"/>
      <c r="K605" s="944"/>
      <c r="L605" s="944"/>
      <c r="M605" s="944"/>
      <c r="N605" s="944"/>
      <c r="O605" s="944"/>
      <c r="P605" s="944"/>
      <c r="Q605" s="944"/>
      <c r="R605" s="944"/>
      <c r="S605" s="944"/>
      <c r="T605" s="944"/>
      <c r="U605" s="944"/>
      <c r="V605" s="944"/>
      <c r="W605" s="944"/>
      <c r="X605" s="944"/>
      <c r="Y605" s="944"/>
      <c r="Z605" s="944"/>
      <c r="AA605" s="944"/>
      <c r="AB605" s="944"/>
      <c r="AC605" s="944"/>
      <c r="AD605" s="944"/>
      <c r="AE605" s="944"/>
      <c r="AF605" s="944"/>
      <c r="AG605" s="944"/>
      <c r="AH605" s="944"/>
      <c r="AI605" s="944"/>
      <c r="AJ605" s="944"/>
      <c r="AK605" s="944"/>
      <c r="AL605" s="944"/>
      <c r="AM605" s="944"/>
      <c r="AN605" s="944"/>
      <c r="AO605" s="944"/>
      <c r="AP605" s="944"/>
      <c r="AQ605" s="944"/>
      <c r="AR605" s="944"/>
      <c r="AS605" s="944"/>
      <c r="AT605" s="944"/>
      <c r="AU605" s="944"/>
      <c r="AV605" s="944"/>
      <c r="AW605" s="944"/>
      <c r="AX605" s="944"/>
      <c r="AY605" s="944"/>
      <c r="AZ605" s="944"/>
      <c r="BA605" s="944"/>
      <c r="BB605" s="944"/>
      <c r="BC605" s="944"/>
      <c r="BD605" s="944"/>
      <c r="BE605" s="944"/>
      <c r="BF605" s="945"/>
      <c r="BG605" s="902"/>
      <c r="BH605" s="903"/>
      <c r="BI605" s="903"/>
      <c r="BJ605" s="903"/>
      <c r="BK605" s="903"/>
      <c r="BL605" s="904"/>
      <c r="BM605" s="105"/>
      <c r="BN605" s="105"/>
      <c r="BO605" s="105"/>
      <c r="BP605" s="105"/>
      <c r="BQ605" s="105"/>
      <c r="BR605" s="105"/>
      <c r="BS605" s="105"/>
      <c r="BT605" s="105"/>
      <c r="BU605" s="105"/>
      <c r="BV605" s="105"/>
      <c r="BW605" s="105"/>
      <c r="BX605" s="105"/>
      <c r="BY605" s="105"/>
      <c r="BZ605" s="105"/>
      <c r="CA605" s="105"/>
      <c r="CB605" s="105"/>
    </row>
    <row r="606" spans="1:80" s="32" customFormat="1" ht="12.75" customHeight="1">
      <c r="A606" s="111"/>
      <c r="B606" s="972"/>
      <c r="C606" s="973"/>
      <c r="D606" s="974"/>
      <c r="E606" s="943"/>
      <c r="F606" s="944"/>
      <c r="G606" s="944"/>
      <c r="H606" s="944"/>
      <c r="I606" s="944"/>
      <c r="J606" s="944"/>
      <c r="K606" s="944"/>
      <c r="L606" s="944"/>
      <c r="M606" s="944"/>
      <c r="N606" s="944"/>
      <c r="O606" s="944"/>
      <c r="P606" s="944"/>
      <c r="Q606" s="944"/>
      <c r="R606" s="944"/>
      <c r="S606" s="944"/>
      <c r="T606" s="944"/>
      <c r="U606" s="944"/>
      <c r="V606" s="944"/>
      <c r="W606" s="944"/>
      <c r="X606" s="944"/>
      <c r="Y606" s="944"/>
      <c r="Z606" s="944"/>
      <c r="AA606" s="944"/>
      <c r="AB606" s="944"/>
      <c r="AC606" s="944"/>
      <c r="AD606" s="944"/>
      <c r="AE606" s="944"/>
      <c r="AF606" s="944"/>
      <c r="AG606" s="944"/>
      <c r="AH606" s="944"/>
      <c r="AI606" s="944"/>
      <c r="AJ606" s="944"/>
      <c r="AK606" s="944"/>
      <c r="AL606" s="944"/>
      <c r="AM606" s="944"/>
      <c r="AN606" s="944"/>
      <c r="AO606" s="944"/>
      <c r="AP606" s="944"/>
      <c r="AQ606" s="944"/>
      <c r="AR606" s="944"/>
      <c r="AS606" s="944"/>
      <c r="AT606" s="944"/>
      <c r="AU606" s="944"/>
      <c r="AV606" s="944"/>
      <c r="AW606" s="944"/>
      <c r="AX606" s="944"/>
      <c r="AY606" s="944"/>
      <c r="AZ606" s="944"/>
      <c r="BA606" s="944"/>
      <c r="BB606" s="944"/>
      <c r="BC606" s="944"/>
      <c r="BD606" s="944"/>
      <c r="BE606" s="944"/>
      <c r="BF606" s="945"/>
      <c r="BG606" s="902"/>
      <c r="BH606" s="903"/>
      <c r="BI606" s="903"/>
      <c r="BJ606" s="903"/>
      <c r="BK606" s="903"/>
      <c r="BL606" s="904"/>
      <c r="BM606" s="105"/>
      <c r="BN606" s="105"/>
      <c r="BO606" s="105"/>
      <c r="BP606" s="105"/>
      <c r="BQ606" s="105"/>
      <c r="BR606" s="105"/>
      <c r="BS606" s="105"/>
      <c r="BT606" s="105"/>
      <c r="BU606" s="105"/>
      <c r="BV606" s="105"/>
      <c r="BW606" s="105"/>
      <c r="BX606" s="105"/>
      <c r="BY606" s="105"/>
      <c r="BZ606" s="105"/>
      <c r="CA606" s="105"/>
      <c r="CB606" s="105"/>
    </row>
    <row r="607" spans="1:80" s="32" customFormat="1" ht="12.75" customHeight="1">
      <c r="A607" s="111"/>
      <c r="B607" s="975"/>
      <c r="C607" s="976"/>
      <c r="D607" s="977"/>
      <c r="E607" s="946"/>
      <c r="F607" s="947"/>
      <c r="G607" s="947"/>
      <c r="H607" s="947"/>
      <c r="I607" s="947"/>
      <c r="J607" s="947"/>
      <c r="K607" s="947"/>
      <c r="L607" s="947"/>
      <c r="M607" s="947"/>
      <c r="N607" s="947"/>
      <c r="O607" s="947"/>
      <c r="P607" s="947"/>
      <c r="Q607" s="947"/>
      <c r="R607" s="947"/>
      <c r="S607" s="947"/>
      <c r="T607" s="947"/>
      <c r="U607" s="947"/>
      <c r="V607" s="947"/>
      <c r="W607" s="947"/>
      <c r="X607" s="947"/>
      <c r="Y607" s="947"/>
      <c r="Z607" s="947"/>
      <c r="AA607" s="947"/>
      <c r="AB607" s="947"/>
      <c r="AC607" s="947"/>
      <c r="AD607" s="947"/>
      <c r="AE607" s="947"/>
      <c r="AF607" s="947"/>
      <c r="AG607" s="947"/>
      <c r="AH607" s="947"/>
      <c r="AI607" s="947"/>
      <c r="AJ607" s="947"/>
      <c r="AK607" s="947"/>
      <c r="AL607" s="947"/>
      <c r="AM607" s="947"/>
      <c r="AN607" s="947"/>
      <c r="AO607" s="947"/>
      <c r="AP607" s="947"/>
      <c r="AQ607" s="947"/>
      <c r="AR607" s="947"/>
      <c r="AS607" s="947"/>
      <c r="AT607" s="947"/>
      <c r="AU607" s="947"/>
      <c r="AV607" s="947"/>
      <c r="AW607" s="947"/>
      <c r="AX607" s="947"/>
      <c r="AY607" s="947"/>
      <c r="AZ607" s="947"/>
      <c r="BA607" s="947"/>
      <c r="BB607" s="947"/>
      <c r="BC607" s="947"/>
      <c r="BD607" s="947"/>
      <c r="BE607" s="947"/>
      <c r="BF607" s="948"/>
      <c r="BG607" s="905"/>
      <c r="BH607" s="906"/>
      <c r="BI607" s="906"/>
      <c r="BJ607" s="906"/>
      <c r="BK607" s="906"/>
      <c r="BL607" s="907"/>
      <c r="BM607" s="105"/>
      <c r="BN607" s="105"/>
      <c r="BO607" s="105"/>
      <c r="BP607" s="105"/>
      <c r="BQ607" s="105"/>
      <c r="BR607" s="105"/>
      <c r="BS607" s="105"/>
      <c r="BT607" s="105"/>
      <c r="BU607" s="105"/>
      <c r="BV607" s="105"/>
      <c r="BW607" s="105"/>
      <c r="BX607" s="105"/>
      <c r="BY607" s="105"/>
      <c r="BZ607" s="105"/>
      <c r="CA607" s="105"/>
      <c r="CB607" s="105"/>
    </row>
    <row r="608" spans="1:80" s="32" customFormat="1" ht="12.75" customHeight="1">
      <c r="A608" s="111"/>
      <c r="B608" s="969" t="s">
        <v>34</v>
      </c>
      <c r="C608" s="970"/>
      <c r="D608" s="971"/>
      <c r="E608" s="931" t="s">
        <v>456</v>
      </c>
      <c r="F608" s="932"/>
      <c r="G608" s="932"/>
      <c r="H608" s="932"/>
      <c r="I608" s="932"/>
      <c r="J608" s="932"/>
      <c r="K608" s="932"/>
      <c r="L608" s="932"/>
      <c r="M608" s="932"/>
      <c r="N608" s="932"/>
      <c r="O608" s="932"/>
      <c r="P608" s="932"/>
      <c r="Q608" s="932"/>
      <c r="R608" s="932"/>
      <c r="S608" s="932"/>
      <c r="T608" s="932"/>
      <c r="U608" s="932"/>
      <c r="V608" s="932"/>
      <c r="W608" s="932"/>
      <c r="X608" s="932"/>
      <c r="Y608" s="932"/>
      <c r="Z608" s="932"/>
      <c r="AA608" s="932"/>
      <c r="AB608" s="932"/>
      <c r="AC608" s="932"/>
      <c r="AD608" s="932"/>
      <c r="AE608" s="932"/>
      <c r="AF608" s="932"/>
      <c r="AG608" s="932"/>
      <c r="AH608" s="932"/>
      <c r="AI608" s="932"/>
      <c r="AJ608" s="932"/>
      <c r="AK608" s="932"/>
      <c r="AL608" s="932"/>
      <c r="AM608" s="932"/>
      <c r="AN608" s="932"/>
      <c r="AO608" s="932"/>
      <c r="AP608" s="932"/>
      <c r="AQ608" s="932"/>
      <c r="AR608" s="932"/>
      <c r="AS608" s="932"/>
      <c r="AT608" s="932"/>
      <c r="AU608" s="932"/>
      <c r="AV608" s="932"/>
      <c r="AW608" s="932"/>
      <c r="AX608" s="932"/>
      <c r="AY608" s="932"/>
      <c r="AZ608" s="932"/>
      <c r="BA608" s="932"/>
      <c r="BB608" s="932"/>
      <c r="BC608" s="932"/>
      <c r="BD608" s="932"/>
      <c r="BE608" s="932"/>
      <c r="BF608" s="933"/>
      <c r="BG608" s="899"/>
      <c r="BH608" s="900"/>
      <c r="BI608" s="900"/>
      <c r="BJ608" s="900"/>
      <c r="BK608" s="900"/>
      <c r="BL608" s="901"/>
      <c r="BM608" s="105"/>
      <c r="BN608" s="105"/>
      <c r="BO608" s="105"/>
      <c r="BP608" s="105"/>
      <c r="BQ608" s="105"/>
      <c r="BR608" s="105"/>
      <c r="BS608" s="105"/>
      <c r="BT608" s="105"/>
      <c r="BU608" s="105"/>
      <c r="BV608" s="105"/>
      <c r="BW608" s="105"/>
      <c r="BX608" s="105"/>
      <c r="BY608" s="105"/>
      <c r="BZ608" s="105"/>
      <c r="CA608" s="105"/>
      <c r="CB608" s="105"/>
    </row>
    <row r="609" spans="1:80" s="32" customFormat="1" ht="12.75" customHeight="1">
      <c r="A609" s="111"/>
      <c r="B609" s="972"/>
      <c r="C609" s="973"/>
      <c r="D609" s="974"/>
      <c r="E609" s="934"/>
      <c r="F609" s="935"/>
      <c r="G609" s="935"/>
      <c r="H609" s="935"/>
      <c r="I609" s="935"/>
      <c r="J609" s="935"/>
      <c r="K609" s="935"/>
      <c r="L609" s="935"/>
      <c r="M609" s="935"/>
      <c r="N609" s="935"/>
      <c r="O609" s="935"/>
      <c r="P609" s="935"/>
      <c r="Q609" s="935"/>
      <c r="R609" s="935"/>
      <c r="S609" s="935"/>
      <c r="T609" s="935"/>
      <c r="U609" s="935"/>
      <c r="V609" s="935"/>
      <c r="W609" s="935"/>
      <c r="X609" s="935"/>
      <c r="Y609" s="935"/>
      <c r="Z609" s="935"/>
      <c r="AA609" s="935"/>
      <c r="AB609" s="935"/>
      <c r="AC609" s="935"/>
      <c r="AD609" s="935"/>
      <c r="AE609" s="935"/>
      <c r="AF609" s="935"/>
      <c r="AG609" s="935"/>
      <c r="AH609" s="935"/>
      <c r="AI609" s="935"/>
      <c r="AJ609" s="935"/>
      <c r="AK609" s="935"/>
      <c r="AL609" s="935"/>
      <c r="AM609" s="935"/>
      <c r="AN609" s="935"/>
      <c r="AO609" s="935"/>
      <c r="AP609" s="935"/>
      <c r="AQ609" s="935"/>
      <c r="AR609" s="935"/>
      <c r="AS609" s="935"/>
      <c r="AT609" s="935"/>
      <c r="AU609" s="935"/>
      <c r="AV609" s="935"/>
      <c r="AW609" s="935"/>
      <c r="AX609" s="935"/>
      <c r="AY609" s="935"/>
      <c r="AZ609" s="935"/>
      <c r="BA609" s="935"/>
      <c r="BB609" s="935"/>
      <c r="BC609" s="935"/>
      <c r="BD609" s="935"/>
      <c r="BE609" s="935"/>
      <c r="BF609" s="936"/>
      <c r="BG609" s="902"/>
      <c r="BH609" s="903"/>
      <c r="BI609" s="903"/>
      <c r="BJ609" s="903"/>
      <c r="BK609" s="903"/>
      <c r="BL609" s="904"/>
      <c r="BM609" s="105"/>
      <c r="BN609" s="105"/>
      <c r="BO609" s="105"/>
      <c r="BP609" s="105"/>
      <c r="BQ609" s="105"/>
      <c r="BR609" s="105"/>
      <c r="BS609" s="105"/>
      <c r="BT609" s="105"/>
      <c r="BU609" s="105"/>
      <c r="BV609" s="105"/>
      <c r="BW609" s="105"/>
      <c r="BX609" s="105"/>
      <c r="BY609" s="105"/>
      <c r="BZ609" s="105"/>
      <c r="CA609" s="105"/>
      <c r="CB609" s="105"/>
    </row>
    <row r="610" spans="1:80" s="32" customFormat="1" ht="12.75" customHeight="1">
      <c r="A610" s="111"/>
      <c r="B610" s="975"/>
      <c r="C610" s="976"/>
      <c r="D610" s="977"/>
      <c r="E610" s="937"/>
      <c r="F610" s="938"/>
      <c r="G610" s="938"/>
      <c r="H610" s="938"/>
      <c r="I610" s="938"/>
      <c r="J610" s="938"/>
      <c r="K610" s="938"/>
      <c r="L610" s="938"/>
      <c r="M610" s="938"/>
      <c r="N610" s="938"/>
      <c r="O610" s="938"/>
      <c r="P610" s="938"/>
      <c r="Q610" s="938"/>
      <c r="R610" s="938"/>
      <c r="S610" s="938"/>
      <c r="T610" s="938"/>
      <c r="U610" s="938"/>
      <c r="V610" s="938"/>
      <c r="W610" s="938"/>
      <c r="X610" s="938"/>
      <c r="Y610" s="938"/>
      <c r="Z610" s="938"/>
      <c r="AA610" s="938"/>
      <c r="AB610" s="938"/>
      <c r="AC610" s="938"/>
      <c r="AD610" s="938"/>
      <c r="AE610" s="938"/>
      <c r="AF610" s="938"/>
      <c r="AG610" s="938"/>
      <c r="AH610" s="938"/>
      <c r="AI610" s="938"/>
      <c r="AJ610" s="938"/>
      <c r="AK610" s="938"/>
      <c r="AL610" s="938"/>
      <c r="AM610" s="938"/>
      <c r="AN610" s="938"/>
      <c r="AO610" s="938"/>
      <c r="AP610" s="938"/>
      <c r="AQ610" s="938"/>
      <c r="AR610" s="938"/>
      <c r="AS610" s="938"/>
      <c r="AT610" s="938"/>
      <c r="AU610" s="938"/>
      <c r="AV610" s="938"/>
      <c r="AW610" s="938"/>
      <c r="AX610" s="938"/>
      <c r="AY610" s="938"/>
      <c r="AZ610" s="938"/>
      <c r="BA610" s="938"/>
      <c r="BB610" s="938"/>
      <c r="BC610" s="938"/>
      <c r="BD610" s="938"/>
      <c r="BE610" s="938"/>
      <c r="BF610" s="939"/>
      <c r="BG610" s="905"/>
      <c r="BH610" s="906"/>
      <c r="BI610" s="906"/>
      <c r="BJ610" s="906"/>
      <c r="BK610" s="906"/>
      <c r="BL610" s="907"/>
      <c r="BM610" s="105"/>
      <c r="BN610" s="105"/>
      <c r="BO610" s="105"/>
      <c r="BP610" s="105"/>
      <c r="BQ610" s="105"/>
      <c r="BR610" s="105"/>
      <c r="BS610" s="105"/>
      <c r="BT610" s="105"/>
      <c r="BU610" s="105"/>
      <c r="BV610" s="105"/>
      <c r="BW610" s="105"/>
      <c r="BX610" s="105"/>
      <c r="BY610" s="105"/>
      <c r="BZ610" s="105"/>
      <c r="CA610" s="105"/>
      <c r="CB610" s="105"/>
    </row>
    <row r="611" spans="1:80" s="32" customFormat="1" ht="12.75" customHeight="1">
      <c r="A611" s="111"/>
      <c r="B611" s="969" t="s">
        <v>35</v>
      </c>
      <c r="C611" s="970"/>
      <c r="D611" s="971"/>
      <c r="E611" s="931" t="s">
        <v>409</v>
      </c>
      <c r="F611" s="932"/>
      <c r="G611" s="932"/>
      <c r="H611" s="932"/>
      <c r="I611" s="932"/>
      <c r="J611" s="932"/>
      <c r="K611" s="932"/>
      <c r="L611" s="932"/>
      <c r="M611" s="932"/>
      <c r="N611" s="932"/>
      <c r="O611" s="932"/>
      <c r="P611" s="932"/>
      <c r="Q611" s="932"/>
      <c r="R611" s="932"/>
      <c r="S611" s="932"/>
      <c r="T611" s="932"/>
      <c r="U611" s="932"/>
      <c r="V611" s="932"/>
      <c r="W611" s="932"/>
      <c r="X611" s="932"/>
      <c r="Y611" s="932"/>
      <c r="Z611" s="932"/>
      <c r="AA611" s="932"/>
      <c r="AB611" s="932"/>
      <c r="AC611" s="932"/>
      <c r="AD611" s="932"/>
      <c r="AE611" s="932"/>
      <c r="AF611" s="932"/>
      <c r="AG611" s="932"/>
      <c r="AH611" s="932"/>
      <c r="AI611" s="932"/>
      <c r="AJ611" s="932"/>
      <c r="AK611" s="932"/>
      <c r="AL611" s="932"/>
      <c r="AM611" s="932"/>
      <c r="AN611" s="932"/>
      <c r="AO611" s="932"/>
      <c r="AP611" s="932"/>
      <c r="AQ611" s="932"/>
      <c r="AR611" s="932"/>
      <c r="AS611" s="932"/>
      <c r="AT611" s="932"/>
      <c r="AU611" s="932"/>
      <c r="AV611" s="932"/>
      <c r="AW611" s="932"/>
      <c r="AX611" s="932"/>
      <c r="AY611" s="932"/>
      <c r="AZ611" s="932"/>
      <c r="BA611" s="932"/>
      <c r="BB611" s="932"/>
      <c r="BC611" s="932"/>
      <c r="BD611" s="932"/>
      <c r="BE611" s="932"/>
      <c r="BF611" s="933"/>
      <c r="BG611" s="899"/>
      <c r="BH611" s="900"/>
      <c r="BI611" s="900"/>
      <c r="BJ611" s="900"/>
      <c r="BK611" s="900"/>
      <c r="BL611" s="901"/>
      <c r="BM611" s="105"/>
      <c r="BN611" s="105"/>
      <c r="BO611" s="105"/>
      <c r="BP611" s="105"/>
      <c r="BQ611" s="105"/>
      <c r="BR611" s="105"/>
      <c r="BS611" s="105"/>
      <c r="BT611" s="105"/>
      <c r="BU611" s="105"/>
      <c r="BV611" s="105"/>
      <c r="BW611" s="105"/>
      <c r="BX611" s="105"/>
      <c r="BY611" s="105"/>
      <c r="BZ611" s="105"/>
      <c r="CA611" s="105"/>
      <c r="CB611" s="105"/>
    </row>
    <row r="612" spans="1:80" s="32" customFormat="1" ht="12.75" customHeight="1">
      <c r="A612" s="111"/>
      <c r="B612" s="975"/>
      <c r="C612" s="976"/>
      <c r="D612" s="977"/>
      <c r="E612" s="937"/>
      <c r="F612" s="938"/>
      <c r="G612" s="938"/>
      <c r="H612" s="938"/>
      <c r="I612" s="938"/>
      <c r="J612" s="938"/>
      <c r="K612" s="938"/>
      <c r="L612" s="938"/>
      <c r="M612" s="938"/>
      <c r="N612" s="938"/>
      <c r="O612" s="938"/>
      <c r="P612" s="938"/>
      <c r="Q612" s="938"/>
      <c r="R612" s="938"/>
      <c r="S612" s="938"/>
      <c r="T612" s="938"/>
      <c r="U612" s="938"/>
      <c r="V612" s="938"/>
      <c r="W612" s="938"/>
      <c r="X612" s="938"/>
      <c r="Y612" s="938"/>
      <c r="Z612" s="938"/>
      <c r="AA612" s="938"/>
      <c r="AB612" s="938"/>
      <c r="AC612" s="938"/>
      <c r="AD612" s="938"/>
      <c r="AE612" s="938"/>
      <c r="AF612" s="938"/>
      <c r="AG612" s="938"/>
      <c r="AH612" s="938"/>
      <c r="AI612" s="938"/>
      <c r="AJ612" s="938"/>
      <c r="AK612" s="938"/>
      <c r="AL612" s="938"/>
      <c r="AM612" s="938"/>
      <c r="AN612" s="938"/>
      <c r="AO612" s="938"/>
      <c r="AP612" s="938"/>
      <c r="AQ612" s="938"/>
      <c r="AR612" s="938"/>
      <c r="AS612" s="938"/>
      <c r="AT612" s="938"/>
      <c r="AU612" s="938"/>
      <c r="AV612" s="938"/>
      <c r="AW612" s="938"/>
      <c r="AX612" s="938"/>
      <c r="AY612" s="938"/>
      <c r="AZ612" s="938"/>
      <c r="BA612" s="938"/>
      <c r="BB612" s="938"/>
      <c r="BC612" s="938"/>
      <c r="BD612" s="938"/>
      <c r="BE612" s="938"/>
      <c r="BF612" s="939"/>
      <c r="BG612" s="905"/>
      <c r="BH612" s="906"/>
      <c r="BI612" s="906"/>
      <c r="BJ612" s="906"/>
      <c r="BK612" s="906"/>
      <c r="BL612" s="907"/>
      <c r="BM612" s="105"/>
      <c r="BN612" s="105"/>
      <c r="BO612" s="105"/>
      <c r="BP612" s="105"/>
      <c r="BQ612" s="105"/>
      <c r="BR612" s="105"/>
      <c r="BS612" s="105"/>
      <c r="BT612" s="105"/>
      <c r="BU612" s="105"/>
      <c r="BV612" s="105"/>
      <c r="BW612" s="105"/>
      <c r="BX612" s="105"/>
      <c r="BY612" s="105"/>
      <c r="BZ612" s="105"/>
      <c r="CA612" s="105"/>
      <c r="CB612" s="105"/>
    </row>
    <row r="613" spans="1:80" s="32" customFormat="1" ht="12.75" customHeight="1">
      <c r="A613" s="111"/>
      <c r="B613" s="969" t="s">
        <v>36</v>
      </c>
      <c r="C613" s="970"/>
      <c r="D613" s="971"/>
      <c r="E613" s="940" t="s">
        <v>89</v>
      </c>
      <c r="F613" s="941"/>
      <c r="G613" s="941"/>
      <c r="H613" s="941"/>
      <c r="I613" s="941"/>
      <c r="J613" s="941"/>
      <c r="K613" s="941"/>
      <c r="L613" s="941"/>
      <c r="M613" s="941"/>
      <c r="N613" s="941"/>
      <c r="O613" s="941"/>
      <c r="P613" s="941"/>
      <c r="Q613" s="941"/>
      <c r="R613" s="941"/>
      <c r="S613" s="941"/>
      <c r="T613" s="941"/>
      <c r="U613" s="941"/>
      <c r="V613" s="941"/>
      <c r="W613" s="941"/>
      <c r="X613" s="941"/>
      <c r="Y613" s="941"/>
      <c r="Z613" s="941"/>
      <c r="AA613" s="941"/>
      <c r="AB613" s="941"/>
      <c r="AC613" s="941"/>
      <c r="AD613" s="941"/>
      <c r="AE613" s="941"/>
      <c r="AF613" s="941"/>
      <c r="AG613" s="941"/>
      <c r="AH613" s="941"/>
      <c r="AI613" s="941"/>
      <c r="AJ613" s="941"/>
      <c r="AK613" s="941"/>
      <c r="AL613" s="941"/>
      <c r="AM613" s="941"/>
      <c r="AN613" s="941"/>
      <c r="AO613" s="941"/>
      <c r="AP613" s="941"/>
      <c r="AQ613" s="941"/>
      <c r="AR613" s="941"/>
      <c r="AS613" s="941"/>
      <c r="AT613" s="941"/>
      <c r="AU613" s="941"/>
      <c r="AV613" s="941"/>
      <c r="AW613" s="941"/>
      <c r="AX613" s="941"/>
      <c r="AY613" s="941"/>
      <c r="AZ613" s="941"/>
      <c r="BA613" s="941"/>
      <c r="BB613" s="941"/>
      <c r="BC613" s="941"/>
      <c r="BD613" s="941"/>
      <c r="BE613" s="941"/>
      <c r="BF613" s="942"/>
      <c r="BG613" s="899"/>
      <c r="BH613" s="900"/>
      <c r="BI613" s="900"/>
      <c r="BJ613" s="900"/>
      <c r="BK613" s="900"/>
      <c r="BL613" s="901"/>
      <c r="BM613" s="105"/>
      <c r="BN613" s="105"/>
      <c r="BO613" s="105"/>
      <c r="BP613" s="105"/>
      <c r="BQ613" s="105"/>
      <c r="BR613" s="105"/>
      <c r="BS613" s="105"/>
      <c r="BT613" s="105"/>
      <c r="BU613" s="105"/>
      <c r="BV613" s="105"/>
      <c r="BW613" s="105"/>
      <c r="BX613" s="105"/>
      <c r="BY613" s="105"/>
      <c r="BZ613" s="105"/>
      <c r="CA613" s="105"/>
      <c r="CB613" s="105"/>
    </row>
    <row r="614" spans="1:80" s="32" customFormat="1" ht="12.75" customHeight="1">
      <c r="A614" s="111"/>
      <c r="B614" s="972"/>
      <c r="C614" s="973"/>
      <c r="D614" s="974"/>
      <c r="E614" s="943"/>
      <c r="F614" s="944"/>
      <c r="G614" s="944"/>
      <c r="H614" s="944"/>
      <c r="I614" s="944"/>
      <c r="J614" s="944"/>
      <c r="K614" s="944"/>
      <c r="L614" s="944"/>
      <c r="M614" s="944"/>
      <c r="N614" s="944"/>
      <c r="O614" s="944"/>
      <c r="P614" s="944"/>
      <c r="Q614" s="944"/>
      <c r="R614" s="944"/>
      <c r="S614" s="944"/>
      <c r="T614" s="944"/>
      <c r="U614" s="944"/>
      <c r="V614" s="944"/>
      <c r="W614" s="944"/>
      <c r="X614" s="944"/>
      <c r="Y614" s="944"/>
      <c r="Z614" s="944"/>
      <c r="AA614" s="944"/>
      <c r="AB614" s="944"/>
      <c r="AC614" s="944"/>
      <c r="AD614" s="944"/>
      <c r="AE614" s="944"/>
      <c r="AF614" s="944"/>
      <c r="AG614" s="944"/>
      <c r="AH614" s="944"/>
      <c r="AI614" s="944"/>
      <c r="AJ614" s="944"/>
      <c r="AK614" s="944"/>
      <c r="AL614" s="944"/>
      <c r="AM614" s="944"/>
      <c r="AN614" s="944"/>
      <c r="AO614" s="944"/>
      <c r="AP614" s="944"/>
      <c r="AQ614" s="944"/>
      <c r="AR614" s="944"/>
      <c r="AS614" s="944"/>
      <c r="AT614" s="944"/>
      <c r="AU614" s="944"/>
      <c r="AV614" s="944"/>
      <c r="AW614" s="944"/>
      <c r="AX614" s="944"/>
      <c r="AY614" s="944"/>
      <c r="AZ614" s="944"/>
      <c r="BA614" s="944"/>
      <c r="BB614" s="944"/>
      <c r="BC614" s="944"/>
      <c r="BD614" s="944"/>
      <c r="BE614" s="944"/>
      <c r="BF614" s="945"/>
      <c r="BG614" s="902"/>
      <c r="BH614" s="903"/>
      <c r="BI614" s="903"/>
      <c r="BJ614" s="903"/>
      <c r="BK614" s="903"/>
      <c r="BL614" s="904"/>
      <c r="BM614" s="105"/>
      <c r="BN614" s="105"/>
      <c r="BO614" s="105"/>
      <c r="BP614" s="105"/>
      <c r="BQ614" s="105"/>
      <c r="BR614" s="105"/>
      <c r="BS614" s="105"/>
      <c r="BT614" s="105"/>
      <c r="BU614" s="105"/>
      <c r="BV614" s="105"/>
      <c r="BW614" s="105"/>
      <c r="BX614" s="105"/>
      <c r="BY614" s="105"/>
      <c r="BZ614" s="105"/>
      <c r="CA614" s="105"/>
      <c r="CB614" s="105"/>
    </row>
    <row r="615" spans="1:80" s="32" customFormat="1" ht="12.75" customHeight="1">
      <c r="A615" s="111"/>
      <c r="B615" s="975"/>
      <c r="C615" s="976"/>
      <c r="D615" s="977"/>
      <c r="E615" s="946"/>
      <c r="F615" s="947"/>
      <c r="G615" s="947"/>
      <c r="H615" s="947"/>
      <c r="I615" s="947"/>
      <c r="J615" s="947"/>
      <c r="K615" s="947"/>
      <c r="L615" s="947"/>
      <c r="M615" s="947"/>
      <c r="N615" s="947"/>
      <c r="O615" s="947"/>
      <c r="P615" s="947"/>
      <c r="Q615" s="947"/>
      <c r="R615" s="947"/>
      <c r="S615" s="947"/>
      <c r="T615" s="947"/>
      <c r="U615" s="947"/>
      <c r="V615" s="947"/>
      <c r="W615" s="947"/>
      <c r="X615" s="947"/>
      <c r="Y615" s="947"/>
      <c r="Z615" s="947"/>
      <c r="AA615" s="947"/>
      <c r="AB615" s="947"/>
      <c r="AC615" s="947"/>
      <c r="AD615" s="947"/>
      <c r="AE615" s="947"/>
      <c r="AF615" s="947"/>
      <c r="AG615" s="947"/>
      <c r="AH615" s="947"/>
      <c r="AI615" s="947"/>
      <c r="AJ615" s="947"/>
      <c r="AK615" s="947"/>
      <c r="AL615" s="947"/>
      <c r="AM615" s="947"/>
      <c r="AN615" s="947"/>
      <c r="AO615" s="947"/>
      <c r="AP615" s="947"/>
      <c r="AQ615" s="947"/>
      <c r="AR615" s="947"/>
      <c r="AS615" s="947"/>
      <c r="AT615" s="947"/>
      <c r="AU615" s="947"/>
      <c r="AV615" s="947"/>
      <c r="AW615" s="947"/>
      <c r="AX615" s="947"/>
      <c r="AY615" s="947"/>
      <c r="AZ615" s="947"/>
      <c r="BA615" s="947"/>
      <c r="BB615" s="947"/>
      <c r="BC615" s="947"/>
      <c r="BD615" s="947"/>
      <c r="BE615" s="947"/>
      <c r="BF615" s="948"/>
      <c r="BG615" s="905"/>
      <c r="BH615" s="906"/>
      <c r="BI615" s="906"/>
      <c r="BJ615" s="906"/>
      <c r="BK615" s="906"/>
      <c r="BL615" s="907"/>
      <c r="BM615" s="105"/>
      <c r="BN615" s="105"/>
      <c r="BO615" s="105"/>
      <c r="BP615" s="105"/>
      <c r="BQ615" s="105"/>
      <c r="BR615" s="105"/>
      <c r="BS615" s="105"/>
      <c r="BT615" s="105"/>
      <c r="BU615" s="105"/>
      <c r="BV615" s="105"/>
      <c r="BW615" s="105"/>
      <c r="BX615" s="105"/>
      <c r="BY615" s="105"/>
      <c r="BZ615" s="105"/>
      <c r="CA615" s="105"/>
      <c r="CB615" s="105"/>
    </row>
    <row r="616" spans="1:80" s="32" customFormat="1" ht="12.75" customHeight="1">
      <c r="A616" s="111"/>
      <c r="B616" s="969" t="s">
        <v>38</v>
      </c>
      <c r="C616" s="970"/>
      <c r="D616" s="971"/>
      <c r="E616" s="931" t="s">
        <v>523</v>
      </c>
      <c r="F616" s="932"/>
      <c r="G616" s="932"/>
      <c r="H616" s="932"/>
      <c r="I616" s="932"/>
      <c r="J616" s="932"/>
      <c r="K616" s="932"/>
      <c r="L616" s="932"/>
      <c r="M616" s="932"/>
      <c r="N616" s="932"/>
      <c r="O616" s="932"/>
      <c r="P616" s="932"/>
      <c r="Q616" s="932"/>
      <c r="R616" s="932"/>
      <c r="S616" s="932"/>
      <c r="T616" s="932"/>
      <c r="U616" s="932"/>
      <c r="V616" s="932"/>
      <c r="W616" s="932"/>
      <c r="X616" s="932"/>
      <c r="Y616" s="932"/>
      <c r="Z616" s="932"/>
      <c r="AA616" s="932"/>
      <c r="AB616" s="932"/>
      <c r="AC616" s="932"/>
      <c r="AD616" s="932"/>
      <c r="AE616" s="932"/>
      <c r="AF616" s="932"/>
      <c r="AG616" s="932"/>
      <c r="AH616" s="932"/>
      <c r="AI616" s="932"/>
      <c r="AJ616" s="932"/>
      <c r="AK616" s="932"/>
      <c r="AL616" s="932"/>
      <c r="AM616" s="932"/>
      <c r="AN616" s="932"/>
      <c r="AO616" s="932"/>
      <c r="AP616" s="932"/>
      <c r="AQ616" s="932"/>
      <c r="AR616" s="932"/>
      <c r="AS616" s="932"/>
      <c r="AT616" s="932"/>
      <c r="AU616" s="932"/>
      <c r="AV616" s="932"/>
      <c r="AW616" s="932"/>
      <c r="AX616" s="932"/>
      <c r="AY616" s="932"/>
      <c r="AZ616" s="932"/>
      <c r="BA616" s="932"/>
      <c r="BB616" s="932"/>
      <c r="BC616" s="932"/>
      <c r="BD616" s="932"/>
      <c r="BE616" s="932"/>
      <c r="BF616" s="933"/>
      <c r="BG616" s="899"/>
      <c r="BH616" s="900"/>
      <c r="BI616" s="900"/>
      <c r="BJ616" s="900"/>
      <c r="BK616" s="900"/>
      <c r="BL616" s="901"/>
      <c r="BM616" s="105"/>
      <c r="BN616" s="105"/>
      <c r="BO616" s="105"/>
      <c r="BP616" s="105"/>
      <c r="BQ616" s="105"/>
      <c r="BR616" s="105"/>
      <c r="BS616" s="105"/>
      <c r="BT616" s="105"/>
      <c r="BU616" s="105"/>
      <c r="BV616" s="105"/>
      <c r="BW616" s="105"/>
      <c r="BX616" s="105"/>
      <c r="BY616" s="105"/>
      <c r="BZ616" s="105"/>
      <c r="CA616" s="105"/>
      <c r="CB616" s="105"/>
    </row>
    <row r="617" spans="1:80" s="32" customFormat="1" ht="12.75" customHeight="1">
      <c r="A617" s="111"/>
      <c r="B617" s="972"/>
      <c r="C617" s="973"/>
      <c r="D617" s="974"/>
      <c r="E617" s="934"/>
      <c r="F617" s="935"/>
      <c r="G617" s="935"/>
      <c r="H617" s="935"/>
      <c r="I617" s="935"/>
      <c r="J617" s="935"/>
      <c r="K617" s="935"/>
      <c r="L617" s="935"/>
      <c r="M617" s="935"/>
      <c r="N617" s="935"/>
      <c r="O617" s="935"/>
      <c r="P617" s="935"/>
      <c r="Q617" s="935"/>
      <c r="R617" s="935"/>
      <c r="S617" s="935"/>
      <c r="T617" s="935"/>
      <c r="U617" s="935"/>
      <c r="V617" s="935"/>
      <c r="W617" s="935"/>
      <c r="X617" s="935"/>
      <c r="Y617" s="935"/>
      <c r="Z617" s="935"/>
      <c r="AA617" s="935"/>
      <c r="AB617" s="935"/>
      <c r="AC617" s="935"/>
      <c r="AD617" s="935"/>
      <c r="AE617" s="935"/>
      <c r="AF617" s="935"/>
      <c r="AG617" s="935"/>
      <c r="AH617" s="935"/>
      <c r="AI617" s="935"/>
      <c r="AJ617" s="935"/>
      <c r="AK617" s="935"/>
      <c r="AL617" s="935"/>
      <c r="AM617" s="935"/>
      <c r="AN617" s="935"/>
      <c r="AO617" s="935"/>
      <c r="AP617" s="935"/>
      <c r="AQ617" s="935"/>
      <c r="AR617" s="935"/>
      <c r="AS617" s="935"/>
      <c r="AT617" s="935"/>
      <c r="AU617" s="935"/>
      <c r="AV617" s="935"/>
      <c r="AW617" s="935"/>
      <c r="AX617" s="935"/>
      <c r="AY617" s="935"/>
      <c r="AZ617" s="935"/>
      <c r="BA617" s="935"/>
      <c r="BB617" s="935"/>
      <c r="BC617" s="935"/>
      <c r="BD617" s="935"/>
      <c r="BE617" s="935"/>
      <c r="BF617" s="936"/>
      <c r="BG617" s="902"/>
      <c r="BH617" s="903"/>
      <c r="BI617" s="903"/>
      <c r="BJ617" s="903"/>
      <c r="BK617" s="903"/>
      <c r="BL617" s="904"/>
      <c r="BM617" s="105"/>
      <c r="BN617" s="105"/>
      <c r="BO617" s="105"/>
      <c r="BP617" s="105"/>
      <c r="BQ617" s="105"/>
      <c r="BR617" s="105"/>
      <c r="BS617" s="105"/>
      <c r="BT617" s="105"/>
      <c r="BU617" s="105"/>
      <c r="BV617" s="105"/>
      <c r="BW617" s="105"/>
      <c r="BX617" s="105"/>
      <c r="BY617" s="105"/>
      <c r="BZ617" s="105"/>
      <c r="CA617" s="105"/>
      <c r="CB617" s="105"/>
    </row>
    <row r="618" spans="1:80" s="32" customFormat="1" ht="12.75" customHeight="1">
      <c r="A618" s="111"/>
      <c r="B618" s="972"/>
      <c r="C618" s="973"/>
      <c r="D618" s="974"/>
      <c r="E618" s="934"/>
      <c r="F618" s="935"/>
      <c r="G618" s="935"/>
      <c r="H618" s="935"/>
      <c r="I618" s="935"/>
      <c r="J618" s="935"/>
      <c r="K618" s="935"/>
      <c r="L618" s="935"/>
      <c r="M618" s="935"/>
      <c r="N618" s="935"/>
      <c r="O618" s="935"/>
      <c r="P618" s="935"/>
      <c r="Q618" s="935"/>
      <c r="R618" s="935"/>
      <c r="S618" s="935"/>
      <c r="T618" s="935"/>
      <c r="U618" s="935"/>
      <c r="V618" s="935"/>
      <c r="W618" s="935"/>
      <c r="X618" s="935"/>
      <c r="Y618" s="935"/>
      <c r="Z618" s="935"/>
      <c r="AA618" s="935"/>
      <c r="AB618" s="935"/>
      <c r="AC618" s="935"/>
      <c r="AD618" s="935"/>
      <c r="AE618" s="935"/>
      <c r="AF618" s="935"/>
      <c r="AG618" s="935"/>
      <c r="AH618" s="935"/>
      <c r="AI618" s="935"/>
      <c r="AJ618" s="935"/>
      <c r="AK618" s="935"/>
      <c r="AL618" s="935"/>
      <c r="AM618" s="935"/>
      <c r="AN618" s="935"/>
      <c r="AO618" s="935"/>
      <c r="AP618" s="935"/>
      <c r="AQ618" s="935"/>
      <c r="AR618" s="935"/>
      <c r="AS618" s="935"/>
      <c r="AT618" s="935"/>
      <c r="AU618" s="935"/>
      <c r="AV618" s="935"/>
      <c r="AW618" s="935"/>
      <c r="AX618" s="935"/>
      <c r="AY618" s="935"/>
      <c r="AZ618" s="935"/>
      <c r="BA618" s="935"/>
      <c r="BB618" s="935"/>
      <c r="BC618" s="935"/>
      <c r="BD618" s="935"/>
      <c r="BE618" s="935"/>
      <c r="BF618" s="936"/>
      <c r="BG618" s="902"/>
      <c r="BH618" s="903"/>
      <c r="BI618" s="903"/>
      <c r="BJ618" s="903"/>
      <c r="BK618" s="903"/>
      <c r="BL618" s="904"/>
      <c r="BM618" s="105"/>
      <c r="BN618" s="105"/>
      <c r="BO618" s="105"/>
      <c r="BP618" s="105"/>
      <c r="BQ618" s="105"/>
      <c r="BR618" s="105"/>
      <c r="BS618" s="105"/>
      <c r="BT618" s="105"/>
      <c r="BU618" s="105"/>
      <c r="BV618" s="105"/>
      <c r="BW618" s="105"/>
      <c r="BX618" s="105"/>
      <c r="BY618" s="105"/>
      <c r="BZ618" s="105"/>
      <c r="CA618" s="105"/>
      <c r="CB618" s="105"/>
    </row>
    <row r="619" spans="1:80" s="32" customFormat="1" ht="12.75" customHeight="1">
      <c r="A619" s="111"/>
      <c r="B619" s="975"/>
      <c r="C619" s="976"/>
      <c r="D619" s="977"/>
      <c r="E619" s="937"/>
      <c r="F619" s="938"/>
      <c r="G619" s="938"/>
      <c r="H619" s="938"/>
      <c r="I619" s="938"/>
      <c r="J619" s="938"/>
      <c r="K619" s="938"/>
      <c r="L619" s="938"/>
      <c r="M619" s="938"/>
      <c r="N619" s="938"/>
      <c r="O619" s="938"/>
      <c r="P619" s="938"/>
      <c r="Q619" s="938"/>
      <c r="R619" s="938"/>
      <c r="S619" s="938"/>
      <c r="T619" s="938"/>
      <c r="U619" s="938"/>
      <c r="V619" s="938"/>
      <c r="W619" s="938"/>
      <c r="X619" s="938"/>
      <c r="Y619" s="938"/>
      <c r="Z619" s="938"/>
      <c r="AA619" s="938"/>
      <c r="AB619" s="938"/>
      <c r="AC619" s="938"/>
      <c r="AD619" s="938"/>
      <c r="AE619" s="938"/>
      <c r="AF619" s="938"/>
      <c r="AG619" s="938"/>
      <c r="AH619" s="938"/>
      <c r="AI619" s="938"/>
      <c r="AJ619" s="938"/>
      <c r="AK619" s="938"/>
      <c r="AL619" s="938"/>
      <c r="AM619" s="938"/>
      <c r="AN619" s="938"/>
      <c r="AO619" s="938"/>
      <c r="AP619" s="938"/>
      <c r="AQ619" s="938"/>
      <c r="AR619" s="938"/>
      <c r="AS619" s="938"/>
      <c r="AT619" s="938"/>
      <c r="AU619" s="938"/>
      <c r="AV619" s="938"/>
      <c r="AW619" s="938"/>
      <c r="AX619" s="938"/>
      <c r="AY619" s="938"/>
      <c r="AZ619" s="938"/>
      <c r="BA619" s="938"/>
      <c r="BB619" s="938"/>
      <c r="BC619" s="938"/>
      <c r="BD619" s="938"/>
      <c r="BE619" s="938"/>
      <c r="BF619" s="939"/>
      <c r="BG619" s="905"/>
      <c r="BH619" s="906"/>
      <c r="BI619" s="906"/>
      <c r="BJ619" s="906"/>
      <c r="BK619" s="906"/>
      <c r="BL619" s="907"/>
      <c r="BM619" s="105"/>
      <c r="BN619" s="105"/>
      <c r="BO619" s="105"/>
      <c r="BP619" s="105"/>
      <c r="BQ619" s="105"/>
      <c r="BR619" s="105"/>
      <c r="BS619" s="105"/>
      <c r="BT619" s="105"/>
      <c r="BU619" s="105"/>
      <c r="BV619" s="105"/>
      <c r="BW619" s="105"/>
      <c r="BX619" s="105"/>
      <c r="BY619" s="105"/>
      <c r="BZ619" s="105"/>
      <c r="CA619" s="105"/>
      <c r="CB619" s="105"/>
    </row>
    <row r="620" spans="1:80" s="32" customFormat="1" ht="12.75" customHeight="1">
      <c r="A620" s="111"/>
      <c r="BG620" s="93"/>
      <c r="BH620" s="93"/>
      <c r="BI620" s="93"/>
      <c r="BJ620" s="93"/>
      <c r="BK620" s="93"/>
      <c r="BL620" s="93"/>
      <c r="BM620" s="105"/>
      <c r="BN620" s="105"/>
      <c r="BO620" s="105"/>
      <c r="BP620" s="105"/>
      <c r="BQ620" s="105"/>
      <c r="BR620" s="105"/>
      <c r="BS620" s="105"/>
      <c r="BT620" s="105"/>
      <c r="BU620" s="105"/>
      <c r="BV620" s="105"/>
      <c r="BW620" s="105"/>
      <c r="BX620" s="105"/>
      <c r="BY620" s="105"/>
      <c r="BZ620" s="105"/>
      <c r="CA620" s="105"/>
      <c r="CB620" s="105"/>
    </row>
    <row r="621" spans="1:80" s="14" customFormat="1" ht="20.100000000000001" customHeight="1">
      <c r="A621" s="113" t="s">
        <v>406</v>
      </c>
      <c r="B621" s="21"/>
      <c r="C621" s="21"/>
      <c r="D621" s="11"/>
      <c r="E621" s="12"/>
      <c r="F621" s="12"/>
      <c r="G621" s="12"/>
      <c r="H621" s="12"/>
      <c r="I621" s="12"/>
      <c r="J621" s="12"/>
      <c r="K621" s="12"/>
      <c r="L621" s="12"/>
      <c r="M621" s="12"/>
      <c r="N621" s="12"/>
      <c r="O621" s="12"/>
      <c r="P621" s="12"/>
      <c r="Q621" s="12"/>
      <c r="R621" s="12"/>
      <c r="S621" s="12"/>
      <c r="T621" s="12"/>
      <c r="U621" s="12"/>
      <c r="V621" s="12"/>
      <c r="W621" s="13"/>
      <c r="X621" s="13"/>
      <c r="Y621" s="13"/>
      <c r="Z621" s="13"/>
      <c r="AA621" s="13"/>
      <c r="AB621" s="13"/>
      <c r="AC621" s="13"/>
      <c r="AD621" s="13"/>
      <c r="AE621" s="13"/>
      <c r="AF621" s="13"/>
      <c r="AG621" s="13"/>
      <c r="AH621" s="13"/>
      <c r="AI621" s="13"/>
      <c r="AJ621" s="13"/>
      <c r="AK621" s="13"/>
      <c r="AL621" s="13"/>
      <c r="AM621" s="13"/>
      <c r="AN621" s="13"/>
      <c r="AO621" s="13"/>
      <c r="AP621" s="13"/>
      <c r="BG621" s="93"/>
      <c r="BH621" s="93"/>
      <c r="BI621" s="93"/>
      <c r="BJ621" s="93"/>
      <c r="BK621" s="93"/>
      <c r="BL621" s="93"/>
      <c r="BM621" s="101"/>
      <c r="BN621" s="101"/>
      <c r="BO621" s="101"/>
      <c r="BP621" s="101"/>
      <c r="BQ621" s="101"/>
      <c r="BR621" s="101"/>
      <c r="BS621" s="101"/>
      <c r="BT621" s="101"/>
      <c r="BU621" s="101"/>
      <c r="BV621" s="101"/>
      <c r="BW621" s="101"/>
      <c r="BX621" s="101"/>
      <c r="BY621" s="101"/>
      <c r="BZ621" s="101"/>
      <c r="CA621" s="101"/>
      <c r="CB621" s="101"/>
    </row>
    <row r="622" spans="1:80" s="32" customFormat="1" ht="12.75" customHeight="1">
      <c r="A622" s="111"/>
      <c r="B622" s="1106" t="s">
        <v>30</v>
      </c>
      <c r="C622" s="1107"/>
      <c r="D622" s="1108"/>
      <c r="E622" s="931" t="s">
        <v>825</v>
      </c>
      <c r="F622" s="932"/>
      <c r="G622" s="932"/>
      <c r="H622" s="932"/>
      <c r="I622" s="932"/>
      <c r="J622" s="932"/>
      <c r="K622" s="932"/>
      <c r="L622" s="932"/>
      <c r="M622" s="932"/>
      <c r="N622" s="932"/>
      <c r="O622" s="932"/>
      <c r="P622" s="932"/>
      <c r="Q622" s="932"/>
      <c r="R622" s="932"/>
      <c r="S622" s="932"/>
      <c r="T622" s="932"/>
      <c r="U622" s="932"/>
      <c r="V622" s="932"/>
      <c r="W622" s="932"/>
      <c r="X622" s="932"/>
      <c r="Y622" s="932"/>
      <c r="Z622" s="932"/>
      <c r="AA622" s="932"/>
      <c r="AB622" s="932"/>
      <c r="AC622" s="932"/>
      <c r="AD622" s="932"/>
      <c r="AE622" s="932"/>
      <c r="AF622" s="932"/>
      <c r="AG622" s="932"/>
      <c r="AH622" s="932"/>
      <c r="AI622" s="932"/>
      <c r="AJ622" s="932"/>
      <c r="AK622" s="932"/>
      <c r="AL622" s="932"/>
      <c r="AM622" s="932"/>
      <c r="AN622" s="932"/>
      <c r="AO622" s="932"/>
      <c r="AP622" s="932"/>
      <c r="AQ622" s="932"/>
      <c r="AR622" s="932"/>
      <c r="AS622" s="932"/>
      <c r="AT622" s="932"/>
      <c r="AU622" s="932"/>
      <c r="AV622" s="932"/>
      <c r="AW622" s="932"/>
      <c r="AX622" s="932"/>
      <c r="AY622" s="932"/>
      <c r="AZ622" s="932"/>
      <c r="BA622" s="932"/>
      <c r="BB622" s="932"/>
      <c r="BC622" s="932"/>
      <c r="BD622" s="932"/>
      <c r="BE622" s="932"/>
      <c r="BF622" s="933"/>
      <c r="BG622" s="899"/>
      <c r="BH622" s="900"/>
      <c r="BI622" s="900"/>
      <c r="BJ622" s="900"/>
      <c r="BK622" s="900"/>
      <c r="BL622" s="901"/>
      <c r="BM622" s="105"/>
      <c r="BN622" s="105"/>
      <c r="BO622" s="105"/>
      <c r="BP622" s="105"/>
      <c r="BQ622" s="105"/>
      <c r="BR622" s="105"/>
      <c r="BS622" s="105"/>
      <c r="BT622" s="105"/>
      <c r="BU622" s="105"/>
      <c r="BV622" s="105"/>
      <c r="BW622" s="105"/>
      <c r="BX622" s="105"/>
      <c r="BY622" s="105"/>
      <c r="BZ622" s="105"/>
      <c r="CA622" s="105"/>
      <c r="CB622" s="105"/>
    </row>
    <row r="623" spans="1:80" s="32" customFormat="1" ht="12.75" customHeight="1">
      <c r="A623" s="111"/>
      <c r="B623" s="1109"/>
      <c r="C623" s="1110"/>
      <c r="D623" s="1111"/>
      <c r="E623" s="934"/>
      <c r="F623" s="935"/>
      <c r="G623" s="935"/>
      <c r="H623" s="935"/>
      <c r="I623" s="935"/>
      <c r="J623" s="935"/>
      <c r="K623" s="935"/>
      <c r="L623" s="935"/>
      <c r="M623" s="935"/>
      <c r="N623" s="935"/>
      <c r="O623" s="935"/>
      <c r="P623" s="935"/>
      <c r="Q623" s="935"/>
      <c r="R623" s="935"/>
      <c r="S623" s="935"/>
      <c r="T623" s="935"/>
      <c r="U623" s="935"/>
      <c r="V623" s="935"/>
      <c r="W623" s="935"/>
      <c r="X623" s="935"/>
      <c r="Y623" s="935"/>
      <c r="Z623" s="935"/>
      <c r="AA623" s="935"/>
      <c r="AB623" s="935"/>
      <c r="AC623" s="935"/>
      <c r="AD623" s="935"/>
      <c r="AE623" s="935"/>
      <c r="AF623" s="935"/>
      <c r="AG623" s="935"/>
      <c r="AH623" s="935"/>
      <c r="AI623" s="935"/>
      <c r="AJ623" s="935"/>
      <c r="AK623" s="935"/>
      <c r="AL623" s="935"/>
      <c r="AM623" s="935"/>
      <c r="AN623" s="935"/>
      <c r="AO623" s="935"/>
      <c r="AP623" s="935"/>
      <c r="AQ623" s="935"/>
      <c r="AR623" s="935"/>
      <c r="AS623" s="935"/>
      <c r="AT623" s="935"/>
      <c r="AU623" s="935"/>
      <c r="AV623" s="935"/>
      <c r="AW623" s="935"/>
      <c r="AX623" s="935"/>
      <c r="AY623" s="935"/>
      <c r="AZ623" s="935"/>
      <c r="BA623" s="935"/>
      <c r="BB623" s="935"/>
      <c r="BC623" s="935"/>
      <c r="BD623" s="935"/>
      <c r="BE623" s="935"/>
      <c r="BF623" s="936"/>
      <c r="BG623" s="902"/>
      <c r="BH623" s="903"/>
      <c r="BI623" s="903"/>
      <c r="BJ623" s="903"/>
      <c r="BK623" s="903"/>
      <c r="BL623" s="904"/>
      <c r="BM623" s="105"/>
      <c r="BN623" s="105"/>
      <c r="BO623" s="105"/>
      <c r="BP623" s="105"/>
      <c r="BQ623" s="105"/>
      <c r="BR623" s="105"/>
      <c r="BS623" s="105"/>
      <c r="BT623" s="105"/>
      <c r="BU623" s="105"/>
      <c r="BV623" s="105"/>
      <c r="BW623" s="105"/>
      <c r="BX623" s="105"/>
      <c r="BY623" s="105"/>
      <c r="BZ623" s="105"/>
      <c r="CA623" s="105"/>
      <c r="CB623" s="105"/>
    </row>
    <row r="624" spans="1:80" s="32" customFormat="1" ht="12.75" customHeight="1">
      <c r="A624" s="111"/>
      <c r="B624" s="1109"/>
      <c r="C624" s="1110"/>
      <c r="D624" s="1111"/>
      <c r="E624" s="934"/>
      <c r="F624" s="935"/>
      <c r="G624" s="935"/>
      <c r="H624" s="935"/>
      <c r="I624" s="935"/>
      <c r="J624" s="935"/>
      <c r="K624" s="935"/>
      <c r="L624" s="935"/>
      <c r="M624" s="935"/>
      <c r="N624" s="935"/>
      <c r="O624" s="935"/>
      <c r="P624" s="935"/>
      <c r="Q624" s="935"/>
      <c r="R624" s="935"/>
      <c r="S624" s="935"/>
      <c r="T624" s="935"/>
      <c r="U624" s="935"/>
      <c r="V624" s="935"/>
      <c r="W624" s="935"/>
      <c r="X624" s="935"/>
      <c r="Y624" s="935"/>
      <c r="Z624" s="935"/>
      <c r="AA624" s="935"/>
      <c r="AB624" s="935"/>
      <c r="AC624" s="935"/>
      <c r="AD624" s="935"/>
      <c r="AE624" s="935"/>
      <c r="AF624" s="935"/>
      <c r="AG624" s="935"/>
      <c r="AH624" s="935"/>
      <c r="AI624" s="935"/>
      <c r="AJ624" s="935"/>
      <c r="AK624" s="935"/>
      <c r="AL624" s="935"/>
      <c r="AM624" s="935"/>
      <c r="AN624" s="935"/>
      <c r="AO624" s="935"/>
      <c r="AP624" s="935"/>
      <c r="AQ624" s="935"/>
      <c r="AR624" s="935"/>
      <c r="AS624" s="935"/>
      <c r="AT624" s="935"/>
      <c r="AU624" s="935"/>
      <c r="AV624" s="935"/>
      <c r="AW624" s="935"/>
      <c r="AX624" s="935"/>
      <c r="AY624" s="935"/>
      <c r="AZ624" s="935"/>
      <c r="BA624" s="935"/>
      <c r="BB624" s="935"/>
      <c r="BC624" s="935"/>
      <c r="BD624" s="935"/>
      <c r="BE624" s="935"/>
      <c r="BF624" s="936"/>
      <c r="BG624" s="902"/>
      <c r="BH624" s="903"/>
      <c r="BI624" s="903"/>
      <c r="BJ624" s="903"/>
      <c r="BK624" s="903"/>
      <c r="BL624" s="904"/>
      <c r="BM624" s="105"/>
      <c r="BN624" s="105"/>
      <c r="BO624" s="105"/>
      <c r="BP624" s="105"/>
      <c r="BQ624" s="105"/>
      <c r="BR624" s="105"/>
      <c r="BS624" s="105"/>
      <c r="BT624" s="105"/>
      <c r="BU624" s="105"/>
      <c r="BV624" s="105"/>
      <c r="BW624" s="105"/>
      <c r="BX624" s="105"/>
      <c r="BY624" s="105"/>
      <c r="BZ624" s="105"/>
      <c r="CA624" s="105"/>
      <c r="CB624" s="105"/>
    </row>
    <row r="625" spans="1:80" s="32" customFormat="1" ht="12.75" customHeight="1">
      <c r="A625" s="111"/>
      <c r="B625" s="1109"/>
      <c r="C625" s="1110"/>
      <c r="D625" s="1111"/>
      <c r="E625" s="934"/>
      <c r="F625" s="935"/>
      <c r="G625" s="935"/>
      <c r="H625" s="935"/>
      <c r="I625" s="935"/>
      <c r="J625" s="935"/>
      <c r="K625" s="935"/>
      <c r="L625" s="935"/>
      <c r="M625" s="935"/>
      <c r="N625" s="935"/>
      <c r="O625" s="935"/>
      <c r="P625" s="935"/>
      <c r="Q625" s="935"/>
      <c r="R625" s="935"/>
      <c r="S625" s="935"/>
      <c r="T625" s="935"/>
      <c r="U625" s="935"/>
      <c r="V625" s="935"/>
      <c r="W625" s="935"/>
      <c r="X625" s="935"/>
      <c r="Y625" s="935"/>
      <c r="Z625" s="935"/>
      <c r="AA625" s="935"/>
      <c r="AB625" s="935"/>
      <c r="AC625" s="935"/>
      <c r="AD625" s="935"/>
      <c r="AE625" s="935"/>
      <c r="AF625" s="935"/>
      <c r="AG625" s="935"/>
      <c r="AH625" s="935"/>
      <c r="AI625" s="935"/>
      <c r="AJ625" s="935"/>
      <c r="AK625" s="935"/>
      <c r="AL625" s="935"/>
      <c r="AM625" s="935"/>
      <c r="AN625" s="935"/>
      <c r="AO625" s="935"/>
      <c r="AP625" s="935"/>
      <c r="AQ625" s="935"/>
      <c r="AR625" s="935"/>
      <c r="AS625" s="935"/>
      <c r="AT625" s="935"/>
      <c r="AU625" s="935"/>
      <c r="AV625" s="935"/>
      <c r="AW625" s="935"/>
      <c r="AX625" s="935"/>
      <c r="AY625" s="935"/>
      <c r="AZ625" s="935"/>
      <c r="BA625" s="935"/>
      <c r="BB625" s="935"/>
      <c r="BC625" s="935"/>
      <c r="BD625" s="935"/>
      <c r="BE625" s="935"/>
      <c r="BF625" s="936"/>
      <c r="BG625" s="902"/>
      <c r="BH625" s="903"/>
      <c r="BI625" s="903"/>
      <c r="BJ625" s="903"/>
      <c r="BK625" s="903"/>
      <c r="BL625" s="904"/>
      <c r="BM625" s="105"/>
      <c r="BN625" s="105"/>
      <c r="BO625" s="105"/>
      <c r="BP625" s="105"/>
      <c r="BQ625" s="105"/>
      <c r="BR625" s="105"/>
      <c r="BS625" s="105"/>
      <c r="BT625" s="105"/>
      <c r="BU625" s="105"/>
      <c r="BV625" s="105"/>
      <c r="BW625" s="105"/>
      <c r="BX625" s="105"/>
      <c r="BY625" s="105"/>
      <c r="BZ625" s="105"/>
      <c r="CA625" s="105"/>
      <c r="CB625" s="105"/>
    </row>
    <row r="626" spans="1:80" s="32" customFormat="1" ht="5.25" customHeight="1">
      <c r="A626" s="111"/>
      <c r="B626" s="1109"/>
      <c r="C626" s="1110"/>
      <c r="D626" s="1111"/>
      <c r="E626" s="208"/>
      <c r="F626" s="202"/>
      <c r="G626" s="797"/>
      <c r="H626" s="797"/>
      <c r="I626" s="797"/>
      <c r="J626" s="797"/>
      <c r="K626" s="797"/>
      <c r="L626" s="797"/>
      <c r="M626" s="797"/>
      <c r="N626" s="797"/>
      <c r="O626" s="797"/>
      <c r="P626" s="797"/>
      <c r="Q626" s="797"/>
      <c r="R626" s="797"/>
      <c r="S626" s="797"/>
      <c r="T626" s="797"/>
      <c r="U626" s="797"/>
      <c r="V626" s="797"/>
      <c r="W626" s="797"/>
      <c r="X626" s="797"/>
      <c r="Y626" s="797"/>
      <c r="Z626" s="797"/>
      <c r="AA626" s="797"/>
      <c r="AB626" s="797"/>
      <c r="AC626" s="797"/>
      <c r="AD626" s="797"/>
      <c r="AE626" s="797"/>
      <c r="AF626" s="797"/>
      <c r="AG626" s="797"/>
      <c r="AH626" s="797"/>
      <c r="AI626" s="797"/>
      <c r="AJ626" s="797"/>
      <c r="AK626" s="797"/>
      <c r="AL626" s="797"/>
      <c r="AM626" s="797"/>
      <c r="AN626" s="797"/>
      <c r="AO626" s="797"/>
      <c r="AP626" s="797"/>
      <c r="AQ626" s="797"/>
      <c r="AR626" s="797"/>
      <c r="AS626" s="797"/>
      <c r="AT626" s="797"/>
      <c r="AU626" s="797"/>
      <c r="AV626" s="797"/>
      <c r="AW626" s="797"/>
      <c r="AX626" s="797"/>
      <c r="AY626" s="797"/>
      <c r="AZ626" s="797"/>
      <c r="BA626" s="797"/>
      <c r="BB626" s="797"/>
      <c r="BC626" s="797"/>
      <c r="BD626" s="797"/>
      <c r="BE626" s="797"/>
      <c r="BF626" s="798"/>
      <c r="BG626" s="902"/>
      <c r="BH626" s="903"/>
      <c r="BI626" s="903"/>
      <c r="BJ626" s="903"/>
      <c r="BK626" s="903"/>
      <c r="BL626" s="904"/>
      <c r="BM626" s="105"/>
      <c r="BN626" s="105"/>
      <c r="BO626" s="105"/>
      <c r="BP626" s="105"/>
      <c r="BQ626" s="105"/>
      <c r="BR626" s="105"/>
      <c r="BS626" s="105"/>
      <c r="BT626" s="105"/>
      <c r="BU626" s="105"/>
      <c r="BV626" s="105"/>
      <c r="BW626" s="105"/>
      <c r="BX626" s="105"/>
      <c r="BY626" s="105"/>
      <c r="BZ626" s="105"/>
      <c r="CA626" s="105"/>
      <c r="CB626" s="105"/>
    </row>
    <row r="627" spans="1:80" s="32" customFormat="1" ht="12.75" customHeight="1">
      <c r="A627" s="111"/>
      <c r="B627" s="1109"/>
      <c r="C627" s="1110"/>
      <c r="D627" s="1111"/>
      <c r="E627" s="996" t="s">
        <v>305</v>
      </c>
      <c r="F627" s="997"/>
      <c r="G627" s="929" t="s">
        <v>316</v>
      </c>
      <c r="H627" s="929"/>
      <c r="I627" s="929"/>
      <c r="J627" s="929"/>
      <c r="K627" s="929"/>
      <c r="L627" s="929"/>
      <c r="M627" s="929"/>
      <c r="N627" s="929"/>
      <c r="O627" s="929"/>
      <c r="P627" s="929"/>
      <c r="Q627" s="929"/>
      <c r="R627" s="929"/>
      <c r="S627" s="929"/>
      <c r="T627" s="929"/>
      <c r="U627" s="929"/>
      <c r="V627" s="929"/>
      <c r="W627" s="929"/>
      <c r="X627" s="929"/>
      <c r="Y627" s="929"/>
      <c r="Z627" s="929"/>
      <c r="AA627" s="929"/>
      <c r="AB627" s="929"/>
      <c r="AC627" s="929"/>
      <c r="AD627" s="929"/>
      <c r="AE627" s="929"/>
      <c r="AF627" s="929"/>
      <c r="AG627" s="929"/>
      <c r="AH627" s="929"/>
      <c r="AI627" s="929"/>
      <c r="AJ627" s="929"/>
      <c r="AK627" s="929"/>
      <c r="AL627" s="929"/>
      <c r="AM627" s="929"/>
      <c r="AN627" s="929"/>
      <c r="AO627" s="929"/>
      <c r="AP627" s="929"/>
      <c r="AQ627" s="929"/>
      <c r="AR627" s="929"/>
      <c r="AS627" s="929"/>
      <c r="AT627" s="929"/>
      <c r="AU627" s="929"/>
      <c r="AV627" s="929"/>
      <c r="AW627" s="929"/>
      <c r="AX627" s="929"/>
      <c r="AY627" s="929"/>
      <c r="AZ627" s="929"/>
      <c r="BA627" s="929"/>
      <c r="BB627" s="929"/>
      <c r="BC627" s="929"/>
      <c r="BD627" s="929"/>
      <c r="BE627" s="929"/>
      <c r="BF627" s="930"/>
      <c r="BG627" s="902"/>
      <c r="BH627" s="903"/>
      <c r="BI627" s="903"/>
      <c r="BJ627" s="903"/>
      <c r="BK627" s="903"/>
      <c r="BL627" s="904"/>
      <c r="BM627" s="105"/>
      <c r="BN627" s="105"/>
      <c r="BO627" s="105"/>
      <c r="BP627" s="105"/>
      <c r="BQ627" s="105"/>
      <c r="BR627" s="105"/>
      <c r="BS627" s="105"/>
      <c r="BT627" s="105"/>
      <c r="BU627" s="105"/>
      <c r="BV627" s="105"/>
      <c r="BW627" s="105"/>
      <c r="BX627" s="105"/>
      <c r="BY627" s="105"/>
      <c r="BZ627" s="105"/>
      <c r="CA627" s="105"/>
      <c r="CB627" s="105"/>
    </row>
    <row r="628" spans="1:80" s="32" customFormat="1" ht="12.75" customHeight="1">
      <c r="A628" s="111"/>
      <c r="B628" s="1109"/>
      <c r="C628" s="1110"/>
      <c r="D628" s="1111"/>
      <c r="E628" s="208"/>
      <c r="F628" s="202"/>
      <c r="G628" s="929"/>
      <c r="H628" s="929"/>
      <c r="I628" s="929"/>
      <c r="J628" s="929"/>
      <c r="K628" s="929"/>
      <c r="L628" s="929"/>
      <c r="M628" s="929"/>
      <c r="N628" s="929"/>
      <c r="O628" s="929"/>
      <c r="P628" s="929"/>
      <c r="Q628" s="929"/>
      <c r="R628" s="929"/>
      <c r="S628" s="929"/>
      <c r="T628" s="929"/>
      <c r="U628" s="929"/>
      <c r="V628" s="929"/>
      <c r="W628" s="929"/>
      <c r="X628" s="929"/>
      <c r="Y628" s="929"/>
      <c r="Z628" s="929"/>
      <c r="AA628" s="929"/>
      <c r="AB628" s="929"/>
      <c r="AC628" s="929"/>
      <c r="AD628" s="929"/>
      <c r="AE628" s="929"/>
      <c r="AF628" s="929"/>
      <c r="AG628" s="929"/>
      <c r="AH628" s="929"/>
      <c r="AI628" s="929"/>
      <c r="AJ628" s="929"/>
      <c r="AK628" s="929"/>
      <c r="AL628" s="929"/>
      <c r="AM628" s="929"/>
      <c r="AN628" s="929"/>
      <c r="AO628" s="929"/>
      <c r="AP628" s="929"/>
      <c r="AQ628" s="929"/>
      <c r="AR628" s="929"/>
      <c r="AS628" s="929"/>
      <c r="AT628" s="929"/>
      <c r="AU628" s="929"/>
      <c r="AV628" s="929"/>
      <c r="AW628" s="929"/>
      <c r="AX628" s="929"/>
      <c r="AY628" s="929"/>
      <c r="AZ628" s="929"/>
      <c r="BA628" s="929"/>
      <c r="BB628" s="929"/>
      <c r="BC628" s="929"/>
      <c r="BD628" s="929"/>
      <c r="BE628" s="929"/>
      <c r="BF628" s="930"/>
      <c r="BG628" s="902"/>
      <c r="BH628" s="903"/>
      <c r="BI628" s="903"/>
      <c r="BJ628" s="903"/>
      <c r="BK628" s="903"/>
      <c r="BL628" s="904"/>
      <c r="BM628" s="105"/>
      <c r="BN628" s="105"/>
      <c r="BO628" s="105"/>
      <c r="BP628" s="105"/>
      <c r="BQ628" s="105"/>
      <c r="BR628" s="105"/>
      <c r="BS628" s="105"/>
      <c r="BT628" s="105"/>
      <c r="BU628" s="105"/>
      <c r="BV628" s="105"/>
      <c r="BW628" s="105"/>
      <c r="BX628" s="105"/>
      <c r="BY628" s="105"/>
      <c r="BZ628" s="105"/>
      <c r="CA628" s="105"/>
      <c r="CB628" s="105"/>
    </row>
    <row r="629" spans="1:80" s="32" customFormat="1" ht="5.25" customHeight="1">
      <c r="A629" s="111"/>
      <c r="B629" s="1109"/>
      <c r="C629" s="1110"/>
      <c r="D629" s="1111"/>
      <c r="E629" s="208"/>
      <c r="F629" s="202"/>
      <c r="G629" s="177"/>
      <c r="H629" s="177"/>
      <c r="I629" s="177"/>
      <c r="J629" s="177"/>
      <c r="K629" s="177"/>
      <c r="L629" s="177"/>
      <c r="M629" s="177"/>
      <c r="N629" s="177"/>
      <c r="O629" s="177"/>
      <c r="P629" s="177"/>
      <c r="Q629" s="177"/>
      <c r="R629" s="177"/>
      <c r="S629" s="177"/>
      <c r="T629" s="177"/>
      <c r="U629" s="177"/>
      <c r="V629" s="177"/>
      <c r="W629" s="177"/>
      <c r="X629" s="177"/>
      <c r="Y629" s="177"/>
      <c r="Z629" s="177"/>
      <c r="AA629" s="177"/>
      <c r="AB629" s="177"/>
      <c r="AC629" s="177"/>
      <c r="AD629" s="177"/>
      <c r="AE629" s="177"/>
      <c r="AF629" s="177"/>
      <c r="AG629" s="177"/>
      <c r="AH629" s="177"/>
      <c r="AI629" s="177"/>
      <c r="AJ629" s="177"/>
      <c r="AK629" s="177"/>
      <c r="AL629" s="177"/>
      <c r="AM629" s="177"/>
      <c r="AN629" s="177"/>
      <c r="AO629" s="177"/>
      <c r="AP629" s="177"/>
      <c r="AQ629" s="177"/>
      <c r="AR629" s="177"/>
      <c r="AS629" s="177"/>
      <c r="AT629" s="177"/>
      <c r="AU629" s="177"/>
      <c r="AV629" s="177"/>
      <c r="AW629" s="177"/>
      <c r="AX629" s="177"/>
      <c r="AY629" s="177"/>
      <c r="AZ629" s="177"/>
      <c r="BA629" s="177"/>
      <c r="BB629" s="177"/>
      <c r="BC629" s="177"/>
      <c r="BD629" s="177"/>
      <c r="BE629" s="177"/>
      <c r="BF629" s="178"/>
      <c r="BG629" s="902"/>
      <c r="BH629" s="903"/>
      <c r="BI629" s="903"/>
      <c r="BJ629" s="903"/>
      <c r="BK629" s="903"/>
      <c r="BL629" s="904"/>
      <c r="BM629" s="105"/>
      <c r="BN629" s="105"/>
      <c r="BO629" s="105"/>
      <c r="BP629" s="105"/>
      <c r="BQ629" s="105"/>
      <c r="BR629" s="105"/>
      <c r="BS629" s="105"/>
      <c r="BT629" s="105"/>
      <c r="BU629" s="105"/>
      <c r="BV629" s="105"/>
      <c r="BW629" s="105"/>
      <c r="BX629" s="105"/>
      <c r="BY629" s="105"/>
      <c r="BZ629" s="105"/>
      <c r="CA629" s="105"/>
      <c r="CB629" s="105"/>
    </row>
    <row r="630" spans="1:80" s="32" customFormat="1" ht="12.75" customHeight="1">
      <c r="A630" s="111"/>
      <c r="B630" s="1109"/>
      <c r="C630" s="1110"/>
      <c r="D630" s="1111"/>
      <c r="E630" s="996" t="s">
        <v>1</v>
      </c>
      <c r="F630" s="997"/>
      <c r="G630" s="929" t="s">
        <v>356</v>
      </c>
      <c r="H630" s="929"/>
      <c r="I630" s="929"/>
      <c r="J630" s="929"/>
      <c r="K630" s="929"/>
      <c r="L630" s="929"/>
      <c r="M630" s="929"/>
      <c r="N630" s="929"/>
      <c r="O630" s="929"/>
      <c r="P630" s="929"/>
      <c r="Q630" s="929"/>
      <c r="R630" s="929"/>
      <c r="S630" s="929"/>
      <c r="T630" s="929"/>
      <c r="U630" s="929"/>
      <c r="V630" s="929"/>
      <c r="W630" s="929"/>
      <c r="X630" s="929"/>
      <c r="Y630" s="929"/>
      <c r="Z630" s="929"/>
      <c r="AA630" s="929"/>
      <c r="AB630" s="929"/>
      <c r="AC630" s="929"/>
      <c r="AD630" s="929"/>
      <c r="AE630" s="929"/>
      <c r="AF630" s="929"/>
      <c r="AG630" s="929"/>
      <c r="AH630" s="929"/>
      <c r="AI630" s="929"/>
      <c r="AJ630" s="929"/>
      <c r="AK630" s="929"/>
      <c r="AL630" s="929"/>
      <c r="AM630" s="929"/>
      <c r="AN630" s="929"/>
      <c r="AO630" s="929"/>
      <c r="AP630" s="929"/>
      <c r="AQ630" s="929"/>
      <c r="AR630" s="929"/>
      <c r="AS630" s="929"/>
      <c r="AT630" s="929"/>
      <c r="AU630" s="929"/>
      <c r="AV630" s="929"/>
      <c r="AW630" s="929"/>
      <c r="AX630" s="929"/>
      <c r="AY630" s="929"/>
      <c r="AZ630" s="929"/>
      <c r="BA630" s="929"/>
      <c r="BB630" s="929"/>
      <c r="BC630" s="929"/>
      <c r="BD630" s="929"/>
      <c r="BE630" s="929"/>
      <c r="BF630" s="930"/>
      <c r="BG630" s="902"/>
      <c r="BH630" s="903"/>
      <c r="BI630" s="903"/>
      <c r="BJ630" s="903"/>
      <c r="BK630" s="903"/>
      <c r="BL630" s="904"/>
      <c r="BM630" s="105"/>
      <c r="BN630" s="105"/>
      <c r="BO630" s="105"/>
      <c r="BP630" s="105"/>
      <c r="BQ630" s="105"/>
      <c r="BR630" s="105"/>
      <c r="BS630" s="105"/>
      <c r="BT630" s="105"/>
      <c r="BU630" s="105"/>
      <c r="BV630" s="105"/>
      <c r="BW630" s="105"/>
      <c r="BX630" s="105"/>
      <c r="BY630" s="105"/>
      <c r="BZ630" s="105"/>
      <c r="CA630" s="105"/>
      <c r="CB630" s="105"/>
    </row>
    <row r="631" spans="1:80" s="32" customFormat="1" ht="12.75" customHeight="1">
      <c r="A631" s="111"/>
      <c r="B631" s="1109"/>
      <c r="C631" s="1110"/>
      <c r="D631" s="1111"/>
      <c r="E631" s="208"/>
      <c r="F631" s="202"/>
      <c r="G631" s="929"/>
      <c r="H631" s="929"/>
      <c r="I631" s="929"/>
      <c r="J631" s="929"/>
      <c r="K631" s="929"/>
      <c r="L631" s="929"/>
      <c r="M631" s="929"/>
      <c r="N631" s="929"/>
      <c r="O631" s="929"/>
      <c r="P631" s="929"/>
      <c r="Q631" s="929"/>
      <c r="R631" s="929"/>
      <c r="S631" s="929"/>
      <c r="T631" s="929"/>
      <c r="U631" s="929"/>
      <c r="V631" s="929"/>
      <c r="W631" s="929"/>
      <c r="X631" s="929"/>
      <c r="Y631" s="929"/>
      <c r="Z631" s="929"/>
      <c r="AA631" s="929"/>
      <c r="AB631" s="929"/>
      <c r="AC631" s="929"/>
      <c r="AD631" s="929"/>
      <c r="AE631" s="929"/>
      <c r="AF631" s="929"/>
      <c r="AG631" s="929"/>
      <c r="AH631" s="929"/>
      <c r="AI631" s="929"/>
      <c r="AJ631" s="929"/>
      <c r="AK631" s="929"/>
      <c r="AL631" s="929"/>
      <c r="AM631" s="929"/>
      <c r="AN631" s="929"/>
      <c r="AO631" s="929"/>
      <c r="AP631" s="929"/>
      <c r="AQ631" s="929"/>
      <c r="AR631" s="929"/>
      <c r="AS631" s="929"/>
      <c r="AT631" s="929"/>
      <c r="AU631" s="929"/>
      <c r="AV631" s="929"/>
      <c r="AW631" s="929"/>
      <c r="AX631" s="929"/>
      <c r="AY631" s="929"/>
      <c r="AZ631" s="929"/>
      <c r="BA631" s="929"/>
      <c r="BB631" s="929"/>
      <c r="BC631" s="929"/>
      <c r="BD631" s="929"/>
      <c r="BE631" s="929"/>
      <c r="BF631" s="930"/>
      <c r="BG631" s="902"/>
      <c r="BH631" s="903"/>
      <c r="BI631" s="903"/>
      <c r="BJ631" s="903"/>
      <c r="BK631" s="903"/>
      <c r="BL631" s="904"/>
      <c r="BM631" s="105"/>
      <c r="BN631" s="105"/>
      <c r="BO631" s="105"/>
      <c r="BP631" s="105"/>
      <c r="BQ631" s="105"/>
      <c r="BR631" s="105"/>
      <c r="BS631" s="105"/>
      <c r="BT631" s="105"/>
      <c r="BU631" s="105"/>
      <c r="BV631" s="105"/>
      <c r="BW631" s="105"/>
      <c r="BX631" s="105"/>
      <c r="BY631" s="105"/>
      <c r="BZ631" s="105"/>
      <c r="CA631" s="105"/>
      <c r="CB631" s="105"/>
    </row>
    <row r="632" spans="1:80" s="32" customFormat="1" ht="12.75" customHeight="1">
      <c r="A632" s="111"/>
      <c r="B632" s="1109"/>
      <c r="C632" s="1110"/>
      <c r="D632" s="1111"/>
      <c r="E632" s="208"/>
      <c r="F632" s="202"/>
      <c r="G632" s="929"/>
      <c r="H632" s="929"/>
      <c r="I632" s="929"/>
      <c r="J632" s="929"/>
      <c r="K632" s="929"/>
      <c r="L632" s="929"/>
      <c r="M632" s="929"/>
      <c r="N632" s="929"/>
      <c r="O632" s="929"/>
      <c r="P632" s="929"/>
      <c r="Q632" s="929"/>
      <c r="R632" s="929"/>
      <c r="S632" s="929"/>
      <c r="T632" s="929"/>
      <c r="U632" s="929"/>
      <c r="V632" s="929"/>
      <c r="W632" s="929"/>
      <c r="X632" s="929"/>
      <c r="Y632" s="929"/>
      <c r="Z632" s="929"/>
      <c r="AA632" s="929"/>
      <c r="AB632" s="929"/>
      <c r="AC632" s="929"/>
      <c r="AD632" s="929"/>
      <c r="AE632" s="929"/>
      <c r="AF632" s="929"/>
      <c r="AG632" s="929"/>
      <c r="AH632" s="929"/>
      <c r="AI632" s="929"/>
      <c r="AJ632" s="929"/>
      <c r="AK632" s="929"/>
      <c r="AL632" s="929"/>
      <c r="AM632" s="929"/>
      <c r="AN632" s="929"/>
      <c r="AO632" s="929"/>
      <c r="AP632" s="929"/>
      <c r="AQ632" s="929"/>
      <c r="AR632" s="929"/>
      <c r="AS632" s="929"/>
      <c r="AT632" s="929"/>
      <c r="AU632" s="929"/>
      <c r="AV632" s="929"/>
      <c r="AW632" s="929"/>
      <c r="AX632" s="929"/>
      <c r="AY632" s="929"/>
      <c r="AZ632" s="929"/>
      <c r="BA632" s="929"/>
      <c r="BB632" s="929"/>
      <c r="BC632" s="929"/>
      <c r="BD632" s="929"/>
      <c r="BE632" s="929"/>
      <c r="BF632" s="930"/>
      <c r="BG632" s="902"/>
      <c r="BH632" s="903"/>
      <c r="BI632" s="903"/>
      <c r="BJ632" s="903"/>
      <c r="BK632" s="903"/>
      <c r="BL632" s="904"/>
      <c r="BM632" s="105"/>
      <c r="BN632" s="105"/>
      <c r="BO632" s="105"/>
      <c r="BP632" s="105"/>
      <c r="BQ632" s="105"/>
      <c r="BR632" s="105"/>
      <c r="BS632" s="105"/>
      <c r="BT632" s="105"/>
      <c r="BU632" s="105"/>
      <c r="BV632" s="105"/>
      <c r="BW632" s="105"/>
      <c r="BX632" s="105"/>
      <c r="BY632" s="105"/>
      <c r="BZ632" s="105"/>
      <c r="CA632" s="105"/>
      <c r="CB632" s="105"/>
    </row>
    <row r="633" spans="1:80" s="32" customFormat="1" ht="7.5" customHeight="1">
      <c r="A633" s="111"/>
      <c r="B633" s="1112"/>
      <c r="C633" s="1113"/>
      <c r="D633" s="1114"/>
      <c r="E633" s="37"/>
      <c r="F633" s="108"/>
      <c r="G633" s="108"/>
      <c r="H633" s="108"/>
      <c r="I633" s="108"/>
      <c r="J633" s="108"/>
      <c r="K633" s="108"/>
      <c r="L633" s="108"/>
      <c r="M633" s="108"/>
      <c r="N633" s="108"/>
      <c r="O633" s="108"/>
      <c r="P633" s="108"/>
      <c r="Q633" s="108"/>
      <c r="R633" s="108"/>
      <c r="S633" s="108"/>
      <c r="T633" s="108"/>
      <c r="U633" s="108"/>
      <c r="V633" s="108"/>
      <c r="W633" s="108"/>
      <c r="X633" s="108"/>
      <c r="Y633" s="108"/>
      <c r="Z633" s="108"/>
      <c r="AA633" s="108"/>
      <c r="AB633" s="108"/>
      <c r="AC633" s="108"/>
      <c r="AD633" s="108"/>
      <c r="AE633" s="108"/>
      <c r="AF633" s="108"/>
      <c r="AG633" s="108"/>
      <c r="AH633" s="108"/>
      <c r="AI633" s="108"/>
      <c r="AJ633" s="108"/>
      <c r="AK633" s="108"/>
      <c r="AL633" s="108"/>
      <c r="AM633" s="108"/>
      <c r="AN633" s="108"/>
      <c r="AO633" s="108"/>
      <c r="AP633" s="108"/>
      <c r="AQ633" s="108"/>
      <c r="AR633" s="108"/>
      <c r="AS633" s="108"/>
      <c r="AT633" s="108"/>
      <c r="AU633" s="108"/>
      <c r="AV633" s="108"/>
      <c r="AW633" s="108"/>
      <c r="AX633" s="108"/>
      <c r="AY633" s="108"/>
      <c r="AZ633" s="108"/>
      <c r="BA633" s="108"/>
      <c r="BB633" s="108"/>
      <c r="BC633" s="108"/>
      <c r="BD633" s="108"/>
      <c r="BE633" s="108"/>
      <c r="BF633" s="211"/>
      <c r="BG633" s="905"/>
      <c r="BH633" s="906"/>
      <c r="BI633" s="906"/>
      <c r="BJ633" s="906"/>
      <c r="BK633" s="906"/>
      <c r="BL633" s="907"/>
      <c r="BM633" s="105"/>
      <c r="BN633" s="105"/>
      <c r="BO633" s="105"/>
      <c r="BP633" s="105"/>
      <c r="BQ633" s="105"/>
      <c r="BR633" s="105"/>
      <c r="BS633" s="105"/>
      <c r="BT633" s="105"/>
      <c r="BU633" s="105"/>
      <c r="BV633" s="105"/>
      <c r="BW633" s="105"/>
      <c r="BX633" s="105"/>
      <c r="BY633" s="105"/>
      <c r="BZ633" s="105"/>
      <c r="CA633" s="105"/>
      <c r="CB633" s="105"/>
    </row>
    <row r="634" spans="1:80" s="32" customFormat="1" ht="12.75" customHeight="1">
      <c r="A634" s="111"/>
      <c r="B634" s="1106" t="s">
        <v>33</v>
      </c>
      <c r="C634" s="1107"/>
      <c r="D634" s="1108"/>
      <c r="E634" s="931" t="s">
        <v>429</v>
      </c>
      <c r="F634" s="932"/>
      <c r="G634" s="932"/>
      <c r="H634" s="932"/>
      <c r="I634" s="932"/>
      <c r="J634" s="932"/>
      <c r="K634" s="932"/>
      <c r="L634" s="932"/>
      <c r="M634" s="932"/>
      <c r="N634" s="932"/>
      <c r="O634" s="932"/>
      <c r="P634" s="932"/>
      <c r="Q634" s="932"/>
      <c r="R634" s="932"/>
      <c r="S634" s="932"/>
      <c r="T634" s="932"/>
      <c r="U634" s="932"/>
      <c r="V634" s="932"/>
      <c r="W634" s="932"/>
      <c r="X634" s="932"/>
      <c r="Y634" s="932"/>
      <c r="Z634" s="932"/>
      <c r="AA634" s="932"/>
      <c r="AB634" s="932"/>
      <c r="AC634" s="932"/>
      <c r="AD634" s="932"/>
      <c r="AE634" s="932"/>
      <c r="AF634" s="932"/>
      <c r="AG634" s="932"/>
      <c r="AH634" s="932"/>
      <c r="AI634" s="932"/>
      <c r="AJ634" s="932"/>
      <c r="AK634" s="932"/>
      <c r="AL634" s="932"/>
      <c r="AM634" s="932"/>
      <c r="AN634" s="932"/>
      <c r="AO634" s="932"/>
      <c r="AP634" s="932"/>
      <c r="AQ634" s="932"/>
      <c r="AR634" s="932"/>
      <c r="AS634" s="932"/>
      <c r="AT634" s="932"/>
      <c r="AU634" s="932"/>
      <c r="AV634" s="932"/>
      <c r="AW634" s="932"/>
      <c r="AX634" s="932"/>
      <c r="AY634" s="932"/>
      <c r="AZ634" s="932"/>
      <c r="BA634" s="932"/>
      <c r="BB634" s="932"/>
      <c r="BC634" s="932"/>
      <c r="BD634" s="932"/>
      <c r="BE634" s="932"/>
      <c r="BF634" s="933"/>
      <c r="BG634" s="899"/>
      <c r="BH634" s="900"/>
      <c r="BI634" s="900"/>
      <c r="BJ634" s="900"/>
      <c r="BK634" s="900"/>
      <c r="BL634" s="901"/>
      <c r="BM634" s="105"/>
      <c r="BN634" s="105"/>
      <c r="BO634" s="105"/>
      <c r="BP634" s="105"/>
      <c r="BQ634" s="105"/>
      <c r="BR634" s="105"/>
      <c r="BS634" s="105"/>
      <c r="BT634" s="105"/>
      <c r="BU634" s="105"/>
      <c r="BV634" s="105"/>
      <c r="BW634" s="105"/>
      <c r="BX634" s="105"/>
      <c r="BY634" s="105"/>
      <c r="BZ634" s="105"/>
      <c r="CA634" s="105"/>
      <c r="CB634" s="105"/>
    </row>
    <row r="635" spans="1:80" s="32" customFormat="1" ht="12.75" customHeight="1">
      <c r="A635" s="111"/>
      <c r="B635" s="1109"/>
      <c r="C635" s="1110"/>
      <c r="D635" s="1111"/>
      <c r="E635" s="934"/>
      <c r="F635" s="935"/>
      <c r="G635" s="935"/>
      <c r="H635" s="935"/>
      <c r="I635" s="935"/>
      <c r="J635" s="935"/>
      <c r="K635" s="935"/>
      <c r="L635" s="935"/>
      <c r="M635" s="935"/>
      <c r="N635" s="935"/>
      <c r="O635" s="935"/>
      <c r="P635" s="935"/>
      <c r="Q635" s="935"/>
      <c r="R635" s="935"/>
      <c r="S635" s="935"/>
      <c r="T635" s="935"/>
      <c r="U635" s="935"/>
      <c r="V635" s="935"/>
      <c r="W635" s="935"/>
      <c r="X635" s="935"/>
      <c r="Y635" s="935"/>
      <c r="Z635" s="935"/>
      <c r="AA635" s="935"/>
      <c r="AB635" s="935"/>
      <c r="AC635" s="935"/>
      <c r="AD635" s="935"/>
      <c r="AE635" s="935"/>
      <c r="AF635" s="935"/>
      <c r="AG635" s="935"/>
      <c r="AH635" s="935"/>
      <c r="AI635" s="935"/>
      <c r="AJ635" s="935"/>
      <c r="AK635" s="935"/>
      <c r="AL635" s="935"/>
      <c r="AM635" s="935"/>
      <c r="AN635" s="935"/>
      <c r="AO635" s="935"/>
      <c r="AP635" s="935"/>
      <c r="AQ635" s="935"/>
      <c r="AR635" s="935"/>
      <c r="AS635" s="935"/>
      <c r="AT635" s="935"/>
      <c r="AU635" s="935"/>
      <c r="AV635" s="935"/>
      <c r="AW635" s="935"/>
      <c r="AX635" s="935"/>
      <c r="AY635" s="935"/>
      <c r="AZ635" s="935"/>
      <c r="BA635" s="935"/>
      <c r="BB635" s="935"/>
      <c r="BC635" s="935"/>
      <c r="BD635" s="935"/>
      <c r="BE635" s="935"/>
      <c r="BF635" s="936"/>
      <c r="BG635" s="902"/>
      <c r="BH635" s="903"/>
      <c r="BI635" s="903"/>
      <c r="BJ635" s="903"/>
      <c r="BK635" s="903"/>
      <c r="BL635" s="904"/>
      <c r="BM635" s="105"/>
      <c r="BN635" s="105"/>
      <c r="BO635" s="105"/>
      <c r="BP635" s="105"/>
      <c r="BQ635" s="105"/>
      <c r="BR635" s="105"/>
      <c r="BS635" s="105"/>
      <c r="BT635" s="105"/>
      <c r="BU635" s="105"/>
      <c r="BV635" s="105"/>
      <c r="BW635" s="105"/>
      <c r="BX635" s="105"/>
      <c r="BY635" s="105"/>
      <c r="BZ635" s="105"/>
      <c r="CA635" s="105"/>
      <c r="CB635" s="105"/>
    </row>
    <row r="636" spans="1:80" s="32" customFormat="1" ht="12.75" customHeight="1">
      <c r="A636" s="111"/>
      <c r="B636" s="1112"/>
      <c r="C636" s="1113"/>
      <c r="D636" s="1114"/>
      <c r="E636" s="937"/>
      <c r="F636" s="938"/>
      <c r="G636" s="938"/>
      <c r="H636" s="938"/>
      <c r="I636" s="938"/>
      <c r="J636" s="938"/>
      <c r="K636" s="938"/>
      <c r="L636" s="938"/>
      <c r="M636" s="938"/>
      <c r="N636" s="938"/>
      <c r="O636" s="938"/>
      <c r="P636" s="938"/>
      <c r="Q636" s="938"/>
      <c r="R636" s="938"/>
      <c r="S636" s="938"/>
      <c r="T636" s="938"/>
      <c r="U636" s="938"/>
      <c r="V636" s="938"/>
      <c r="W636" s="938"/>
      <c r="X636" s="938"/>
      <c r="Y636" s="938"/>
      <c r="Z636" s="938"/>
      <c r="AA636" s="938"/>
      <c r="AB636" s="938"/>
      <c r="AC636" s="938"/>
      <c r="AD636" s="938"/>
      <c r="AE636" s="938"/>
      <c r="AF636" s="938"/>
      <c r="AG636" s="938"/>
      <c r="AH636" s="938"/>
      <c r="AI636" s="938"/>
      <c r="AJ636" s="938"/>
      <c r="AK636" s="938"/>
      <c r="AL636" s="938"/>
      <c r="AM636" s="938"/>
      <c r="AN636" s="938"/>
      <c r="AO636" s="938"/>
      <c r="AP636" s="938"/>
      <c r="AQ636" s="938"/>
      <c r="AR636" s="938"/>
      <c r="AS636" s="938"/>
      <c r="AT636" s="938"/>
      <c r="AU636" s="938"/>
      <c r="AV636" s="938"/>
      <c r="AW636" s="938"/>
      <c r="AX636" s="938"/>
      <c r="AY636" s="938"/>
      <c r="AZ636" s="938"/>
      <c r="BA636" s="938"/>
      <c r="BB636" s="938"/>
      <c r="BC636" s="938"/>
      <c r="BD636" s="938"/>
      <c r="BE636" s="938"/>
      <c r="BF636" s="939"/>
      <c r="BG636" s="905"/>
      <c r="BH636" s="906"/>
      <c r="BI636" s="906"/>
      <c r="BJ636" s="906"/>
      <c r="BK636" s="906"/>
      <c r="BL636" s="907"/>
      <c r="BM636" s="105"/>
      <c r="BN636" s="105"/>
      <c r="BO636" s="105"/>
      <c r="BP636" s="105"/>
      <c r="BQ636" s="105"/>
      <c r="BR636" s="105"/>
      <c r="BS636" s="105"/>
      <c r="BT636" s="105"/>
      <c r="BU636" s="105"/>
      <c r="BV636" s="105"/>
      <c r="BW636" s="105"/>
      <c r="BX636" s="105"/>
      <c r="BY636" s="105"/>
      <c r="BZ636" s="105"/>
      <c r="CA636" s="105"/>
      <c r="CB636" s="105"/>
    </row>
    <row r="637" spans="1:80" s="32" customFormat="1" ht="12.75" customHeight="1">
      <c r="A637" s="111"/>
      <c r="B637" s="1106" t="s">
        <v>34</v>
      </c>
      <c r="C637" s="1107"/>
      <c r="D637" s="1108"/>
      <c r="E637" s="931" t="s">
        <v>116</v>
      </c>
      <c r="F637" s="932"/>
      <c r="G637" s="932"/>
      <c r="H637" s="932"/>
      <c r="I637" s="932"/>
      <c r="J637" s="932"/>
      <c r="K637" s="932"/>
      <c r="L637" s="932"/>
      <c r="M637" s="932"/>
      <c r="N637" s="932"/>
      <c r="O637" s="932"/>
      <c r="P637" s="932"/>
      <c r="Q637" s="932"/>
      <c r="R637" s="932"/>
      <c r="S637" s="932"/>
      <c r="T637" s="932"/>
      <c r="U637" s="932"/>
      <c r="V637" s="932"/>
      <c r="W637" s="932"/>
      <c r="X637" s="932"/>
      <c r="Y637" s="932"/>
      <c r="Z637" s="932"/>
      <c r="AA637" s="932"/>
      <c r="AB637" s="932"/>
      <c r="AC637" s="932"/>
      <c r="AD637" s="932"/>
      <c r="AE637" s="932"/>
      <c r="AF637" s="932"/>
      <c r="AG637" s="932"/>
      <c r="AH637" s="932"/>
      <c r="AI637" s="932"/>
      <c r="AJ637" s="932"/>
      <c r="AK637" s="932"/>
      <c r="AL637" s="932"/>
      <c r="AM637" s="932"/>
      <c r="AN637" s="932"/>
      <c r="AO637" s="932"/>
      <c r="AP637" s="932"/>
      <c r="AQ637" s="932"/>
      <c r="AR637" s="932"/>
      <c r="AS637" s="932"/>
      <c r="AT637" s="932"/>
      <c r="AU637" s="932"/>
      <c r="AV637" s="932"/>
      <c r="AW637" s="932"/>
      <c r="AX637" s="932"/>
      <c r="AY637" s="932"/>
      <c r="AZ637" s="932"/>
      <c r="BA637" s="932"/>
      <c r="BB637" s="932"/>
      <c r="BC637" s="932"/>
      <c r="BD637" s="932"/>
      <c r="BE637" s="932"/>
      <c r="BF637" s="933"/>
      <c r="BG637" s="899"/>
      <c r="BH637" s="900"/>
      <c r="BI637" s="900"/>
      <c r="BJ637" s="900"/>
      <c r="BK637" s="900"/>
      <c r="BL637" s="901"/>
      <c r="BM637" s="105"/>
      <c r="BN637" s="105"/>
      <c r="BO637" s="105"/>
      <c r="BP637" s="105"/>
      <c r="BQ637" s="105"/>
      <c r="BR637" s="105"/>
      <c r="BS637" s="105"/>
      <c r="BT637" s="105"/>
      <c r="BU637" s="105"/>
      <c r="BV637" s="105"/>
      <c r="BW637" s="105"/>
      <c r="BX637" s="105"/>
      <c r="BY637" s="105"/>
      <c r="BZ637" s="105"/>
      <c r="CA637" s="105"/>
      <c r="CB637" s="105"/>
    </row>
    <row r="638" spans="1:80" s="32" customFormat="1" ht="12.75" customHeight="1">
      <c r="A638" s="111"/>
      <c r="B638" s="1109"/>
      <c r="C638" s="1110"/>
      <c r="D638" s="1111"/>
      <c r="E638" s="934"/>
      <c r="F638" s="935"/>
      <c r="G638" s="935"/>
      <c r="H638" s="935"/>
      <c r="I638" s="935"/>
      <c r="J638" s="935"/>
      <c r="K638" s="935"/>
      <c r="L638" s="935"/>
      <c r="M638" s="935"/>
      <c r="N638" s="935"/>
      <c r="O638" s="935"/>
      <c r="P638" s="935"/>
      <c r="Q638" s="935"/>
      <c r="R638" s="935"/>
      <c r="S638" s="935"/>
      <c r="T638" s="935"/>
      <c r="U638" s="935"/>
      <c r="V638" s="935"/>
      <c r="W638" s="935"/>
      <c r="X638" s="935"/>
      <c r="Y638" s="935"/>
      <c r="Z638" s="935"/>
      <c r="AA638" s="935"/>
      <c r="AB638" s="935"/>
      <c r="AC638" s="935"/>
      <c r="AD638" s="935"/>
      <c r="AE638" s="935"/>
      <c r="AF638" s="935"/>
      <c r="AG638" s="935"/>
      <c r="AH638" s="935"/>
      <c r="AI638" s="935"/>
      <c r="AJ638" s="935"/>
      <c r="AK638" s="935"/>
      <c r="AL638" s="935"/>
      <c r="AM638" s="935"/>
      <c r="AN638" s="935"/>
      <c r="AO638" s="935"/>
      <c r="AP638" s="935"/>
      <c r="AQ638" s="935"/>
      <c r="AR638" s="935"/>
      <c r="AS638" s="935"/>
      <c r="AT638" s="935"/>
      <c r="AU638" s="935"/>
      <c r="AV638" s="935"/>
      <c r="AW638" s="935"/>
      <c r="AX638" s="935"/>
      <c r="AY638" s="935"/>
      <c r="AZ638" s="935"/>
      <c r="BA638" s="935"/>
      <c r="BB638" s="935"/>
      <c r="BC638" s="935"/>
      <c r="BD638" s="935"/>
      <c r="BE638" s="935"/>
      <c r="BF638" s="936"/>
      <c r="BG638" s="902"/>
      <c r="BH638" s="903"/>
      <c r="BI638" s="903"/>
      <c r="BJ638" s="903"/>
      <c r="BK638" s="903"/>
      <c r="BL638" s="904"/>
      <c r="BM638" s="105"/>
      <c r="BN638" s="105"/>
      <c r="BO638" s="105"/>
      <c r="BP638" s="105"/>
      <c r="BQ638" s="105"/>
      <c r="BR638" s="105"/>
      <c r="BS638" s="105"/>
      <c r="BT638" s="105"/>
      <c r="BU638" s="105"/>
      <c r="BV638" s="105"/>
      <c r="BW638" s="105"/>
      <c r="BX638" s="105"/>
      <c r="BY638" s="105"/>
      <c r="BZ638" s="105"/>
      <c r="CA638" s="105"/>
      <c r="CB638" s="105"/>
    </row>
    <row r="639" spans="1:80" s="32" customFormat="1" ht="12.75" customHeight="1">
      <c r="A639" s="111"/>
      <c r="B639" s="1109"/>
      <c r="C639" s="1110"/>
      <c r="D639" s="1111"/>
      <c r="E639" s="934"/>
      <c r="F639" s="935"/>
      <c r="G639" s="935"/>
      <c r="H639" s="935"/>
      <c r="I639" s="935"/>
      <c r="J639" s="935"/>
      <c r="K639" s="935"/>
      <c r="L639" s="935"/>
      <c r="M639" s="935"/>
      <c r="N639" s="935"/>
      <c r="O639" s="935"/>
      <c r="P639" s="935"/>
      <c r="Q639" s="935"/>
      <c r="R639" s="935"/>
      <c r="S639" s="935"/>
      <c r="T639" s="935"/>
      <c r="U639" s="935"/>
      <c r="V639" s="935"/>
      <c r="W639" s="935"/>
      <c r="X639" s="935"/>
      <c r="Y639" s="935"/>
      <c r="Z639" s="935"/>
      <c r="AA639" s="935"/>
      <c r="AB639" s="935"/>
      <c r="AC639" s="935"/>
      <c r="AD639" s="935"/>
      <c r="AE639" s="935"/>
      <c r="AF639" s="935"/>
      <c r="AG639" s="935"/>
      <c r="AH639" s="935"/>
      <c r="AI639" s="935"/>
      <c r="AJ639" s="935"/>
      <c r="AK639" s="935"/>
      <c r="AL639" s="935"/>
      <c r="AM639" s="935"/>
      <c r="AN639" s="935"/>
      <c r="AO639" s="935"/>
      <c r="AP639" s="935"/>
      <c r="AQ639" s="935"/>
      <c r="AR639" s="935"/>
      <c r="AS639" s="935"/>
      <c r="AT639" s="935"/>
      <c r="AU639" s="935"/>
      <c r="AV639" s="935"/>
      <c r="AW639" s="935"/>
      <c r="AX639" s="935"/>
      <c r="AY639" s="935"/>
      <c r="AZ639" s="935"/>
      <c r="BA639" s="935"/>
      <c r="BB639" s="935"/>
      <c r="BC639" s="935"/>
      <c r="BD639" s="935"/>
      <c r="BE639" s="935"/>
      <c r="BF639" s="936"/>
      <c r="BG639" s="902"/>
      <c r="BH639" s="903"/>
      <c r="BI639" s="903"/>
      <c r="BJ639" s="903"/>
      <c r="BK639" s="903"/>
      <c r="BL639" s="904"/>
      <c r="BM639" s="105"/>
      <c r="BN639" s="105"/>
      <c r="BO639" s="105"/>
      <c r="BP639" s="105"/>
      <c r="BQ639" s="105"/>
      <c r="BR639" s="105"/>
      <c r="BS639" s="105"/>
      <c r="BT639" s="105"/>
      <c r="BU639" s="105"/>
      <c r="BV639" s="105"/>
      <c r="BW639" s="105"/>
      <c r="BX639" s="105"/>
      <c r="BY639" s="105"/>
      <c r="BZ639" s="105"/>
      <c r="CA639" s="105"/>
      <c r="CB639" s="105"/>
    </row>
    <row r="640" spans="1:80" s="32" customFormat="1" ht="12.75" customHeight="1">
      <c r="A640" s="111"/>
      <c r="B640" s="1112"/>
      <c r="C640" s="1113"/>
      <c r="D640" s="1114"/>
      <c r="E640" s="937"/>
      <c r="F640" s="938"/>
      <c r="G640" s="938"/>
      <c r="H640" s="938"/>
      <c r="I640" s="938"/>
      <c r="J640" s="938"/>
      <c r="K640" s="938"/>
      <c r="L640" s="938"/>
      <c r="M640" s="938"/>
      <c r="N640" s="938"/>
      <c r="O640" s="938"/>
      <c r="P640" s="938"/>
      <c r="Q640" s="938"/>
      <c r="R640" s="938"/>
      <c r="S640" s="938"/>
      <c r="T640" s="938"/>
      <c r="U640" s="938"/>
      <c r="V640" s="938"/>
      <c r="W640" s="938"/>
      <c r="X640" s="938"/>
      <c r="Y640" s="938"/>
      <c r="Z640" s="938"/>
      <c r="AA640" s="938"/>
      <c r="AB640" s="938"/>
      <c r="AC640" s="938"/>
      <c r="AD640" s="938"/>
      <c r="AE640" s="938"/>
      <c r="AF640" s="938"/>
      <c r="AG640" s="938"/>
      <c r="AH640" s="938"/>
      <c r="AI640" s="938"/>
      <c r="AJ640" s="938"/>
      <c r="AK640" s="938"/>
      <c r="AL640" s="938"/>
      <c r="AM640" s="938"/>
      <c r="AN640" s="938"/>
      <c r="AO640" s="938"/>
      <c r="AP640" s="938"/>
      <c r="AQ640" s="938"/>
      <c r="AR640" s="938"/>
      <c r="AS640" s="938"/>
      <c r="AT640" s="938"/>
      <c r="AU640" s="938"/>
      <c r="AV640" s="938"/>
      <c r="AW640" s="938"/>
      <c r="AX640" s="938"/>
      <c r="AY640" s="938"/>
      <c r="AZ640" s="938"/>
      <c r="BA640" s="938"/>
      <c r="BB640" s="938"/>
      <c r="BC640" s="938"/>
      <c r="BD640" s="938"/>
      <c r="BE640" s="938"/>
      <c r="BF640" s="939"/>
      <c r="BG640" s="905"/>
      <c r="BH640" s="906"/>
      <c r="BI640" s="906"/>
      <c r="BJ640" s="906"/>
      <c r="BK640" s="906"/>
      <c r="BL640" s="907"/>
      <c r="BM640" s="105"/>
      <c r="BN640" s="105"/>
      <c r="BO640" s="105"/>
      <c r="BP640" s="105"/>
      <c r="BQ640" s="105"/>
      <c r="BR640" s="105"/>
      <c r="BS640" s="105"/>
      <c r="BT640" s="105"/>
      <c r="BU640" s="105"/>
      <c r="BV640" s="105"/>
      <c r="BW640" s="105"/>
      <c r="BX640" s="105"/>
      <c r="BY640" s="105"/>
      <c r="BZ640" s="105"/>
      <c r="CA640" s="105"/>
      <c r="CB640" s="105"/>
    </row>
    <row r="641" spans="1:80" s="32" customFormat="1" ht="12.75" customHeight="1">
      <c r="A641" s="111"/>
      <c r="B641" s="1106" t="s">
        <v>35</v>
      </c>
      <c r="C641" s="1107"/>
      <c r="D641" s="1108"/>
      <c r="E641" s="931" t="s">
        <v>430</v>
      </c>
      <c r="F641" s="932"/>
      <c r="G641" s="932"/>
      <c r="H641" s="932"/>
      <c r="I641" s="932"/>
      <c r="J641" s="932"/>
      <c r="K641" s="932"/>
      <c r="L641" s="932"/>
      <c r="M641" s="932"/>
      <c r="N641" s="932"/>
      <c r="O641" s="932"/>
      <c r="P641" s="932"/>
      <c r="Q641" s="932"/>
      <c r="R641" s="932"/>
      <c r="S641" s="932"/>
      <c r="T641" s="932"/>
      <c r="U641" s="932"/>
      <c r="V641" s="932"/>
      <c r="W641" s="932"/>
      <c r="X641" s="932"/>
      <c r="Y641" s="932"/>
      <c r="Z641" s="932"/>
      <c r="AA641" s="932"/>
      <c r="AB641" s="932"/>
      <c r="AC641" s="932"/>
      <c r="AD641" s="932"/>
      <c r="AE641" s="932"/>
      <c r="AF641" s="932"/>
      <c r="AG641" s="932"/>
      <c r="AH641" s="932"/>
      <c r="AI641" s="932"/>
      <c r="AJ641" s="932"/>
      <c r="AK641" s="932"/>
      <c r="AL641" s="932"/>
      <c r="AM641" s="932"/>
      <c r="AN641" s="932"/>
      <c r="AO641" s="932"/>
      <c r="AP641" s="932"/>
      <c r="AQ641" s="932"/>
      <c r="AR641" s="932"/>
      <c r="AS641" s="932"/>
      <c r="AT641" s="932"/>
      <c r="AU641" s="932"/>
      <c r="AV641" s="932"/>
      <c r="AW641" s="932"/>
      <c r="AX641" s="932"/>
      <c r="AY641" s="932"/>
      <c r="AZ641" s="932"/>
      <c r="BA641" s="932"/>
      <c r="BB641" s="932"/>
      <c r="BC641" s="932"/>
      <c r="BD641" s="932"/>
      <c r="BE641" s="932"/>
      <c r="BF641" s="933"/>
      <c r="BG641" s="899"/>
      <c r="BH641" s="900"/>
      <c r="BI641" s="900"/>
      <c r="BJ641" s="900"/>
      <c r="BK641" s="900"/>
      <c r="BL641" s="901"/>
      <c r="BM641" s="105"/>
      <c r="BN641" s="105"/>
      <c r="BO641" s="105"/>
      <c r="BP641" s="105"/>
      <c r="BQ641" s="105"/>
      <c r="BR641" s="105"/>
      <c r="BS641" s="105"/>
      <c r="BT641" s="105"/>
      <c r="BU641" s="105"/>
      <c r="BV641" s="105"/>
      <c r="BW641" s="105"/>
      <c r="BX641" s="105"/>
      <c r="BY641" s="105"/>
      <c r="BZ641" s="105"/>
      <c r="CA641" s="105"/>
      <c r="CB641" s="105"/>
    </row>
    <row r="642" spans="1:80" s="32" customFormat="1" ht="12.75" customHeight="1">
      <c r="A642" s="111"/>
      <c r="B642" s="1109"/>
      <c r="C642" s="1110"/>
      <c r="D642" s="1111"/>
      <c r="E642" s="934"/>
      <c r="F642" s="935"/>
      <c r="G642" s="935"/>
      <c r="H642" s="935"/>
      <c r="I642" s="935"/>
      <c r="J642" s="935"/>
      <c r="K642" s="935"/>
      <c r="L642" s="935"/>
      <c r="M642" s="935"/>
      <c r="N642" s="935"/>
      <c r="O642" s="935"/>
      <c r="P642" s="935"/>
      <c r="Q642" s="935"/>
      <c r="R642" s="935"/>
      <c r="S642" s="935"/>
      <c r="T642" s="935"/>
      <c r="U642" s="935"/>
      <c r="V642" s="935"/>
      <c r="W642" s="935"/>
      <c r="X642" s="935"/>
      <c r="Y642" s="935"/>
      <c r="Z642" s="935"/>
      <c r="AA642" s="935"/>
      <c r="AB642" s="935"/>
      <c r="AC642" s="935"/>
      <c r="AD642" s="935"/>
      <c r="AE642" s="935"/>
      <c r="AF642" s="935"/>
      <c r="AG642" s="935"/>
      <c r="AH642" s="935"/>
      <c r="AI642" s="935"/>
      <c r="AJ642" s="935"/>
      <c r="AK642" s="935"/>
      <c r="AL642" s="935"/>
      <c r="AM642" s="935"/>
      <c r="AN642" s="935"/>
      <c r="AO642" s="935"/>
      <c r="AP642" s="935"/>
      <c r="AQ642" s="935"/>
      <c r="AR642" s="935"/>
      <c r="AS642" s="935"/>
      <c r="AT642" s="935"/>
      <c r="AU642" s="935"/>
      <c r="AV642" s="935"/>
      <c r="AW642" s="935"/>
      <c r="AX642" s="935"/>
      <c r="AY642" s="935"/>
      <c r="AZ642" s="935"/>
      <c r="BA642" s="935"/>
      <c r="BB642" s="935"/>
      <c r="BC642" s="935"/>
      <c r="BD642" s="935"/>
      <c r="BE642" s="935"/>
      <c r="BF642" s="936"/>
      <c r="BG642" s="902"/>
      <c r="BH642" s="903"/>
      <c r="BI642" s="903"/>
      <c r="BJ642" s="903"/>
      <c r="BK642" s="903"/>
      <c r="BL642" s="904"/>
      <c r="BM642" s="105"/>
      <c r="BN642" s="105"/>
      <c r="BO642" s="105"/>
      <c r="BP642" s="105"/>
      <c r="BQ642" s="105"/>
      <c r="BR642" s="105"/>
      <c r="BS642" s="105"/>
      <c r="BT642" s="105"/>
      <c r="BU642" s="105"/>
      <c r="BV642" s="105"/>
      <c r="BW642" s="105"/>
      <c r="BX642" s="105"/>
      <c r="BY642" s="105"/>
      <c r="BZ642" s="105"/>
      <c r="CA642" s="105"/>
      <c r="CB642" s="105"/>
    </row>
    <row r="643" spans="1:80" s="32" customFormat="1" ht="12.75" customHeight="1">
      <c r="A643" s="111"/>
      <c r="B643" s="1109"/>
      <c r="C643" s="1110"/>
      <c r="D643" s="1111"/>
      <c r="E643" s="934"/>
      <c r="F643" s="935"/>
      <c r="G643" s="935"/>
      <c r="H643" s="935"/>
      <c r="I643" s="935"/>
      <c r="J643" s="935"/>
      <c r="K643" s="935"/>
      <c r="L643" s="935"/>
      <c r="M643" s="935"/>
      <c r="N643" s="935"/>
      <c r="O643" s="935"/>
      <c r="P643" s="935"/>
      <c r="Q643" s="935"/>
      <c r="R643" s="935"/>
      <c r="S643" s="935"/>
      <c r="T643" s="935"/>
      <c r="U643" s="935"/>
      <c r="V643" s="935"/>
      <c r="W643" s="935"/>
      <c r="X643" s="935"/>
      <c r="Y643" s="935"/>
      <c r="Z643" s="935"/>
      <c r="AA643" s="935"/>
      <c r="AB643" s="935"/>
      <c r="AC643" s="935"/>
      <c r="AD643" s="935"/>
      <c r="AE643" s="935"/>
      <c r="AF643" s="935"/>
      <c r="AG643" s="935"/>
      <c r="AH643" s="935"/>
      <c r="AI643" s="935"/>
      <c r="AJ643" s="935"/>
      <c r="AK643" s="935"/>
      <c r="AL643" s="935"/>
      <c r="AM643" s="935"/>
      <c r="AN643" s="935"/>
      <c r="AO643" s="935"/>
      <c r="AP643" s="935"/>
      <c r="AQ643" s="935"/>
      <c r="AR643" s="935"/>
      <c r="AS643" s="935"/>
      <c r="AT643" s="935"/>
      <c r="AU643" s="935"/>
      <c r="AV643" s="935"/>
      <c r="AW643" s="935"/>
      <c r="AX643" s="935"/>
      <c r="AY643" s="935"/>
      <c r="AZ643" s="935"/>
      <c r="BA643" s="935"/>
      <c r="BB643" s="935"/>
      <c r="BC643" s="935"/>
      <c r="BD643" s="935"/>
      <c r="BE643" s="935"/>
      <c r="BF643" s="936"/>
      <c r="BG643" s="902"/>
      <c r="BH643" s="903"/>
      <c r="BI643" s="903"/>
      <c r="BJ643" s="903"/>
      <c r="BK643" s="903"/>
      <c r="BL643" s="904"/>
      <c r="BM643" s="105"/>
      <c r="BN643" s="105"/>
      <c r="BO643" s="105"/>
      <c r="BP643" s="105"/>
      <c r="BQ643" s="105"/>
      <c r="BR643" s="105"/>
      <c r="BS643" s="105"/>
      <c r="BT643" s="105"/>
      <c r="BU643" s="105"/>
      <c r="BV643" s="105"/>
      <c r="BW643" s="105"/>
      <c r="BX643" s="105"/>
      <c r="BY643" s="105"/>
      <c r="BZ643" s="105"/>
      <c r="CA643" s="105"/>
      <c r="CB643" s="105"/>
    </row>
    <row r="644" spans="1:80" s="32" customFormat="1" ht="12.75" customHeight="1">
      <c r="A644" s="111"/>
      <c r="B644" s="1112"/>
      <c r="C644" s="1113"/>
      <c r="D644" s="1114"/>
      <c r="E644" s="937"/>
      <c r="F644" s="938"/>
      <c r="G644" s="938"/>
      <c r="H644" s="938"/>
      <c r="I644" s="938"/>
      <c r="J644" s="938"/>
      <c r="K644" s="938"/>
      <c r="L644" s="938"/>
      <c r="M644" s="938"/>
      <c r="N644" s="938"/>
      <c r="O644" s="938"/>
      <c r="P644" s="938"/>
      <c r="Q644" s="938"/>
      <c r="R644" s="938"/>
      <c r="S644" s="938"/>
      <c r="T644" s="938"/>
      <c r="U644" s="938"/>
      <c r="V644" s="938"/>
      <c r="W644" s="938"/>
      <c r="X644" s="938"/>
      <c r="Y644" s="938"/>
      <c r="Z644" s="938"/>
      <c r="AA644" s="938"/>
      <c r="AB644" s="938"/>
      <c r="AC644" s="938"/>
      <c r="AD644" s="938"/>
      <c r="AE644" s="938"/>
      <c r="AF644" s="938"/>
      <c r="AG644" s="938"/>
      <c r="AH644" s="938"/>
      <c r="AI644" s="938"/>
      <c r="AJ644" s="938"/>
      <c r="AK644" s="938"/>
      <c r="AL644" s="938"/>
      <c r="AM644" s="938"/>
      <c r="AN644" s="938"/>
      <c r="AO644" s="938"/>
      <c r="AP644" s="938"/>
      <c r="AQ644" s="938"/>
      <c r="AR644" s="938"/>
      <c r="AS644" s="938"/>
      <c r="AT644" s="938"/>
      <c r="AU644" s="938"/>
      <c r="AV644" s="938"/>
      <c r="AW644" s="938"/>
      <c r="AX644" s="938"/>
      <c r="AY644" s="938"/>
      <c r="AZ644" s="938"/>
      <c r="BA644" s="938"/>
      <c r="BB644" s="938"/>
      <c r="BC644" s="938"/>
      <c r="BD644" s="938"/>
      <c r="BE644" s="938"/>
      <c r="BF644" s="939"/>
      <c r="BG644" s="905"/>
      <c r="BH644" s="906"/>
      <c r="BI644" s="906"/>
      <c r="BJ644" s="906"/>
      <c r="BK644" s="906"/>
      <c r="BL644" s="907"/>
      <c r="BM644" s="105"/>
      <c r="BN644" s="105"/>
      <c r="BO644" s="105"/>
      <c r="BP644" s="105"/>
      <c r="BQ644" s="105"/>
      <c r="BR644" s="105"/>
      <c r="BS644" s="105"/>
      <c r="BT644" s="105"/>
      <c r="BU644" s="105"/>
      <c r="BV644" s="105"/>
      <c r="BW644" s="105"/>
      <c r="BX644" s="105"/>
      <c r="BY644" s="105"/>
      <c r="BZ644" s="105"/>
      <c r="CA644" s="105"/>
      <c r="CB644" s="105"/>
    </row>
    <row r="645" spans="1:80" s="32" customFormat="1" ht="12.75" customHeight="1">
      <c r="A645" s="111"/>
      <c r="BG645" s="93"/>
      <c r="BH645" s="93"/>
      <c r="BI645" s="93"/>
      <c r="BJ645" s="93"/>
      <c r="BK645" s="93"/>
      <c r="BL645" s="93"/>
      <c r="BM645" s="105"/>
      <c r="BN645" s="105"/>
      <c r="BO645" s="105"/>
      <c r="BP645" s="105"/>
      <c r="BQ645" s="105"/>
      <c r="BR645" s="105"/>
      <c r="BS645" s="105"/>
      <c r="BT645" s="105"/>
      <c r="BU645" s="105"/>
      <c r="BV645" s="105"/>
      <c r="BW645" s="105"/>
      <c r="BX645" s="105"/>
      <c r="BY645" s="105"/>
      <c r="BZ645" s="105"/>
      <c r="CA645" s="105"/>
      <c r="CB645" s="105"/>
    </row>
    <row r="646" spans="1:80" s="14" customFormat="1" ht="20.100000000000001" customHeight="1">
      <c r="A646" s="113" t="s">
        <v>803</v>
      </c>
      <c r="B646" s="21"/>
      <c r="C646" s="21"/>
      <c r="D646" s="11"/>
      <c r="E646" s="12"/>
      <c r="F646" s="12"/>
      <c r="G646" s="12"/>
      <c r="H646" s="12"/>
      <c r="I646" s="12"/>
      <c r="J646" s="12"/>
      <c r="K646" s="12"/>
      <c r="L646" s="12"/>
      <c r="M646" s="12"/>
      <c r="N646" s="12"/>
      <c r="O646" s="12"/>
      <c r="P646" s="12"/>
      <c r="Q646" s="12"/>
      <c r="R646" s="12"/>
      <c r="S646" s="12"/>
      <c r="T646" s="12"/>
      <c r="U646" s="12"/>
      <c r="V646" s="12"/>
      <c r="W646" s="13"/>
      <c r="X646" s="13"/>
      <c r="Y646" s="13"/>
      <c r="Z646" s="13"/>
      <c r="AA646" s="13"/>
      <c r="AB646" s="13"/>
      <c r="AC646" s="13"/>
      <c r="AD646" s="13"/>
      <c r="AE646" s="13"/>
      <c r="AF646" s="13"/>
      <c r="AG646" s="13"/>
      <c r="AH646" s="13"/>
      <c r="AI646" s="13"/>
      <c r="AJ646" s="13"/>
      <c r="AK646" s="13"/>
      <c r="AL646" s="13"/>
      <c r="AM646" s="13"/>
      <c r="AN646" s="13"/>
      <c r="AO646" s="13"/>
      <c r="AP646" s="13"/>
      <c r="BG646" s="93"/>
      <c r="BH646" s="93"/>
      <c r="BI646" s="93"/>
      <c r="BJ646" s="93"/>
      <c r="BK646" s="93"/>
      <c r="BL646" s="93"/>
      <c r="BM646" s="101"/>
      <c r="BN646" s="101"/>
      <c r="BO646" s="101"/>
      <c r="BP646" s="101"/>
      <c r="BQ646" s="101"/>
      <c r="BR646" s="101"/>
      <c r="BS646" s="101"/>
      <c r="BT646" s="101"/>
      <c r="BU646" s="101"/>
      <c r="BV646" s="101"/>
      <c r="BW646" s="101"/>
      <c r="BX646" s="101"/>
      <c r="BY646" s="101"/>
      <c r="BZ646" s="101"/>
      <c r="CA646" s="101"/>
      <c r="CB646" s="101"/>
    </row>
    <row r="647" spans="1:80" s="15" customFormat="1" ht="18" customHeight="1">
      <c r="A647" s="90"/>
      <c r="B647" s="925" t="s">
        <v>86</v>
      </c>
      <c r="C647" s="926"/>
      <c r="D647" s="926"/>
      <c r="E647" s="926"/>
      <c r="F647" s="926"/>
      <c r="G647" s="926"/>
      <c r="H647" s="926"/>
      <c r="I647" s="926"/>
      <c r="J647" s="926"/>
      <c r="K647" s="926"/>
      <c r="L647" s="926"/>
      <c r="M647" s="926"/>
      <c r="N647" s="926"/>
      <c r="O647" s="926"/>
      <c r="P647" s="926"/>
      <c r="Q647" s="926"/>
      <c r="R647" s="926"/>
      <c r="S647" s="926"/>
      <c r="T647" s="926"/>
      <c r="U647" s="926"/>
      <c r="V647" s="926"/>
      <c r="W647" s="926"/>
      <c r="X647" s="926"/>
      <c r="Y647" s="926"/>
      <c r="Z647" s="926"/>
      <c r="AA647" s="926"/>
      <c r="AB647" s="926"/>
      <c r="AC647" s="926"/>
      <c r="AD647" s="926"/>
      <c r="AE647" s="926"/>
      <c r="AF647" s="926"/>
      <c r="AG647" s="926"/>
      <c r="AH647" s="926"/>
      <c r="AI647" s="926"/>
      <c r="AJ647" s="926"/>
      <c r="AK647" s="926"/>
      <c r="AL647" s="926"/>
      <c r="AM647" s="926"/>
      <c r="AN647" s="926"/>
      <c r="AO647" s="926"/>
      <c r="AP647" s="926"/>
      <c r="AQ647" s="926"/>
      <c r="AR647" s="926"/>
      <c r="AS647" s="926"/>
      <c r="AT647" s="926"/>
      <c r="AU647" s="926"/>
      <c r="AV647" s="926"/>
      <c r="AW647" s="926"/>
      <c r="AX647" s="926"/>
      <c r="AY647" s="926"/>
      <c r="AZ647" s="926"/>
      <c r="BA647" s="926"/>
      <c r="BB647" s="926"/>
      <c r="BC647" s="926"/>
      <c r="BD647" s="926"/>
      <c r="BE647" s="926"/>
      <c r="BF647" s="926"/>
      <c r="BG647" s="926"/>
      <c r="BH647" s="926"/>
      <c r="BI647" s="926"/>
      <c r="BJ647" s="926"/>
      <c r="BK647" s="926"/>
      <c r="BL647" s="927"/>
      <c r="BM647" s="103"/>
      <c r="BN647" s="103"/>
      <c r="BO647" s="103"/>
      <c r="BP647" s="103"/>
      <c r="BQ647" s="103"/>
      <c r="BR647" s="103"/>
      <c r="BS647" s="103"/>
      <c r="BT647" s="103"/>
    </row>
    <row r="648" spans="1:80" s="32" customFormat="1" ht="12.75" customHeight="1">
      <c r="A648" s="111"/>
      <c r="B648" s="969" t="s">
        <v>30</v>
      </c>
      <c r="C648" s="970"/>
      <c r="D648" s="971"/>
      <c r="E648" s="931" t="s">
        <v>410</v>
      </c>
      <c r="F648" s="932"/>
      <c r="G648" s="932"/>
      <c r="H648" s="932"/>
      <c r="I648" s="932"/>
      <c r="J648" s="932"/>
      <c r="K648" s="932"/>
      <c r="L648" s="932"/>
      <c r="M648" s="932"/>
      <c r="N648" s="932"/>
      <c r="O648" s="932"/>
      <c r="P648" s="932"/>
      <c r="Q648" s="932"/>
      <c r="R648" s="932"/>
      <c r="S648" s="932"/>
      <c r="T648" s="932"/>
      <c r="U648" s="932"/>
      <c r="V648" s="932"/>
      <c r="W648" s="932"/>
      <c r="X648" s="932"/>
      <c r="Y648" s="932"/>
      <c r="Z648" s="932"/>
      <c r="AA648" s="932"/>
      <c r="AB648" s="932"/>
      <c r="AC648" s="932"/>
      <c r="AD648" s="932"/>
      <c r="AE648" s="932"/>
      <c r="AF648" s="932"/>
      <c r="AG648" s="932"/>
      <c r="AH648" s="932"/>
      <c r="AI648" s="932"/>
      <c r="AJ648" s="932"/>
      <c r="AK648" s="932"/>
      <c r="AL648" s="932"/>
      <c r="AM648" s="932"/>
      <c r="AN648" s="932"/>
      <c r="AO648" s="932"/>
      <c r="AP648" s="932"/>
      <c r="AQ648" s="932"/>
      <c r="AR648" s="932"/>
      <c r="AS648" s="932"/>
      <c r="AT648" s="932"/>
      <c r="AU648" s="932"/>
      <c r="AV648" s="932"/>
      <c r="AW648" s="932"/>
      <c r="AX648" s="932"/>
      <c r="AY648" s="932"/>
      <c r="AZ648" s="932"/>
      <c r="BA648" s="932"/>
      <c r="BB648" s="932"/>
      <c r="BC648" s="932"/>
      <c r="BD648" s="932"/>
      <c r="BE648" s="932"/>
      <c r="BF648" s="933"/>
      <c r="BG648" s="899"/>
      <c r="BH648" s="900"/>
      <c r="BI648" s="900"/>
      <c r="BJ648" s="900"/>
      <c r="BK648" s="900"/>
      <c r="BL648" s="901"/>
      <c r="BM648" s="105"/>
      <c r="BN648" s="105"/>
      <c r="BO648" s="105"/>
      <c r="BP648" s="105"/>
      <c r="BQ648" s="105"/>
      <c r="BR648" s="105"/>
      <c r="BS648" s="105"/>
      <c r="BT648" s="105"/>
      <c r="BU648" s="105"/>
      <c r="BV648" s="105"/>
      <c r="BW648" s="105"/>
      <c r="BX648" s="105"/>
      <c r="BY648" s="105"/>
      <c r="BZ648" s="105"/>
      <c r="CA648" s="105"/>
      <c r="CB648" s="105"/>
    </row>
    <row r="649" spans="1:80" s="32" customFormat="1" ht="12.75" customHeight="1">
      <c r="A649" s="111"/>
      <c r="B649" s="972"/>
      <c r="C649" s="973"/>
      <c r="D649" s="974"/>
      <c r="E649" s="934"/>
      <c r="F649" s="935"/>
      <c r="G649" s="935"/>
      <c r="H649" s="935"/>
      <c r="I649" s="935"/>
      <c r="J649" s="935"/>
      <c r="K649" s="935"/>
      <c r="L649" s="935"/>
      <c r="M649" s="935"/>
      <c r="N649" s="935"/>
      <c r="O649" s="935"/>
      <c r="P649" s="935"/>
      <c r="Q649" s="935"/>
      <c r="R649" s="935"/>
      <c r="S649" s="935"/>
      <c r="T649" s="935"/>
      <c r="U649" s="935"/>
      <c r="V649" s="935"/>
      <c r="W649" s="935"/>
      <c r="X649" s="935"/>
      <c r="Y649" s="935"/>
      <c r="Z649" s="935"/>
      <c r="AA649" s="935"/>
      <c r="AB649" s="935"/>
      <c r="AC649" s="935"/>
      <c r="AD649" s="935"/>
      <c r="AE649" s="935"/>
      <c r="AF649" s="935"/>
      <c r="AG649" s="935"/>
      <c r="AH649" s="935"/>
      <c r="AI649" s="935"/>
      <c r="AJ649" s="935"/>
      <c r="AK649" s="935"/>
      <c r="AL649" s="935"/>
      <c r="AM649" s="935"/>
      <c r="AN649" s="935"/>
      <c r="AO649" s="935"/>
      <c r="AP649" s="935"/>
      <c r="AQ649" s="935"/>
      <c r="AR649" s="935"/>
      <c r="AS649" s="935"/>
      <c r="AT649" s="935"/>
      <c r="AU649" s="935"/>
      <c r="AV649" s="935"/>
      <c r="AW649" s="935"/>
      <c r="AX649" s="935"/>
      <c r="AY649" s="935"/>
      <c r="AZ649" s="935"/>
      <c r="BA649" s="935"/>
      <c r="BB649" s="935"/>
      <c r="BC649" s="935"/>
      <c r="BD649" s="935"/>
      <c r="BE649" s="935"/>
      <c r="BF649" s="936"/>
      <c r="BG649" s="902"/>
      <c r="BH649" s="903"/>
      <c r="BI649" s="903"/>
      <c r="BJ649" s="903"/>
      <c r="BK649" s="903"/>
      <c r="BL649" s="904"/>
      <c r="BM649" s="105"/>
      <c r="BN649" s="105"/>
      <c r="BO649" s="105"/>
      <c r="BP649" s="105"/>
      <c r="BQ649" s="105"/>
      <c r="BR649" s="105"/>
      <c r="BS649" s="105"/>
      <c r="BT649" s="105"/>
      <c r="BU649" s="105"/>
      <c r="BV649" s="105"/>
      <c r="BW649" s="105"/>
      <c r="BX649" s="105"/>
      <c r="BY649" s="105"/>
      <c r="BZ649" s="105"/>
      <c r="CA649" s="105"/>
      <c r="CB649" s="105"/>
    </row>
    <row r="650" spans="1:80" s="32" customFormat="1" ht="12.75" customHeight="1">
      <c r="A650" s="111"/>
      <c r="B650" s="972"/>
      <c r="C650" s="973"/>
      <c r="D650" s="974"/>
      <c r="E650" s="934"/>
      <c r="F650" s="935"/>
      <c r="G650" s="935"/>
      <c r="H650" s="935"/>
      <c r="I650" s="935"/>
      <c r="J650" s="935"/>
      <c r="K650" s="935"/>
      <c r="L650" s="935"/>
      <c r="M650" s="935"/>
      <c r="N650" s="935"/>
      <c r="O650" s="935"/>
      <c r="P650" s="935"/>
      <c r="Q650" s="935"/>
      <c r="R650" s="935"/>
      <c r="S650" s="935"/>
      <c r="T650" s="935"/>
      <c r="U650" s="935"/>
      <c r="V650" s="935"/>
      <c r="W650" s="935"/>
      <c r="X650" s="935"/>
      <c r="Y650" s="935"/>
      <c r="Z650" s="935"/>
      <c r="AA650" s="935"/>
      <c r="AB650" s="935"/>
      <c r="AC650" s="935"/>
      <c r="AD650" s="935"/>
      <c r="AE650" s="935"/>
      <c r="AF650" s="935"/>
      <c r="AG650" s="935"/>
      <c r="AH650" s="935"/>
      <c r="AI650" s="935"/>
      <c r="AJ650" s="935"/>
      <c r="AK650" s="935"/>
      <c r="AL650" s="935"/>
      <c r="AM650" s="935"/>
      <c r="AN650" s="935"/>
      <c r="AO650" s="935"/>
      <c r="AP650" s="935"/>
      <c r="AQ650" s="935"/>
      <c r="AR650" s="935"/>
      <c r="AS650" s="935"/>
      <c r="AT650" s="935"/>
      <c r="AU650" s="935"/>
      <c r="AV650" s="935"/>
      <c r="AW650" s="935"/>
      <c r="AX650" s="935"/>
      <c r="AY650" s="935"/>
      <c r="AZ650" s="935"/>
      <c r="BA650" s="935"/>
      <c r="BB650" s="935"/>
      <c r="BC650" s="935"/>
      <c r="BD650" s="935"/>
      <c r="BE650" s="935"/>
      <c r="BF650" s="936"/>
      <c r="BG650" s="902"/>
      <c r="BH650" s="903"/>
      <c r="BI650" s="903"/>
      <c r="BJ650" s="903"/>
      <c r="BK650" s="903"/>
      <c r="BL650" s="904"/>
      <c r="BM650" s="105"/>
      <c r="BN650" s="105"/>
      <c r="BO650" s="105"/>
      <c r="BP650" s="105"/>
      <c r="BQ650" s="105"/>
      <c r="BR650" s="105"/>
      <c r="BS650" s="105"/>
      <c r="BT650" s="105"/>
      <c r="BU650" s="105"/>
      <c r="BV650" s="105"/>
      <c r="BW650" s="105"/>
      <c r="BX650" s="105"/>
      <c r="BY650" s="105"/>
      <c r="BZ650" s="105"/>
      <c r="CA650" s="105"/>
      <c r="CB650" s="105"/>
    </row>
    <row r="651" spans="1:80" s="32" customFormat="1" ht="12.75" customHeight="1">
      <c r="A651" s="111"/>
      <c r="B651" s="975"/>
      <c r="C651" s="976"/>
      <c r="D651" s="977"/>
      <c r="E651" s="937"/>
      <c r="F651" s="938"/>
      <c r="G651" s="938"/>
      <c r="H651" s="938"/>
      <c r="I651" s="938"/>
      <c r="J651" s="938"/>
      <c r="K651" s="938"/>
      <c r="L651" s="938"/>
      <c r="M651" s="938"/>
      <c r="N651" s="938"/>
      <c r="O651" s="938"/>
      <c r="P651" s="938"/>
      <c r="Q651" s="938"/>
      <c r="R651" s="938"/>
      <c r="S651" s="938"/>
      <c r="T651" s="938"/>
      <c r="U651" s="938"/>
      <c r="V651" s="938"/>
      <c r="W651" s="938"/>
      <c r="X651" s="938"/>
      <c r="Y651" s="938"/>
      <c r="Z651" s="938"/>
      <c r="AA651" s="938"/>
      <c r="AB651" s="938"/>
      <c r="AC651" s="938"/>
      <c r="AD651" s="938"/>
      <c r="AE651" s="938"/>
      <c r="AF651" s="938"/>
      <c r="AG651" s="938"/>
      <c r="AH651" s="938"/>
      <c r="AI651" s="938"/>
      <c r="AJ651" s="938"/>
      <c r="AK651" s="938"/>
      <c r="AL651" s="938"/>
      <c r="AM651" s="938"/>
      <c r="AN651" s="938"/>
      <c r="AO651" s="938"/>
      <c r="AP651" s="938"/>
      <c r="AQ651" s="938"/>
      <c r="AR651" s="938"/>
      <c r="AS651" s="938"/>
      <c r="AT651" s="938"/>
      <c r="AU651" s="938"/>
      <c r="AV651" s="938"/>
      <c r="AW651" s="938"/>
      <c r="AX651" s="938"/>
      <c r="AY651" s="938"/>
      <c r="AZ651" s="938"/>
      <c r="BA651" s="938"/>
      <c r="BB651" s="938"/>
      <c r="BC651" s="938"/>
      <c r="BD651" s="938"/>
      <c r="BE651" s="938"/>
      <c r="BF651" s="939"/>
      <c r="BG651" s="905"/>
      <c r="BH651" s="906"/>
      <c r="BI651" s="906"/>
      <c r="BJ651" s="906"/>
      <c r="BK651" s="906"/>
      <c r="BL651" s="907"/>
      <c r="BM651" s="105"/>
      <c r="BN651" s="105"/>
      <c r="BO651" s="105"/>
      <c r="BP651" s="105"/>
      <c r="BQ651" s="105"/>
      <c r="BR651" s="105"/>
      <c r="BS651" s="105"/>
      <c r="BT651" s="105"/>
      <c r="BU651" s="105"/>
      <c r="BV651" s="105"/>
      <c r="BW651" s="105"/>
      <c r="BX651" s="105"/>
      <c r="BY651" s="105"/>
      <c r="BZ651" s="105"/>
      <c r="CA651" s="105"/>
      <c r="CB651" s="105"/>
    </row>
    <row r="652" spans="1:80" s="32" customFormat="1" ht="12.75" customHeight="1">
      <c r="A652" s="111"/>
      <c r="B652" s="969" t="s">
        <v>33</v>
      </c>
      <c r="C652" s="970"/>
      <c r="D652" s="971"/>
      <c r="E652" s="931" t="s">
        <v>357</v>
      </c>
      <c r="F652" s="932"/>
      <c r="G652" s="932"/>
      <c r="H652" s="932"/>
      <c r="I652" s="932"/>
      <c r="J652" s="932"/>
      <c r="K652" s="932"/>
      <c r="L652" s="932"/>
      <c r="M652" s="932"/>
      <c r="N652" s="932"/>
      <c r="O652" s="932"/>
      <c r="P652" s="932"/>
      <c r="Q652" s="932"/>
      <c r="R652" s="932"/>
      <c r="S652" s="932"/>
      <c r="T652" s="932"/>
      <c r="U652" s="932"/>
      <c r="V652" s="932"/>
      <c r="W652" s="932"/>
      <c r="X652" s="932"/>
      <c r="Y652" s="932"/>
      <c r="Z652" s="932"/>
      <c r="AA652" s="932"/>
      <c r="AB652" s="932"/>
      <c r="AC652" s="932"/>
      <c r="AD652" s="932"/>
      <c r="AE652" s="932"/>
      <c r="AF652" s="932"/>
      <c r="AG652" s="932"/>
      <c r="AH652" s="932"/>
      <c r="AI652" s="932"/>
      <c r="AJ652" s="932"/>
      <c r="AK652" s="932"/>
      <c r="AL652" s="932"/>
      <c r="AM652" s="932"/>
      <c r="AN652" s="932"/>
      <c r="AO652" s="932"/>
      <c r="AP652" s="932"/>
      <c r="AQ652" s="932"/>
      <c r="AR652" s="932"/>
      <c r="AS652" s="932"/>
      <c r="AT652" s="932"/>
      <c r="AU652" s="932"/>
      <c r="AV652" s="932"/>
      <c r="AW652" s="932"/>
      <c r="AX652" s="932"/>
      <c r="AY652" s="932"/>
      <c r="AZ652" s="932"/>
      <c r="BA652" s="932"/>
      <c r="BB652" s="932"/>
      <c r="BC652" s="932"/>
      <c r="BD652" s="932"/>
      <c r="BE652" s="932"/>
      <c r="BF652" s="933"/>
      <c r="BG652" s="899"/>
      <c r="BH652" s="900"/>
      <c r="BI652" s="900"/>
      <c r="BJ652" s="900"/>
      <c r="BK652" s="900"/>
      <c r="BL652" s="901"/>
      <c r="BM652" s="105"/>
      <c r="BN652" s="105"/>
      <c r="BO652" s="105"/>
      <c r="BP652" s="105"/>
      <c r="BQ652" s="105"/>
      <c r="BR652" s="105"/>
      <c r="BS652" s="105"/>
      <c r="BT652" s="105"/>
      <c r="BU652" s="105"/>
      <c r="BV652" s="105"/>
      <c r="BW652" s="105"/>
      <c r="BX652" s="105"/>
      <c r="BY652" s="105"/>
      <c r="BZ652" s="105"/>
      <c r="CA652" s="105"/>
      <c r="CB652" s="105"/>
    </row>
    <row r="653" spans="1:80" s="32" customFormat="1" ht="12.75" customHeight="1">
      <c r="A653" s="111"/>
      <c r="B653" s="972"/>
      <c r="C653" s="973"/>
      <c r="D653" s="974"/>
      <c r="E653" s="934"/>
      <c r="F653" s="935"/>
      <c r="G653" s="935"/>
      <c r="H653" s="935"/>
      <c r="I653" s="935"/>
      <c r="J653" s="935"/>
      <c r="K653" s="935"/>
      <c r="L653" s="935"/>
      <c r="M653" s="935"/>
      <c r="N653" s="935"/>
      <c r="O653" s="935"/>
      <c r="P653" s="935"/>
      <c r="Q653" s="935"/>
      <c r="R653" s="935"/>
      <c r="S653" s="935"/>
      <c r="T653" s="935"/>
      <c r="U653" s="935"/>
      <c r="V653" s="935"/>
      <c r="W653" s="935"/>
      <c r="X653" s="935"/>
      <c r="Y653" s="935"/>
      <c r="Z653" s="935"/>
      <c r="AA653" s="935"/>
      <c r="AB653" s="935"/>
      <c r="AC653" s="935"/>
      <c r="AD653" s="935"/>
      <c r="AE653" s="935"/>
      <c r="AF653" s="935"/>
      <c r="AG653" s="935"/>
      <c r="AH653" s="935"/>
      <c r="AI653" s="935"/>
      <c r="AJ653" s="935"/>
      <c r="AK653" s="935"/>
      <c r="AL653" s="935"/>
      <c r="AM653" s="935"/>
      <c r="AN653" s="935"/>
      <c r="AO653" s="935"/>
      <c r="AP653" s="935"/>
      <c r="AQ653" s="935"/>
      <c r="AR653" s="935"/>
      <c r="AS653" s="935"/>
      <c r="AT653" s="935"/>
      <c r="AU653" s="935"/>
      <c r="AV653" s="935"/>
      <c r="AW653" s="935"/>
      <c r="AX653" s="935"/>
      <c r="AY653" s="935"/>
      <c r="AZ653" s="935"/>
      <c r="BA653" s="935"/>
      <c r="BB653" s="935"/>
      <c r="BC653" s="935"/>
      <c r="BD653" s="935"/>
      <c r="BE653" s="935"/>
      <c r="BF653" s="936"/>
      <c r="BG653" s="902"/>
      <c r="BH653" s="903"/>
      <c r="BI653" s="903"/>
      <c r="BJ653" s="903"/>
      <c r="BK653" s="903"/>
      <c r="BL653" s="904"/>
      <c r="BM653" s="105"/>
      <c r="BN653" s="105"/>
      <c r="BO653" s="105"/>
      <c r="BP653" s="105"/>
      <c r="BQ653" s="105"/>
      <c r="BR653" s="105"/>
      <c r="BS653" s="105"/>
      <c r="BT653" s="105"/>
      <c r="BU653" s="105"/>
      <c r="BV653" s="105"/>
      <c r="BW653" s="105"/>
      <c r="BX653" s="105"/>
      <c r="BY653" s="105"/>
      <c r="BZ653" s="105"/>
      <c r="CA653" s="105"/>
      <c r="CB653" s="105"/>
    </row>
    <row r="654" spans="1:80" s="32" customFormat="1" ht="12.75" customHeight="1">
      <c r="A654" s="111"/>
      <c r="B654" s="975"/>
      <c r="C654" s="976"/>
      <c r="D654" s="977"/>
      <c r="E654" s="937"/>
      <c r="F654" s="938"/>
      <c r="G654" s="938"/>
      <c r="H654" s="938"/>
      <c r="I654" s="938"/>
      <c r="J654" s="938"/>
      <c r="K654" s="938"/>
      <c r="L654" s="938"/>
      <c r="M654" s="938"/>
      <c r="N654" s="938"/>
      <c r="O654" s="938"/>
      <c r="P654" s="938"/>
      <c r="Q654" s="938"/>
      <c r="R654" s="938"/>
      <c r="S654" s="938"/>
      <c r="T654" s="938"/>
      <c r="U654" s="938"/>
      <c r="V654" s="938"/>
      <c r="W654" s="938"/>
      <c r="X654" s="938"/>
      <c r="Y654" s="938"/>
      <c r="Z654" s="938"/>
      <c r="AA654" s="938"/>
      <c r="AB654" s="938"/>
      <c r="AC654" s="938"/>
      <c r="AD654" s="938"/>
      <c r="AE654" s="938"/>
      <c r="AF654" s="938"/>
      <c r="AG654" s="938"/>
      <c r="AH654" s="938"/>
      <c r="AI654" s="938"/>
      <c r="AJ654" s="938"/>
      <c r="AK654" s="938"/>
      <c r="AL654" s="938"/>
      <c r="AM654" s="938"/>
      <c r="AN654" s="938"/>
      <c r="AO654" s="938"/>
      <c r="AP654" s="938"/>
      <c r="AQ654" s="938"/>
      <c r="AR654" s="938"/>
      <c r="AS654" s="938"/>
      <c r="AT654" s="938"/>
      <c r="AU654" s="938"/>
      <c r="AV654" s="938"/>
      <c r="AW654" s="938"/>
      <c r="AX654" s="938"/>
      <c r="AY654" s="938"/>
      <c r="AZ654" s="938"/>
      <c r="BA654" s="938"/>
      <c r="BB654" s="938"/>
      <c r="BC654" s="938"/>
      <c r="BD654" s="938"/>
      <c r="BE654" s="938"/>
      <c r="BF654" s="939"/>
      <c r="BG654" s="905"/>
      <c r="BH654" s="906"/>
      <c r="BI654" s="906"/>
      <c r="BJ654" s="906"/>
      <c r="BK654" s="906"/>
      <c r="BL654" s="907"/>
      <c r="BM654" s="105"/>
      <c r="BN654" s="105"/>
      <c r="BO654" s="105"/>
      <c r="BP654" s="105"/>
      <c r="BQ654" s="105"/>
      <c r="BR654" s="105"/>
      <c r="BS654" s="105"/>
      <c r="BT654" s="105"/>
      <c r="BU654" s="105"/>
      <c r="BV654" s="105"/>
      <c r="BW654" s="105"/>
      <c r="BX654" s="105"/>
      <c r="BY654" s="105"/>
      <c r="BZ654" s="105"/>
      <c r="CA654" s="105"/>
      <c r="CB654" s="105"/>
    </row>
    <row r="655" spans="1:80" s="32" customFormat="1" ht="12.75" customHeight="1">
      <c r="A655" s="111"/>
      <c r="B655" s="969" t="s">
        <v>34</v>
      </c>
      <c r="C655" s="970"/>
      <c r="D655" s="971"/>
      <c r="E655" s="931" t="s">
        <v>411</v>
      </c>
      <c r="F655" s="932"/>
      <c r="G655" s="932"/>
      <c r="H655" s="932"/>
      <c r="I655" s="932"/>
      <c r="J655" s="932"/>
      <c r="K655" s="932"/>
      <c r="L655" s="932"/>
      <c r="M655" s="932"/>
      <c r="N655" s="932"/>
      <c r="O655" s="932"/>
      <c r="P655" s="932"/>
      <c r="Q655" s="932"/>
      <c r="R655" s="932"/>
      <c r="S655" s="932"/>
      <c r="T655" s="932"/>
      <c r="U655" s="932"/>
      <c r="V655" s="932"/>
      <c r="W655" s="932"/>
      <c r="X655" s="932"/>
      <c r="Y655" s="932"/>
      <c r="Z655" s="932"/>
      <c r="AA655" s="932"/>
      <c r="AB655" s="932"/>
      <c r="AC655" s="932"/>
      <c r="AD655" s="932"/>
      <c r="AE655" s="932"/>
      <c r="AF655" s="932"/>
      <c r="AG655" s="932"/>
      <c r="AH655" s="932"/>
      <c r="AI655" s="932"/>
      <c r="AJ655" s="932"/>
      <c r="AK655" s="932"/>
      <c r="AL655" s="932"/>
      <c r="AM655" s="932"/>
      <c r="AN655" s="932"/>
      <c r="AO655" s="932"/>
      <c r="AP655" s="932"/>
      <c r="AQ655" s="932"/>
      <c r="AR655" s="932"/>
      <c r="AS655" s="932"/>
      <c r="AT655" s="932"/>
      <c r="AU655" s="932"/>
      <c r="AV655" s="932"/>
      <c r="AW655" s="932"/>
      <c r="AX655" s="932"/>
      <c r="AY655" s="932"/>
      <c r="AZ655" s="932"/>
      <c r="BA655" s="932"/>
      <c r="BB655" s="932"/>
      <c r="BC655" s="932"/>
      <c r="BD655" s="932"/>
      <c r="BE655" s="932"/>
      <c r="BF655" s="933"/>
      <c r="BG655" s="899"/>
      <c r="BH655" s="900"/>
      <c r="BI655" s="900"/>
      <c r="BJ655" s="900"/>
      <c r="BK655" s="900"/>
      <c r="BL655" s="901"/>
      <c r="BM655" s="105"/>
      <c r="BN655" s="105"/>
      <c r="BO655" s="105"/>
      <c r="BP655" s="105"/>
      <c r="BQ655" s="105"/>
      <c r="BR655" s="105"/>
      <c r="BS655" s="105"/>
      <c r="BT655" s="105"/>
      <c r="BU655" s="105"/>
      <c r="BV655" s="105"/>
      <c r="BW655" s="105"/>
      <c r="BX655" s="105"/>
      <c r="BY655" s="105"/>
      <c r="BZ655" s="105"/>
      <c r="CA655" s="105"/>
      <c r="CB655" s="105"/>
    </row>
    <row r="656" spans="1:80" s="32" customFormat="1" ht="12.75" customHeight="1">
      <c r="A656" s="111"/>
      <c r="B656" s="975"/>
      <c r="C656" s="976"/>
      <c r="D656" s="977"/>
      <c r="E656" s="937"/>
      <c r="F656" s="938"/>
      <c r="G656" s="938"/>
      <c r="H656" s="938"/>
      <c r="I656" s="938"/>
      <c r="J656" s="938"/>
      <c r="K656" s="938"/>
      <c r="L656" s="938"/>
      <c r="M656" s="938"/>
      <c r="N656" s="938"/>
      <c r="O656" s="938"/>
      <c r="P656" s="938"/>
      <c r="Q656" s="938"/>
      <c r="R656" s="938"/>
      <c r="S656" s="938"/>
      <c r="T656" s="938"/>
      <c r="U656" s="938"/>
      <c r="V656" s="938"/>
      <c r="W656" s="938"/>
      <c r="X656" s="938"/>
      <c r="Y656" s="938"/>
      <c r="Z656" s="938"/>
      <c r="AA656" s="938"/>
      <c r="AB656" s="938"/>
      <c r="AC656" s="938"/>
      <c r="AD656" s="938"/>
      <c r="AE656" s="938"/>
      <c r="AF656" s="938"/>
      <c r="AG656" s="938"/>
      <c r="AH656" s="938"/>
      <c r="AI656" s="938"/>
      <c r="AJ656" s="938"/>
      <c r="AK656" s="938"/>
      <c r="AL656" s="938"/>
      <c r="AM656" s="938"/>
      <c r="AN656" s="938"/>
      <c r="AO656" s="938"/>
      <c r="AP656" s="938"/>
      <c r="AQ656" s="938"/>
      <c r="AR656" s="938"/>
      <c r="AS656" s="938"/>
      <c r="AT656" s="938"/>
      <c r="AU656" s="938"/>
      <c r="AV656" s="938"/>
      <c r="AW656" s="938"/>
      <c r="AX656" s="938"/>
      <c r="AY656" s="938"/>
      <c r="AZ656" s="938"/>
      <c r="BA656" s="938"/>
      <c r="BB656" s="938"/>
      <c r="BC656" s="938"/>
      <c r="BD656" s="938"/>
      <c r="BE656" s="938"/>
      <c r="BF656" s="939"/>
      <c r="BG656" s="905"/>
      <c r="BH656" s="906"/>
      <c r="BI656" s="906"/>
      <c r="BJ656" s="906"/>
      <c r="BK656" s="906"/>
      <c r="BL656" s="907"/>
      <c r="BM656" s="105"/>
      <c r="BN656" s="105"/>
      <c r="BO656" s="105"/>
      <c r="BP656" s="105"/>
      <c r="BQ656" s="105"/>
      <c r="BR656" s="105"/>
      <c r="BS656" s="105"/>
      <c r="BT656" s="105"/>
      <c r="BU656" s="105"/>
      <c r="BV656" s="105"/>
      <c r="BW656" s="105"/>
      <c r="BX656" s="105"/>
      <c r="BY656" s="105"/>
      <c r="BZ656" s="105"/>
      <c r="CA656" s="105"/>
      <c r="CB656" s="105"/>
    </row>
    <row r="657" spans="1:80" s="32" customFormat="1" ht="12.75" customHeight="1">
      <c r="A657" s="111"/>
      <c r="B657" s="969" t="s">
        <v>35</v>
      </c>
      <c r="C657" s="970"/>
      <c r="D657" s="971"/>
      <c r="E657" s="931" t="s">
        <v>317</v>
      </c>
      <c r="F657" s="932"/>
      <c r="G657" s="932"/>
      <c r="H657" s="932"/>
      <c r="I657" s="932"/>
      <c r="J657" s="932"/>
      <c r="K657" s="932"/>
      <c r="L657" s="932"/>
      <c r="M657" s="932"/>
      <c r="N657" s="932"/>
      <c r="O657" s="932"/>
      <c r="P657" s="932"/>
      <c r="Q657" s="932"/>
      <c r="R657" s="932"/>
      <c r="S657" s="932"/>
      <c r="T657" s="932"/>
      <c r="U657" s="932"/>
      <c r="V657" s="932"/>
      <c r="W657" s="932"/>
      <c r="X657" s="932"/>
      <c r="Y657" s="932"/>
      <c r="Z657" s="932"/>
      <c r="AA657" s="932"/>
      <c r="AB657" s="932"/>
      <c r="AC657" s="932"/>
      <c r="AD657" s="932"/>
      <c r="AE657" s="932"/>
      <c r="AF657" s="932"/>
      <c r="AG657" s="932"/>
      <c r="AH657" s="932"/>
      <c r="AI657" s="932"/>
      <c r="AJ657" s="932"/>
      <c r="AK657" s="932"/>
      <c r="AL657" s="932"/>
      <c r="AM657" s="932"/>
      <c r="AN657" s="932"/>
      <c r="AO657" s="932"/>
      <c r="AP657" s="932"/>
      <c r="AQ657" s="932"/>
      <c r="AR657" s="932"/>
      <c r="AS657" s="932"/>
      <c r="AT657" s="932"/>
      <c r="AU657" s="932"/>
      <c r="AV657" s="932"/>
      <c r="AW657" s="932"/>
      <c r="AX657" s="932"/>
      <c r="AY657" s="932"/>
      <c r="AZ657" s="932"/>
      <c r="BA657" s="932"/>
      <c r="BB657" s="932"/>
      <c r="BC657" s="932"/>
      <c r="BD657" s="932"/>
      <c r="BE657" s="932"/>
      <c r="BF657" s="933"/>
      <c r="BG657" s="899"/>
      <c r="BH657" s="900"/>
      <c r="BI657" s="900"/>
      <c r="BJ657" s="900"/>
      <c r="BK657" s="900"/>
      <c r="BL657" s="901"/>
      <c r="BM657" s="105"/>
      <c r="BN657" s="105"/>
      <c r="BO657" s="105"/>
      <c r="BP657" s="105"/>
      <c r="BQ657" s="105"/>
      <c r="BR657" s="105"/>
      <c r="BS657" s="105"/>
      <c r="BT657" s="105"/>
      <c r="BU657" s="105"/>
      <c r="BV657" s="105"/>
      <c r="BW657" s="105"/>
      <c r="BX657" s="105"/>
      <c r="BY657" s="105"/>
      <c r="BZ657" s="105"/>
      <c r="CA657" s="105"/>
      <c r="CB657" s="105"/>
    </row>
    <row r="658" spans="1:80" s="32" customFormat="1" ht="12.75" customHeight="1">
      <c r="A658" s="111"/>
      <c r="B658" s="972"/>
      <c r="C658" s="973"/>
      <c r="D658" s="974"/>
      <c r="E658" s="934"/>
      <c r="F658" s="935"/>
      <c r="G658" s="935"/>
      <c r="H658" s="935"/>
      <c r="I658" s="935"/>
      <c r="J658" s="935"/>
      <c r="K658" s="935"/>
      <c r="L658" s="935"/>
      <c r="M658" s="935"/>
      <c r="N658" s="935"/>
      <c r="O658" s="935"/>
      <c r="P658" s="935"/>
      <c r="Q658" s="935"/>
      <c r="R658" s="935"/>
      <c r="S658" s="935"/>
      <c r="T658" s="935"/>
      <c r="U658" s="935"/>
      <c r="V658" s="935"/>
      <c r="W658" s="935"/>
      <c r="X658" s="935"/>
      <c r="Y658" s="935"/>
      <c r="Z658" s="935"/>
      <c r="AA658" s="935"/>
      <c r="AB658" s="935"/>
      <c r="AC658" s="935"/>
      <c r="AD658" s="935"/>
      <c r="AE658" s="935"/>
      <c r="AF658" s="935"/>
      <c r="AG658" s="935"/>
      <c r="AH658" s="935"/>
      <c r="AI658" s="935"/>
      <c r="AJ658" s="935"/>
      <c r="AK658" s="935"/>
      <c r="AL658" s="935"/>
      <c r="AM658" s="935"/>
      <c r="AN658" s="935"/>
      <c r="AO658" s="935"/>
      <c r="AP658" s="935"/>
      <c r="AQ658" s="935"/>
      <c r="AR658" s="935"/>
      <c r="AS658" s="935"/>
      <c r="AT658" s="935"/>
      <c r="AU658" s="935"/>
      <c r="AV658" s="935"/>
      <c r="AW658" s="935"/>
      <c r="AX658" s="935"/>
      <c r="AY658" s="935"/>
      <c r="AZ658" s="935"/>
      <c r="BA658" s="935"/>
      <c r="BB658" s="935"/>
      <c r="BC658" s="935"/>
      <c r="BD658" s="935"/>
      <c r="BE658" s="935"/>
      <c r="BF658" s="936"/>
      <c r="BG658" s="902"/>
      <c r="BH658" s="903"/>
      <c r="BI658" s="903"/>
      <c r="BJ658" s="903"/>
      <c r="BK658" s="903"/>
      <c r="BL658" s="904"/>
      <c r="BM658" s="105"/>
      <c r="BN658" s="105"/>
      <c r="BO658" s="105"/>
      <c r="BP658" s="105"/>
      <c r="BQ658" s="105"/>
      <c r="BR658" s="105"/>
      <c r="BS658" s="105"/>
      <c r="BT658" s="105"/>
      <c r="BU658" s="105"/>
      <c r="BV658" s="105"/>
      <c r="BW658" s="105"/>
      <c r="BX658" s="105"/>
      <c r="BY658" s="105"/>
      <c r="BZ658" s="105"/>
      <c r="CA658" s="105"/>
      <c r="CB658" s="105"/>
    </row>
    <row r="659" spans="1:80" s="32" customFormat="1" ht="12.75" customHeight="1">
      <c r="A659" s="111"/>
      <c r="B659" s="975"/>
      <c r="C659" s="976"/>
      <c r="D659" s="977"/>
      <c r="E659" s="937"/>
      <c r="F659" s="938"/>
      <c r="G659" s="938"/>
      <c r="H659" s="938"/>
      <c r="I659" s="938"/>
      <c r="J659" s="938"/>
      <c r="K659" s="938"/>
      <c r="L659" s="938"/>
      <c r="M659" s="938"/>
      <c r="N659" s="938"/>
      <c r="O659" s="938"/>
      <c r="P659" s="938"/>
      <c r="Q659" s="938"/>
      <c r="R659" s="938"/>
      <c r="S659" s="938"/>
      <c r="T659" s="938"/>
      <c r="U659" s="938"/>
      <c r="V659" s="938"/>
      <c r="W659" s="938"/>
      <c r="X659" s="938"/>
      <c r="Y659" s="938"/>
      <c r="Z659" s="938"/>
      <c r="AA659" s="938"/>
      <c r="AB659" s="938"/>
      <c r="AC659" s="938"/>
      <c r="AD659" s="938"/>
      <c r="AE659" s="938"/>
      <c r="AF659" s="938"/>
      <c r="AG659" s="938"/>
      <c r="AH659" s="938"/>
      <c r="AI659" s="938"/>
      <c r="AJ659" s="938"/>
      <c r="AK659" s="938"/>
      <c r="AL659" s="938"/>
      <c r="AM659" s="938"/>
      <c r="AN659" s="938"/>
      <c r="AO659" s="938"/>
      <c r="AP659" s="938"/>
      <c r="AQ659" s="938"/>
      <c r="AR659" s="938"/>
      <c r="AS659" s="938"/>
      <c r="AT659" s="938"/>
      <c r="AU659" s="938"/>
      <c r="AV659" s="938"/>
      <c r="AW659" s="938"/>
      <c r="AX659" s="938"/>
      <c r="AY659" s="938"/>
      <c r="AZ659" s="938"/>
      <c r="BA659" s="938"/>
      <c r="BB659" s="938"/>
      <c r="BC659" s="938"/>
      <c r="BD659" s="938"/>
      <c r="BE659" s="938"/>
      <c r="BF659" s="939"/>
      <c r="BG659" s="905"/>
      <c r="BH659" s="906"/>
      <c r="BI659" s="906"/>
      <c r="BJ659" s="906"/>
      <c r="BK659" s="906"/>
      <c r="BL659" s="907"/>
      <c r="BM659" s="105"/>
      <c r="BN659" s="105"/>
      <c r="BO659" s="105"/>
      <c r="BP659" s="105"/>
      <c r="BQ659" s="105"/>
      <c r="BR659" s="105"/>
      <c r="BS659" s="105"/>
      <c r="BT659" s="105"/>
      <c r="BU659" s="105"/>
      <c r="BV659" s="105"/>
      <c r="BW659" s="105"/>
      <c r="BX659" s="105"/>
      <c r="BY659" s="105"/>
      <c r="BZ659" s="105"/>
      <c r="CA659" s="105"/>
      <c r="CB659" s="105"/>
    </row>
    <row r="660" spans="1:80" s="32" customFormat="1" ht="12.75" customHeight="1">
      <c r="A660" s="111"/>
      <c r="B660" s="969" t="s">
        <v>36</v>
      </c>
      <c r="C660" s="970"/>
      <c r="D660" s="971"/>
      <c r="E660" s="931" t="s">
        <v>524</v>
      </c>
      <c r="F660" s="932"/>
      <c r="G660" s="932"/>
      <c r="H660" s="932"/>
      <c r="I660" s="932"/>
      <c r="J660" s="932"/>
      <c r="K660" s="932"/>
      <c r="L660" s="932"/>
      <c r="M660" s="932"/>
      <c r="N660" s="932"/>
      <c r="O660" s="932"/>
      <c r="P660" s="932"/>
      <c r="Q660" s="932"/>
      <c r="R660" s="932"/>
      <c r="S660" s="932"/>
      <c r="T660" s="932"/>
      <c r="U660" s="932"/>
      <c r="V660" s="932"/>
      <c r="W660" s="932"/>
      <c r="X660" s="932"/>
      <c r="Y660" s="932"/>
      <c r="Z660" s="932"/>
      <c r="AA660" s="932"/>
      <c r="AB660" s="932"/>
      <c r="AC660" s="932"/>
      <c r="AD660" s="932"/>
      <c r="AE660" s="932"/>
      <c r="AF660" s="932"/>
      <c r="AG660" s="932"/>
      <c r="AH660" s="932"/>
      <c r="AI660" s="932"/>
      <c r="AJ660" s="932"/>
      <c r="AK660" s="932"/>
      <c r="AL660" s="932"/>
      <c r="AM660" s="932"/>
      <c r="AN660" s="932"/>
      <c r="AO660" s="932"/>
      <c r="AP660" s="932"/>
      <c r="AQ660" s="932"/>
      <c r="AR660" s="932"/>
      <c r="AS660" s="932"/>
      <c r="AT660" s="932"/>
      <c r="AU660" s="932"/>
      <c r="AV660" s="932"/>
      <c r="AW660" s="932"/>
      <c r="AX660" s="932"/>
      <c r="AY660" s="932"/>
      <c r="AZ660" s="932"/>
      <c r="BA660" s="932"/>
      <c r="BB660" s="932"/>
      <c r="BC660" s="932"/>
      <c r="BD660" s="932"/>
      <c r="BE660" s="932"/>
      <c r="BF660" s="933"/>
      <c r="BG660" s="899"/>
      <c r="BH660" s="900"/>
      <c r="BI660" s="900"/>
      <c r="BJ660" s="900"/>
      <c r="BK660" s="900"/>
      <c r="BL660" s="901"/>
      <c r="BM660" s="105"/>
      <c r="BN660" s="105"/>
      <c r="BO660" s="105"/>
      <c r="BP660" s="105"/>
      <c r="BQ660" s="105"/>
      <c r="BR660" s="105"/>
      <c r="BS660" s="105"/>
      <c r="BT660" s="105"/>
      <c r="BU660" s="105"/>
      <c r="BV660" s="105"/>
      <c r="BW660" s="105"/>
      <c r="BX660" s="105"/>
      <c r="BY660" s="105"/>
      <c r="BZ660" s="105"/>
      <c r="CA660" s="105"/>
      <c r="CB660" s="105"/>
    </row>
    <row r="661" spans="1:80" s="32" customFormat="1" ht="12.75" customHeight="1">
      <c r="A661" s="111"/>
      <c r="B661" s="972"/>
      <c r="C661" s="973"/>
      <c r="D661" s="974"/>
      <c r="E661" s="934"/>
      <c r="F661" s="935"/>
      <c r="G661" s="935"/>
      <c r="H661" s="935"/>
      <c r="I661" s="935"/>
      <c r="J661" s="935"/>
      <c r="K661" s="935"/>
      <c r="L661" s="935"/>
      <c r="M661" s="935"/>
      <c r="N661" s="935"/>
      <c r="O661" s="935"/>
      <c r="P661" s="935"/>
      <c r="Q661" s="935"/>
      <c r="R661" s="935"/>
      <c r="S661" s="935"/>
      <c r="T661" s="935"/>
      <c r="U661" s="935"/>
      <c r="V661" s="935"/>
      <c r="W661" s="935"/>
      <c r="X661" s="935"/>
      <c r="Y661" s="935"/>
      <c r="Z661" s="935"/>
      <c r="AA661" s="935"/>
      <c r="AB661" s="935"/>
      <c r="AC661" s="935"/>
      <c r="AD661" s="935"/>
      <c r="AE661" s="935"/>
      <c r="AF661" s="935"/>
      <c r="AG661" s="935"/>
      <c r="AH661" s="935"/>
      <c r="AI661" s="935"/>
      <c r="AJ661" s="935"/>
      <c r="AK661" s="935"/>
      <c r="AL661" s="935"/>
      <c r="AM661" s="935"/>
      <c r="AN661" s="935"/>
      <c r="AO661" s="935"/>
      <c r="AP661" s="935"/>
      <c r="AQ661" s="935"/>
      <c r="AR661" s="935"/>
      <c r="AS661" s="935"/>
      <c r="AT661" s="935"/>
      <c r="AU661" s="935"/>
      <c r="AV661" s="935"/>
      <c r="AW661" s="935"/>
      <c r="AX661" s="935"/>
      <c r="AY661" s="935"/>
      <c r="AZ661" s="935"/>
      <c r="BA661" s="935"/>
      <c r="BB661" s="935"/>
      <c r="BC661" s="935"/>
      <c r="BD661" s="935"/>
      <c r="BE661" s="935"/>
      <c r="BF661" s="936"/>
      <c r="BG661" s="902"/>
      <c r="BH661" s="903"/>
      <c r="BI661" s="903"/>
      <c r="BJ661" s="903"/>
      <c r="BK661" s="903"/>
      <c r="BL661" s="904"/>
      <c r="BM661" s="105"/>
      <c r="BN661" s="105"/>
      <c r="BO661" s="105"/>
      <c r="BP661" s="105"/>
      <c r="BQ661" s="105"/>
      <c r="BR661" s="105"/>
      <c r="BS661" s="105"/>
      <c r="BT661" s="105"/>
      <c r="BU661" s="105"/>
      <c r="BV661" s="105"/>
      <c r="BW661" s="105"/>
      <c r="BX661" s="105"/>
      <c r="BY661" s="105"/>
      <c r="BZ661" s="105"/>
      <c r="CA661" s="105"/>
      <c r="CB661" s="105"/>
    </row>
    <row r="662" spans="1:80" s="32" customFormat="1" ht="12.75" customHeight="1">
      <c r="A662" s="111"/>
      <c r="B662" s="975"/>
      <c r="C662" s="976"/>
      <c r="D662" s="977"/>
      <c r="E662" s="937"/>
      <c r="F662" s="938"/>
      <c r="G662" s="938"/>
      <c r="H662" s="938"/>
      <c r="I662" s="938"/>
      <c r="J662" s="938"/>
      <c r="K662" s="938"/>
      <c r="L662" s="938"/>
      <c r="M662" s="938"/>
      <c r="N662" s="938"/>
      <c r="O662" s="938"/>
      <c r="P662" s="938"/>
      <c r="Q662" s="938"/>
      <c r="R662" s="938"/>
      <c r="S662" s="938"/>
      <c r="T662" s="938"/>
      <c r="U662" s="938"/>
      <c r="V662" s="938"/>
      <c r="W662" s="938"/>
      <c r="X662" s="938"/>
      <c r="Y662" s="938"/>
      <c r="Z662" s="938"/>
      <c r="AA662" s="938"/>
      <c r="AB662" s="938"/>
      <c r="AC662" s="938"/>
      <c r="AD662" s="938"/>
      <c r="AE662" s="938"/>
      <c r="AF662" s="938"/>
      <c r="AG662" s="938"/>
      <c r="AH662" s="938"/>
      <c r="AI662" s="938"/>
      <c r="AJ662" s="938"/>
      <c r="AK662" s="938"/>
      <c r="AL662" s="938"/>
      <c r="AM662" s="938"/>
      <c r="AN662" s="938"/>
      <c r="AO662" s="938"/>
      <c r="AP662" s="938"/>
      <c r="AQ662" s="938"/>
      <c r="AR662" s="938"/>
      <c r="AS662" s="938"/>
      <c r="AT662" s="938"/>
      <c r="AU662" s="938"/>
      <c r="AV662" s="938"/>
      <c r="AW662" s="938"/>
      <c r="AX662" s="938"/>
      <c r="AY662" s="938"/>
      <c r="AZ662" s="938"/>
      <c r="BA662" s="938"/>
      <c r="BB662" s="938"/>
      <c r="BC662" s="938"/>
      <c r="BD662" s="938"/>
      <c r="BE662" s="938"/>
      <c r="BF662" s="939"/>
      <c r="BG662" s="905"/>
      <c r="BH662" s="906"/>
      <c r="BI662" s="906"/>
      <c r="BJ662" s="906"/>
      <c r="BK662" s="906"/>
      <c r="BL662" s="907"/>
      <c r="BM662" s="105"/>
      <c r="BN662" s="105"/>
      <c r="BO662" s="105"/>
      <c r="BP662" s="105"/>
      <c r="BQ662" s="105"/>
      <c r="BR662" s="105"/>
      <c r="BS662" s="105"/>
      <c r="BT662" s="105"/>
      <c r="BU662" s="105"/>
      <c r="BV662" s="105"/>
      <c r="BW662" s="105"/>
      <c r="BX662" s="105"/>
      <c r="BY662" s="105"/>
      <c r="BZ662" s="105"/>
      <c r="CA662" s="105"/>
      <c r="CB662" s="105"/>
    </row>
    <row r="663" spans="1:80" s="32" customFormat="1" ht="12.75" customHeight="1">
      <c r="A663" s="111"/>
      <c r="B663" s="969" t="s">
        <v>38</v>
      </c>
      <c r="C663" s="970"/>
      <c r="D663" s="971"/>
      <c r="E663" s="931" t="s">
        <v>412</v>
      </c>
      <c r="F663" s="932"/>
      <c r="G663" s="932"/>
      <c r="H663" s="932"/>
      <c r="I663" s="932"/>
      <c r="J663" s="932"/>
      <c r="K663" s="932"/>
      <c r="L663" s="932"/>
      <c r="M663" s="932"/>
      <c r="N663" s="932"/>
      <c r="O663" s="932"/>
      <c r="P663" s="932"/>
      <c r="Q663" s="932"/>
      <c r="R663" s="932"/>
      <c r="S663" s="932"/>
      <c r="T663" s="932"/>
      <c r="U663" s="932"/>
      <c r="V663" s="932"/>
      <c r="W663" s="932"/>
      <c r="X663" s="932"/>
      <c r="Y663" s="932"/>
      <c r="Z663" s="932"/>
      <c r="AA663" s="932"/>
      <c r="AB663" s="932"/>
      <c r="AC663" s="932"/>
      <c r="AD663" s="932"/>
      <c r="AE663" s="932"/>
      <c r="AF663" s="932"/>
      <c r="AG663" s="932"/>
      <c r="AH663" s="932"/>
      <c r="AI663" s="932"/>
      <c r="AJ663" s="932"/>
      <c r="AK663" s="932"/>
      <c r="AL663" s="932"/>
      <c r="AM663" s="932"/>
      <c r="AN663" s="932"/>
      <c r="AO663" s="932"/>
      <c r="AP663" s="932"/>
      <c r="AQ663" s="932"/>
      <c r="AR663" s="932"/>
      <c r="AS663" s="932"/>
      <c r="AT663" s="932"/>
      <c r="AU663" s="932"/>
      <c r="AV663" s="932"/>
      <c r="AW663" s="932"/>
      <c r="AX663" s="932"/>
      <c r="AY663" s="932"/>
      <c r="AZ663" s="932"/>
      <c r="BA663" s="932"/>
      <c r="BB663" s="932"/>
      <c r="BC663" s="932"/>
      <c r="BD663" s="932"/>
      <c r="BE663" s="932"/>
      <c r="BF663" s="933"/>
      <c r="BG663" s="899"/>
      <c r="BH663" s="900"/>
      <c r="BI663" s="900"/>
      <c r="BJ663" s="900"/>
      <c r="BK663" s="900"/>
      <c r="BL663" s="901"/>
      <c r="BM663" s="105"/>
      <c r="BN663" s="105"/>
      <c r="BO663" s="105"/>
      <c r="BP663" s="105"/>
      <c r="BQ663" s="105"/>
      <c r="BR663" s="105"/>
      <c r="BS663" s="105"/>
      <c r="BT663" s="105"/>
      <c r="BU663" s="105"/>
      <c r="BV663" s="105"/>
      <c r="BW663" s="105"/>
      <c r="BX663" s="105"/>
      <c r="BY663" s="105"/>
      <c r="BZ663" s="105"/>
      <c r="CA663" s="105"/>
      <c r="CB663" s="105"/>
    </row>
    <row r="664" spans="1:80" s="32" customFormat="1" ht="12.75" customHeight="1">
      <c r="A664" s="111"/>
      <c r="B664" s="972"/>
      <c r="C664" s="973"/>
      <c r="D664" s="974"/>
      <c r="E664" s="934"/>
      <c r="F664" s="935"/>
      <c r="G664" s="935"/>
      <c r="H664" s="935"/>
      <c r="I664" s="935"/>
      <c r="J664" s="935"/>
      <c r="K664" s="935"/>
      <c r="L664" s="935"/>
      <c r="M664" s="935"/>
      <c r="N664" s="935"/>
      <c r="O664" s="935"/>
      <c r="P664" s="935"/>
      <c r="Q664" s="935"/>
      <c r="R664" s="935"/>
      <c r="S664" s="935"/>
      <c r="T664" s="935"/>
      <c r="U664" s="935"/>
      <c r="V664" s="935"/>
      <c r="W664" s="935"/>
      <c r="X664" s="935"/>
      <c r="Y664" s="935"/>
      <c r="Z664" s="935"/>
      <c r="AA664" s="935"/>
      <c r="AB664" s="935"/>
      <c r="AC664" s="935"/>
      <c r="AD664" s="935"/>
      <c r="AE664" s="935"/>
      <c r="AF664" s="935"/>
      <c r="AG664" s="935"/>
      <c r="AH664" s="935"/>
      <c r="AI664" s="935"/>
      <c r="AJ664" s="935"/>
      <c r="AK664" s="935"/>
      <c r="AL664" s="935"/>
      <c r="AM664" s="935"/>
      <c r="AN664" s="935"/>
      <c r="AO664" s="935"/>
      <c r="AP664" s="935"/>
      <c r="AQ664" s="935"/>
      <c r="AR664" s="935"/>
      <c r="AS664" s="935"/>
      <c r="AT664" s="935"/>
      <c r="AU664" s="935"/>
      <c r="AV664" s="935"/>
      <c r="AW664" s="935"/>
      <c r="AX664" s="935"/>
      <c r="AY664" s="935"/>
      <c r="AZ664" s="935"/>
      <c r="BA664" s="935"/>
      <c r="BB664" s="935"/>
      <c r="BC664" s="935"/>
      <c r="BD664" s="935"/>
      <c r="BE664" s="935"/>
      <c r="BF664" s="936"/>
      <c r="BG664" s="902"/>
      <c r="BH664" s="903"/>
      <c r="BI664" s="903"/>
      <c r="BJ664" s="903"/>
      <c r="BK664" s="903"/>
      <c r="BL664" s="904"/>
      <c r="BM664" s="105"/>
      <c r="BN664" s="105"/>
      <c r="BO664" s="105"/>
      <c r="BP664" s="105"/>
      <c r="BQ664" s="105"/>
      <c r="BR664" s="105"/>
      <c r="BS664" s="105"/>
      <c r="BT664" s="105"/>
      <c r="BU664" s="105"/>
      <c r="BV664" s="105"/>
      <c r="BW664" s="105"/>
      <c r="BX664" s="105"/>
      <c r="BY664" s="105"/>
      <c r="BZ664" s="105"/>
      <c r="CA664" s="105"/>
      <c r="CB664" s="105"/>
    </row>
    <row r="665" spans="1:80" s="32" customFormat="1" ht="12.75" customHeight="1">
      <c r="A665" s="111"/>
      <c r="B665" s="972"/>
      <c r="C665" s="973"/>
      <c r="D665" s="974"/>
      <c r="E665" s="934"/>
      <c r="F665" s="935"/>
      <c r="G665" s="935"/>
      <c r="H665" s="935"/>
      <c r="I665" s="935"/>
      <c r="J665" s="935"/>
      <c r="K665" s="935"/>
      <c r="L665" s="935"/>
      <c r="M665" s="935"/>
      <c r="N665" s="935"/>
      <c r="O665" s="935"/>
      <c r="P665" s="935"/>
      <c r="Q665" s="935"/>
      <c r="R665" s="935"/>
      <c r="S665" s="935"/>
      <c r="T665" s="935"/>
      <c r="U665" s="935"/>
      <c r="V665" s="935"/>
      <c r="W665" s="935"/>
      <c r="X665" s="935"/>
      <c r="Y665" s="935"/>
      <c r="Z665" s="935"/>
      <c r="AA665" s="935"/>
      <c r="AB665" s="935"/>
      <c r="AC665" s="935"/>
      <c r="AD665" s="935"/>
      <c r="AE665" s="935"/>
      <c r="AF665" s="935"/>
      <c r="AG665" s="935"/>
      <c r="AH665" s="935"/>
      <c r="AI665" s="935"/>
      <c r="AJ665" s="935"/>
      <c r="AK665" s="935"/>
      <c r="AL665" s="935"/>
      <c r="AM665" s="935"/>
      <c r="AN665" s="935"/>
      <c r="AO665" s="935"/>
      <c r="AP665" s="935"/>
      <c r="AQ665" s="935"/>
      <c r="AR665" s="935"/>
      <c r="AS665" s="935"/>
      <c r="AT665" s="935"/>
      <c r="AU665" s="935"/>
      <c r="AV665" s="935"/>
      <c r="AW665" s="935"/>
      <c r="AX665" s="935"/>
      <c r="AY665" s="935"/>
      <c r="AZ665" s="935"/>
      <c r="BA665" s="935"/>
      <c r="BB665" s="935"/>
      <c r="BC665" s="935"/>
      <c r="BD665" s="935"/>
      <c r="BE665" s="935"/>
      <c r="BF665" s="936"/>
      <c r="BG665" s="902"/>
      <c r="BH665" s="903"/>
      <c r="BI665" s="903"/>
      <c r="BJ665" s="903"/>
      <c r="BK665" s="903"/>
      <c r="BL665" s="904"/>
      <c r="BM665" s="105"/>
      <c r="BN665" s="105"/>
      <c r="BO665" s="105"/>
      <c r="BP665" s="105"/>
      <c r="BQ665" s="105"/>
      <c r="BR665" s="105"/>
      <c r="BS665" s="105"/>
      <c r="BT665" s="105"/>
      <c r="BU665" s="105"/>
      <c r="BV665" s="105"/>
      <c r="BW665" s="105"/>
      <c r="BX665" s="105"/>
      <c r="BY665" s="105"/>
      <c r="BZ665" s="105"/>
      <c r="CA665" s="105"/>
      <c r="CB665" s="105"/>
    </row>
    <row r="666" spans="1:80" s="32" customFormat="1" ht="12.75" customHeight="1">
      <c r="A666" s="111"/>
      <c r="B666" s="975"/>
      <c r="C666" s="976"/>
      <c r="D666" s="977"/>
      <c r="E666" s="937"/>
      <c r="F666" s="938"/>
      <c r="G666" s="938"/>
      <c r="H666" s="938"/>
      <c r="I666" s="938"/>
      <c r="J666" s="938"/>
      <c r="K666" s="938"/>
      <c r="L666" s="938"/>
      <c r="M666" s="938"/>
      <c r="N666" s="938"/>
      <c r="O666" s="938"/>
      <c r="P666" s="938"/>
      <c r="Q666" s="938"/>
      <c r="R666" s="938"/>
      <c r="S666" s="938"/>
      <c r="T666" s="938"/>
      <c r="U666" s="938"/>
      <c r="V666" s="938"/>
      <c r="W666" s="938"/>
      <c r="X666" s="938"/>
      <c r="Y666" s="938"/>
      <c r="Z666" s="938"/>
      <c r="AA666" s="938"/>
      <c r="AB666" s="938"/>
      <c r="AC666" s="938"/>
      <c r="AD666" s="938"/>
      <c r="AE666" s="938"/>
      <c r="AF666" s="938"/>
      <c r="AG666" s="938"/>
      <c r="AH666" s="938"/>
      <c r="AI666" s="938"/>
      <c r="AJ666" s="938"/>
      <c r="AK666" s="938"/>
      <c r="AL666" s="938"/>
      <c r="AM666" s="938"/>
      <c r="AN666" s="938"/>
      <c r="AO666" s="938"/>
      <c r="AP666" s="938"/>
      <c r="AQ666" s="938"/>
      <c r="AR666" s="938"/>
      <c r="AS666" s="938"/>
      <c r="AT666" s="938"/>
      <c r="AU666" s="938"/>
      <c r="AV666" s="938"/>
      <c r="AW666" s="938"/>
      <c r="AX666" s="938"/>
      <c r="AY666" s="938"/>
      <c r="AZ666" s="938"/>
      <c r="BA666" s="938"/>
      <c r="BB666" s="938"/>
      <c r="BC666" s="938"/>
      <c r="BD666" s="938"/>
      <c r="BE666" s="938"/>
      <c r="BF666" s="939"/>
      <c r="BG666" s="905"/>
      <c r="BH666" s="906"/>
      <c r="BI666" s="906"/>
      <c r="BJ666" s="906"/>
      <c r="BK666" s="906"/>
      <c r="BL666" s="907"/>
      <c r="BM666" s="105"/>
      <c r="BN666" s="105"/>
      <c r="BO666" s="105"/>
      <c r="BP666" s="105"/>
      <c r="BQ666" s="105"/>
      <c r="BR666" s="105"/>
      <c r="BS666" s="105"/>
      <c r="BT666" s="105"/>
      <c r="BU666" s="105"/>
      <c r="BV666" s="105"/>
      <c r="BW666" s="105"/>
      <c r="BX666" s="105"/>
      <c r="BY666" s="105"/>
      <c r="BZ666" s="105"/>
      <c r="CA666" s="105"/>
      <c r="CB666" s="105"/>
    </row>
    <row r="667" spans="1:80" s="32" customFormat="1" ht="12.75" customHeight="1">
      <c r="A667" s="111"/>
      <c r="B667" s="969" t="s">
        <v>41</v>
      </c>
      <c r="C667" s="970"/>
      <c r="D667" s="971"/>
      <c r="E667" s="931" t="s">
        <v>413</v>
      </c>
      <c r="F667" s="932"/>
      <c r="G667" s="932"/>
      <c r="H667" s="932"/>
      <c r="I667" s="932"/>
      <c r="J667" s="932"/>
      <c r="K667" s="932"/>
      <c r="L667" s="932"/>
      <c r="M667" s="932"/>
      <c r="N667" s="932"/>
      <c r="O667" s="932"/>
      <c r="P667" s="932"/>
      <c r="Q667" s="932"/>
      <c r="R667" s="932"/>
      <c r="S667" s="932"/>
      <c r="T667" s="932"/>
      <c r="U667" s="932"/>
      <c r="V667" s="932"/>
      <c r="W667" s="932"/>
      <c r="X667" s="932"/>
      <c r="Y667" s="932"/>
      <c r="Z667" s="932"/>
      <c r="AA667" s="932"/>
      <c r="AB667" s="932"/>
      <c r="AC667" s="932"/>
      <c r="AD667" s="932"/>
      <c r="AE667" s="932"/>
      <c r="AF667" s="932"/>
      <c r="AG667" s="932"/>
      <c r="AH667" s="932"/>
      <c r="AI667" s="932"/>
      <c r="AJ667" s="932"/>
      <c r="AK667" s="932"/>
      <c r="AL667" s="932"/>
      <c r="AM667" s="932"/>
      <c r="AN667" s="932"/>
      <c r="AO667" s="932"/>
      <c r="AP667" s="932"/>
      <c r="AQ667" s="932"/>
      <c r="AR667" s="932"/>
      <c r="AS667" s="932"/>
      <c r="AT667" s="932"/>
      <c r="AU667" s="932"/>
      <c r="AV667" s="932"/>
      <c r="AW667" s="932"/>
      <c r="AX667" s="932"/>
      <c r="AY667" s="932"/>
      <c r="AZ667" s="932"/>
      <c r="BA667" s="932"/>
      <c r="BB667" s="932"/>
      <c r="BC667" s="932"/>
      <c r="BD667" s="932"/>
      <c r="BE667" s="932"/>
      <c r="BF667" s="933"/>
      <c r="BG667" s="899"/>
      <c r="BH667" s="900"/>
      <c r="BI667" s="900"/>
      <c r="BJ667" s="900"/>
      <c r="BK667" s="900"/>
      <c r="BL667" s="901"/>
      <c r="BM667" s="105"/>
      <c r="BN667" s="105"/>
      <c r="BO667" s="105"/>
      <c r="BP667" s="105"/>
      <c r="BQ667" s="105"/>
      <c r="BR667" s="105"/>
      <c r="BS667" s="105"/>
      <c r="BT667" s="105"/>
      <c r="BU667" s="105"/>
      <c r="BV667" s="105"/>
      <c r="BW667" s="105"/>
      <c r="BX667" s="105"/>
      <c r="BY667" s="105"/>
      <c r="BZ667" s="105"/>
      <c r="CA667" s="105"/>
      <c r="CB667" s="105"/>
    </row>
    <row r="668" spans="1:80" s="32" customFormat="1" ht="12.75" customHeight="1">
      <c r="A668" s="111"/>
      <c r="B668" s="972"/>
      <c r="C668" s="973"/>
      <c r="D668" s="974"/>
      <c r="E668" s="934"/>
      <c r="F668" s="935"/>
      <c r="G668" s="935"/>
      <c r="H668" s="935"/>
      <c r="I668" s="935"/>
      <c r="J668" s="935"/>
      <c r="K668" s="935"/>
      <c r="L668" s="935"/>
      <c r="M668" s="935"/>
      <c r="N668" s="935"/>
      <c r="O668" s="935"/>
      <c r="P668" s="935"/>
      <c r="Q668" s="935"/>
      <c r="R668" s="935"/>
      <c r="S668" s="935"/>
      <c r="T668" s="935"/>
      <c r="U668" s="935"/>
      <c r="V668" s="935"/>
      <c r="W668" s="935"/>
      <c r="X668" s="935"/>
      <c r="Y668" s="935"/>
      <c r="Z668" s="935"/>
      <c r="AA668" s="935"/>
      <c r="AB668" s="935"/>
      <c r="AC668" s="935"/>
      <c r="AD668" s="935"/>
      <c r="AE668" s="935"/>
      <c r="AF668" s="935"/>
      <c r="AG668" s="935"/>
      <c r="AH668" s="935"/>
      <c r="AI668" s="935"/>
      <c r="AJ668" s="935"/>
      <c r="AK668" s="935"/>
      <c r="AL668" s="935"/>
      <c r="AM668" s="935"/>
      <c r="AN668" s="935"/>
      <c r="AO668" s="935"/>
      <c r="AP668" s="935"/>
      <c r="AQ668" s="935"/>
      <c r="AR668" s="935"/>
      <c r="AS668" s="935"/>
      <c r="AT668" s="935"/>
      <c r="AU668" s="935"/>
      <c r="AV668" s="935"/>
      <c r="AW668" s="935"/>
      <c r="AX668" s="935"/>
      <c r="AY668" s="935"/>
      <c r="AZ668" s="935"/>
      <c r="BA668" s="935"/>
      <c r="BB668" s="935"/>
      <c r="BC668" s="935"/>
      <c r="BD668" s="935"/>
      <c r="BE668" s="935"/>
      <c r="BF668" s="936"/>
      <c r="BG668" s="902"/>
      <c r="BH668" s="903"/>
      <c r="BI668" s="903"/>
      <c r="BJ668" s="903"/>
      <c r="BK668" s="903"/>
      <c r="BL668" s="904"/>
      <c r="BM668" s="105"/>
      <c r="BN668" s="105"/>
      <c r="BO668" s="105"/>
      <c r="BP668" s="105"/>
      <c r="BQ668" s="105"/>
      <c r="BR668" s="105"/>
      <c r="BS668" s="105"/>
      <c r="BT668" s="105"/>
      <c r="BU668" s="105"/>
      <c r="BV668" s="105"/>
      <c r="BW668" s="105"/>
      <c r="BX668" s="105"/>
      <c r="BY668" s="105"/>
      <c r="BZ668" s="105"/>
      <c r="CA668" s="105"/>
      <c r="CB668" s="105"/>
    </row>
    <row r="669" spans="1:80" s="32" customFormat="1" ht="12.75" customHeight="1">
      <c r="A669" s="111"/>
      <c r="B669" s="975"/>
      <c r="C669" s="976"/>
      <c r="D669" s="977"/>
      <c r="E669" s="937"/>
      <c r="F669" s="938"/>
      <c r="G669" s="938"/>
      <c r="H669" s="938"/>
      <c r="I669" s="938"/>
      <c r="J669" s="938"/>
      <c r="K669" s="938"/>
      <c r="L669" s="938"/>
      <c r="M669" s="938"/>
      <c r="N669" s="938"/>
      <c r="O669" s="938"/>
      <c r="P669" s="938"/>
      <c r="Q669" s="938"/>
      <c r="R669" s="938"/>
      <c r="S669" s="938"/>
      <c r="T669" s="938"/>
      <c r="U669" s="938"/>
      <c r="V669" s="938"/>
      <c r="W669" s="938"/>
      <c r="X669" s="938"/>
      <c r="Y669" s="938"/>
      <c r="Z669" s="938"/>
      <c r="AA669" s="938"/>
      <c r="AB669" s="938"/>
      <c r="AC669" s="938"/>
      <c r="AD669" s="938"/>
      <c r="AE669" s="938"/>
      <c r="AF669" s="938"/>
      <c r="AG669" s="938"/>
      <c r="AH669" s="938"/>
      <c r="AI669" s="938"/>
      <c r="AJ669" s="938"/>
      <c r="AK669" s="938"/>
      <c r="AL669" s="938"/>
      <c r="AM669" s="938"/>
      <c r="AN669" s="938"/>
      <c r="AO669" s="938"/>
      <c r="AP669" s="938"/>
      <c r="AQ669" s="938"/>
      <c r="AR669" s="938"/>
      <c r="AS669" s="938"/>
      <c r="AT669" s="938"/>
      <c r="AU669" s="938"/>
      <c r="AV669" s="938"/>
      <c r="AW669" s="938"/>
      <c r="AX669" s="938"/>
      <c r="AY669" s="938"/>
      <c r="AZ669" s="938"/>
      <c r="BA669" s="938"/>
      <c r="BB669" s="938"/>
      <c r="BC669" s="938"/>
      <c r="BD669" s="938"/>
      <c r="BE669" s="938"/>
      <c r="BF669" s="939"/>
      <c r="BG669" s="905"/>
      <c r="BH669" s="906"/>
      <c r="BI669" s="906"/>
      <c r="BJ669" s="906"/>
      <c r="BK669" s="906"/>
      <c r="BL669" s="907"/>
      <c r="BM669" s="105"/>
      <c r="BN669" s="105"/>
      <c r="BO669" s="105"/>
      <c r="BP669" s="105"/>
      <c r="BQ669" s="105"/>
      <c r="BR669" s="105"/>
      <c r="BS669" s="105"/>
      <c r="BT669" s="105"/>
      <c r="BU669" s="105"/>
      <c r="BV669" s="105"/>
      <c r="BW669" s="105"/>
      <c r="BX669" s="105"/>
      <c r="BY669" s="105"/>
      <c r="BZ669" s="105"/>
      <c r="CA669" s="105"/>
      <c r="CB669" s="105"/>
    </row>
    <row r="670" spans="1:80" s="32" customFormat="1" ht="12.75" customHeight="1">
      <c r="A670" s="111"/>
      <c r="B670" s="969" t="s">
        <v>42</v>
      </c>
      <c r="C670" s="970"/>
      <c r="D670" s="971"/>
      <c r="E670" s="931" t="s">
        <v>90</v>
      </c>
      <c r="F670" s="932"/>
      <c r="G670" s="932"/>
      <c r="H670" s="932"/>
      <c r="I670" s="932"/>
      <c r="J670" s="932"/>
      <c r="K670" s="932"/>
      <c r="L670" s="932"/>
      <c r="M670" s="932"/>
      <c r="N670" s="932"/>
      <c r="O670" s="932"/>
      <c r="P670" s="932"/>
      <c r="Q670" s="932"/>
      <c r="R670" s="932"/>
      <c r="S670" s="932"/>
      <c r="T670" s="932"/>
      <c r="U670" s="932"/>
      <c r="V670" s="932"/>
      <c r="W670" s="932"/>
      <c r="X670" s="932"/>
      <c r="Y670" s="932"/>
      <c r="Z670" s="932"/>
      <c r="AA670" s="932"/>
      <c r="AB670" s="932"/>
      <c r="AC670" s="932"/>
      <c r="AD670" s="932"/>
      <c r="AE670" s="932"/>
      <c r="AF670" s="932"/>
      <c r="AG670" s="932"/>
      <c r="AH670" s="932"/>
      <c r="AI670" s="932"/>
      <c r="AJ670" s="932"/>
      <c r="AK670" s="932"/>
      <c r="AL670" s="932"/>
      <c r="AM670" s="932"/>
      <c r="AN670" s="932"/>
      <c r="AO670" s="932"/>
      <c r="AP670" s="932"/>
      <c r="AQ670" s="932"/>
      <c r="AR670" s="932"/>
      <c r="AS670" s="932"/>
      <c r="AT670" s="932"/>
      <c r="AU670" s="932"/>
      <c r="AV670" s="932"/>
      <c r="AW670" s="932"/>
      <c r="AX670" s="932"/>
      <c r="AY670" s="932"/>
      <c r="AZ670" s="932"/>
      <c r="BA670" s="932"/>
      <c r="BB670" s="932"/>
      <c r="BC670" s="932"/>
      <c r="BD670" s="932"/>
      <c r="BE670" s="932"/>
      <c r="BF670" s="933"/>
      <c r="BG670" s="899"/>
      <c r="BH670" s="900"/>
      <c r="BI670" s="900"/>
      <c r="BJ670" s="900"/>
      <c r="BK670" s="900"/>
      <c r="BL670" s="901"/>
      <c r="BM670" s="105"/>
      <c r="BN670" s="105"/>
      <c r="BO670" s="105"/>
      <c r="BP670" s="105"/>
      <c r="BQ670" s="105"/>
      <c r="BR670" s="105"/>
      <c r="BS670" s="105"/>
      <c r="BT670" s="105"/>
      <c r="BU670" s="105"/>
      <c r="BV670" s="105"/>
      <c r="BW670" s="105"/>
      <c r="BX670" s="105"/>
      <c r="BY670" s="105"/>
      <c r="BZ670" s="105"/>
      <c r="CA670" s="105"/>
      <c r="CB670" s="105"/>
    </row>
    <row r="671" spans="1:80" s="32" customFormat="1" ht="12.75" customHeight="1">
      <c r="A671" s="111"/>
      <c r="B671" s="972"/>
      <c r="C671" s="973"/>
      <c r="D671" s="974"/>
      <c r="E671" s="934"/>
      <c r="F671" s="935"/>
      <c r="G671" s="935"/>
      <c r="H671" s="935"/>
      <c r="I671" s="935"/>
      <c r="J671" s="935"/>
      <c r="K671" s="935"/>
      <c r="L671" s="935"/>
      <c r="M671" s="935"/>
      <c r="N671" s="935"/>
      <c r="O671" s="935"/>
      <c r="P671" s="935"/>
      <c r="Q671" s="935"/>
      <c r="R671" s="935"/>
      <c r="S671" s="935"/>
      <c r="T671" s="935"/>
      <c r="U671" s="935"/>
      <c r="V671" s="935"/>
      <c r="W671" s="935"/>
      <c r="X671" s="935"/>
      <c r="Y671" s="935"/>
      <c r="Z671" s="935"/>
      <c r="AA671" s="935"/>
      <c r="AB671" s="935"/>
      <c r="AC671" s="935"/>
      <c r="AD671" s="935"/>
      <c r="AE671" s="935"/>
      <c r="AF671" s="935"/>
      <c r="AG671" s="935"/>
      <c r="AH671" s="935"/>
      <c r="AI671" s="935"/>
      <c r="AJ671" s="935"/>
      <c r="AK671" s="935"/>
      <c r="AL671" s="935"/>
      <c r="AM671" s="935"/>
      <c r="AN671" s="935"/>
      <c r="AO671" s="935"/>
      <c r="AP671" s="935"/>
      <c r="AQ671" s="935"/>
      <c r="AR671" s="935"/>
      <c r="AS671" s="935"/>
      <c r="AT671" s="935"/>
      <c r="AU671" s="935"/>
      <c r="AV671" s="935"/>
      <c r="AW671" s="935"/>
      <c r="AX671" s="935"/>
      <c r="AY671" s="935"/>
      <c r="AZ671" s="935"/>
      <c r="BA671" s="935"/>
      <c r="BB671" s="935"/>
      <c r="BC671" s="935"/>
      <c r="BD671" s="935"/>
      <c r="BE671" s="935"/>
      <c r="BF671" s="936"/>
      <c r="BG671" s="902"/>
      <c r="BH671" s="903"/>
      <c r="BI671" s="903"/>
      <c r="BJ671" s="903"/>
      <c r="BK671" s="903"/>
      <c r="BL671" s="904"/>
      <c r="BM671" s="105"/>
      <c r="BN671" s="105"/>
      <c r="BO671" s="105"/>
      <c r="BP671" s="105"/>
      <c r="BQ671" s="105"/>
      <c r="BR671" s="105"/>
      <c r="BS671" s="105"/>
      <c r="BT671" s="105"/>
      <c r="BU671" s="105"/>
      <c r="BV671" s="105"/>
      <c r="BW671" s="105"/>
      <c r="BX671" s="105"/>
      <c r="BY671" s="105"/>
      <c r="BZ671" s="105"/>
      <c r="CA671" s="105"/>
      <c r="CB671" s="105"/>
    </row>
    <row r="672" spans="1:80" s="32" customFormat="1" ht="12.75" customHeight="1">
      <c r="A672" s="111"/>
      <c r="B672" s="972"/>
      <c r="C672" s="973"/>
      <c r="D672" s="974"/>
      <c r="E672" s="934"/>
      <c r="F672" s="935"/>
      <c r="G672" s="935"/>
      <c r="H672" s="935"/>
      <c r="I672" s="935"/>
      <c r="J672" s="935"/>
      <c r="K672" s="935"/>
      <c r="L672" s="935"/>
      <c r="M672" s="935"/>
      <c r="N672" s="935"/>
      <c r="O672" s="935"/>
      <c r="P672" s="935"/>
      <c r="Q672" s="935"/>
      <c r="R672" s="935"/>
      <c r="S672" s="935"/>
      <c r="T672" s="935"/>
      <c r="U672" s="935"/>
      <c r="V672" s="935"/>
      <c r="W672" s="935"/>
      <c r="X672" s="935"/>
      <c r="Y672" s="935"/>
      <c r="Z672" s="935"/>
      <c r="AA672" s="935"/>
      <c r="AB672" s="935"/>
      <c r="AC672" s="935"/>
      <c r="AD672" s="935"/>
      <c r="AE672" s="935"/>
      <c r="AF672" s="935"/>
      <c r="AG672" s="935"/>
      <c r="AH672" s="935"/>
      <c r="AI672" s="935"/>
      <c r="AJ672" s="935"/>
      <c r="AK672" s="935"/>
      <c r="AL672" s="935"/>
      <c r="AM672" s="935"/>
      <c r="AN672" s="935"/>
      <c r="AO672" s="935"/>
      <c r="AP672" s="935"/>
      <c r="AQ672" s="935"/>
      <c r="AR672" s="935"/>
      <c r="AS672" s="935"/>
      <c r="AT672" s="935"/>
      <c r="AU672" s="935"/>
      <c r="AV672" s="935"/>
      <c r="AW672" s="935"/>
      <c r="AX672" s="935"/>
      <c r="AY672" s="935"/>
      <c r="AZ672" s="935"/>
      <c r="BA672" s="935"/>
      <c r="BB672" s="935"/>
      <c r="BC672" s="935"/>
      <c r="BD672" s="935"/>
      <c r="BE672" s="935"/>
      <c r="BF672" s="936"/>
      <c r="BG672" s="902"/>
      <c r="BH672" s="903"/>
      <c r="BI672" s="903"/>
      <c r="BJ672" s="903"/>
      <c r="BK672" s="903"/>
      <c r="BL672" s="904"/>
      <c r="BM672" s="105"/>
      <c r="BN672" s="105"/>
      <c r="BO672" s="105"/>
      <c r="BP672" s="105"/>
      <c r="BQ672" s="105"/>
      <c r="BR672" s="105"/>
      <c r="BS672" s="105"/>
      <c r="BT672" s="105"/>
      <c r="BU672" s="105"/>
      <c r="BV672" s="105"/>
      <c r="BW672" s="105"/>
      <c r="BX672" s="105"/>
      <c r="BY672" s="105"/>
      <c r="BZ672" s="105"/>
      <c r="CA672" s="105"/>
      <c r="CB672" s="105"/>
    </row>
    <row r="673" spans="1:95" s="32" customFormat="1" ht="12.75" customHeight="1">
      <c r="A673" s="111"/>
      <c r="B673" s="975"/>
      <c r="C673" s="976"/>
      <c r="D673" s="977"/>
      <c r="E673" s="937"/>
      <c r="F673" s="938"/>
      <c r="G673" s="938"/>
      <c r="H673" s="938"/>
      <c r="I673" s="938"/>
      <c r="J673" s="938"/>
      <c r="K673" s="938"/>
      <c r="L673" s="938"/>
      <c r="M673" s="938"/>
      <c r="N673" s="938"/>
      <c r="O673" s="938"/>
      <c r="P673" s="938"/>
      <c r="Q673" s="938"/>
      <c r="R673" s="938"/>
      <c r="S673" s="938"/>
      <c r="T673" s="938"/>
      <c r="U673" s="938"/>
      <c r="V673" s="938"/>
      <c r="W673" s="938"/>
      <c r="X673" s="938"/>
      <c r="Y673" s="938"/>
      <c r="Z673" s="938"/>
      <c r="AA673" s="938"/>
      <c r="AB673" s="938"/>
      <c r="AC673" s="938"/>
      <c r="AD673" s="938"/>
      <c r="AE673" s="938"/>
      <c r="AF673" s="938"/>
      <c r="AG673" s="938"/>
      <c r="AH673" s="938"/>
      <c r="AI673" s="938"/>
      <c r="AJ673" s="938"/>
      <c r="AK673" s="938"/>
      <c r="AL673" s="938"/>
      <c r="AM673" s="938"/>
      <c r="AN673" s="938"/>
      <c r="AO673" s="938"/>
      <c r="AP673" s="938"/>
      <c r="AQ673" s="938"/>
      <c r="AR673" s="938"/>
      <c r="AS673" s="938"/>
      <c r="AT673" s="938"/>
      <c r="AU673" s="938"/>
      <c r="AV673" s="938"/>
      <c r="AW673" s="938"/>
      <c r="AX673" s="938"/>
      <c r="AY673" s="938"/>
      <c r="AZ673" s="938"/>
      <c r="BA673" s="938"/>
      <c r="BB673" s="938"/>
      <c r="BC673" s="938"/>
      <c r="BD673" s="938"/>
      <c r="BE673" s="938"/>
      <c r="BF673" s="939"/>
      <c r="BG673" s="905"/>
      <c r="BH673" s="906"/>
      <c r="BI673" s="906"/>
      <c r="BJ673" s="906"/>
      <c r="BK673" s="906"/>
      <c r="BL673" s="907"/>
      <c r="BM673" s="105"/>
      <c r="BN673" s="105"/>
      <c r="BO673" s="105"/>
      <c r="BP673" s="105"/>
      <c r="BQ673" s="105"/>
      <c r="BR673" s="105"/>
      <c r="BS673" s="105"/>
      <c r="BT673" s="105"/>
      <c r="BU673" s="105"/>
      <c r="BV673" s="105"/>
      <c r="BW673" s="105"/>
      <c r="BX673" s="105"/>
      <c r="BY673" s="105"/>
      <c r="BZ673" s="105"/>
      <c r="CA673" s="105"/>
      <c r="CB673" s="105"/>
    </row>
    <row r="674" spans="1:95" s="15" customFormat="1" ht="18" customHeight="1">
      <c r="A674" s="90"/>
      <c r="B674" s="925" t="s">
        <v>80</v>
      </c>
      <c r="C674" s="926"/>
      <c r="D674" s="926"/>
      <c r="E674" s="926"/>
      <c r="F674" s="926"/>
      <c r="G674" s="926"/>
      <c r="H674" s="926"/>
      <c r="I674" s="926"/>
      <c r="J674" s="926"/>
      <c r="K674" s="926"/>
      <c r="L674" s="926"/>
      <c r="M674" s="926"/>
      <c r="N674" s="926"/>
      <c r="O674" s="926"/>
      <c r="P674" s="926"/>
      <c r="Q674" s="926"/>
      <c r="R674" s="926"/>
      <c r="S674" s="926"/>
      <c r="T674" s="926"/>
      <c r="U674" s="926"/>
      <c r="V674" s="926"/>
      <c r="W674" s="926"/>
      <c r="X674" s="926"/>
      <c r="Y674" s="926"/>
      <c r="Z674" s="926"/>
      <c r="AA674" s="926"/>
      <c r="AB674" s="926"/>
      <c r="AC674" s="926"/>
      <c r="AD674" s="926"/>
      <c r="AE674" s="926"/>
      <c r="AF674" s="926"/>
      <c r="AG674" s="926"/>
      <c r="AH674" s="926"/>
      <c r="AI674" s="926"/>
      <c r="AJ674" s="926"/>
      <c r="AK674" s="926"/>
      <c r="AL674" s="926"/>
      <c r="AM674" s="926"/>
      <c r="AN674" s="926"/>
      <c r="AO674" s="926"/>
      <c r="AP674" s="926"/>
      <c r="AQ674" s="926"/>
      <c r="AR674" s="926"/>
      <c r="AS674" s="926"/>
      <c r="AT674" s="926"/>
      <c r="AU674" s="926"/>
      <c r="AV674" s="926"/>
      <c r="AW674" s="926"/>
      <c r="AX674" s="926"/>
      <c r="AY674" s="926"/>
      <c r="AZ674" s="926"/>
      <c r="BA674" s="926"/>
      <c r="BB674" s="926"/>
      <c r="BC674" s="926"/>
      <c r="BD674" s="926"/>
      <c r="BE674" s="926"/>
      <c r="BF674" s="926"/>
      <c r="BG674" s="926"/>
      <c r="BH674" s="926"/>
      <c r="BI674" s="926"/>
      <c r="BJ674" s="926"/>
      <c r="BK674" s="926"/>
      <c r="BL674" s="927"/>
      <c r="BM674" s="103"/>
      <c r="BN674" s="103"/>
      <c r="BO674" s="103"/>
      <c r="BP674" s="103"/>
      <c r="BQ674" s="103"/>
      <c r="BR674" s="103"/>
      <c r="BS674" s="103"/>
      <c r="BT674" s="103"/>
    </row>
    <row r="675" spans="1:95" s="32" customFormat="1" ht="12.75" customHeight="1">
      <c r="A675" s="111"/>
      <c r="B675" s="1106" t="s">
        <v>43</v>
      </c>
      <c r="C675" s="1107"/>
      <c r="D675" s="1108"/>
      <c r="E675" s="931" t="s">
        <v>452</v>
      </c>
      <c r="F675" s="932"/>
      <c r="G675" s="932"/>
      <c r="H675" s="932"/>
      <c r="I675" s="932"/>
      <c r="J675" s="932"/>
      <c r="K675" s="932"/>
      <c r="L675" s="932"/>
      <c r="M675" s="932"/>
      <c r="N675" s="932"/>
      <c r="O675" s="932"/>
      <c r="P675" s="932"/>
      <c r="Q675" s="932"/>
      <c r="R675" s="932"/>
      <c r="S675" s="932"/>
      <c r="T675" s="932"/>
      <c r="U675" s="932"/>
      <c r="V675" s="932"/>
      <c r="W675" s="932"/>
      <c r="X675" s="932"/>
      <c r="Y675" s="932"/>
      <c r="Z675" s="932"/>
      <c r="AA675" s="932"/>
      <c r="AB675" s="932"/>
      <c r="AC675" s="932"/>
      <c r="AD675" s="932"/>
      <c r="AE675" s="932"/>
      <c r="AF675" s="932"/>
      <c r="AG675" s="932"/>
      <c r="AH675" s="932"/>
      <c r="AI675" s="932"/>
      <c r="AJ675" s="932"/>
      <c r="AK675" s="932"/>
      <c r="AL675" s="932"/>
      <c r="AM675" s="932"/>
      <c r="AN675" s="932"/>
      <c r="AO675" s="932"/>
      <c r="AP675" s="932"/>
      <c r="AQ675" s="932"/>
      <c r="AR675" s="932"/>
      <c r="AS675" s="932"/>
      <c r="AT675" s="932"/>
      <c r="AU675" s="932"/>
      <c r="AV675" s="932"/>
      <c r="AW675" s="932"/>
      <c r="AX675" s="932"/>
      <c r="AY675" s="932"/>
      <c r="AZ675" s="932"/>
      <c r="BA675" s="932"/>
      <c r="BB675" s="932"/>
      <c r="BC675" s="932"/>
      <c r="BD675" s="932"/>
      <c r="BE675" s="932"/>
      <c r="BF675" s="933"/>
      <c r="BG675" s="899"/>
      <c r="BH675" s="900"/>
      <c r="BI675" s="900"/>
      <c r="BJ675" s="900"/>
      <c r="BK675" s="900"/>
      <c r="BL675" s="901"/>
      <c r="BM675" s="105"/>
      <c r="BN675" s="105"/>
      <c r="BO675" s="105"/>
      <c r="BP675" s="105"/>
      <c r="BQ675" s="105"/>
      <c r="BR675" s="105"/>
      <c r="BS675" s="105"/>
      <c r="BT675" s="105"/>
      <c r="BU675" s="105"/>
      <c r="BV675" s="105"/>
      <c r="BW675" s="105"/>
      <c r="BX675" s="105"/>
      <c r="BY675" s="105"/>
      <c r="BZ675" s="105"/>
      <c r="CA675" s="105"/>
      <c r="CB675" s="105"/>
    </row>
    <row r="676" spans="1:95" s="32" customFormat="1" ht="12.75" customHeight="1">
      <c r="A676" s="111"/>
      <c r="B676" s="1109"/>
      <c r="C676" s="1110"/>
      <c r="D676" s="1111"/>
      <c r="E676" s="934"/>
      <c r="F676" s="935"/>
      <c r="G676" s="935"/>
      <c r="H676" s="935"/>
      <c r="I676" s="935"/>
      <c r="J676" s="935"/>
      <c r="K676" s="935"/>
      <c r="L676" s="935"/>
      <c r="M676" s="935"/>
      <c r="N676" s="935"/>
      <c r="O676" s="935"/>
      <c r="P676" s="935"/>
      <c r="Q676" s="935"/>
      <c r="R676" s="935"/>
      <c r="S676" s="935"/>
      <c r="T676" s="935"/>
      <c r="U676" s="935"/>
      <c r="V676" s="935"/>
      <c r="W676" s="935"/>
      <c r="X676" s="935"/>
      <c r="Y676" s="935"/>
      <c r="Z676" s="935"/>
      <c r="AA676" s="935"/>
      <c r="AB676" s="935"/>
      <c r="AC676" s="935"/>
      <c r="AD676" s="935"/>
      <c r="AE676" s="935"/>
      <c r="AF676" s="935"/>
      <c r="AG676" s="935"/>
      <c r="AH676" s="935"/>
      <c r="AI676" s="935"/>
      <c r="AJ676" s="935"/>
      <c r="AK676" s="935"/>
      <c r="AL676" s="935"/>
      <c r="AM676" s="935"/>
      <c r="AN676" s="935"/>
      <c r="AO676" s="935"/>
      <c r="AP676" s="935"/>
      <c r="AQ676" s="935"/>
      <c r="AR676" s="935"/>
      <c r="AS676" s="935"/>
      <c r="AT676" s="935"/>
      <c r="AU676" s="935"/>
      <c r="AV676" s="935"/>
      <c r="AW676" s="935"/>
      <c r="AX676" s="935"/>
      <c r="AY676" s="935"/>
      <c r="AZ676" s="935"/>
      <c r="BA676" s="935"/>
      <c r="BB676" s="935"/>
      <c r="BC676" s="935"/>
      <c r="BD676" s="935"/>
      <c r="BE676" s="935"/>
      <c r="BF676" s="936"/>
      <c r="BG676" s="902"/>
      <c r="BH676" s="903"/>
      <c r="BI676" s="903"/>
      <c r="BJ676" s="903"/>
      <c r="BK676" s="903"/>
      <c r="BL676" s="904"/>
      <c r="BM676" s="105"/>
      <c r="BN676" s="105"/>
      <c r="BO676" s="105"/>
      <c r="BP676" s="105"/>
      <c r="BQ676" s="105"/>
      <c r="BR676" s="105"/>
      <c r="BS676" s="105"/>
      <c r="BT676" s="105"/>
      <c r="BU676" s="105"/>
      <c r="BV676" s="105"/>
      <c r="BW676" s="105"/>
      <c r="BX676" s="105"/>
      <c r="BY676" s="105"/>
      <c r="BZ676" s="105"/>
      <c r="CA676" s="105"/>
      <c r="CB676" s="105"/>
      <c r="CM676" s="15"/>
      <c r="CN676" s="15"/>
      <c r="CO676" s="15"/>
      <c r="CP676" s="15"/>
      <c r="CQ676" s="15"/>
    </row>
    <row r="677" spans="1:95" s="32" customFormat="1" ht="12.75" customHeight="1">
      <c r="A677" s="111"/>
      <c r="B677" s="1109"/>
      <c r="C677" s="1110"/>
      <c r="D677" s="1111"/>
      <c r="E677" s="934"/>
      <c r="F677" s="935"/>
      <c r="G677" s="935"/>
      <c r="H677" s="935"/>
      <c r="I677" s="935"/>
      <c r="J677" s="935"/>
      <c r="K677" s="935"/>
      <c r="L677" s="935"/>
      <c r="M677" s="935"/>
      <c r="N677" s="935"/>
      <c r="O677" s="935"/>
      <c r="P677" s="935"/>
      <c r="Q677" s="935"/>
      <c r="R677" s="935"/>
      <c r="S677" s="935"/>
      <c r="T677" s="935"/>
      <c r="U677" s="935"/>
      <c r="V677" s="935"/>
      <c r="W677" s="935"/>
      <c r="X677" s="935"/>
      <c r="Y677" s="935"/>
      <c r="Z677" s="935"/>
      <c r="AA677" s="935"/>
      <c r="AB677" s="935"/>
      <c r="AC677" s="935"/>
      <c r="AD677" s="935"/>
      <c r="AE677" s="935"/>
      <c r="AF677" s="935"/>
      <c r="AG677" s="935"/>
      <c r="AH677" s="935"/>
      <c r="AI677" s="935"/>
      <c r="AJ677" s="935"/>
      <c r="AK677" s="935"/>
      <c r="AL677" s="935"/>
      <c r="AM677" s="935"/>
      <c r="AN677" s="935"/>
      <c r="AO677" s="935"/>
      <c r="AP677" s="935"/>
      <c r="AQ677" s="935"/>
      <c r="AR677" s="935"/>
      <c r="AS677" s="935"/>
      <c r="AT677" s="935"/>
      <c r="AU677" s="935"/>
      <c r="AV677" s="935"/>
      <c r="AW677" s="935"/>
      <c r="AX677" s="935"/>
      <c r="AY677" s="935"/>
      <c r="AZ677" s="935"/>
      <c r="BA677" s="935"/>
      <c r="BB677" s="935"/>
      <c r="BC677" s="935"/>
      <c r="BD677" s="935"/>
      <c r="BE677" s="935"/>
      <c r="BF677" s="936"/>
      <c r="BG677" s="902"/>
      <c r="BH677" s="903"/>
      <c r="BI677" s="903"/>
      <c r="BJ677" s="903"/>
      <c r="BK677" s="903"/>
      <c r="BL677" s="904"/>
      <c r="BM677" s="105"/>
      <c r="BN677" s="105"/>
      <c r="BO677" s="105"/>
      <c r="BP677" s="105"/>
      <c r="BQ677" s="105"/>
      <c r="BR677" s="105"/>
      <c r="BS677" s="105"/>
      <c r="BT677" s="105"/>
      <c r="BU677" s="105"/>
      <c r="BV677" s="105"/>
      <c r="BW677" s="105"/>
      <c r="BX677" s="105"/>
      <c r="BY677" s="105"/>
      <c r="BZ677" s="105"/>
      <c r="CA677" s="105"/>
      <c r="CB677" s="105"/>
      <c r="CM677" s="15"/>
      <c r="CN677" s="15"/>
      <c r="CO677" s="15"/>
      <c r="CP677" s="15"/>
      <c r="CQ677" s="15"/>
    </row>
    <row r="678" spans="1:95" s="32" customFormat="1" ht="12.75" customHeight="1">
      <c r="A678" s="111"/>
      <c r="B678" s="1106" t="s">
        <v>44</v>
      </c>
      <c r="C678" s="1107"/>
      <c r="D678" s="1108"/>
      <c r="E678" s="931" t="s">
        <v>546</v>
      </c>
      <c r="F678" s="932"/>
      <c r="G678" s="932"/>
      <c r="H678" s="932"/>
      <c r="I678" s="932"/>
      <c r="J678" s="932"/>
      <c r="K678" s="932"/>
      <c r="L678" s="932"/>
      <c r="M678" s="932"/>
      <c r="N678" s="932"/>
      <c r="O678" s="932"/>
      <c r="P678" s="932"/>
      <c r="Q678" s="932"/>
      <c r="R678" s="932"/>
      <c r="S678" s="932"/>
      <c r="T678" s="932"/>
      <c r="U678" s="932"/>
      <c r="V678" s="932"/>
      <c r="W678" s="932"/>
      <c r="X678" s="932"/>
      <c r="Y678" s="932"/>
      <c r="Z678" s="932"/>
      <c r="AA678" s="932"/>
      <c r="AB678" s="932"/>
      <c r="AC678" s="932"/>
      <c r="AD678" s="932"/>
      <c r="AE678" s="932"/>
      <c r="AF678" s="932"/>
      <c r="AG678" s="932"/>
      <c r="AH678" s="932"/>
      <c r="AI678" s="932"/>
      <c r="AJ678" s="932"/>
      <c r="AK678" s="932"/>
      <c r="AL678" s="932"/>
      <c r="AM678" s="932"/>
      <c r="AN678" s="932"/>
      <c r="AO678" s="932"/>
      <c r="AP678" s="932"/>
      <c r="AQ678" s="932"/>
      <c r="AR678" s="932"/>
      <c r="AS678" s="932"/>
      <c r="AT678" s="932"/>
      <c r="AU678" s="932"/>
      <c r="AV678" s="932"/>
      <c r="AW678" s="932"/>
      <c r="AX678" s="932"/>
      <c r="AY678" s="932"/>
      <c r="AZ678" s="932"/>
      <c r="BA678" s="932"/>
      <c r="BB678" s="932"/>
      <c r="BC678" s="932"/>
      <c r="BD678" s="932"/>
      <c r="BE678" s="932"/>
      <c r="BF678" s="933"/>
      <c r="BG678" s="899"/>
      <c r="BH678" s="900"/>
      <c r="BI678" s="900"/>
      <c r="BJ678" s="900"/>
      <c r="BK678" s="900"/>
      <c r="BL678" s="901"/>
      <c r="BM678" s="105"/>
      <c r="BN678" s="105"/>
      <c r="BO678" s="105"/>
      <c r="BP678" s="105"/>
      <c r="BQ678" s="105"/>
      <c r="BR678" s="105"/>
      <c r="BS678" s="105"/>
      <c r="BT678" s="105"/>
      <c r="BU678" s="105"/>
      <c r="BV678" s="105"/>
      <c r="BW678" s="105"/>
      <c r="BX678" s="105"/>
      <c r="BY678" s="105"/>
      <c r="BZ678" s="105"/>
      <c r="CA678" s="105"/>
      <c r="CB678" s="105"/>
      <c r="CM678" s="15"/>
      <c r="CN678" s="15"/>
      <c r="CO678" s="15"/>
      <c r="CP678" s="15"/>
      <c r="CQ678" s="15"/>
    </row>
    <row r="679" spans="1:95" s="32" customFormat="1" ht="12.75" customHeight="1">
      <c r="A679" s="111"/>
      <c r="B679" s="1109"/>
      <c r="C679" s="1110"/>
      <c r="D679" s="1111"/>
      <c r="E679" s="934"/>
      <c r="F679" s="935"/>
      <c r="G679" s="935"/>
      <c r="H679" s="935"/>
      <c r="I679" s="935"/>
      <c r="J679" s="935"/>
      <c r="K679" s="935"/>
      <c r="L679" s="935"/>
      <c r="M679" s="935"/>
      <c r="N679" s="935"/>
      <c r="O679" s="935"/>
      <c r="P679" s="935"/>
      <c r="Q679" s="935"/>
      <c r="R679" s="935"/>
      <c r="S679" s="935"/>
      <c r="T679" s="935"/>
      <c r="U679" s="935"/>
      <c r="V679" s="935"/>
      <c r="W679" s="935"/>
      <c r="X679" s="935"/>
      <c r="Y679" s="935"/>
      <c r="Z679" s="935"/>
      <c r="AA679" s="935"/>
      <c r="AB679" s="935"/>
      <c r="AC679" s="935"/>
      <c r="AD679" s="935"/>
      <c r="AE679" s="935"/>
      <c r="AF679" s="935"/>
      <c r="AG679" s="935"/>
      <c r="AH679" s="935"/>
      <c r="AI679" s="935"/>
      <c r="AJ679" s="935"/>
      <c r="AK679" s="935"/>
      <c r="AL679" s="935"/>
      <c r="AM679" s="935"/>
      <c r="AN679" s="935"/>
      <c r="AO679" s="935"/>
      <c r="AP679" s="935"/>
      <c r="AQ679" s="935"/>
      <c r="AR679" s="935"/>
      <c r="AS679" s="935"/>
      <c r="AT679" s="935"/>
      <c r="AU679" s="935"/>
      <c r="AV679" s="935"/>
      <c r="AW679" s="935"/>
      <c r="AX679" s="935"/>
      <c r="AY679" s="935"/>
      <c r="AZ679" s="935"/>
      <c r="BA679" s="935"/>
      <c r="BB679" s="935"/>
      <c r="BC679" s="935"/>
      <c r="BD679" s="935"/>
      <c r="BE679" s="935"/>
      <c r="BF679" s="936"/>
      <c r="BG679" s="902"/>
      <c r="BH679" s="903"/>
      <c r="BI679" s="903"/>
      <c r="BJ679" s="903"/>
      <c r="BK679" s="903"/>
      <c r="BL679" s="904"/>
      <c r="BM679" s="105"/>
      <c r="BN679" s="105"/>
      <c r="BO679" s="105"/>
      <c r="BP679" s="105"/>
      <c r="BQ679" s="105"/>
      <c r="BR679" s="105"/>
      <c r="BS679" s="105"/>
      <c r="BT679" s="105"/>
      <c r="BU679" s="105"/>
      <c r="BV679" s="105"/>
      <c r="BW679" s="105"/>
      <c r="BX679" s="105"/>
      <c r="BY679" s="105"/>
      <c r="BZ679" s="105"/>
      <c r="CA679" s="105"/>
      <c r="CB679" s="105"/>
      <c r="CM679" s="15"/>
      <c r="CN679" s="15"/>
      <c r="CO679" s="15"/>
      <c r="CP679" s="15"/>
      <c r="CQ679" s="15"/>
    </row>
    <row r="680" spans="1:95" s="32" customFormat="1" ht="12.75" customHeight="1">
      <c r="A680" s="111"/>
      <c r="B680" s="1112"/>
      <c r="C680" s="1113"/>
      <c r="D680" s="1114"/>
      <c r="E680" s="937"/>
      <c r="F680" s="938"/>
      <c r="G680" s="938"/>
      <c r="H680" s="938"/>
      <c r="I680" s="938"/>
      <c r="J680" s="938"/>
      <c r="K680" s="938"/>
      <c r="L680" s="938"/>
      <c r="M680" s="938"/>
      <c r="N680" s="938"/>
      <c r="O680" s="938"/>
      <c r="P680" s="938"/>
      <c r="Q680" s="938"/>
      <c r="R680" s="938"/>
      <c r="S680" s="938"/>
      <c r="T680" s="938"/>
      <c r="U680" s="938"/>
      <c r="V680" s="938"/>
      <c r="W680" s="938"/>
      <c r="X680" s="938"/>
      <c r="Y680" s="938"/>
      <c r="Z680" s="938"/>
      <c r="AA680" s="938"/>
      <c r="AB680" s="938"/>
      <c r="AC680" s="938"/>
      <c r="AD680" s="938"/>
      <c r="AE680" s="938"/>
      <c r="AF680" s="938"/>
      <c r="AG680" s="938"/>
      <c r="AH680" s="938"/>
      <c r="AI680" s="938"/>
      <c r="AJ680" s="938"/>
      <c r="AK680" s="938"/>
      <c r="AL680" s="938"/>
      <c r="AM680" s="938"/>
      <c r="AN680" s="938"/>
      <c r="AO680" s="938"/>
      <c r="AP680" s="938"/>
      <c r="AQ680" s="938"/>
      <c r="AR680" s="938"/>
      <c r="AS680" s="938"/>
      <c r="AT680" s="938"/>
      <c r="AU680" s="938"/>
      <c r="AV680" s="938"/>
      <c r="AW680" s="938"/>
      <c r="AX680" s="938"/>
      <c r="AY680" s="938"/>
      <c r="AZ680" s="938"/>
      <c r="BA680" s="938"/>
      <c r="BB680" s="938"/>
      <c r="BC680" s="938"/>
      <c r="BD680" s="938"/>
      <c r="BE680" s="938"/>
      <c r="BF680" s="939"/>
      <c r="BG680" s="905"/>
      <c r="BH680" s="906"/>
      <c r="BI680" s="906"/>
      <c r="BJ680" s="906"/>
      <c r="BK680" s="906"/>
      <c r="BL680" s="907"/>
      <c r="BM680" s="105"/>
      <c r="BN680" s="105"/>
      <c r="BO680" s="105"/>
      <c r="BP680" s="105"/>
      <c r="BQ680" s="105"/>
      <c r="BR680" s="105"/>
      <c r="BS680" s="105"/>
      <c r="BT680" s="105"/>
      <c r="BU680" s="105"/>
      <c r="BV680" s="105"/>
      <c r="BW680" s="105"/>
      <c r="BX680" s="105"/>
      <c r="BY680" s="105"/>
      <c r="BZ680" s="105"/>
      <c r="CA680" s="105"/>
      <c r="CB680" s="105"/>
      <c r="CM680" s="15"/>
      <c r="CN680" s="15"/>
      <c r="CO680" s="15"/>
      <c r="CP680" s="15"/>
      <c r="CQ680" s="15"/>
    </row>
    <row r="681" spans="1:95" s="32" customFormat="1" ht="12.6" customHeight="1">
      <c r="BG681" s="311"/>
      <c r="BH681" s="311"/>
      <c r="BI681" s="311"/>
      <c r="BJ681" s="311"/>
      <c r="BK681" s="311"/>
      <c r="BL681" s="105"/>
      <c r="BM681" s="105"/>
      <c r="BN681" s="105"/>
      <c r="BO681" s="105"/>
      <c r="BP681" s="105"/>
      <c r="BQ681" s="105"/>
      <c r="BR681" s="105"/>
      <c r="BS681" s="105"/>
      <c r="BT681" s="105"/>
      <c r="BU681" s="105"/>
      <c r="BV681" s="105"/>
      <c r="BW681" s="105"/>
      <c r="BX681" s="105"/>
      <c r="BY681" s="105"/>
      <c r="BZ681" s="105"/>
      <c r="CA681" s="105"/>
    </row>
    <row r="682" spans="1:95" s="14" customFormat="1" ht="20.100000000000001" customHeight="1">
      <c r="A682" s="90" t="s">
        <v>826</v>
      </c>
      <c r="B682" s="21"/>
      <c r="C682" s="21"/>
      <c r="D682" s="11"/>
      <c r="E682" s="12"/>
      <c r="F682" s="12"/>
      <c r="G682" s="12"/>
      <c r="H682" s="12"/>
      <c r="I682" s="12"/>
      <c r="J682" s="12"/>
      <c r="K682" s="12"/>
      <c r="L682" s="12"/>
      <c r="M682" s="12"/>
      <c r="N682" s="12"/>
      <c r="O682" s="12"/>
      <c r="P682" s="12"/>
      <c r="Q682" s="12"/>
      <c r="R682" s="12"/>
      <c r="S682" s="12"/>
      <c r="T682" s="12"/>
      <c r="U682" s="12"/>
      <c r="V682" s="12"/>
      <c r="W682" s="13"/>
      <c r="X682" s="13"/>
      <c r="Y682" s="13"/>
      <c r="Z682" s="13"/>
      <c r="AA682" s="13"/>
      <c r="AB682" s="13"/>
      <c r="AC682" s="13"/>
      <c r="AD682" s="13"/>
      <c r="AE682" s="13"/>
      <c r="AF682" s="13"/>
      <c r="AG682" s="13"/>
      <c r="AH682" s="13"/>
      <c r="AI682" s="13"/>
      <c r="AJ682" s="13"/>
      <c r="AK682" s="13"/>
      <c r="AL682" s="13"/>
      <c r="AM682" s="13"/>
      <c r="AN682" s="13"/>
      <c r="AO682" s="13"/>
      <c r="AP682" s="13"/>
      <c r="BG682" s="311"/>
      <c r="BH682" s="311"/>
      <c r="BI682" s="311"/>
      <c r="BJ682" s="311"/>
      <c r="BK682" s="311"/>
      <c r="BL682" s="101"/>
      <c r="BM682" s="101"/>
      <c r="BN682" s="101"/>
      <c r="BO682" s="101"/>
      <c r="BP682" s="101"/>
      <c r="BQ682" s="101"/>
      <c r="BR682" s="101"/>
      <c r="BS682" s="101"/>
      <c r="BT682" s="101"/>
      <c r="BU682" s="101"/>
      <c r="BV682" s="101"/>
      <c r="BW682" s="101"/>
      <c r="BX682" s="101"/>
      <c r="BY682" s="101"/>
      <c r="BZ682" s="101"/>
      <c r="CA682" s="101"/>
    </row>
    <row r="683" spans="1:95" s="15" customFormat="1" ht="18" customHeight="1">
      <c r="A683" s="90"/>
      <c r="B683" s="925" t="s">
        <v>86</v>
      </c>
      <c r="C683" s="926"/>
      <c r="D683" s="926"/>
      <c r="E683" s="926"/>
      <c r="F683" s="926"/>
      <c r="G683" s="926"/>
      <c r="H683" s="926"/>
      <c r="I683" s="926"/>
      <c r="J683" s="926"/>
      <c r="K683" s="926"/>
      <c r="L683" s="926"/>
      <c r="M683" s="926"/>
      <c r="N683" s="926"/>
      <c r="O683" s="926"/>
      <c r="P683" s="926"/>
      <c r="Q683" s="926"/>
      <c r="R683" s="926"/>
      <c r="S683" s="926"/>
      <c r="T683" s="926"/>
      <c r="U683" s="926"/>
      <c r="V683" s="926"/>
      <c r="W683" s="926"/>
      <c r="X683" s="926"/>
      <c r="Y683" s="926"/>
      <c r="Z683" s="926"/>
      <c r="AA683" s="926"/>
      <c r="AB683" s="926"/>
      <c r="AC683" s="926"/>
      <c r="AD683" s="926"/>
      <c r="AE683" s="926"/>
      <c r="AF683" s="926"/>
      <c r="AG683" s="926"/>
      <c r="AH683" s="926"/>
      <c r="AI683" s="926"/>
      <c r="AJ683" s="926"/>
      <c r="AK683" s="926"/>
      <c r="AL683" s="926"/>
      <c r="AM683" s="926"/>
      <c r="AN683" s="926"/>
      <c r="AO683" s="926"/>
      <c r="AP683" s="926"/>
      <c r="AQ683" s="926"/>
      <c r="AR683" s="926"/>
      <c r="AS683" s="926"/>
      <c r="AT683" s="926"/>
      <c r="AU683" s="926"/>
      <c r="AV683" s="926"/>
      <c r="AW683" s="926"/>
      <c r="AX683" s="926"/>
      <c r="AY683" s="926"/>
      <c r="AZ683" s="926"/>
      <c r="BA683" s="926"/>
      <c r="BB683" s="926"/>
      <c r="BC683" s="926"/>
      <c r="BD683" s="926"/>
      <c r="BE683" s="926"/>
      <c r="BF683" s="926"/>
      <c r="BG683" s="926"/>
      <c r="BH683" s="926"/>
      <c r="BI683" s="926"/>
      <c r="BJ683" s="926"/>
      <c r="BK683" s="926"/>
      <c r="BL683" s="927"/>
      <c r="BM683" s="103"/>
      <c r="BN683" s="103"/>
      <c r="BO683" s="103"/>
      <c r="BP683" s="103"/>
      <c r="BQ683" s="103"/>
      <c r="BR683" s="103"/>
      <c r="BS683" s="103"/>
      <c r="BT683" s="103"/>
    </row>
    <row r="684" spans="1:95" s="32" customFormat="1" ht="12.75" customHeight="1">
      <c r="A684" s="111"/>
      <c r="B684" s="969" t="s">
        <v>30</v>
      </c>
      <c r="C684" s="970"/>
      <c r="D684" s="971"/>
      <c r="E684" s="931" t="s">
        <v>1487</v>
      </c>
      <c r="F684" s="932"/>
      <c r="G684" s="932"/>
      <c r="H684" s="932"/>
      <c r="I684" s="932"/>
      <c r="J684" s="932"/>
      <c r="K684" s="932"/>
      <c r="L684" s="932"/>
      <c r="M684" s="932"/>
      <c r="N684" s="932"/>
      <c r="O684" s="932"/>
      <c r="P684" s="932"/>
      <c r="Q684" s="932"/>
      <c r="R684" s="932"/>
      <c r="S684" s="932"/>
      <c r="T684" s="932"/>
      <c r="U684" s="932"/>
      <c r="V684" s="932"/>
      <c r="W684" s="932"/>
      <c r="X684" s="932"/>
      <c r="Y684" s="932"/>
      <c r="Z684" s="932"/>
      <c r="AA684" s="932"/>
      <c r="AB684" s="932"/>
      <c r="AC684" s="932"/>
      <c r="AD684" s="932"/>
      <c r="AE684" s="932"/>
      <c r="AF684" s="932"/>
      <c r="AG684" s="932"/>
      <c r="AH684" s="932"/>
      <c r="AI684" s="932"/>
      <c r="AJ684" s="932"/>
      <c r="AK684" s="932"/>
      <c r="AL684" s="932"/>
      <c r="AM684" s="932"/>
      <c r="AN684" s="932"/>
      <c r="AO684" s="932"/>
      <c r="AP684" s="932"/>
      <c r="AQ684" s="932"/>
      <c r="AR684" s="932"/>
      <c r="AS684" s="932"/>
      <c r="AT684" s="932"/>
      <c r="AU684" s="932"/>
      <c r="AV684" s="932"/>
      <c r="AW684" s="932"/>
      <c r="AX684" s="932"/>
      <c r="AY684" s="932"/>
      <c r="AZ684" s="932"/>
      <c r="BA684" s="932"/>
      <c r="BB684" s="932"/>
      <c r="BC684" s="932"/>
      <c r="BD684" s="932"/>
      <c r="BE684" s="932"/>
      <c r="BF684" s="933"/>
      <c r="BG684" s="899"/>
      <c r="BH684" s="900"/>
      <c r="BI684" s="900"/>
      <c r="BJ684" s="900"/>
      <c r="BK684" s="900"/>
      <c r="BL684" s="901"/>
      <c r="BM684" s="105"/>
      <c r="BN684" s="105"/>
      <c r="BO684" s="105"/>
      <c r="BP684" s="105"/>
      <c r="BQ684" s="105"/>
      <c r="BR684" s="105"/>
      <c r="BS684" s="105"/>
      <c r="BT684" s="105"/>
      <c r="BU684" s="105"/>
      <c r="BV684" s="105"/>
      <c r="BW684" s="105"/>
      <c r="BX684" s="105"/>
      <c r="BY684" s="105"/>
      <c r="BZ684" s="105"/>
      <c r="CA684" s="105"/>
      <c r="CB684" s="105"/>
    </row>
    <row r="685" spans="1:95" s="32" customFormat="1" ht="12.75" customHeight="1">
      <c r="A685" s="111"/>
      <c r="B685" s="972"/>
      <c r="C685" s="973"/>
      <c r="D685" s="974"/>
      <c r="E685" s="934"/>
      <c r="F685" s="935"/>
      <c r="G685" s="935"/>
      <c r="H685" s="935"/>
      <c r="I685" s="935"/>
      <c r="J685" s="935"/>
      <c r="K685" s="935"/>
      <c r="L685" s="935"/>
      <c r="M685" s="935"/>
      <c r="N685" s="935"/>
      <c r="O685" s="935"/>
      <c r="P685" s="935"/>
      <c r="Q685" s="935"/>
      <c r="R685" s="935"/>
      <c r="S685" s="935"/>
      <c r="T685" s="935"/>
      <c r="U685" s="935"/>
      <c r="V685" s="935"/>
      <c r="W685" s="935"/>
      <c r="X685" s="935"/>
      <c r="Y685" s="935"/>
      <c r="Z685" s="935"/>
      <c r="AA685" s="935"/>
      <c r="AB685" s="935"/>
      <c r="AC685" s="935"/>
      <c r="AD685" s="935"/>
      <c r="AE685" s="935"/>
      <c r="AF685" s="935"/>
      <c r="AG685" s="935"/>
      <c r="AH685" s="935"/>
      <c r="AI685" s="935"/>
      <c r="AJ685" s="935"/>
      <c r="AK685" s="935"/>
      <c r="AL685" s="935"/>
      <c r="AM685" s="935"/>
      <c r="AN685" s="935"/>
      <c r="AO685" s="935"/>
      <c r="AP685" s="935"/>
      <c r="AQ685" s="935"/>
      <c r="AR685" s="935"/>
      <c r="AS685" s="935"/>
      <c r="AT685" s="935"/>
      <c r="AU685" s="935"/>
      <c r="AV685" s="935"/>
      <c r="AW685" s="935"/>
      <c r="AX685" s="935"/>
      <c r="AY685" s="935"/>
      <c r="AZ685" s="935"/>
      <c r="BA685" s="935"/>
      <c r="BB685" s="935"/>
      <c r="BC685" s="935"/>
      <c r="BD685" s="935"/>
      <c r="BE685" s="935"/>
      <c r="BF685" s="936"/>
      <c r="BG685" s="902"/>
      <c r="BH685" s="903"/>
      <c r="BI685" s="903"/>
      <c r="BJ685" s="903"/>
      <c r="BK685" s="903"/>
      <c r="BL685" s="904"/>
      <c r="BM685" s="105"/>
      <c r="BN685" s="105"/>
      <c r="BO685" s="105"/>
      <c r="BP685" s="105"/>
      <c r="BQ685" s="105"/>
      <c r="BR685" s="105"/>
      <c r="BS685" s="105"/>
      <c r="BT685" s="105"/>
      <c r="BU685" s="105"/>
      <c r="BV685" s="105"/>
      <c r="BW685" s="105"/>
      <c r="BX685" s="105"/>
      <c r="BY685" s="105"/>
      <c r="BZ685" s="105"/>
      <c r="CA685" s="105"/>
      <c r="CB685" s="105"/>
    </row>
    <row r="686" spans="1:95" s="32" customFormat="1" ht="12.75" customHeight="1">
      <c r="A686" s="111"/>
      <c r="B686" s="972"/>
      <c r="C686" s="973"/>
      <c r="D686" s="974"/>
      <c r="E686" s="934"/>
      <c r="F686" s="935"/>
      <c r="G686" s="935"/>
      <c r="H686" s="935"/>
      <c r="I686" s="935"/>
      <c r="J686" s="935"/>
      <c r="K686" s="935"/>
      <c r="L686" s="935"/>
      <c r="M686" s="935"/>
      <c r="N686" s="935"/>
      <c r="O686" s="935"/>
      <c r="P686" s="935"/>
      <c r="Q686" s="935"/>
      <c r="R686" s="935"/>
      <c r="S686" s="935"/>
      <c r="T686" s="935"/>
      <c r="U686" s="935"/>
      <c r="V686" s="935"/>
      <c r="W686" s="935"/>
      <c r="X686" s="935"/>
      <c r="Y686" s="935"/>
      <c r="Z686" s="935"/>
      <c r="AA686" s="935"/>
      <c r="AB686" s="935"/>
      <c r="AC686" s="935"/>
      <c r="AD686" s="935"/>
      <c r="AE686" s="935"/>
      <c r="AF686" s="935"/>
      <c r="AG686" s="935"/>
      <c r="AH686" s="935"/>
      <c r="AI686" s="935"/>
      <c r="AJ686" s="935"/>
      <c r="AK686" s="935"/>
      <c r="AL686" s="935"/>
      <c r="AM686" s="935"/>
      <c r="AN686" s="935"/>
      <c r="AO686" s="935"/>
      <c r="AP686" s="935"/>
      <c r="AQ686" s="935"/>
      <c r="AR686" s="935"/>
      <c r="AS686" s="935"/>
      <c r="AT686" s="935"/>
      <c r="AU686" s="935"/>
      <c r="AV686" s="935"/>
      <c r="AW686" s="935"/>
      <c r="AX686" s="935"/>
      <c r="AY686" s="935"/>
      <c r="AZ686" s="935"/>
      <c r="BA686" s="935"/>
      <c r="BB686" s="935"/>
      <c r="BC686" s="935"/>
      <c r="BD686" s="935"/>
      <c r="BE686" s="935"/>
      <c r="BF686" s="936"/>
      <c r="BG686" s="902"/>
      <c r="BH686" s="903"/>
      <c r="BI686" s="903"/>
      <c r="BJ686" s="903"/>
      <c r="BK686" s="903"/>
      <c r="BL686" s="904"/>
      <c r="BM686" s="105"/>
      <c r="BN686" s="105"/>
      <c r="BO686" s="105"/>
      <c r="BP686" s="105"/>
      <c r="BQ686" s="105"/>
      <c r="BR686" s="105"/>
      <c r="BS686" s="105"/>
      <c r="BT686" s="105"/>
      <c r="BU686" s="105"/>
      <c r="BV686" s="105"/>
      <c r="BW686" s="105"/>
      <c r="BX686" s="105"/>
      <c r="BY686" s="105"/>
      <c r="BZ686" s="105"/>
      <c r="CA686" s="105"/>
      <c r="CB686" s="105"/>
    </row>
    <row r="687" spans="1:95" s="32" customFormat="1" ht="12.75" customHeight="1">
      <c r="A687" s="111"/>
      <c r="B687" s="972"/>
      <c r="C687" s="973"/>
      <c r="D687" s="974"/>
      <c r="E687" s="934"/>
      <c r="F687" s="935"/>
      <c r="G687" s="935"/>
      <c r="H687" s="935"/>
      <c r="I687" s="935"/>
      <c r="J687" s="935"/>
      <c r="K687" s="935"/>
      <c r="L687" s="935"/>
      <c r="M687" s="935"/>
      <c r="N687" s="935"/>
      <c r="O687" s="935"/>
      <c r="P687" s="935"/>
      <c r="Q687" s="935"/>
      <c r="R687" s="935"/>
      <c r="S687" s="935"/>
      <c r="T687" s="935"/>
      <c r="U687" s="935"/>
      <c r="V687" s="935"/>
      <c r="W687" s="935"/>
      <c r="X687" s="935"/>
      <c r="Y687" s="935"/>
      <c r="Z687" s="935"/>
      <c r="AA687" s="935"/>
      <c r="AB687" s="935"/>
      <c r="AC687" s="935"/>
      <c r="AD687" s="935"/>
      <c r="AE687" s="935"/>
      <c r="AF687" s="935"/>
      <c r="AG687" s="935"/>
      <c r="AH687" s="935"/>
      <c r="AI687" s="935"/>
      <c r="AJ687" s="935"/>
      <c r="AK687" s="935"/>
      <c r="AL687" s="935"/>
      <c r="AM687" s="935"/>
      <c r="AN687" s="935"/>
      <c r="AO687" s="935"/>
      <c r="AP687" s="935"/>
      <c r="AQ687" s="935"/>
      <c r="AR687" s="935"/>
      <c r="AS687" s="935"/>
      <c r="AT687" s="935"/>
      <c r="AU687" s="935"/>
      <c r="AV687" s="935"/>
      <c r="AW687" s="935"/>
      <c r="AX687" s="935"/>
      <c r="AY687" s="935"/>
      <c r="AZ687" s="935"/>
      <c r="BA687" s="935"/>
      <c r="BB687" s="935"/>
      <c r="BC687" s="935"/>
      <c r="BD687" s="935"/>
      <c r="BE687" s="935"/>
      <c r="BF687" s="936"/>
      <c r="BG687" s="902"/>
      <c r="BH687" s="903"/>
      <c r="BI687" s="903"/>
      <c r="BJ687" s="903"/>
      <c r="BK687" s="903"/>
      <c r="BL687" s="904"/>
      <c r="BM687" s="105"/>
      <c r="BN687" s="105"/>
      <c r="BO687" s="105"/>
      <c r="BP687" s="105"/>
      <c r="BQ687" s="105"/>
      <c r="BR687" s="105"/>
      <c r="BS687" s="105"/>
      <c r="BT687" s="105"/>
      <c r="BU687" s="105"/>
      <c r="BV687" s="105"/>
      <c r="BW687" s="105"/>
      <c r="BX687" s="105"/>
      <c r="BY687" s="105"/>
      <c r="BZ687" s="105"/>
      <c r="CA687" s="105"/>
      <c r="CB687" s="105"/>
    </row>
    <row r="688" spans="1:95" s="32" customFormat="1" ht="12.75" customHeight="1">
      <c r="A688" s="111"/>
      <c r="B688" s="972"/>
      <c r="C688" s="973"/>
      <c r="D688" s="974"/>
      <c r="E688" s="813"/>
      <c r="F688" s="1062" t="s">
        <v>526</v>
      </c>
      <c r="G688" s="1063"/>
      <c r="H688" s="1064" t="s">
        <v>1489</v>
      </c>
      <c r="I688" s="1064"/>
      <c r="J688" s="1064"/>
      <c r="K688" s="1064"/>
      <c r="L688" s="1064"/>
      <c r="M688" s="1064"/>
      <c r="N688" s="1064"/>
      <c r="O688" s="1064"/>
      <c r="P688" s="1064"/>
      <c r="Q688" s="1064"/>
      <c r="R688" s="1064"/>
      <c r="S688" s="1064"/>
      <c r="T688" s="1064"/>
      <c r="U688" s="1064"/>
      <c r="V688" s="1064"/>
      <c r="W688" s="1064"/>
      <c r="X688" s="1064"/>
      <c r="Y688" s="1064"/>
      <c r="Z688" s="1064"/>
      <c r="AA688" s="1064"/>
      <c r="AB688" s="1064"/>
      <c r="AC688" s="1064"/>
      <c r="AD688" s="1064"/>
      <c r="AE688" s="1064"/>
      <c r="AF688" s="1064"/>
      <c r="AG688" s="1064"/>
      <c r="AH688" s="1064"/>
      <c r="AI688" s="1064"/>
      <c r="AJ688" s="1064"/>
      <c r="AK688" s="1064"/>
      <c r="AL688" s="1064"/>
      <c r="AM688" s="1064"/>
      <c r="AN688" s="1064"/>
      <c r="AO688" s="1064"/>
      <c r="AP688" s="1064"/>
      <c r="AQ688" s="1064"/>
      <c r="AR688" s="1064"/>
      <c r="AS688" s="1064"/>
      <c r="AT688" s="1064"/>
      <c r="AU688" s="1064"/>
      <c r="AV688" s="1064"/>
      <c r="AW688" s="1064"/>
      <c r="AX688" s="1064"/>
      <c r="AY688" s="1064"/>
      <c r="AZ688" s="1064"/>
      <c r="BA688" s="1064"/>
      <c r="BB688" s="1064"/>
      <c r="BC688" s="1064"/>
      <c r="BD688" s="1064"/>
      <c r="BE688" s="1064"/>
      <c r="BF688" s="1065"/>
      <c r="BG688" s="1068"/>
      <c r="BH688" s="1069"/>
      <c r="BI688" s="1069"/>
      <c r="BJ688" s="1069"/>
      <c r="BK688" s="1069"/>
      <c r="BL688" s="1070"/>
      <c r="BM688" s="105"/>
      <c r="BN688" s="105"/>
      <c r="BO688" s="105"/>
      <c r="BP688" s="105"/>
      <c r="BQ688" s="105"/>
      <c r="BR688" s="105"/>
      <c r="BS688" s="105"/>
      <c r="BT688" s="105"/>
      <c r="BU688" s="105"/>
      <c r="BV688" s="105"/>
      <c r="BW688" s="105"/>
      <c r="BX688" s="105"/>
      <c r="BY688" s="105"/>
      <c r="BZ688" s="105"/>
      <c r="CA688" s="105"/>
      <c r="CB688" s="105"/>
    </row>
    <row r="689" spans="1:95" s="32" customFormat="1" ht="12.75" customHeight="1">
      <c r="A689" s="111"/>
      <c r="B689" s="972"/>
      <c r="C689" s="973"/>
      <c r="D689" s="974"/>
      <c r="E689" s="813"/>
      <c r="F689" s="1062"/>
      <c r="G689" s="1063"/>
      <c r="H689" s="912"/>
      <c r="I689" s="912"/>
      <c r="J689" s="912"/>
      <c r="K689" s="912"/>
      <c r="L689" s="912"/>
      <c r="M689" s="912"/>
      <c r="N689" s="912"/>
      <c r="O689" s="912"/>
      <c r="P689" s="912"/>
      <c r="Q689" s="912"/>
      <c r="R689" s="912"/>
      <c r="S689" s="912"/>
      <c r="T689" s="912"/>
      <c r="U689" s="912"/>
      <c r="V689" s="912"/>
      <c r="W689" s="912"/>
      <c r="X689" s="912"/>
      <c r="Y689" s="912"/>
      <c r="Z689" s="912"/>
      <c r="AA689" s="912"/>
      <c r="AB689" s="912"/>
      <c r="AC689" s="912"/>
      <c r="AD689" s="912"/>
      <c r="AE689" s="912"/>
      <c r="AF689" s="912"/>
      <c r="AG689" s="912"/>
      <c r="AH689" s="912"/>
      <c r="AI689" s="912"/>
      <c r="AJ689" s="912"/>
      <c r="AK689" s="912"/>
      <c r="AL689" s="912"/>
      <c r="AM689" s="912"/>
      <c r="AN689" s="912"/>
      <c r="AO689" s="912"/>
      <c r="AP689" s="912"/>
      <c r="AQ689" s="912"/>
      <c r="AR689" s="912"/>
      <c r="AS689" s="912"/>
      <c r="AT689" s="912"/>
      <c r="AU689" s="912"/>
      <c r="AV689" s="912"/>
      <c r="AW689" s="912"/>
      <c r="AX689" s="912"/>
      <c r="AY689" s="912"/>
      <c r="AZ689" s="912"/>
      <c r="BA689" s="912"/>
      <c r="BB689" s="912"/>
      <c r="BC689" s="912"/>
      <c r="BD689" s="912"/>
      <c r="BE689" s="912"/>
      <c r="BF689" s="913"/>
      <c r="BG689" s="1068"/>
      <c r="BH689" s="1069"/>
      <c r="BI689" s="1069"/>
      <c r="BJ689" s="1069"/>
      <c r="BK689" s="1069"/>
      <c r="BL689" s="1070"/>
      <c r="BM689" s="105"/>
      <c r="BN689" s="105"/>
      <c r="BO689" s="105"/>
      <c r="BP689" s="105"/>
      <c r="BQ689" s="105"/>
      <c r="BR689" s="105"/>
      <c r="BS689" s="105"/>
      <c r="BT689" s="105"/>
      <c r="BU689" s="105"/>
      <c r="BV689" s="105"/>
      <c r="BW689" s="105"/>
      <c r="BX689" s="105"/>
      <c r="BY689" s="105"/>
      <c r="BZ689" s="105"/>
      <c r="CA689" s="105"/>
      <c r="CB689" s="105"/>
    </row>
    <row r="690" spans="1:95" s="32" customFormat="1" ht="12.75" customHeight="1">
      <c r="A690" s="111"/>
      <c r="B690" s="972"/>
      <c r="C690" s="973"/>
      <c r="D690" s="974"/>
      <c r="E690" s="813"/>
      <c r="F690" s="1062"/>
      <c r="G690" s="1063"/>
      <c r="H690" s="912"/>
      <c r="I690" s="912"/>
      <c r="J690" s="912"/>
      <c r="K690" s="912"/>
      <c r="L690" s="912"/>
      <c r="M690" s="912"/>
      <c r="N690" s="912"/>
      <c r="O690" s="912"/>
      <c r="P690" s="912"/>
      <c r="Q690" s="912"/>
      <c r="R690" s="912"/>
      <c r="S690" s="912"/>
      <c r="T690" s="912"/>
      <c r="U690" s="912"/>
      <c r="V690" s="912"/>
      <c r="W690" s="912"/>
      <c r="X690" s="912"/>
      <c r="Y690" s="912"/>
      <c r="Z690" s="912"/>
      <c r="AA690" s="912"/>
      <c r="AB690" s="912"/>
      <c r="AC690" s="912"/>
      <c r="AD690" s="912"/>
      <c r="AE690" s="912"/>
      <c r="AF690" s="912"/>
      <c r="AG690" s="912"/>
      <c r="AH690" s="912"/>
      <c r="AI690" s="912"/>
      <c r="AJ690" s="912"/>
      <c r="AK690" s="912"/>
      <c r="AL690" s="912"/>
      <c r="AM690" s="912"/>
      <c r="AN690" s="912"/>
      <c r="AO690" s="912"/>
      <c r="AP690" s="912"/>
      <c r="AQ690" s="912"/>
      <c r="AR690" s="912"/>
      <c r="AS690" s="912"/>
      <c r="AT690" s="912"/>
      <c r="AU690" s="912"/>
      <c r="AV690" s="912"/>
      <c r="AW690" s="912"/>
      <c r="AX690" s="912"/>
      <c r="AY690" s="912"/>
      <c r="AZ690" s="912"/>
      <c r="BA690" s="912"/>
      <c r="BB690" s="912"/>
      <c r="BC690" s="912"/>
      <c r="BD690" s="912"/>
      <c r="BE690" s="912"/>
      <c r="BF690" s="913"/>
      <c r="BG690" s="1068"/>
      <c r="BH690" s="1069"/>
      <c r="BI690" s="1069"/>
      <c r="BJ690" s="1069"/>
      <c r="BK690" s="1069"/>
      <c r="BL690" s="1070"/>
      <c r="BM690" s="105"/>
      <c r="BN690" s="105"/>
      <c r="BO690" s="105"/>
      <c r="BP690" s="105"/>
      <c r="BQ690" s="105"/>
      <c r="BR690" s="105"/>
      <c r="BS690" s="105"/>
      <c r="BT690" s="105"/>
      <c r="BU690" s="105"/>
      <c r="BV690" s="105"/>
      <c r="BW690" s="105"/>
      <c r="BX690" s="105"/>
      <c r="BY690" s="105"/>
      <c r="BZ690" s="105"/>
      <c r="CA690" s="105"/>
      <c r="CB690" s="105"/>
    </row>
    <row r="691" spans="1:95" s="32" customFormat="1" ht="12.75" customHeight="1">
      <c r="A691" s="111"/>
      <c r="B691" s="972"/>
      <c r="C691" s="973"/>
      <c r="D691" s="974"/>
      <c r="E691" s="813"/>
      <c r="F691" s="1062"/>
      <c r="G691" s="1063"/>
      <c r="H691" s="912"/>
      <c r="I691" s="912"/>
      <c r="J691" s="912"/>
      <c r="K691" s="912"/>
      <c r="L691" s="912"/>
      <c r="M691" s="912"/>
      <c r="N691" s="912"/>
      <c r="O691" s="912"/>
      <c r="P691" s="912"/>
      <c r="Q691" s="912"/>
      <c r="R691" s="912"/>
      <c r="S691" s="912"/>
      <c r="T691" s="912"/>
      <c r="U691" s="912"/>
      <c r="V691" s="912"/>
      <c r="W691" s="912"/>
      <c r="X691" s="912"/>
      <c r="Y691" s="912"/>
      <c r="Z691" s="912"/>
      <c r="AA691" s="912"/>
      <c r="AB691" s="912"/>
      <c r="AC691" s="912"/>
      <c r="AD691" s="912"/>
      <c r="AE691" s="912"/>
      <c r="AF691" s="912"/>
      <c r="AG691" s="912"/>
      <c r="AH691" s="912"/>
      <c r="AI691" s="912"/>
      <c r="AJ691" s="912"/>
      <c r="AK691" s="912"/>
      <c r="AL691" s="912"/>
      <c r="AM691" s="912"/>
      <c r="AN691" s="912"/>
      <c r="AO691" s="912"/>
      <c r="AP691" s="912"/>
      <c r="AQ691" s="912"/>
      <c r="AR691" s="912"/>
      <c r="AS691" s="912"/>
      <c r="AT691" s="912"/>
      <c r="AU691" s="912"/>
      <c r="AV691" s="912"/>
      <c r="AW691" s="912"/>
      <c r="AX691" s="912"/>
      <c r="AY691" s="912"/>
      <c r="AZ691" s="912"/>
      <c r="BA691" s="912"/>
      <c r="BB691" s="912"/>
      <c r="BC691" s="912"/>
      <c r="BD691" s="912"/>
      <c r="BE691" s="912"/>
      <c r="BF691" s="913"/>
      <c r="BG691" s="1068"/>
      <c r="BH691" s="1069"/>
      <c r="BI691" s="1069"/>
      <c r="BJ691" s="1069"/>
      <c r="BK691" s="1069"/>
      <c r="BL691" s="1070"/>
      <c r="BM691" s="105"/>
      <c r="BN691" s="105"/>
      <c r="BO691" s="105"/>
      <c r="BP691" s="105"/>
      <c r="BQ691" s="105"/>
      <c r="BR691" s="105"/>
      <c r="BS691" s="105"/>
      <c r="BT691" s="105"/>
      <c r="BU691" s="105"/>
      <c r="BV691" s="105"/>
      <c r="BW691" s="105"/>
      <c r="BX691" s="105"/>
      <c r="BY691" s="105"/>
      <c r="BZ691" s="105"/>
      <c r="CA691" s="105"/>
      <c r="CB691" s="105"/>
    </row>
    <row r="692" spans="1:95" s="32" customFormat="1" ht="12.75" customHeight="1">
      <c r="A692" s="111"/>
      <c r="B692" s="972"/>
      <c r="C692" s="973"/>
      <c r="D692" s="974"/>
      <c r="E692" s="813"/>
      <c r="F692" s="1062"/>
      <c r="G692" s="1063"/>
      <c r="H692" s="912"/>
      <c r="I692" s="912"/>
      <c r="J692" s="912"/>
      <c r="K692" s="912"/>
      <c r="L692" s="912"/>
      <c r="M692" s="912"/>
      <c r="N692" s="912"/>
      <c r="O692" s="912"/>
      <c r="P692" s="912"/>
      <c r="Q692" s="912"/>
      <c r="R692" s="912"/>
      <c r="S692" s="912"/>
      <c r="T692" s="912"/>
      <c r="U692" s="912"/>
      <c r="V692" s="912"/>
      <c r="W692" s="912"/>
      <c r="X692" s="912"/>
      <c r="Y692" s="912"/>
      <c r="Z692" s="912"/>
      <c r="AA692" s="912"/>
      <c r="AB692" s="912"/>
      <c r="AC692" s="912"/>
      <c r="AD692" s="912"/>
      <c r="AE692" s="912"/>
      <c r="AF692" s="912"/>
      <c r="AG692" s="912"/>
      <c r="AH692" s="912"/>
      <c r="AI692" s="912"/>
      <c r="AJ692" s="912"/>
      <c r="AK692" s="912"/>
      <c r="AL692" s="912"/>
      <c r="AM692" s="912"/>
      <c r="AN692" s="912"/>
      <c r="AO692" s="912"/>
      <c r="AP692" s="912"/>
      <c r="AQ692" s="912"/>
      <c r="AR692" s="912"/>
      <c r="AS692" s="912"/>
      <c r="AT692" s="912"/>
      <c r="AU692" s="912"/>
      <c r="AV692" s="912"/>
      <c r="AW692" s="912"/>
      <c r="AX692" s="912"/>
      <c r="AY692" s="912"/>
      <c r="AZ692" s="912"/>
      <c r="BA692" s="912"/>
      <c r="BB692" s="912"/>
      <c r="BC692" s="912"/>
      <c r="BD692" s="912"/>
      <c r="BE692" s="912"/>
      <c r="BF692" s="913"/>
      <c r="BG692" s="1068"/>
      <c r="BH692" s="1069"/>
      <c r="BI692" s="1069"/>
      <c r="BJ692" s="1069"/>
      <c r="BK692" s="1069"/>
      <c r="BL692" s="1070"/>
      <c r="BM692" s="105"/>
      <c r="BN692" s="105"/>
      <c r="BO692" s="105"/>
      <c r="BP692" s="105"/>
      <c r="BQ692" s="105"/>
      <c r="BR692" s="105"/>
      <c r="BS692" s="105"/>
      <c r="BT692" s="105"/>
      <c r="BU692" s="105"/>
      <c r="BV692" s="105"/>
      <c r="BW692" s="105"/>
      <c r="BX692" s="105"/>
      <c r="BY692" s="105"/>
      <c r="BZ692" s="105"/>
      <c r="CA692" s="105"/>
      <c r="CB692" s="105"/>
    </row>
    <row r="693" spans="1:95" s="32" customFormat="1" ht="12.75" customHeight="1">
      <c r="A693" s="111"/>
      <c r="B693" s="972"/>
      <c r="C693" s="973"/>
      <c r="D693" s="974"/>
      <c r="E693" s="813"/>
      <c r="F693" s="1062"/>
      <c r="G693" s="1063"/>
      <c r="H693" s="1066"/>
      <c r="I693" s="1066"/>
      <c r="J693" s="1066"/>
      <c r="K693" s="1066"/>
      <c r="L693" s="1066"/>
      <c r="M693" s="1066"/>
      <c r="N693" s="1066"/>
      <c r="O693" s="1066"/>
      <c r="P693" s="1066"/>
      <c r="Q693" s="1066"/>
      <c r="R693" s="1066"/>
      <c r="S693" s="1066"/>
      <c r="T693" s="1066"/>
      <c r="U693" s="1066"/>
      <c r="V693" s="1066"/>
      <c r="W693" s="1066"/>
      <c r="X693" s="1066"/>
      <c r="Y693" s="1066"/>
      <c r="Z693" s="1066"/>
      <c r="AA693" s="1066"/>
      <c r="AB693" s="1066"/>
      <c r="AC693" s="1066"/>
      <c r="AD693" s="1066"/>
      <c r="AE693" s="1066"/>
      <c r="AF693" s="1066"/>
      <c r="AG693" s="1066"/>
      <c r="AH693" s="1066"/>
      <c r="AI693" s="1066"/>
      <c r="AJ693" s="1066"/>
      <c r="AK693" s="1066"/>
      <c r="AL693" s="1066"/>
      <c r="AM693" s="1066"/>
      <c r="AN693" s="1066"/>
      <c r="AO693" s="1066"/>
      <c r="AP693" s="1066"/>
      <c r="AQ693" s="1066"/>
      <c r="AR693" s="1066"/>
      <c r="AS693" s="1066"/>
      <c r="AT693" s="1066"/>
      <c r="AU693" s="1066"/>
      <c r="AV693" s="1066"/>
      <c r="AW693" s="1066"/>
      <c r="AX693" s="1066"/>
      <c r="AY693" s="1066"/>
      <c r="AZ693" s="1066"/>
      <c r="BA693" s="1066"/>
      <c r="BB693" s="1066"/>
      <c r="BC693" s="1066"/>
      <c r="BD693" s="1066"/>
      <c r="BE693" s="1066"/>
      <c r="BF693" s="1067"/>
      <c r="BG693" s="1068"/>
      <c r="BH693" s="1069"/>
      <c r="BI693" s="1069"/>
      <c r="BJ693" s="1069"/>
      <c r="BK693" s="1069"/>
      <c r="BL693" s="1070"/>
      <c r="BM693" s="105"/>
      <c r="BN693" s="105"/>
      <c r="BO693" s="105"/>
      <c r="BP693" s="105"/>
      <c r="BQ693" s="105"/>
      <c r="BR693" s="105"/>
      <c r="BS693" s="105"/>
      <c r="BT693" s="105"/>
      <c r="BU693" s="105"/>
      <c r="BV693" s="105"/>
      <c r="BW693" s="105"/>
      <c r="BX693" s="105"/>
      <c r="BY693" s="105"/>
      <c r="BZ693" s="105"/>
      <c r="CA693" s="105"/>
      <c r="CB693" s="105"/>
    </row>
    <row r="694" spans="1:95" s="32" customFormat="1" ht="31.5" customHeight="1">
      <c r="A694" s="111"/>
      <c r="B694" s="972"/>
      <c r="C694" s="973"/>
      <c r="D694" s="974"/>
      <c r="E694" s="813"/>
      <c r="F694" s="1062" t="s">
        <v>3</v>
      </c>
      <c r="G694" s="1063"/>
      <c r="H694" s="1196" t="s">
        <v>1490</v>
      </c>
      <c r="I694" s="1196"/>
      <c r="J694" s="1196"/>
      <c r="K694" s="1196"/>
      <c r="L694" s="1196"/>
      <c r="M694" s="1196"/>
      <c r="N694" s="1196"/>
      <c r="O694" s="1196"/>
      <c r="P694" s="1196"/>
      <c r="Q694" s="1196"/>
      <c r="R694" s="1196"/>
      <c r="S694" s="1196"/>
      <c r="T694" s="1196"/>
      <c r="U694" s="1196"/>
      <c r="V694" s="1196"/>
      <c r="W694" s="1196"/>
      <c r="X694" s="1196"/>
      <c r="Y694" s="1196"/>
      <c r="Z694" s="1196"/>
      <c r="AA694" s="1196"/>
      <c r="AB694" s="1196"/>
      <c r="AC694" s="1196"/>
      <c r="AD694" s="1196"/>
      <c r="AE694" s="1196"/>
      <c r="AF694" s="1196"/>
      <c r="AG694" s="1196"/>
      <c r="AH694" s="1196"/>
      <c r="AI694" s="1196"/>
      <c r="AJ694" s="1196"/>
      <c r="AK694" s="1196"/>
      <c r="AL694" s="1196"/>
      <c r="AM694" s="1196"/>
      <c r="AN694" s="1196"/>
      <c r="AO694" s="1196"/>
      <c r="AP694" s="1196"/>
      <c r="AQ694" s="1196"/>
      <c r="AR694" s="1196"/>
      <c r="AS694" s="1196"/>
      <c r="AT694" s="1196"/>
      <c r="AU694" s="1196"/>
      <c r="AV694" s="1196"/>
      <c r="AW694" s="1196"/>
      <c r="AX694" s="1196"/>
      <c r="AY694" s="1196"/>
      <c r="AZ694" s="1196"/>
      <c r="BA694" s="1196"/>
      <c r="BB694" s="1196"/>
      <c r="BC694" s="1196"/>
      <c r="BD694" s="1196"/>
      <c r="BE694" s="1196"/>
      <c r="BF694" s="1197"/>
      <c r="BG694" s="1068"/>
      <c r="BH694" s="1069"/>
      <c r="BI694" s="1069"/>
      <c r="BJ694" s="1069"/>
      <c r="BK694" s="1069"/>
      <c r="BL694" s="1070"/>
      <c r="BM694" s="105"/>
      <c r="BN694" s="105"/>
      <c r="BO694" s="105"/>
      <c r="BP694" s="105"/>
      <c r="BQ694" s="105"/>
      <c r="BR694" s="105"/>
      <c r="BS694" s="105"/>
      <c r="BT694" s="105"/>
      <c r="BU694" s="105"/>
      <c r="BV694" s="105"/>
      <c r="BW694" s="105"/>
      <c r="BX694" s="105"/>
      <c r="BY694" s="105"/>
      <c r="BZ694" s="105"/>
      <c r="CA694" s="105"/>
      <c r="CB694" s="105"/>
    </row>
    <row r="695" spans="1:95" s="32" customFormat="1" ht="28.5" customHeight="1">
      <c r="A695" s="111"/>
      <c r="B695" s="972"/>
      <c r="C695" s="973"/>
      <c r="D695" s="974"/>
      <c r="E695" s="813"/>
      <c r="F695" s="1062" t="s">
        <v>4</v>
      </c>
      <c r="G695" s="1063"/>
      <c r="H695" s="1196" t="s">
        <v>1491</v>
      </c>
      <c r="I695" s="1196"/>
      <c r="J695" s="1196"/>
      <c r="K695" s="1196"/>
      <c r="L695" s="1196"/>
      <c r="M695" s="1196"/>
      <c r="N695" s="1196"/>
      <c r="O695" s="1196"/>
      <c r="P695" s="1196"/>
      <c r="Q695" s="1196"/>
      <c r="R695" s="1196"/>
      <c r="S695" s="1196"/>
      <c r="T695" s="1196"/>
      <c r="U695" s="1196"/>
      <c r="V695" s="1196"/>
      <c r="W695" s="1196"/>
      <c r="X695" s="1196"/>
      <c r="Y695" s="1196"/>
      <c r="Z695" s="1196"/>
      <c r="AA695" s="1196"/>
      <c r="AB695" s="1196"/>
      <c r="AC695" s="1196"/>
      <c r="AD695" s="1196"/>
      <c r="AE695" s="1196"/>
      <c r="AF695" s="1196"/>
      <c r="AG695" s="1196"/>
      <c r="AH695" s="1196"/>
      <c r="AI695" s="1196"/>
      <c r="AJ695" s="1196"/>
      <c r="AK695" s="1196"/>
      <c r="AL695" s="1196"/>
      <c r="AM695" s="1196"/>
      <c r="AN695" s="1196"/>
      <c r="AO695" s="1196"/>
      <c r="AP695" s="1196"/>
      <c r="AQ695" s="1196"/>
      <c r="AR695" s="1196"/>
      <c r="AS695" s="1196"/>
      <c r="AT695" s="1196"/>
      <c r="AU695" s="1196"/>
      <c r="AV695" s="1196"/>
      <c r="AW695" s="1196"/>
      <c r="AX695" s="1196"/>
      <c r="AY695" s="1196"/>
      <c r="AZ695" s="1196"/>
      <c r="BA695" s="1196"/>
      <c r="BB695" s="1196"/>
      <c r="BC695" s="1196"/>
      <c r="BD695" s="1196"/>
      <c r="BE695" s="1196"/>
      <c r="BF695" s="1197"/>
      <c r="BG695" s="1068"/>
      <c r="BH695" s="1069"/>
      <c r="BI695" s="1069"/>
      <c r="BJ695" s="1069"/>
      <c r="BK695" s="1069"/>
      <c r="BL695" s="1070"/>
      <c r="BM695" s="105"/>
      <c r="BN695" s="105"/>
      <c r="BO695" s="105"/>
      <c r="BP695" s="105"/>
      <c r="BQ695" s="105"/>
      <c r="BR695" s="105"/>
      <c r="BS695" s="105"/>
      <c r="BT695" s="105"/>
      <c r="BU695" s="105"/>
      <c r="BV695" s="105"/>
      <c r="BW695" s="105"/>
      <c r="BX695" s="105"/>
      <c r="BY695" s="105"/>
      <c r="BZ695" s="105"/>
      <c r="CA695" s="105"/>
      <c r="CB695" s="105"/>
    </row>
    <row r="696" spans="1:95" s="32" customFormat="1" ht="29.25" customHeight="1">
      <c r="A696" s="111"/>
      <c r="B696" s="975"/>
      <c r="C696" s="976"/>
      <c r="D696" s="977"/>
      <c r="E696" s="815"/>
      <c r="F696" s="1159" t="s">
        <v>5</v>
      </c>
      <c r="G696" s="1160"/>
      <c r="H696" s="1161" t="s">
        <v>1488</v>
      </c>
      <c r="I696" s="1161"/>
      <c r="J696" s="1161"/>
      <c r="K696" s="1161"/>
      <c r="L696" s="1161"/>
      <c r="M696" s="1161"/>
      <c r="N696" s="1161"/>
      <c r="O696" s="1161"/>
      <c r="P696" s="1161"/>
      <c r="Q696" s="1161"/>
      <c r="R696" s="1161"/>
      <c r="S696" s="1161"/>
      <c r="T696" s="1161"/>
      <c r="U696" s="1161"/>
      <c r="V696" s="1161"/>
      <c r="W696" s="1161"/>
      <c r="X696" s="1161"/>
      <c r="Y696" s="1161"/>
      <c r="Z696" s="1161"/>
      <c r="AA696" s="1161"/>
      <c r="AB696" s="1161"/>
      <c r="AC696" s="1161"/>
      <c r="AD696" s="1161"/>
      <c r="AE696" s="1161"/>
      <c r="AF696" s="1161"/>
      <c r="AG696" s="1161"/>
      <c r="AH696" s="1161"/>
      <c r="AI696" s="1161"/>
      <c r="AJ696" s="1161"/>
      <c r="AK696" s="1161"/>
      <c r="AL696" s="1161"/>
      <c r="AM696" s="1161"/>
      <c r="AN696" s="1161"/>
      <c r="AO696" s="1161"/>
      <c r="AP696" s="1161"/>
      <c r="AQ696" s="1161"/>
      <c r="AR696" s="1161"/>
      <c r="AS696" s="1161"/>
      <c r="AT696" s="1161"/>
      <c r="AU696" s="1161"/>
      <c r="AV696" s="1161"/>
      <c r="AW696" s="1161"/>
      <c r="AX696" s="1161"/>
      <c r="AY696" s="1161"/>
      <c r="AZ696" s="1161"/>
      <c r="BA696" s="1161"/>
      <c r="BB696" s="1161"/>
      <c r="BC696" s="1161"/>
      <c r="BD696" s="1161"/>
      <c r="BE696" s="1161"/>
      <c r="BF696" s="1162"/>
      <c r="BG696" s="1059"/>
      <c r="BH696" s="1060"/>
      <c r="BI696" s="1060"/>
      <c r="BJ696" s="1060"/>
      <c r="BK696" s="1060"/>
      <c r="BL696" s="1061"/>
      <c r="BM696" s="105"/>
      <c r="BN696" s="105"/>
      <c r="BO696" s="105"/>
      <c r="BP696" s="105"/>
      <c r="BQ696" s="105"/>
      <c r="BR696" s="105"/>
      <c r="BS696" s="105"/>
      <c r="BT696" s="105"/>
      <c r="BU696" s="105"/>
      <c r="BV696" s="105"/>
      <c r="BW696" s="105"/>
      <c r="BX696" s="105"/>
      <c r="BY696" s="105"/>
      <c r="BZ696" s="105"/>
      <c r="CA696" s="105"/>
      <c r="CB696" s="105"/>
    </row>
    <row r="697" spans="1:95" s="32" customFormat="1" ht="12.75" customHeight="1">
      <c r="A697" s="111"/>
      <c r="B697" s="444"/>
      <c r="C697" s="444"/>
      <c r="D697" s="444"/>
      <c r="E697" s="445"/>
      <c r="F697" s="445"/>
      <c r="G697" s="445"/>
      <c r="H697" s="445"/>
      <c r="I697" s="445"/>
      <c r="J697" s="445"/>
      <c r="K697" s="445"/>
      <c r="L697" s="445"/>
      <c r="M697" s="445"/>
      <c r="N697" s="445"/>
      <c r="O697" s="445"/>
      <c r="P697" s="445"/>
      <c r="Q697" s="445"/>
      <c r="R697" s="445"/>
      <c r="S697" s="445"/>
      <c r="T697" s="445"/>
      <c r="U697" s="445"/>
      <c r="V697" s="445"/>
      <c r="W697" s="445"/>
      <c r="X697" s="445"/>
      <c r="Y697" s="445"/>
      <c r="Z697" s="445"/>
      <c r="AA697" s="445"/>
      <c r="AB697" s="445"/>
      <c r="AC697" s="445"/>
      <c r="AD697" s="445"/>
      <c r="AE697" s="445"/>
      <c r="AF697" s="445"/>
      <c r="AG697" s="445"/>
      <c r="AH697" s="445"/>
      <c r="AI697" s="445"/>
      <c r="AJ697" s="445"/>
      <c r="AK697" s="445"/>
      <c r="AL697" s="445"/>
      <c r="AM697" s="445"/>
      <c r="AN697" s="445"/>
      <c r="AO697" s="445"/>
      <c r="AP697" s="445"/>
      <c r="AQ697" s="445"/>
      <c r="AR697" s="445"/>
      <c r="AS697" s="445"/>
      <c r="AT697" s="445"/>
      <c r="AU697" s="445"/>
      <c r="AV697" s="445"/>
      <c r="AW697" s="445"/>
      <c r="AX697" s="445"/>
      <c r="AY697" s="445"/>
      <c r="AZ697" s="445"/>
      <c r="BA697" s="445"/>
      <c r="BB697" s="445"/>
      <c r="BC697" s="445"/>
      <c r="BD697" s="445"/>
      <c r="BE697" s="445"/>
      <c r="BF697" s="445"/>
      <c r="BG697" s="99"/>
      <c r="BH697" s="99"/>
      <c r="BI697" s="99"/>
      <c r="BJ697" s="99"/>
      <c r="BK697" s="99"/>
      <c r="BL697" s="99"/>
      <c r="BM697" s="105"/>
      <c r="BN697" s="105"/>
      <c r="BO697" s="105"/>
      <c r="BP697" s="105"/>
      <c r="BQ697" s="105"/>
      <c r="BR697" s="105"/>
      <c r="BS697" s="105"/>
      <c r="BT697" s="105"/>
      <c r="BU697" s="105"/>
      <c r="BV697" s="105"/>
      <c r="BW697" s="105"/>
      <c r="BX697" s="105"/>
      <c r="BY697" s="105"/>
      <c r="BZ697" s="105"/>
      <c r="CA697" s="105"/>
      <c r="CB697" s="105"/>
      <c r="CM697" s="15"/>
      <c r="CN697" s="15"/>
      <c r="CO697" s="15"/>
      <c r="CP697" s="15"/>
      <c r="CQ697" s="15"/>
    </row>
    <row r="698" spans="1:95" s="14" customFormat="1" ht="20.100000000000001" customHeight="1">
      <c r="A698" s="113" t="s">
        <v>827</v>
      </c>
      <c r="B698" s="114"/>
      <c r="C698" s="114"/>
      <c r="D698" s="312"/>
      <c r="E698" s="313"/>
      <c r="F698" s="313"/>
      <c r="G698" s="313"/>
      <c r="H698" s="313"/>
      <c r="I698" s="313"/>
      <c r="J698" s="313"/>
      <c r="K698" s="313"/>
      <c r="L698" s="313"/>
      <c r="M698" s="313"/>
      <c r="N698" s="313"/>
      <c r="O698" s="313"/>
      <c r="P698" s="313"/>
      <c r="Q698" s="313"/>
      <c r="R698" s="313"/>
      <c r="S698" s="313"/>
      <c r="T698" s="313"/>
      <c r="U698" s="313"/>
      <c r="V698" s="313"/>
      <c r="W698" s="221"/>
      <c r="X698" s="221"/>
      <c r="Y698" s="221"/>
      <c r="Z698" s="221"/>
      <c r="AA698" s="13"/>
      <c r="AB698" s="13"/>
      <c r="AC698" s="13"/>
      <c r="AD698" s="13"/>
      <c r="AE698" s="13"/>
      <c r="AF698" s="13"/>
      <c r="AG698" s="13"/>
      <c r="AH698" s="13"/>
      <c r="AI698" s="13"/>
      <c r="AJ698" s="13"/>
      <c r="AK698" s="13"/>
      <c r="AL698" s="13"/>
      <c r="AM698" s="13"/>
      <c r="AN698" s="13"/>
      <c r="AO698" s="13"/>
      <c r="AP698" s="13"/>
      <c r="BG698" s="93"/>
      <c r="BH698" s="93"/>
      <c r="BI698" s="93"/>
      <c r="BJ698" s="93"/>
      <c r="BK698" s="93"/>
      <c r="BL698" s="93"/>
      <c r="BM698" s="101"/>
      <c r="BN698" s="101"/>
      <c r="BO698" s="101"/>
      <c r="BP698" s="101"/>
      <c r="BQ698" s="101"/>
      <c r="BR698" s="101"/>
      <c r="BS698" s="101"/>
      <c r="BT698" s="101"/>
      <c r="BU698" s="101"/>
      <c r="BV698" s="101"/>
      <c r="BW698" s="101"/>
      <c r="BX698" s="101"/>
      <c r="BY698" s="101"/>
      <c r="BZ698" s="101"/>
      <c r="CA698" s="101"/>
      <c r="CB698" s="101"/>
      <c r="CM698" s="19"/>
      <c r="CN698" s="19"/>
      <c r="CO698" s="19"/>
      <c r="CP698" s="19"/>
      <c r="CQ698" s="19"/>
    </row>
    <row r="699" spans="1:95" s="15" customFormat="1" ht="18" customHeight="1">
      <c r="A699" s="90"/>
      <c r="B699" s="925" t="s">
        <v>86</v>
      </c>
      <c r="C699" s="926"/>
      <c r="D699" s="926"/>
      <c r="E699" s="926"/>
      <c r="F699" s="926"/>
      <c r="G699" s="926"/>
      <c r="H699" s="926"/>
      <c r="I699" s="926"/>
      <c r="J699" s="926"/>
      <c r="K699" s="926"/>
      <c r="L699" s="926"/>
      <c r="M699" s="926"/>
      <c r="N699" s="926"/>
      <c r="O699" s="926"/>
      <c r="P699" s="926"/>
      <c r="Q699" s="926"/>
      <c r="R699" s="926"/>
      <c r="S699" s="926"/>
      <c r="T699" s="926"/>
      <c r="U699" s="926"/>
      <c r="V699" s="926"/>
      <c r="W699" s="926"/>
      <c r="X699" s="926"/>
      <c r="Y699" s="926"/>
      <c r="Z699" s="926"/>
      <c r="AA699" s="926"/>
      <c r="AB699" s="926"/>
      <c r="AC699" s="926"/>
      <c r="AD699" s="926"/>
      <c r="AE699" s="926"/>
      <c r="AF699" s="926"/>
      <c r="AG699" s="926"/>
      <c r="AH699" s="926"/>
      <c r="AI699" s="926"/>
      <c r="AJ699" s="926"/>
      <c r="AK699" s="926"/>
      <c r="AL699" s="926"/>
      <c r="AM699" s="926"/>
      <c r="AN699" s="926"/>
      <c r="AO699" s="926"/>
      <c r="AP699" s="926"/>
      <c r="AQ699" s="926"/>
      <c r="AR699" s="926"/>
      <c r="AS699" s="926"/>
      <c r="AT699" s="926"/>
      <c r="AU699" s="926"/>
      <c r="AV699" s="926"/>
      <c r="AW699" s="926"/>
      <c r="AX699" s="926"/>
      <c r="AY699" s="926"/>
      <c r="AZ699" s="926"/>
      <c r="BA699" s="926"/>
      <c r="BB699" s="926"/>
      <c r="BC699" s="926"/>
      <c r="BD699" s="926"/>
      <c r="BE699" s="926"/>
      <c r="BF699" s="926"/>
      <c r="BG699" s="926"/>
      <c r="BH699" s="926"/>
      <c r="BI699" s="926"/>
      <c r="BJ699" s="926"/>
      <c r="BK699" s="926"/>
      <c r="BL699" s="927"/>
      <c r="BM699" s="103"/>
      <c r="BN699" s="103"/>
      <c r="BO699" s="103"/>
      <c r="BP699" s="103"/>
      <c r="BQ699" s="103"/>
      <c r="BR699" s="103"/>
      <c r="BS699" s="103"/>
      <c r="BT699" s="103"/>
    </row>
    <row r="700" spans="1:95" s="32" customFormat="1" ht="12.75" customHeight="1">
      <c r="A700" s="111"/>
      <c r="B700" s="1106" t="s">
        <v>30</v>
      </c>
      <c r="C700" s="1107"/>
      <c r="D700" s="1108"/>
      <c r="E700" s="931" t="s">
        <v>699</v>
      </c>
      <c r="F700" s="932"/>
      <c r="G700" s="932"/>
      <c r="H700" s="932"/>
      <c r="I700" s="932"/>
      <c r="J700" s="932"/>
      <c r="K700" s="932"/>
      <c r="L700" s="932"/>
      <c r="M700" s="932"/>
      <c r="N700" s="932"/>
      <c r="O700" s="932"/>
      <c r="P700" s="932"/>
      <c r="Q700" s="932"/>
      <c r="R700" s="932"/>
      <c r="S700" s="932"/>
      <c r="T700" s="932"/>
      <c r="U700" s="932"/>
      <c r="V700" s="932"/>
      <c r="W700" s="932"/>
      <c r="X700" s="932"/>
      <c r="Y700" s="932"/>
      <c r="Z700" s="932"/>
      <c r="AA700" s="932"/>
      <c r="AB700" s="932"/>
      <c r="AC700" s="932"/>
      <c r="AD700" s="932"/>
      <c r="AE700" s="932"/>
      <c r="AF700" s="932"/>
      <c r="AG700" s="932"/>
      <c r="AH700" s="932"/>
      <c r="AI700" s="932"/>
      <c r="AJ700" s="932"/>
      <c r="AK700" s="932"/>
      <c r="AL700" s="932"/>
      <c r="AM700" s="932"/>
      <c r="AN700" s="932"/>
      <c r="AO700" s="932"/>
      <c r="AP700" s="932"/>
      <c r="AQ700" s="932"/>
      <c r="AR700" s="932"/>
      <c r="AS700" s="932"/>
      <c r="AT700" s="932"/>
      <c r="AU700" s="932"/>
      <c r="AV700" s="932"/>
      <c r="AW700" s="932"/>
      <c r="AX700" s="932"/>
      <c r="AY700" s="932"/>
      <c r="AZ700" s="932"/>
      <c r="BA700" s="932"/>
      <c r="BB700" s="932"/>
      <c r="BC700" s="932"/>
      <c r="BD700" s="932"/>
      <c r="BE700" s="932"/>
      <c r="BF700" s="933"/>
      <c r="BG700" s="899"/>
      <c r="BH700" s="900"/>
      <c r="BI700" s="900"/>
      <c r="BJ700" s="900"/>
      <c r="BK700" s="900"/>
      <c r="BL700" s="901"/>
      <c r="BM700" s="105"/>
      <c r="BN700" s="105"/>
      <c r="BO700" s="105"/>
      <c r="BP700" s="105"/>
      <c r="BQ700" s="105"/>
      <c r="BR700" s="105"/>
      <c r="BS700" s="105"/>
      <c r="BT700" s="105"/>
      <c r="BU700" s="105"/>
      <c r="BV700" s="105"/>
      <c r="BW700" s="105"/>
      <c r="BX700" s="105"/>
      <c r="BY700" s="105"/>
      <c r="BZ700" s="105"/>
      <c r="CA700" s="105"/>
      <c r="CB700" s="105"/>
      <c r="CM700" s="15"/>
      <c r="CN700" s="15"/>
      <c r="CO700" s="15"/>
      <c r="CP700" s="15"/>
      <c r="CQ700" s="15"/>
    </row>
    <row r="701" spans="1:95" s="32" customFormat="1" ht="12.75" customHeight="1">
      <c r="A701" s="111"/>
      <c r="B701" s="1109"/>
      <c r="C701" s="1110"/>
      <c r="D701" s="1111"/>
      <c r="E701" s="934"/>
      <c r="F701" s="935"/>
      <c r="G701" s="935"/>
      <c r="H701" s="935"/>
      <c r="I701" s="935"/>
      <c r="J701" s="935"/>
      <c r="K701" s="935"/>
      <c r="L701" s="935"/>
      <c r="M701" s="935"/>
      <c r="N701" s="935"/>
      <c r="O701" s="935"/>
      <c r="P701" s="935"/>
      <c r="Q701" s="935"/>
      <c r="R701" s="935"/>
      <c r="S701" s="935"/>
      <c r="T701" s="935"/>
      <c r="U701" s="935"/>
      <c r="V701" s="935"/>
      <c r="W701" s="935"/>
      <c r="X701" s="935"/>
      <c r="Y701" s="935"/>
      <c r="Z701" s="935"/>
      <c r="AA701" s="935"/>
      <c r="AB701" s="935"/>
      <c r="AC701" s="935"/>
      <c r="AD701" s="935"/>
      <c r="AE701" s="935"/>
      <c r="AF701" s="935"/>
      <c r="AG701" s="935"/>
      <c r="AH701" s="935"/>
      <c r="AI701" s="935"/>
      <c r="AJ701" s="935"/>
      <c r="AK701" s="935"/>
      <c r="AL701" s="935"/>
      <c r="AM701" s="935"/>
      <c r="AN701" s="935"/>
      <c r="AO701" s="935"/>
      <c r="AP701" s="935"/>
      <c r="AQ701" s="935"/>
      <c r="AR701" s="935"/>
      <c r="AS701" s="935"/>
      <c r="AT701" s="935"/>
      <c r="AU701" s="935"/>
      <c r="AV701" s="935"/>
      <c r="AW701" s="935"/>
      <c r="AX701" s="935"/>
      <c r="AY701" s="935"/>
      <c r="AZ701" s="935"/>
      <c r="BA701" s="935"/>
      <c r="BB701" s="935"/>
      <c r="BC701" s="935"/>
      <c r="BD701" s="935"/>
      <c r="BE701" s="935"/>
      <c r="BF701" s="936"/>
      <c r="BG701" s="902"/>
      <c r="BH701" s="903"/>
      <c r="BI701" s="903"/>
      <c r="BJ701" s="903"/>
      <c r="BK701" s="903"/>
      <c r="BL701" s="904"/>
      <c r="BM701" s="105"/>
      <c r="BN701" s="105"/>
      <c r="BO701" s="105"/>
      <c r="BP701" s="105"/>
      <c r="BQ701" s="105"/>
      <c r="BR701" s="105"/>
      <c r="BS701" s="105"/>
      <c r="BT701" s="105"/>
      <c r="BU701" s="105"/>
      <c r="BV701" s="105"/>
      <c r="BW701" s="105"/>
      <c r="BX701" s="105"/>
      <c r="BY701" s="105"/>
      <c r="BZ701" s="105"/>
      <c r="CA701" s="105"/>
      <c r="CB701" s="105"/>
    </row>
    <row r="702" spans="1:95" s="32" customFormat="1" ht="12.75" customHeight="1">
      <c r="A702" s="111"/>
      <c r="B702" s="1112"/>
      <c r="C702" s="1113"/>
      <c r="D702" s="1114"/>
      <c r="E702" s="937"/>
      <c r="F702" s="938"/>
      <c r="G702" s="938"/>
      <c r="H702" s="938"/>
      <c r="I702" s="938"/>
      <c r="J702" s="938"/>
      <c r="K702" s="938"/>
      <c r="L702" s="938"/>
      <c r="M702" s="938"/>
      <c r="N702" s="938"/>
      <c r="O702" s="938"/>
      <c r="P702" s="938"/>
      <c r="Q702" s="938"/>
      <c r="R702" s="938"/>
      <c r="S702" s="938"/>
      <c r="T702" s="938"/>
      <c r="U702" s="938"/>
      <c r="V702" s="938"/>
      <c r="W702" s="938"/>
      <c r="X702" s="938"/>
      <c r="Y702" s="938"/>
      <c r="Z702" s="938"/>
      <c r="AA702" s="938"/>
      <c r="AB702" s="938"/>
      <c r="AC702" s="938"/>
      <c r="AD702" s="938"/>
      <c r="AE702" s="938"/>
      <c r="AF702" s="938"/>
      <c r="AG702" s="938"/>
      <c r="AH702" s="938"/>
      <c r="AI702" s="938"/>
      <c r="AJ702" s="938"/>
      <c r="AK702" s="938"/>
      <c r="AL702" s="938"/>
      <c r="AM702" s="938"/>
      <c r="AN702" s="938"/>
      <c r="AO702" s="938"/>
      <c r="AP702" s="938"/>
      <c r="AQ702" s="938"/>
      <c r="AR702" s="938"/>
      <c r="AS702" s="938"/>
      <c r="AT702" s="938"/>
      <c r="AU702" s="938"/>
      <c r="AV702" s="938"/>
      <c r="AW702" s="938"/>
      <c r="AX702" s="938"/>
      <c r="AY702" s="938"/>
      <c r="AZ702" s="938"/>
      <c r="BA702" s="938"/>
      <c r="BB702" s="938"/>
      <c r="BC702" s="938"/>
      <c r="BD702" s="938"/>
      <c r="BE702" s="938"/>
      <c r="BF702" s="939"/>
      <c r="BG702" s="905"/>
      <c r="BH702" s="906"/>
      <c r="BI702" s="906"/>
      <c r="BJ702" s="906"/>
      <c r="BK702" s="906"/>
      <c r="BL702" s="907"/>
      <c r="BM702" s="105"/>
      <c r="BN702" s="105"/>
      <c r="BO702" s="105"/>
      <c r="BP702" s="105"/>
      <c r="BQ702" s="105"/>
      <c r="BR702" s="105"/>
      <c r="BS702" s="105"/>
      <c r="BT702" s="105"/>
      <c r="BU702" s="105"/>
      <c r="BV702" s="105"/>
      <c r="BW702" s="105"/>
      <c r="BX702" s="105"/>
      <c r="BY702" s="105"/>
      <c r="BZ702" s="105"/>
      <c r="CA702" s="105"/>
      <c r="CB702" s="105"/>
    </row>
    <row r="703" spans="1:95" s="32" customFormat="1" ht="12.75" customHeight="1">
      <c r="A703" s="111"/>
      <c r="B703" s="1106" t="s">
        <v>33</v>
      </c>
      <c r="C703" s="1107"/>
      <c r="D703" s="1108"/>
      <c r="E703" s="940" t="s">
        <v>1492</v>
      </c>
      <c r="F703" s="941"/>
      <c r="G703" s="941"/>
      <c r="H703" s="941"/>
      <c r="I703" s="941"/>
      <c r="J703" s="941"/>
      <c r="K703" s="941"/>
      <c r="L703" s="941"/>
      <c r="M703" s="941"/>
      <c r="N703" s="941"/>
      <c r="O703" s="941"/>
      <c r="P703" s="941"/>
      <c r="Q703" s="941"/>
      <c r="R703" s="941"/>
      <c r="S703" s="941"/>
      <c r="T703" s="941"/>
      <c r="U703" s="941"/>
      <c r="V703" s="941"/>
      <c r="W703" s="941"/>
      <c r="X703" s="941"/>
      <c r="Y703" s="941"/>
      <c r="Z703" s="941"/>
      <c r="AA703" s="941"/>
      <c r="AB703" s="941"/>
      <c r="AC703" s="941"/>
      <c r="AD703" s="941"/>
      <c r="AE703" s="941"/>
      <c r="AF703" s="941"/>
      <c r="AG703" s="941"/>
      <c r="AH703" s="941"/>
      <c r="AI703" s="941"/>
      <c r="AJ703" s="941"/>
      <c r="AK703" s="941"/>
      <c r="AL703" s="941"/>
      <c r="AM703" s="941"/>
      <c r="AN703" s="941"/>
      <c r="AO703" s="941"/>
      <c r="AP703" s="941"/>
      <c r="AQ703" s="941"/>
      <c r="AR703" s="941"/>
      <c r="AS703" s="941"/>
      <c r="AT703" s="941"/>
      <c r="AU703" s="941"/>
      <c r="AV703" s="941"/>
      <c r="AW703" s="941"/>
      <c r="AX703" s="941"/>
      <c r="AY703" s="941"/>
      <c r="AZ703" s="941"/>
      <c r="BA703" s="941"/>
      <c r="BB703" s="941"/>
      <c r="BC703" s="941"/>
      <c r="BD703" s="941"/>
      <c r="BE703" s="941"/>
      <c r="BF703" s="942"/>
      <c r="BG703" s="899"/>
      <c r="BH703" s="900"/>
      <c r="BI703" s="900"/>
      <c r="BJ703" s="900"/>
      <c r="BK703" s="900"/>
      <c r="BL703" s="901"/>
      <c r="BM703" s="105"/>
      <c r="BN703" s="105"/>
      <c r="BO703" s="105"/>
      <c r="BP703" s="105"/>
      <c r="BQ703" s="105"/>
      <c r="BR703" s="105"/>
      <c r="BS703" s="105"/>
      <c r="BT703" s="105"/>
      <c r="BU703" s="105"/>
      <c r="BV703" s="105"/>
      <c r="BW703" s="105"/>
      <c r="BX703" s="105"/>
      <c r="BY703" s="105"/>
      <c r="BZ703" s="105"/>
      <c r="CA703" s="105"/>
      <c r="CB703" s="105"/>
      <c r="CM703" s="15"/>
      <c r="CN703" s="15"/>
      <c r="CO703" s="15"/>
      <c r="CP703" s="15"/>
      <c r="CQ703" s="15"/>
    </row>
    <row r="704" spans="1:95" s="32" customFormat="1" ht="12.75" customHeight="1">
      <c r="A704" s="111"/>
      <c r="B704" s="1109"/>
      <c r="C704" s="1110"/>
      <c r="D704" s="1111"/>
      <c r="E704" s="943"/>
      <c r="F704" s="944"/>
      <c r="G704" s="944"/>
      <c r="H704" s="944"/>
      <c r="I704" s="944"/>
      <c r="J704" s="944"/>
      <c r="K704" s="944"/>
      <c r="L704" s="944"/>
      <c r="M704" s="944"/>
      <c r="N704" s="944"/>
      <c r="O704" s="944"/>
      <c r="P704" s="944"/>
      <c r="Q704" s="944"/>
      <c r="R704" s="944"/>
      <c r="S704" s="944"/>
      <c r="T704" s="944"/>
      <c r="U704" s="944"/>
      <c r="V704" s="944"/>
      <c r="W704" s="944"/>
      <c r="X704" s="944"/>
      <c r="Y704" s="944"/>
      <c r="Z704" s="944"/>
      <c r="AA704" s="944"/>
      <c r="AB704" s="944"/>
      <c r="AC704" s="944"/>
      <c r="AD704" s="944"/>
      <c r="AE704" s="944"/>
      <c r="AF704" s="944"/>
      <c r="AG704" s="944"/>
      <c r="AH704" s="944"/>
      <c r="AI704" s="944"/>
      <c r="AJ704" s="944"/>
      <c r="AK704" s="944"/>
      <c r="AL704" s="944"/>
      <c r="AM704" s="944"/>
      <c r="AN704" s="944"/>
      <c r="AO704" s="944"/>
      <c r="AP704" s="944"/>
      <c r="AQ704" s="944"/>
      <c r="AR704" s="944"/>
      <c r="AS704" s="944"/>
      <c r="AT704" s="944"/>
      <c r="AU704" s="944"/>
      <c r="AV704" s="944"/>
      <c r="AW704" s="944"/>
      <c r="AX704" s="944"/>
      <c r="AY704" s="944"/>
      <c r="AZ704" s="944"/>
      <c r="BA704" s="944"/>
      <c r="BB704" s="944"/>
      <c r="BC704" s="944"/>
      <c r="BD704" s="944"/>
      <c r="BE704" s="944"/>
      <c r="BF704" s="945"/>
      <c r="BG704" s="902"/>
      <c r="BH704" s="903"/>
      <c r="BI704" s="903"/>
      <c r="BJ704" s="903"/>
      <c r="BK704" s="903"/>
      <c r="BL704" s="904"/>
      <c r="BM704" s="105"/>
      <c r="BN704" s="105"/>
      <c r="BO704" s="105"/>
      <c r="BP704" s="105"/>
      <c r="BQ704" s="105"/>
      <c r="BR704" s="105"/>
      <c r="BS704" s="105"/>
      <c r="BT704" s="105"/>
      <c r="BU704" s="105"/>
      <c r="BV704" s="105"/>
      <c r="BW704" s="105"/>
      <c r="BX704" s="105"/>
      <c r="BY704" s="105"/>
      <c r="BZ704" s="105"/>
      <c r="CA704" s="105"/>
      <c r="CB704" s="105"/>
    </row>
    <row r="705" spans="1:95" s="32" customFormat="1" ht="12.75" customHeight="1">
      <c r="A705" s="111"/>
      <c r="B705" s="1112"/>
      <c r="C705" s="1113"/>
      <c r="D705" s="1114"/>
      <c r="E705" s="946"/>
      <c r="F705" s="947"/>
      <c r="G705" s="947"/>
      <c r="H705" s="947"/>
      <c r="I705" s="947"/>
      <c r="J705" s="947"/>
      <c r="K705" s="947"/>
      <c r="L705" s="947"/>
      <c r="M705" s="947"/>
      <c r="N705" s="947"/>
      <c r="O705" s="947"/>
      <c r="P705" s="947"/>
      <c r="Q705" s="947"/>
      <c r="R705" s="947"/>
      <c r="S705" s="947"/>
      <c r="T705" s="947"/>
      <c r="U705" s="947"/>
      <c r="V705" s="947"/>
      <c r="W705" s="947"/>
      <c r="X705" s="947"/>
      <c r="Y705" s="947"/>
      <c r="Z705" s="947"/>
      <c r="AA705" s="947"/>
      <c r="AB705" s="947"/>
      <c r="AC705" s="947"/>
      <c r="AD705" s="947"/>
      <c r="AE705" s="947"/>
      <c r="AF705" s="947"/>
      <c r="AG705" s="947"/>
      <c r="AH705" s="947"/>
      <c r="AI705" s="947"/>
      <c r="AJ705" s="947"/>
      <c r="AK705" s="947"/>
      <c r="AL705" s="947"/>
      <c r="AM705" s="947"/>
      <c r="AN705" s="947"/>
      <c r="AO705" s="947"/>
      <c r="AP705" s="947"/>
      <c r="AQ705" s="947"/>
      <c r="AR705" s="947"/>
      <c r="AS705" s="947"/>
      <c r="AT705" s="947"/>
      <c r="AU705" s="947"/>
      <c r="AV705" s="947"/>
      <c r="AW705" s="947"/>
      <c r="AX705" s="947"/>
      <c r="AY705" s="947"/>
      <c r="AZ705" s="947"/>
      <c r="BA705" s="947"/>
      <c r="BB705" s="947"/>
      <c r="BC705" s="947"/>
      <c r="BD705" s="947"/>
      <c r="BE705" s="947"/>
      <c r="BF705" s="948"/>
      <c r="BG705" s="905"/>
      <c r="BH705" s="906"/>
      <c r="BI705" s="906"/>
      <c r="BJ705" s="906"/>
      <c r="BK705" s="906"/>
      <c r="BL705" s="907"/>
      <c r="BM705" s="105"/>
      <c r="BN705" s="105"/>
      <c r="BO705" s="105"/>
      <c r="BP705" s="105"/>
      <c r="BQ705" s="105"/>
      <c r="BR705" s="105"/>
      <c r="BS705" s="105"/>
      <c r="BT705" s="105"/>
      <c r="BU705" s="105"/>
      <c r="BV705" s="105"/>
      <c r="BW705" s="105"/>
      <c r="BX705" s="105"/>
      <c r="BY705" s="105"/>
      <c r="BZ705" s="105"/>
      <c r="CA705" s="105"/>
      <c r="CB705" s="105"/>
    </row>
    <row r="706" spans="1:95" s="399" customFormat="1" ht="12.75" customHeight="1">
      <c r="A706" s="392"/>
      <c r="B706" s="969" t="s">
        <v>34</v>
      </c>
      <c r="C706" s="970"/>
      <c r="D706" s="971"/>
      <c r="E706" s="931" t="s">
        <v>700</v>
      </c>
      <c r="F706" s="932"/>
      <c r="G706" s="932"/>
      <c r="H706" s="932"/>
      <c r="I706" s="932"/>
      <c r="J706" s="932"/>
      <c r="K706" s="932"/>
      <c r="L706" s="932"/>
      <c r="M706" s="932"/>
      <c r="N706" s="932"/>
      <c r="O706" s="932"/>
      <c r="P706" s="932"/>
      <c r="Q706" s="932"/>
      <c r="R706" s="932"/>
      <c r="S706" s="932"/>
      <c r="T706" s="932"/>
      <c r="U706" s="932"/>
      <c r="V706" s="932"/>
      <c r="W706" s="932"/>
      <c r="X706" s="932"/>
      <c r="Y706" s="932"/>
      <c r="Z706" s="932"/>
      <c r="AA706" s="932"/>
      <c r="AB706" s="932"/>
      <c r="AC706" s="932"/>
      <c r="AD706" s="932"/>
      <c r="AE706" s="932"/>
      <c r="AF706" s="932"/>
      <c r="AG706" s="932"/>
      <c r="AH706" s="932"/>
      <c r="AI706" s="932"/>
      <c r="AJ706" s="932"/>
      <c r="AK706" s="932"/>
      <c r="AL706" s="932"/>
      <c r="AM706" s="932"/>
      <c r="AN706" s="932"/>
      <c r="AO706" s="932"/>
      <c r="AP706" s="932"/>
      <c r="AQ706" s="932"/>
      <c r="AR706" s="932"/>
      <c r="AS706" s="932"/>
      <c r="AT706" s="932"/>
      <c r="AU706" s="932"/>
      <c r="AV706" s="932"/>
      <c r="AW706" s="932"/>
      <c r="AX706" s="932"/>
      <c r="AY706" s="932"/>
      <c r="AZ706" s="932"/>
      <c r="BA706" s="932"/>
      <c r="BB706" s="932"/>
      <c r="BC706" s="932"/>
      <c r="BD706" s="932"/>
      <c r="BE706" s="932"/>
      <c r="BF706" s="933"/>
      <c r="BG706" s="899"/>
      <c r="BH706" s="900"/>
      <c r="BI706" s="900"/>
      <c r="BJ706" s="900"/>
      <c r="BK706" s="900"/>
      <c r="BL706" s="901"/>
      <c r="BM706" s="391"/>
      <c r="BN706" s="391"/>
      <c r="BO706" s="391"/>
      <c r="BP706" s="391"/>
      <c r="BQ706" s="391"/>
      <c r="BR706" s="391"/>
      <c r="BS706" s="391"/>
      <c r="BT706" s="391"/>
      <c r="BU706" s="391"/>
      <c r="BV706" s="391"/>
      <c r="BW706" s="391"/>
      <c r="BX706" s="391"/>
      <c r="BY706" s="391"/>
      <c r="BZ706" s="391"/>
      <c r="CA706" s="391"/>
      <c r="CB706" s="391"/>
    </row>
    <row r="707" spans="1:95" s="399" customFormat="1" ht="12.75" customHeight="1">
      <c r="A707" s="392"/>
      <c r="B707" s="972"/>
      <c r="C707" s="973"/>
      <c r="D707" s="974"/>
      <c r="E707" s="934"/>
      <c r="F707" s="935"/>
      <c r="G707" s="935"/>
      <c r="H707" s="935"/>
      <c r="I707" s="935"/>
      <c r="J707" s="935"/>
      <c r="K707" s="935"/>
      <c r="L707" s="935"/>
      <c r="M707" s="935"/>
      <c r="N707" s="935"/>
      <c r="O707" s="935"/>
      <c r="P707" s="935"/>
      <c r="Q707" s="935"/>
      <c r="R707" s="935"/>
      <c r="S707" s="935"/>
      <c r="T707" s="935"/>
      <c r="U707" s="935"/>
      <c r="V707" s="935"/>
      <c r="W707" s="935"/>
      <c r="X707" s="935"/>
      <c r="Y707" s="935"/>
      <c r="Z707" s="935"/>
      <c r="AA707" s="935"/>
      <c r="AB707" s="935"/>
      <c r="AC707" s="935"/>
      <c r="AD707" s="935"/>
      <c r="AE707" s="935"/>
      <c r="AF707" s="935"/>
      <c r="AG707" s="935"/>
      <c r="AH707" s="935"/>
      <c r="AI707" s="935"/>
      <c r="AJ707" s="935"/>
      <c r="AK707" s="935"/>
      <c r="AL707" s="935"/>
      <c r="AM707" s="935"/>
      <c r="AN707" s="935"/>
      <c r="AO707" s="935"/>
      <c r="AP707" s="935"/>
      <c r="AQ707" s="935"/>
      <c r="AR707" s="935"/>
      <c r="AS707" s="935"/>
      <c r="AT707" s="935"/>
      <c r="AU707" s="935"/>
      <c r="AV707" s="935"/>
      <c r="AW707" s="935"/>
      <c r="AX707" s="935"/>
      <c r="AY707" s="935"/>
      <c r="AZ707" s="935"/>
      <c r="BA707" s="935"/>
      <c r="BB707" s="935"/>
      <c r="BC707" s="935"/>
      <c r="BD707" s="935"/>
      <c r="BE707" s="935"/>
      <c r="BF707" s="936"/>
      <c r="BG707" s="902"/>
      <c r="BH707" s="903"/>
      <c r="BI707" s="903"/>
      <c r="BJ707" s="903"/>
      <c r="BK707" s="903"/>
      <c r="BL707" s="904"/>
      <c r="BM707" s="391"/>
      <c r="BN707" s="391"/>
      <c r="BO707" s="391"/>
      <c r="BP707" s="391"/>
      <c r="BQ707" s="391"/>
      <c r="BR707" s="391"/>
      <c r="BS707" s="391"/>
      <c r="BT707" s="391"/>
      <c r="BU707" s="391"/>
      <c r="BV707" s="391"/>
      <c r="BW707" s="391"/>
      <c r="BX707" s="391"/>
      <c r="BY707" s="391"/>
      <c r="BZ707" s="391"/>
      <c r="CA707" s="391"/>
      <c r="CB707" s="391"/>
    </row>
    <row r="708" spans="1:95" s="399" customFormat="1" ht="4.5" customHeight="1">
      <c r="A708" s="392"/>
      <c r="B708" s="972"/>
      <c r="C708" s="973"/>
      <c r="D708" s="974"/>
      <c r="E708" s="934"/>
      <c r="F708" s="935"/>
      <c r="G708" s="935"/>
      <c r="H708" s="935"/>
      <c r="I708" s="935"/>
      <c r="J708" s="935"/>
      <c r="K708" s="935"/>
      <c r="L708" s="935"/>
      <c r="M708" s="935"/>
      <c r="N708" s="935"/>
      <c r="O708" s="935"/>
      <c r="P708" s="935"/>
      <c r="Q708" s="935"/>
      <c r="R708" s="935"/>
      <c r="S708" s="935"/>
      <c r="T708" s="935"/>
      <c r="U708" s="935"/>
      <c r="V708" s="935"/>
      <c r="W708" s="935"/>
      <c r="X708" s="935"/>
      <c r="Y708" s="935"/>
      <c r="Z708" s="935"/>
      <c r="AA708" s="935"/>
      <c r="AB708" s="935"/>
      <c r="AC708" s="935"/>
      <c r="AD708" s="935"/>
      <c r="AE708" s="935"/>
      <c r="AF708" s="935"/>
      <c r="AG708" s="935"/>
      <c r="AH708" s="935"/>
      <c r="AI708" s="935"/>
      <c r="AJ708" s="935"/>
      <c r="AK708" s="935"/>
      <c r="AL708" s="935"/>
      <c r="AM708" s="935"/>
      <c r="AN708" s="935"/>
      <c r="AO708" s="935"/>
      <c r="AP708" s="935"/>
      <c r="AQ708" s="935"/>
      <c r="AR708" s="935"/>
      <c r="AS708" s="935"/>
      <c r="AT708" s="935"/>
      <c r="AU708" s="935"/>
      <c r="AV708" s="935"/>
      <c r="AW708" s="935"/>
      <c r="AX708" s="935"/>
      <c r="AY708" s="935"/>
      <c r="AZ708" s="935"/>
      <c r="BA708" s="935"/>
      <c r="BB708" s="935"/>
      <c r="BC708" s="935"/>
      <c r="BD708" s="935"/>
      <c r="BE708" s="935"/>
      <c r="BF708" s="936"/>
      <c r="BG708" s="902"/>
      <c r="BH708" s="903"/>
      <c r="BI708" s="903"/>
      <c r="BJ708" s="903"/>
      <c r="BK708" s="903"/>
      <c r="BL708" s="904"/>
      <c r="BM708" s="391"/>
      <c r="BN708" s="391"/>
      <c r="BO708" s="391"/>
      <c r="BP708" s="391"/>
      <c r="BQ708" s="391"/>
      <c r="BR708" s="391"/>
      <c r="BS708" s="391"/>
      <c r="BT708" s="391"/>
      <c r="BU708" s="391"/>
      <c r="BV708" s="391"/>
      <c r="BW708" s="391"/>
      <c r="BX708" s="391"/>
      <c r="BY708" s="391"/>
      <c r="BZ708" s="391"/>
      <c r="CA708" s="391"/>
      <c r="CB708" s="391"/>
    </row>
    <row r="709" spans="1:95" s="32" customFormat="1" ht="12.75" customHeight="1">
      <c r="A709" s="111"/>
      <c r="B709" s="972"/>
      <c r="C709" s="973"/>
      <c r="D709" s="974"/>
      <c r="E709" s="996" t="s">
        <v>1</v>
      </c>
      <c r="F709" s="997"/>
      <c r="G709" s="929" t="s">
        <v>701</v>
      </c>
      <c r="H709" s="929"/>
      <c r="I709" s="929"/>
      <c r="J709" s="929"/>
      <c r="K709" s="929"/>
      <c r="L709" s="929"/>
      <c r="M709" s="929"/>
      <c r="N709" s="929"/>
      <c r="O709" s="929"/>
      <c r="P709" s="929"/>
      <c r="Q709" s="929"/>
      <c r="R709" s="929"/>
      <c r="S709" s="929"/>
      <c r="T709" s="929"/>
      <c r="U709" s="929"/>
      <c r="V709" s="929"/>
      <c r="W709" s="929"/>
      <c r="X709" s="929"/>
      <c r="Y709" s="929"/>
      <c r="Z709" s="929"/>
      <c r="AA709" s="929"/>
      <c r="AB709" s="929"/>
      <c r="AC709" s="929"/>
      <c r="AD709" s="929"/>
      <c r="AE709" s="929"/>
      <c r="AF709" s="929"/>
      <c r="AG709" s="929"/>
      <c r="AH709" s="929"/>
      <c r="AI709" s="929"/>
      <c r="AJ709" s="929"/>
      <c r="AK709" s="929"/>
      <c r="AL709" s="929"/>
      <c r="AM709" s="929"/>
      <c r="AN709" s="929"/>
      <c r="AO709" s="929"/>
      <c r="AP709" s="929"/>
      <c r="AQ709" s="929"/>
      <c r="AR709" s="929"/>
      <c r="AS709" s="929"/>
      <c r="AT709" s="929"/>
      <c r="AU709" s="929"/>
      <c r="AV709" s="929"/>
      <c r="AW709" s="929"/>
      <c r="AX709" s="929"/>
      <c r="AY709" s="929"/>
      <c r="AZ709" s="929"/>
      <c r="BA709" s="929"/>
      <c r="BB709" s="929"/>
      <c r="BC709" s="929"/>
      <c r="BD709" s="929"/>
      <c r="BE709" s="929"/>
      <c r="BF709" s="930"/>
      <c r="BG709" s="902"/>
      <c r="BH709" s="903"/>
      <c r="BI709" s="903"/>
      <c r="BJ709" s="903"/>
      <c r="BK709" s="903"/>
      <c r="BL709" s="904"/>
      <c r="BM709" s="105"/>
      <c r="BN709" s="105"/>
      <c r="BO709" s="105"/>
      <c r="BP709" s="105"/>
      <c r="BQ709" s="105"/>
      <c r="BR709" s="105"/>
      <c r="BS709" s="105"/>
      <c r="BT709" s="105"/>
      <c r="BU709" s="105"/>
      <c r="BV709" s="105"/>
      <c r="BW709" s="105"/>
      <c r="BX709" s="105"/>
      <c r="BY709" s="105"/>
      <c r="BZ709" s="105"/>
      <c r="CA709" s="105"/>
      <c r="CB709" s="105"/>
    </row>
    <row r="710" spans="1:95" s="32" customFormat="1" ht="12.75" customHeight="1">
      <c r="A710" s="111"/>
      <c r="B710" s="972"/>
      <c r="C710" s="973"/>
      <c r="D710" s="974"/>
      <c r="E710" s="795"/>
      <c r="F710" s="796"/>
      <c r="G710" s="929"/>
      <c r="H710" s="929"/>
      <c r="I710" s="929"/>
      <c r="J710" s="929"/>
      <c r="K710" s="929"/>
      <c r="L710" s="929"/>
      <c r="M710" s="929"/>
      <c r="N710" s="929"/>
      <c r="O710" s="929"/>
      <c r="P710" s="929"/>
      <c r="Q710" s="929"/>
      <c r="R710" s="929"/>
      <c r="S710" s="929"/>
      <c r="T710" s="929"/>
      <c r="U710" s="929"/>
      <c r="V710" s="929"/>
      <c r="W710" s="929"/>
      <c r="X710" s="929"/>
      <c r="Y710" s="929"/>
      <c r="Z710" s="929"/>
      <c r="AA710" s="929"/>
      <c r="AB710" s="929"/>
      <c r="AC710" s="929"/>
      <c r="AD710" s="929"/>
      <c r="AE710" s="929"/>
      <c r="AF710" s="929"/>
      <c r="AG710" s="929"/>
      <c r="AH710" s="929"/>
      <c r="AI710" s="929"/>
      <c r="AJ710" s="929"/>
      <c r="AK710" s="929"/>
      <c r="AL710" s="929"/>
      <c r="AM710" s="929"/>
      <c r="AN710" s="929"/>
      <c r="AO710" s="929"/>
      <c r="AP710" s="929"/>
      <c r="AQ710" s="929"/>
      <c r="AR710" s="929"/>
      <c r="AS710" s="929"/>
      <c r="AT710" s="929"/>
      <c r="AU710" s="929"/>
      <c r="AV710" s="929"/>
      <c r="AW710" s="929"/>
      <c r="AX710" s="929"/>
      <c r="AY710" s="929"/>
      <c r="AZ710" s="929"/>
      <c r="BA710" s="929"/>
      <c r="BB710" s="929"/>
      <c r="BC710" s="929"/>
      <c r="BD710" s="929"/>
      <c r="BE710" s="929"/>
      <c r="BF710" s="930"/>
      <c r="BG710" s="902"/>
      <c r="BH710" s="903"/>
      <c r="BI710" s="903"/>
      <c r="BJ710" s="903"/>
      <c r="BK710" s="903"/>
      <c r="BL710" s="904"/>
      <c r="BM710" s="105"/>
      <c r="BN710" s="105"/>
      <c r="BO710" s="105"/>
      <c r="BP710" s="105"/>
      <c r="BQ710" s="105"/>
      <c r="BR710" s="105"/>
      <c r="BS710" s="105"/>
      <c r="BT710" s="105"/>
      <c r="BU710" s="105"/>
      <c r="BV710" s="105"/>
      <c r="BW710" s="105"/>
      <c r="BX710" s="105"/>
      <c r="BY710" s="105"/>
      <c r="BZ710" s="105"/>
      <c r="CA710" s="105"/>
      <c r="CB710" s="105"/>
    </row>
    <row r="711" spans="1:95" s="32" customFormat="1" ht="12.75" customHeight="1">
      <c r="A711" s="111"/>
      <c r="B711" s="972"/>
      <c r="C711" s="973"/>
      <c r="D711" s="974"/>
      <c r="E711" s="208"/>
      <c r="F711" s="202"/>
      <c r="G711" s="929"/>
      <c r="H711" s="929"/>
      <c r="I711" s="929"/>
      <c r="J711" s="929"/>
      <c r="K711" s="929"/>
      <c r="L711" s="929"/>
      <c r="M711" s="929"/>
      <c r="N711" s="929"/>
      <c r="O711" s="929"/>
      <c r="P711" s="929"/>
      <c r="Q711" s="929"/>
      <c r="R711" s="929"/>
      <c r="S711" s="929"/>
      <c r="T711" s="929"/>
      <c r="U711" s="929"/>
      <c r="V711" s="929"/>
      <c r="W711" s="929"/>
      <c r="X711" s="929"/>
      <c r="Y711" s="929"/>
      <c r="Z711" s="929"/>
      <c r="AA711" s="929"/>
      <c r="AB711" s="929"/>
      <c r="AC711" s="929"/>
      <c r="AD711" s="929"/>
      <c r="AE711" s="929"/>
      <c r="AF711" s="929"/>
      <c r="AG711" s="929"/>
      <c r="AH711" s="929"/>
      <c r="AI711" s="929"/>
      <c r="AJ711" s="929"/>
      <c r="AK711" s="929"/>
      <c r="AL711" s="929"/>
      <c r="AM711" s="929"/>
      <c r="AN711" s="929"/>
      <c r="AO711" s="929"/>
      <c r="AP711" s="929"/>
      <c r="AQ711" s="929"/>
      <c r="AR711" s="929"/>
      <c r="AS711" s="929"/>
      <c r="AT711" s="929"/>
      <c r="AU711" s="929"/>
      <c r="AV711" s="929"/>
      <c r="AW711" s="929"/>
      <c r="AX711" s="929"/>
      <c r="AY711" s="929"/>
      <c r="AZ711" s="929"/>
      <c r="BA711" s="929"/>
      <c r="BB711" s="929"/>
      <c r="BC711" s="929"/>
      <c r="BD711" s="929"/>
      <c r="BE711" s="929"/>
      <c r="BF711" s="930"/>
      <c r="BG711" s="902"/>
      <c r="BH711" s="903"/>
      <c r="BI711" s="903"/>
      <c r="BJ711" s="903"/>
      <c r="BK711" s="903"/>
      <c r="BL711" s="904"/>
      <c r="BM711" s="105"/>
      <c r="BN711" s="105"/>
      <c r="BO711" s="105"/>
      <c r="BP711" s="105"/>
      <c r="BQ711" s="105"/>
      <c r="BR711" s="105"/>
      <c r="BS711" s="105"/>
      <c r="BT711" s="105"/>
      <c r="BU711" s="105"/>
      <c r="BV711" s="105"/>
      <c r="BW711" s="105"/>
      <c r="BX711" s="105"/>
      <c r="BY711" s="105"/>
      <c r="BZ711" s="105"/>
      <c r="CA711" s="105"/>
      <c r="CB711" s="105"/>
    </row>
    <row r="712" spans="1:95" s="399" customFormat="1" ht="12.75" customHeight="1">
      <c r="A712" s="392"/>
      <c r="B712" s="972"/>
      <c r="C712" s="973"/>
      <c r="D712" s="974"/>
      <c r="E712" s="1137" t="s">
        <v>6</v>
      </c>
      <c r="F712" s="1138"/>
      <c r="G712" s="935" t="s">
        <v>702</v>
      </c>
      <c r="H712" s="935"/>
      <c r="I712" s="935"/>
      <c r="J712" s="935"/>
      <c r="K712" s="935"/>
      <c r="L712" s="935"/>
      <c r="M712" s="935"/>
      <c r="N712" s="935"/>
      <c r="O712" s="935"/>
      <c r="P712" s="935"/>
      <c r="Q712" s="935"/>
      <c r="R712" s="935"/>
      <c r="S712" s="935"/>
      <c r="T712" s="935"/>
      <c r="U712" s="935"/>
      <c r="V712" s="935"/>
      <c r="W712" s="935"/>
      <c r="X712" s="935"/>
      <c r="Y712" s="935"/>
      <c r="Z712" s="935"/>
      <c r="AA712" s="935"/>
      <c r="AB712" s="935"/>
      <c r="AC712" s="935"/>
      <c r="AD712" s="935"/>
      <c r="AE712" s="935"/>
      <c r="AF712" s="935"/>
      <c r="AG712" s="935"/>
      <c r="AH712" s="935"/>
      <c r="AI712" s="935"/>
      <c r="AJ712" s="935"/>
      <c r="AK712" s="935"/>
      <c r="AL712" s="935"/>
      <c r="AM712" s="935"/>
      <c r="AN712" s="935"/>
      <c r="AO712" s="935"/>
      <c r="AP712" s="935"/>
      <c r="AQ712" s="935"/>
      <c r="AR712" s="935"/>
      <c r="AS712" s="935"/>
      <c r="AT712" s="935"/>
      <c r="AU712" s="935"/>
      <c r="AV712" s="935"/>
      <c r="AW712" s="935"/>
      <c r="AX712" s="935"/>
      <c r="AY712" s="935"/>
      <c r="AZ712" s="935"/>
      <c r="BA712" s="935"/>
      <c r="BB712" s="935"/>
      <c r="BC712" s="935"/>
      <c r="BD712" s="935"/>
      <c r="BE712" s="935"/>
      <c r="BF712" s="936"/>
      <c r="BG712" s="902"/>
      <c r="BH712" s="903"/>
      <c r="BI712" s="903"/>
      <c r="BJ712" s="903"/>
      <c r="BK712" s="903"/>
      <c r="BL712" s="904"/>
      <c r="BM712" s="391"/>
      <c r="BN712" s="391"/>
      <c r="BO712" s="391"/>
      <c r="BP712" s="391"/>
      <c r="BQ712" s="391"/>
      <c r="BR712" s="391"/>
      <c r="BS712" s="391"/>
      <c r="BT712" s="391"/>
      <c r="BU712" s="391"/>
      <c r="BV712" s="391"/>
      <c r="BW712" s="391"/>
      <c r="BX712" s="391"/>
      <c r="BY712" s="391"/>
      <c r="BZ712" s="391"/>
      <c r="CA712" s="391"/>
      <c r="CB712" s="391"/>
    </row>
    <row r="713" spans="1:95" s="399" customFormat="1" ht="12.75" customHeight="1">
      <c r="A713" s="392"/>
      <c r="B713" s="972"/>
      <c r="C713" s="973"/>
      <c r="D713" s="974"/>
      <c r="E713" s="1137" t="s">
        <v>3</v>
      </c>
      <c r="F713" s="1138"/>
      <c r="G713" s="935" t="s">
        <v>703</v>
      </c>
      <c r="H713" s="935"/>
      <c r="I713" s="935"/>
      <c r="J713" s="935"/>
      <c r="K713" s="935"/>
      <c r="L713" s="935"/>
      <c r="M713" s="935"/>
      <c r="N713" s="935"/>
      <c r="O713" s="935"/>
      <c r="P713" s="935"/>
      <c r="Q713" s="935"/>
      <c r="R713" s="935"/>
      <c r="S713" s="935"/>
      <c r="T713" s="935"/>
      <c r="U713" s="935"/>
      <c r="V713" s="935"/>
      <c r="W713" s="935"/>
      <c r="X713" s="935"/>
      <c r="Y713" s="935"/>
      <c r="Z713" s="935"/>
      <c r="AA713" s="935"/>
      <c r="AB713" s="935"/>
      <c r="AC713" s="935"/>
      <c r="AD713" s="935"/>
      <c r="AE713" s="935"/>
      <c r="AF713" s="935"/>
      <c r="AG713" s="935"/>
      <c r="AH713" s="935"/>
      <c r="AI713" s="935"/>
      <c r="AJ713" s="935"/>
      <c r="AK713" s="935"/>
      <c r="AL713" s="935"/>
      <c r="AM713" s="935"/>
      <c r="AN713" s="935"/>
      <c r="AO713" s="935"/>
      <c r="AP713" s="935"/>
      <c r="AQ713" s="935"/>
      <c r="AR713" s="935"/>
      <c r="AS713" s="935"/>
      <c r="AT713" s="935"/>
      <c r="AU713" s="935"/>
      <c r="AV713" s="935"/>
      <c r="AW713" s="935"/>
      <c r="AX713" s="935"/>
      <c r="AY713" s="935"/>
      <c r="AZ713" s="935"/>
      <c r="BA713" s="935"/>
      <c r="BB713" s="935"/>
      <c r="BC713" s="935"/>
      <c r="BD713" s="935"/>
      <c r="BE713" s="935"/>
      <c r="BF713" s="936"/>
      <c r="BG713" s="902"/>
      <c r="BH713" s="903"/>
      <c r="BI713" s="903"/>
      <c r="BJ713" s="903"/>
      <c r="BK713" s="903"/>
      <c r="BL713" s="904"/>
      <c r="BM713" s="391"/>
      <c r="BN713" s="391"/>
      <c r="BO713" s="391"/>
      <c r="BP713" s="391"/>
      <c r="BQ713" s="391"/>
      <c r="BR713" s="391"/>
      <c r="BS713" s="391"/>
      <c r="BT713" s="391"/>
      <c r="BU713" s="391"/>
      <c r="BV713" s="391"/>
      <c r="BW713" s="391"/>
      <c r="BX713" s="391"/>
      <c r="BY713" s="391"/>
      <c r="BZ713" s="391"/>
      <c r="CA713" s="391"/>
      <c r="CB713" s="391"/>
    </row>
    <row r="714" spans="1:95" s="399" customFormat="1" ht="12.75" customHeight="1">
      <c r="A714" s="392"/>
      <c r="B714" s="972"/>
      <c r="C714" s="973"/>
      <c r="D714" s="974"/>
      <c r="E714" s="1137" t="s">
        <v>4</v>
      </c>
      <c r="F714" s="1138"/>
      <c r="G714" s="935" t="s">
        <v>442</v>
      </c>
      <c r="H714" s="935"/>
      <c r="I714" s="935"/>
      <c r="J714" s="935"/>
      <c r="K714" s="935"/>
      <c r="L714" s="935"/>
      <c r="M714" s="935"/>
      <c r="N714" s="935"/>
      <c r="O714" s="935"/>
      <c r="P714" s="935"/>
      <c r="Q714" s="935"/>
      <c r="R714" s="935"/>
      <c r="S714" s="935"/>
      <c r="T714" s="935"/>
      <c r="U714" s="935"/>
      <c r="V714" s="935"/>
      <c r="W714" s="935"/>
      <c r="X714" s="935"/>
      <c r="Y714" s="935"/>
      <c r="Z714" s="935"/>
      <c r="AA714" s="935"/>
      <c r="AB714" s="935"/>
      <c r="AC714" s="935"/>
      <c r="AD714" s="935"/>
      <c r="AE714" s="935"/>
      <c r="AF714" s="935"/>
      <c r="AG714" s="935"/>
      <c r="AH714" s="935"/>
      <c r="AI714" s="935"/>
      <c r="AJ714" s="935"/>
      <c r="AK714" s="935"/>
      <c r="AL714" s="935"/>
      <c r="AM714" s="935"/>
      <c r="AN714" s="935"/>
      <c r="AO714" s="935"/>
      <c r="AP714" s="935"/>
      <c r="AQ714" s="935"/>
      <c r="AR714" s="935"/>
      <c r="AS714" s="935"/>
      <c r="AT714" s="935"/>
      <c r="AU714" s="935"/>
      <c r="AV714" s="935"/>
      <c r="AW714" s="935"/>
      <c r="AX714" s="935"/>
      <c r="AY714" s="935"/>
      <c r="AZ714" s="935"/>
      <c r="BA714" s="935"/>
      <c r="BB714" s="935"/>
      <c r="BC714" s="935"/>
      <c r="BD714" s="935"/>
      <c r="BE714" s="935"/>
      <c r="BF714" s="936"/>
      <c r="BG714" s="902"/>
      <c r="BH714" s="903"/>
      <c r="BI714" s="903"/>
      <c r="BJ714" s="903"/>
      <c r="BK714" s="903"/>
      <c r="BL714" s="904"/>
      <c r="BM714" s="391"/>
      <c r="BN714" s="391"/>
      <c r="BO714" s="391"/>
      <c r="BP714" s="391"/>
      <c r="BQ714" s="391"/>
      <c r="BR714" s="391"/>
      <c r="BS714" s="391"/>
      <c r="BT714" s="391"/>
      <c r="BU714" s="391"/>
      <c r="BV714" s="391"/>
      <c r="BW714" s="391"/>
      <c r="BX714" s="391"/>
      <c r="BY714" s="391"/>
      <c r="BZ714" s="391"/>
      <c r="CA714" s="391"/>
      <c r="CB714" s="391"/>
    </row>
    <row r="715" spans="1:95" s="399" customFormat="1" ht="12.75" customHeight="1">
      <c r="A715" s="392"/>
      <c r="B715" s="972"/>
      <c r="C715" s="973"/>
      <c r="D715" s="974"/>
      <c r="E715" s="1137" t="s">
        <v>5</v>
      </c>
      <c r="F715" s="1138"/>
      <c r="G715" s="935" t="s">
        <v>704</v>
      </c>
      <c r="H715" s="935"/>
      <c r="I715" s="935"/>
      <c r="J715" s="935"/>
      <c r="K715" s="935"/>
      <c r="L715" s="935"/>
      <c r="M715" s="935"/>
      <c r="N715" s="935"/>
      <c r="O715" s="935"/>
      <c r="P715" s="935"/>
      <c r="Q715" s="935"/>
      <c r="R715" s="935"/>
      <c r="S715" s="935"/>
      <c r="T715" s="935"/>
      <c r="U715" s="935"/>
      <c r="V715" s="935"/>
      <c r="W715" s="935"/>
      <c r="X715" s="935"/>
      <c r="Y715" s="935"/>
      <c r="Z715" s="935"/>
      <c r="AA715" s="935"/>
      <c r="AB715" s="935"/>
      <c r="AC715" s="935"/>
      <c r="AD715" s="935"/>
      <c r="AE715" s="935"/>
      <c r="AF715" s="935"/>
      <c r="AG715" s="935"/>
      <c r="AH715" s="935"/>
      <c r="AI715" s="935"/>
      <c r="AJ715" s="935"/>
      <c r="AK715" s="935"/>
      <c r="AL715" s="935"/>
      <c r="AM715" s="935"/>
      <c r="AN715" s="935"/>
      <c r="AO715" s="935"/>
      <c r="AP715" s="935"/>
      <c r="AQ715" s="935"/>
      <c r="AR715" s="935"/>
      <c r="AS715" s="935"/>
      <c r="AT715" s="935"/>
      <c r="AU715" s="935"/>
      <c r="AV715" s="935"/>
      <c r="AW715" s="935"/>
      <c r="AX715" s="935"/>
      <c r="AY715" s="935"/>
      <c r="AZ715" s="935"/>
      <c r="BA715" s="935"/>
      <c r="BB715" s="935"/>
      <c r="BC715" s="935"/>
      <c r="BD715" s="935"/>
      <c r="BE715" s="935"/>
      <c r="BF715" s="936"/>
      <c r="BG715" s="902"/>
      <c r="BH715" s="903"/>
      <c r="BI715" s="903"/>
      <c r="BJ715" s="903"/>
      <c r="BK715" s="903"/>
      <c r="BL715" s="904"/>
      <c r="BM715" s="391"/>
      <c r="BN715" s="391"/>
      <c r="BO715" s="391"/>
      <c r="BP715" s="391"/>
      <c r="BQ715" s="391"/>
      <c r="BR715" s="391"/>
      <c r="BS715" s="391"/>
      <c r="BT715" s="391"/>
      <c r="BU715" s="391"/>
      <c r="BV715" s="391"/>
      <c r="BW715" s="391"/>
      <c r="BX715" s="391"/>
      <c r="BY715" s="391"/>
      <c r="BZ715" s="391"/>
      <c r="CA715" s="391"/>
      <c r="CB715" s="391"/>
    </row>
    <row r="716" spans="1:95" s="399" customFormat="1" ht="12.75" customHeight="1">
      <c r="A716" s="392"/>
      <c r="B716" s="972"/>
      <c r="C716" s="973"/>
      <c r="D716" s="974"/>
      <c r="E716" s="1137" t="s">
        <v>7</v>
      </c>
      <c r="F716" s="1138"/>
      <c r="G716" s="935" t="s">
        <v>705</v>
      </c>
      <c r="H716" s="935"/>
      <c r="I716" s="935"/>
      <c r="J716" s="935"/>
      <c r="K716" s="935"/>
      <c r="L716" s="935"/>
      <c r="M716" s="935"/>
      <c r="N716" s="935"/>
      <c r="O716" s="935"/>
      <c r="P716" s="935"/>
      <c r="Q716" s="935"/>
      <c r="R716" s="935"/>
      <c r="S716" s="935"/>
      <c r="T716" s="935"/>
      <c r="U716" s="935"/>
      <c r="V716" s="935"/>
      <c r="W716" s="935"/>
      <c r="X716" s="935"/>
      <c r="Y716" s="935"/>
      <c r="Z716" s="935"/>
      <c r="AA716" s="935"/>
      <c r="AB716" s="935"/>
      <c r="AC716" s="935"/>
      <c r="AD716" s="935"/>
      <c r="AE716" s="935"/>
      <c r="AF716" s="935"/>
      <c r="AG716" s="935"/>
      <c r="AH716" s="935"/>
      <c r="AI716" s="935"/>
      <c r="AJ716" s="935"/>
      <c r="AK716" s="935"/>
      <c r="AL716" s="935"/>
      <c r="AM716" s="935"/>
      <c r="AN716" s="935"/>
      <c r="AO716" s="935"/>
      <c r="AP716" s="935"/>
      <c r="AQ716" s="935"/>
      <c r="AR716" s="935"/>
      <c r="AS716" s="935"/>
      <c r="AT716" s="935"/>
      <c r="AU716" s="935"/>
      <c r="AV716" s="935"/>
      <c r="AW716" s="935"/>
      <c r="AX716" s="935"/>
      <c r="AY716" s="935"/>
      <c r="AZ716" s="935"/>
      <c r="BA716" s="935"/>
      <c r="BB716" s="935"/>
      <c r="BC716" s="935"/>
      <c r="BD716" s="935"/>
      <c r="BE716" s="935"/>
      <c r="BF716" s="936"/>
      <c r="BG716" s="902"/>
      <c r="BH716" s="903"/>
      <c r="BI716" s="903"/>
      <c r="BJ716" s="903"/>
      <c r="BK716" s="903"/>
      <c r="BL716" s="904"/>
      <c r="BM716" s="391"/>
      <c r="BN716" s="391"/>
      <c r="BO716" s="391"/>
      <c r="BP716" s="391"/>
      <c r="BQ716" s="391"/>
      <c r="BR716" s="391"/>
      <c r="BS716" s="391"/>
      <c r="BT716" s="391"/>
      <c r="BU716" s="391"/>
      <c r="BV716" s="391"/>
      <c r="BW716" s="391"/>
      <c r="BX716" s="391"/>
      <c r="BY716" s="391"/>
      <c r="BZ716" s="391"/>
      <c r="CA716" s="391"/>
      <c r="CB716" s="391"/>
    </row>
    <row r="717" spans="1:95" s="399" customFormat="1" ht="3" customHeight="1">
      <c r="A717" s="392"/>
      <c r="B717" s="975"/>
      <c r="C717" s="976"/>
      <c r="D717" s="977"/>
      <c r="E717" s="198"/>
      <c r="F717" s="33"/>
      <c r="G717" s="33"/>
      <c r="H717" s="33"/>
      <c r="I717" s="33"/>
      <c r="J717" s="33"/>
      <c r="K717" s="33"/>
      <c r="L717" s="33"/>
      <c r="M717" s="33"/>
      <c r="N717" s="33"/>
      <c r="O717" s="33"/>
      <c r="P717" s="33"/>
      <c r="Q717" s="33"/>
      <c r="R717" s="33"/>
      <c r="S717" s="33"/>
      <c r="T717" s="33"/>
      <c r="U717" s="33"/>
      <c r="V717" s="33"/>
      <c r="W717" s="33"/>
      <c r="X717" s="33"/>
      <c r="Y717" s="33"/>
      <c r="Z717" s="33"/>
      <c r="AA717" s="33"/>
      <c r="AB717" s="33"/>
      <c r="AC717" s="33"/>
      <c r="AD717" s="33"/>
      <c r="AE717" s="33"/>
      <c r="AF717" s="33"/>
      <c r="AG717" s="33"/>
      <c r="AH717" s="33"/>
      <c r="AI717" s="33"/>
      <c r="AJ717" s="33"/>
      <c r="AK717" s="33"/>
      <c r="AL717" s="33"/>
      <c r="AM717" s="33"/>
      <c r="AN717" s="33"/>
      <c r="AO717" s="33"/>
      <c r="AP717" s="33"/>
      <c r="AQ717" s="33"/>
      <c r="AR717" s="33"/>
      <c r="AS717" s="33"/>
      <c r="AT717" s="33"/>
      <c r="AU717" s="33"/>
      <c r="AV717" s="33"/>
      <c r="AW717" s="33"/>
      <c r="AX717" s="33"/>
      <c r="AY717" s="33"/>
      <c r="AZ717" s="33"/>
      <c r="BA717" s="33"/>
      <c r="BB717" s="33"/>
      <c r="BC717" s="33"/>
      <c r="BD717" s="33"/>
      <c r="BE717" s="33"/>
      <c r="BF717" s="199"/>
      <c r="BG717" s="905"/>
      <c r="BH717" s="906"/>
      <c r="BI717" s="906"/>
      <c r="BJ717" s="906"/>
      <c r="BK717" s="906"/>
      <c r="BL717" s="907"/>
      <c r="BM717" s="391"/>
      <c r="BN717" s="391"/>
      <c r="BO717" s="391"/>
      <c r="BP717" s="391"/>
      <c r="BQ717" s="391"/>
      <c r="BR717" s="391"/>
      <c r="BS717" s="391"/>
      <c r="BT717" s="391"/>
      <c r="BU717" s="391"/>
      <c r="BV717" s="391"/>
      <c r="BW717" s="391"/>
      <c r="BX717" s="391"/>
      <c r="BY717" s="391"/>
      <c r="BZ717" s="391"/>
      <c r="CA717" s="391"/>
      <c r="CB717" s="391"/>
    </row>
    <row r="718" spans="1:95" s="32" customFormat="1" ht="12.75" customHeight="1">
      <c r="A718" s="111"/>
      <c r="B718" s="1106" t="s">
        <v>35</v>
      </c>
      <c r="C718" s="1107"/>
      <c r="D718" s="1108"/>
      <c r="E718" s="1131" t="s">
        <v>1440</v>
      </c>
      <c r="F718" s="1132"/>
      <c r="G718" s="1132"/>
      <c r="H718" s="1132"/>
      <c r="I718" s="1132"/>
      <c r="J718" s="1132"/>
      <c r="K718" s="1132"/>
      <c r="L718" s="1132"/>
      <c r="M718" s="1132"/>
      <c r="N718" s="1132"/>
      <c r="O718" s="1132"/>
      <c r="P718" s="1132"/>
      <c r="Q718" s="1132"/>
      <c r="R718" s="1132"/>
      <c r="S718" s="1132"/>
      <c r="T718" s="1132"/>
      <c r="U718" s="1132"/>
      <c r="V718" s="1132"/>
      <c r="W718" s="1132"/>
      <c r="X718" s="1132"/>
      <c r="Y718" s="1132"/>
      <c r="Z718" s="1132"/>
      <c r="AA718" s="1132"/>
      <c r="AB718" s="1132"/>
      <c r="AC718" s="1132"/>
      <c r="AD718" s="1132"/>
      <c r="AE718" s="1132"/>
      <c r="AF718" s="1132"/>
      <c r="AG718" s="1132"/>
      <c r="AH718" s="1132"/>
      <c r="AI718" s="1132"/>
      <c r="AJ718" s="1132"/>
      <c r="AK718" s="1132"/>
      <c r="AL718" s="1132"/>
      <c r="AM718" s="1132"/>
      <c r="AN718" s="1132"/>
      <c r="AO718" s="1132"/>
      <c r="AP718" s="1132"/>
      <c r="AQ718" s="1132"/>
      <c r="AR718" s="1132"/>
      <c r="AS718" s="1132"/>
      <c r="AT718" s="1132"/>
      <c r="AU718" s="1132"/>
      <c r="AV718" s="1132"/>
      <c r="AW718" s="1132"/>
      <c r="AX718" s="1132"/>
      <c r="AY718" s="1132"/>
      <c r="AZ718" s="1132"/>
      <c r="BA718" s="1132"/>
      <c r="BB718" s="1132"/>
      <c r="BC718" s="1132"/>
      <c r="BD718" s="1132"/>
      <c r="BE718" s="1132"/>
      <c r="BF718" s="1133"/>
      <c r="BG718" s="899"/>
      <c r="BH718" s="900"/>
      <c r="BI718" s="900"/>
      <c r="BJ718" s="900"/>
      <c r="BK718" s="900"/>
      <c r="BL718" s="901"/>
      <c r="BM718" s="105"/>
      <c r="BN718" s="105"/>
      <c r="BO718" s="105"/>
      <c r="BP718" s="105"/>
      <c r="BQ718" s="105"/>
      <c r="BR718" s="105"/>
      <c r="BS718" s="105"/>
      <c r="BT718" s="105"/>
      <c r="BU718" s="105"/>
      <c r="BV718" s="105"/>
      <c r="BW718" s="105"/>
      <c r="BX718" s="105"/>
      <c r="BY718" s="105"/>
      <c r="BZ718" s="105"/>
      <c r="CA718" s="105"/>
      <c r="CB718" s="105"/>
      <c r="CM718" s="15"/>
      <c r="CN718" s="15"/>
      <c r="CO718" s="15"/>
      <c r="CP718" s="15"/>
      <c r="CQ718" s="15"/>
    </row>
    <row r="719" spans="1:95" s="32" customFormat="1" ht="12.75" customHeight="1">
      <c r="A719" s="111"/>
      <c r="B719" s="1109"/>
      <c r="C719" s="1110"/>
      <c r="D719" s="1111"/>
      <c r="E719" s="1134"/>
      <c r="F719" s="1135"/>
      <c r="G719" s="1135"/>
      <c r="H719" s="1135"/>
      <c r="I719" s="1135"/>
      <c r="J719" s="1135"/>
      <c r="K719" s="1135"/>
      <c r="L719" s="1135"/>
      <c r="M719" s="1135"/>
      <c r="N719" s="1135"/>
      <c r="O719" s="1135"/>
      <c r="P719" s="1135"/>
      <c r="Q719" s="1135"/>
      <c r="R719" s="1135"/>
      <c r="S719" s="1135"/>
      <c r="T719" s="1135"/>
      <c r="U719" s="1135"/>
      <c r="V719" s="1135"/>
      <c r="W719" s="1135"/>
      <c r="X719" s="1135"/>
      <c r="Y719" s="1135"/>
      <c r="Z719" s="1135"/>
      <c r="AA719" s="1135"/>
      <c r="AB719" s="1135"/>
      <c r="AC719" s="1135"/>
      <c r="AD719" s="1135"/>
      <c r="AE719" s="1135"/>
      <c r="AF719" s="1135"/>
      <c r="AG719" s="1135"/>
      <c r="AH719" s="1135"/>
      <c r="AI719" s="1135"/>
      <c r="AJ719" s="1135"/>
      <c r="AK719" s="1135"/>
      <c r="AL719" s="1135"/>
      <c r="AM719" s="1135"/>
      <c r="AN719" s="1135"/>
      <c r="AO719" s="1135"/>
      <c r="AP719" s="1135"/>
      <c r="AQ719" s="1135"/>
      <c r="AR719" s="1135"/>
      <c r="AS719" s="1135"/>
      <c r="AT719" s="1135"/>
      <c r="AU719" s="1135"/>
      <c r="AV719" s="1135"/>
      <c r="AW719" s="1135"/>
      <c r="AX719" s="1135"/>
      <c r="AY719" s="1135"/>
      <c r="AZ719" s="1135"/>
      <c r="BA719" s="1135"/>
      <c r="BB719" s="1135"/>
      <c r="BC719" s="1135"/>
      <c r="BD719" s="1135"/>
      <c r="BE719" s="1135"/>
      <c r="BF719" s="1136"/>
      <c r="BG719" s="902"/>
      <c r="BH719" s="903"/>
      <c r="BI719" s="903"/>
      <c r="BJ719" s="903"/>
      <c r="BK719" s="903"/>
      <c r="BL719" s="904"/>
      <c r="BM719" s="105"/>
      <c r="BN719" s="105"/>
      <c r="BO719" s="105"/>
      <c r="BP719" s="105"/>
      <c r="BQ719" s="105"/>
      <c r="BR719" s="105"/>
      <c r="BS719" s="105"/>
      <c r="BT719" s="105"/>
      <c r="BU719" s="105"/>
      <c r="BV719" s="105"/>
      <c r="BW719" s="105"/>
      <c r="BX719" s="105"/>
      <c r="BY719" s="105"/>
      <c r="BZ719" s="105"/>
      <c r="CA719" s="105"/>
      <c r="CB719" s="105"/>
      <c r="CM719" s="15"/>
      <c r="CN719" s="15"/>
      <c r="CO719" s="15"/>
      <c r="CP719" s="15"/>
      <c r="CQ719" s="15"/>
    </row>
    <row r="720" spans="1:95" s="32" customFormat="1" ht="12.75" customHeight="1">
      <c r="A720" s="111"/>
      <c r="B720" s="1109"/>
      <c r="C720" s="1110"/>
      <c r="D720" s="1111"/>
      <c r="E720" s="1134"/>
      <c r="F720" s="1135"/>
      <c r="G720" s="1135"/>
      <c r="H720" s="1135"/>
      <c r="I720" s="1135"/>
      <c r="J720" s="1135"/>
      <c r="K720" s="1135"/>
      <c r="L720" s="1135"/>
      <c r="M720" s="1135"/>
      <c r="N720" s="1135"/>
      <c r="O720" s="1135"/>
      <c r="P720" s="1135"/>
      <c r="Q720" s="1135"/>
      <c r="R720" s="1135"/>
      <c r="S720" s="1135"/>
      <c r="T720" s="1135"/>
      <c r="U720" s="1135"/>
      <c r="V720" s="1135"/>
      <c r="W720" s="1135"/>
      <c r="X720" s="1135"/>
      <c r="Y720" s="1135"/>
      <c r="Z720" s="1135"/>
      <c r="AA720" s="1135"/>
      <c r="AB720" s="1135"/>
      <c r="AC720" s="1135"/>
      <c r="AD720" s="1135"/>
      <c r="AE720" s="1135"/>
      <c r="AF720" s="1135"/>
      <c r="AG720" s="1135"/>
      <c r="AH720" s="1135"/>
      <c r="AI720" s="1135"/>
      <c r="AJ720" s="1135"/>
      <c r="AK720" s="1135"/>
      <c r="AL720" s="1135"/>
      <c r="AM720" s="1135"/>
      <c r="AN720" s="1135"/>
      <c r="AO720" s="1135"/>
      <c r="AP720" s="1135"/>
      <c r="AQ720" s="1135"/>
      <c r="AR720" s="1135"/>
      <c r="AS720" s="1135"/>
      <c r="AT720" s="1135"/>
      <c r="AU720" s="1135"/>
      <c r="AV720" s="1135"/>
      <c r="AW720" s="1135"/>
      <c r="AX720" s="1135"/>
      <c r="AY720" s="1135"/>
      <c r="AZ720" s="1135"/>
      <c r="BA720" s="1135"/>
      <c r="BB720" s="1135"/>
      <c r="BC720" s="1135"/>
      <c r="BD720" s="1135"/>
      <c r="BE720" s="1135"/>
      <c r="BF720" s="1136"/>
      <c r="BG720" s="902"/>
      <c r="BH720" s="903"/>
      <c r="BI720" s="903"/>
      <c r="BJ720" s="903"/>
      <c r="BK720" s="903"/>
      <c r="BL720" s="904"/>
      <c r="BM720" s="105"/>
      <c r="BN720" s="105"/>
      <c r="BO720" s="105"/>
      <c r="BP720" s="105"/>
      <c r="BQ720" s="105"/>
      <c r="BR720" s="105"/>
      <c r="BS720" s="105"/>
      <c r="BT720" s="105"/>
      <c r="BU720" s="105"/>
      <c r="BV720" s="105"/>
      <c r="BW720" s="105"/>
      <c r="BX720" s="105"/>
      <c r="BY720" s="105"/>
      <c r="BZ720" s="105"/>
      <c r="CA720" s="105"/>
      <c r="CB720" s="105"/>
    </row>
    <row r="721" spans="1:95" s="32" customFormat="1" ht="12.75" customHeight="1">
      <c r="A721" s="111"/>
      <c r="B721" s="1112"/>
      <c r="C721" s="1113"/>
      <c r="D721" s="1114"/>
      <c r="E721" s="1250"/>
      <c r="F721" s="1251"/>
      <c r="G721" s="1251"/>
      <c r="H721" s="1251"/>
      <c r="I721" s="1251"/>
      <c r="J721" s="1251"/>
      <c r="K721" s="1251"/>
      <c r="L721" s="1251"/>
      <c r="M721" s="1251"/>
      <c r="N721" s="1251"/>
      <c r="O721" s="1251"/>
      <c r="P721" s="1251"/>
      <c r="Q721" s="1251"/>
      <c r="R721" s="1251"/>
      <c r="S721" s="1251"/>
      <c r="T721" s="1251"/>
      <c r="U721" s="1251"/>
      <c r="V721" s="1251"/>
      <c r="W721" s="1251"/>
      <c r="X721" s="1251"/>
      <c r="Y721" s="1251"/>
      <c r="Z721" s="1251"/>
      <c r="AA721" s="1251"/>
      <c r="AB721" s="1251"/>
      <c r="AC721" s="1251"/>
      <c r="AD721" s="1251"/>
      <c r="AE721" s="1251"/>
      <c r="AF721" s="1251"/>
      <c r="AG721" s="1251"/>
      <c r="AH721" s="1251"/>
      <c r="AI721" s="1251"/>
      <c r="AJ721" s="1251"/>
      <c r="AK721" s="1251"/>
      <c r="AL721" s="1251"/>
      <c r="AM721" s="1251"/>
      <c r="AN721" s="1251"/>
      <c r="AO721" s="1251"/>
      <c r="AP721" s="1251"/>
      <c r="AQ721" s="1251"/>
      <c r="AR721" s="1251"/>
      <c r="AS721" s="1251"/>
      <c r="AT721" s="1251"/>
      <c r="AU721" s="1251"/>
      <c r="AV721" s="1251"/>
      <c r="AW721" s="1251"/>
      <c r="AX721" s="1251"/>
      <c r="AY721" s="1251"/>
      <c r="AZ721" s="1251"/>
      <c r="BA721" s="1251"/>
      <c r="BB721" s="1251"/>
      <c r="BC721" s="1251"/>
      <c r="BD721" s="1251"/>
      <c r="BE721" s="1251"/>
      <c r="BF721" s="1252"/>
      <c r="BG721" s="905"/>
      <c r="BH721" s="906"/>
      <c r="BI721" s="906"/>
      <c r="BJ721" s="906"/>
      <c r="BK721" s="906"/>
      <c r="BL721" s="907"/>
      <c r="BM721" s="105"/>
      <c r="BN721" s="105"/>
      <c r="BO721" s="105"/>
      <c r="BP721" s="105"/>
      <c r="BQ721" s="105"/>
      <c r="BR721" s="105"/>
      <c r="BS721" s="105"/>
      <c r="BT721" s="105"/>
      <c r="BU721" s="105"/>
      <c r="BV721" s="105"/>
      <c r="BW721" s="105"/>
      <c r="BX721" s="105"/>
      <c r="BY721" s="105"/>
      <c r="BZ721" s="105"/>
      <c r="CA721" s="105"/>
      <c r="CB721" s="105"/>
    </row>
    <row r="722" spans="1:95" s="32" customFormat="1" ht="12.6" customHeight="1">
      <c r="B722" s="1106" t="s">
        <v>36</v>
      </c>
      <c r="C722" s="1107"/>
      <c r="D722" s="1108"/>
      <c r="E722" s="940" t="s">
        <v>828</v>
      </c>
      <c r="F722" s="941"/>
      <c r="G722" s="941"/>
      <c r="H722" s="941"/>
      <c r="I722" s="941"/>
      <c r="J722" s="941"/>
      <c r="K722" s="941"/>
      <c r="L722" s="941"/>
      <c r="M722" s="941"/>
      <c r="N722" s="941"/>
      <c r="O722" s="941"/>
      <c r="P722" s="941"/>
      <c r="Q722" s="941"/>
      <c r="R722" s="941"/>
      <c r="S722" s="941"/>
      <c r="T722" s="941"/>
      <c r="U722" s="941"/>
      <c r="V722" s="941"/>
      <c r="W722" s="941"/>
      <c r="X722" s="941"/>
      <c r="Y722" s="941"/>
      <c r="Z722" s="941"/>
      <c r="AA722" s="941"/>
      <c r="AB722" s="941"/>
      <c r="AC722" s="941"/>
      <c r="AD722" s="941"/>
      <c r="AE722" s="941"/>
      <c r="AF722" s="941"/>
      <c r="AG722" s="941"/>
      <c r="AH722" s="941"/>
      <c r="AI722" s="941"/>
      <c r="AJ722" s="941"/>
      <c r="AK722" s="941"/>
      <c r="AL722" s="941"/>
      <c r="AM722" s="941"/>
      <c r="AN722" s="941"/>
      <c r="AO722" s="941"/>
      <c r="AP722" s="941"/>
      <c r="AQ722" s="941"/>
      <c r="AR722" s="941"/>
      <c r="AS722" s="941"/>
      <c r="AT722" s="941"/>
      <c r="AU722" s="941"/>
      <c r="AV722" s="941"/>
      <c r="AW722" s="941"/>
      <c r="AX722" s="941"/>
      <c r="AY722" s="941"/>
      <c r="AZ722" s="941"/>
      <c r="BA722" s="941"/>
      <c r="BB722" s="941"/>
      <c r="BC722" s="941"/>
      <c r="BD722" s="941"/>
      <c r="BE722" s="941"/>
      <c r="BF722" s="942"/>
      <c r="BG722" s="899"/>
      <c r="BH722" s="900"/>
      <c r="BI722" s="900"/>
      <c r="BJ722" s="900"/>
      <c r="BK722" s="900"/>
      <c r="BL722" s="901"/>
      <c r="BM722" s="105"/>
      <c r="BN722" s="105"/>
      <c r="BO722" s="105"/>
      <c r="BP722" s="105"/>
      <c r="BQ722" s="105"/>
      <c r="BR722" s="105"/>
      <c r="BS722" s="105"/>
      <c r="BT722" s="105"/>
      <c r="BU722" s="105"/>
      <c r="BV722" s="105"/>
      <c r="BW722" s="105"/>
      <c r="BX722" s="105"/>
      <c r="BY722" s="105"/>
      <c r="BZ722" s="105"/>
      <c r="CA722" s="105"/>
    </row>
    <row r="723" spans="1:95" s="32" customFormat="1" ht="12.6" customHeight="1">
      <c r="B723" s="1109"/>
      <c r="C723" s="1110"/>
      <c r="D723" s="1111"/>
      <c r="E723" s="943"/>
      <c r="F723" s="944"/>
      <c r="G723" s="944"/>
      <c r="H723" s="944"/>
      <c r="I723" s="944"/>
      <c r="J723" s="944"/>
      <c r="K723" s="944"/>
      <c r="L723" s="944"/>
      <c r="M723" s="944"/>
      <c r="N723" s="944"/>
      <c r="O723" s="944"/>
      <c r="P723" s="944"/>
      <c r="Q723" s="944"/>
      <c r="R723" s="944"/>
      <c r="S723" s="944"/>
      <c r="T723" s="944"/>
      <c r="U723" s="944"/>
      <c r="V723" s="944"/>
      <c r="W723" s="944"/>
      <c r="X723" s="944"/>
      <c r="Y723" s="944"/>
      <c r="Z723" s="944"/>
      <c r="AA723" s="944"/>
      <c r="AB723" s="944"/>
      <c r="AC723" s="944"/>
      <c r="AD723" s="944"/>
      <c r="AE723" s="944"/>
      <c r="AF723" s="944"/>
      <c r="AG723" s="944"/>
      <c r="AH723" s="944"/>
      <c r="AI723" s="944"/>
      <c r="AJ723" s="944"/>
      <c r="AK723" s="944"/>
      <c r="AL723" s="944"/>
      <c r="AM723" s="944"/>
      <c r="AN723" s="944"/>
      <c r="AO723" s="944"/>
      <c r="AP723" s="944"/>
      <c r="AQ723" s="944"/>
      <c r="AR723" s="944"/>
      <c r="AS723" s="944"/>
      <c r="AT723" s="944"/>
      <c r="AU723" s="944"/>
      <c r="AV723" s="944"/>
      <c r="AW723" s="944"/>
      <c r="AX723" s="944"/>
      <c r="AY723" s="944"/>
      <c r="AZ723" s="944"/>
      <c r="BA723" s="944"/>
      <c r="BB723" s="944"/>
      <c r="BC723" s="944"/>
      <c r="BD723" s="944"/>
      <c r="BE723" s="944"/>
      <c r="BF723" s="945"/>
      <c r="BG723" s="902"/>
      <c r="BH723" s="903"/>
      <c r="BI723" s="903"/>
      <c r="BJ723" s="903"/>
      <c r="BK723" s="903"/>
      <c r="BL723" s="904"/>
      <c r="BM723" s="105"/>
      <c r="BN723" s="105"/>
      <c r="BO723" s="105"/>
      <c r="BP723" s="105"/>
      <c r="BQ723" s="105"/>
      <c r="BR723" s="105"/>
      <c r="BS723" s="105"/>
      <c r="BT723" s="105"/>
      <c r="BU723" s="105"/>
      <c r="BV723" s="105"/>
      <c r="BW723" s="105"/>
      <c r="BX723" s="105"/>
      <c r="BY723" s="105"/>
      <c r="BZ723" s="105"/>
      <c r="CA723" s="105"/>
    </row>
    <row r="724" spans="1:95" s="32" customFormat="1" ht="12.75" customHeight="1">
      <c r="A724" s="111"/>
      <c r="B724" s="1112"/>
      <c r="C724" s="1113"/>
      <c r="D724" s="1114"/>
      <c r="E724" s="946"/>
      <c r="F724" s="947"/>
      <c r="G724" s="947"/>
      <c r="H724" s="947"/>
      <c r="I724" s="947"/>
      <c r="J724" s="947"/>
      <c r="K724" s="947"/>
      <c r="L724" s="947"/>
      <c r="M724" s="947"/>
      <c r="N724" s="947"/>
      <c r="O724" s="947"/>
      <c r="P724" s="947"/>
      <c r="Q724" s="947"/>
      <c r="R724" s="947"/>
      <c r="S724" s="947"/>
      <c r="T724" s="947"/>
      <c r="U724" s="947"/>
      <c r="V724" s="947"/>
      <c r="W724" s="947"/>
      <c r="X724" s="947"/>
      <c r="Y724" s="947"/>
      <c r="Z724" s="947"/>
      <c r="AA724" s="947"/>
      <c r="AB724" s="947"/>
      <c r="AC724" s="947"/>
      <c r="AD724" s="947"/>
      <c r="AE724" s="947"/>
      <c r="AF724" s="947"/>
      <c r="AG724" s="947"/>
      <c r="AH724" s="947"/>
      <c r="AI724" s="947"/>
      <c r="AJ724" s="947"/>
      <c r="AK724" s="947"/>
      <c r="AL724" s="947"/>
      <c r="AM724" s="947"/>
      <c r="AN724" s="947"/>
      <c r="AO724" s="947"/>
      <c r="AP724" s="947"/>
      <c r="AQ724" s="947"/>
      <c r="AR724" s="947"/>
      <c r="AS724" s="947"/>
      <c r="AT724" s="947"/>
      <c r="AU724" s="947"/>
      <c r="AV724" s="947"/>
      <c r="AW724" s="947"/>
      <c r="AX724" s="947"/>
      <c r="AY724" s="947"/>
      <c r="AZ724" s="947"/>
      <c r="BA724" s="947"/>
      <c r="BB724" s="947"/>
      <c r="BC724" s="947"/>
      <c r="BD724" s="947"/>
      <c r="BE724" s="947"/>
      <c r="BF724" s="948"/>
      <c r="BG724" s="905"/>
      <c r="BH724" s="906"/>
      <c r="BI724" s="906"/>
      <c r="BJ724" s="906"/>
      <c r="BK724" s="906"/>
      <c r="BL724" s="907"/>
      <c r="BM724" s="105"/>
      <c r="BN724" s="105"/>
      <c r="BO724" s="105"/>
      <c r="BP724" s="105"/>
      <c r="BQ724" s="105"/>
      <c r="BR724" s="105"/>
      <c r="BS724" s="105"/>
      <c r="BT724" s="105"/>
      <c r="BU724" s="105"/>
      <c r="BV724" s="105"/>
      <c r="BW724" s="105"/>
      <c r="BX724" s="105"/>
      <c r="BY724" s="105"/>
      <c r="BZ724" s="105"/>
      <c r="CA724" s="105"/>
      <c r="CB724" s="105"/>
      <c r="CM724" s="15"/>
      <c r="CN724" s="15"/>
      <c r="CO724" s="15"/>
      <c r="CP724" s="15"/>
      <c r="CQ724" s="15"/>
    </row>
    <row r="725" spans="1:95" s="32" customFormat="1" ht="12.75" customHeight="1">
      <c r="A725" s="111"/>
      <c r="BG725" s="93"/>
      <c r="BH725" s="93"/>
      <c r="BI725" s="93"/>
      <c r="BJ725" s="93"/>
      <c r="BK725" s="93"/>
      <c r="BL725" s="93"/>
      <c r="BM725" s="105"/>
      <c r="BN725" s="105"/>
      <c r="BO725" s="105"/>
      <c r="BP725" s="105"/>
      <c r="BQ725" s="105"/>
      <c r="BR725" s="105"/>
      <c r="BS725" s="105"/>
      <c r="BT725" s="105"/>
      <c r="BU725" s="105"/>
      <c r="BV725" s="105"/>
      <c r="BW725" s="105"/>
      <c r="BX725" s="105"/>
      <c r="BY725" s="105"/>
      <c r="BZ725" s="105"/>
      <c r="CA725" s="105"/>
      <c r="CB725" s="105"/>
      <c r="CM725" s="15"/>
      <c r="CN725" s="15"/>
      <c r="CO725" s="15"/>
      <c r="CP725" s="15"/>
      <c r="CQ725" s="15"/>
    </row>
    <row r="726" spans="1:95" s="14" customFormat="1" ht="20.100000000000001" customHeight="1">
      <c r="A726" s="113" t="s">
        <v>804</v>
      </c>
      <c r="B726" s="114"/>
      <c r="C726" s="114"/>
      <c r="D726" s="312"/>
      <c r="E726" s="313"/>
      <c r="F726" s="313"/>
      <c r="G726" s="313"/>
      <c r="H726" s="313"/>
      <c r="I726" s="313"/>
      <c r="J726" s="313"/>
      <c r="K726" s="313"/>
      <c r="L726" s="313"/>
      <c r="M726" s="313"/>
      <c r="N726" s="313"/>
      <c r="O726" s="313"/>
      <c r="P726" s="313"/>
      <c r="Q726" s="313"/>
      <c r="R726" s="313"/>
      <c r="S726" s="313"/>
      <c r="T726" s="313"/>
      <c r="U726" s="313"/>
      <c r="V726" s="313"/>
      <c r="W726" s="221"/>
      <c r="X726" s="221"/>
      <c r="Y726" s="221"/>
      <c r="Z726" s="221"/>
      <c r="AA726" s="13"/>
      <c r="AB726" s="13"/>
      <c r="AC726" s="13"/>
      <c r="AD726" s="13"/>
      <c r="AE726" s="13"/>
      <c r="AF726" s="13"/>
      <c r="AG726" s="13"/>
      <c r="AH726" s="13"/>
      <c r="AI726" s="13"/>
      <c r="AJ726" s="13"/>
      <c r="AK726" s="13"/>
      <c r="AL726" s="13"/>
      <c r="AM726" s="13"/>
      <c r="AN726" s="13"/>
      <c r="AO726" s="13"/>
      <c r="AP726" s="13"/>
      <c r="BG726" s="93"/>
      <c r="BH726" s="93"/>
      <c r="BI726" s="93"/>
      <c r="BJ726" s="93"/>
      <c r="BK726" s="93"/>
      <c r="BL726" s="93"/>
      <c r="BM726" s="101"/>
      <c r="BN726" s="101"/>
      <c r="BO726" s="101"/>
      <c r="BP726" s="101"/>
      <c r="BQ726" s="101"/>
      <c r="BR726" s="101"/>
      <c r="BS726" s="101"/>
      <c r="BT726" s="101"/>
      <c r="BU726" s="101"/>
      <c r="BV726" s="101"/>
      <c r="BW726" s="101"/>
      <c r="BX726" s="101"/>
      <c r="BY726" s="101"/>
      <c r="BZ726" s="101"/>
      <c r="CA726" s="101"/>
      <c r="CB726" s="101"/>
      <c r="CM726" s="19"/>
      <c r="CN726" s="19"/>
      <c r="CO726" s="19"/>
      <c r="CP726" s="19"/>
      <c r="CQ726" s="19"/>
    </row>
    <row r="727" spans="1:95" s="32" customFormat="1" ht="12.75" customHeight="1">
      <c r="A727" s="111"/>
      <c r="B727" s="1106" t="s">
        <v>30</v>
      </c>
      <c r="C727" s="1107"/>
      <c r="D727" s="1108"/>
      <c r="E727" s="931" t="s">
        <v>655</v>
      </c>
      <c r="F727" s="932"/>
      <c r="G727" s="932"/>
      <c r="H727" s="932"/>
      <c r="I727" s="932"/>
      <c r="J727" s="932"/>
      <c r="K727" s="932"/>
      <c r="L727" s="932"/>
      <c r="M727" s="932"/>
      <c r="N727" s="932"/>
      <c r="O727" s="932"/>
      <c r="P727" s="932"/>
      <c r="Q727" s="932"/>
      <c r="R727" s="932"/>
      <c r="S727" s="932"/>
      <c r="T727" s="932"/>
      <c r="U727" s="932"/>
      <c r="V727" s="932"/>
      <c r="W727" s="932"/>
      <c r="X727" s="932"/>
      <c r="Y727" s="932"/>
      <c r="Z727" s="932"/>
      <c r="AA727" s="932"/>
      <c r="AB727" s="932"/>
      <c r="AC727" s="932"/>
      <c r="AD727" s="932"/>
      <c r="AE727" s="932"/>
      <c r="AF727" s="932"/>
      <c r="AG727" s="932"/>
      <c r="AH727" s="932"/>
      <c r="AI727" s="932"/>
      <c r="AJ727" s="932"/>
      <c r="AK727" s="932"/>
      <c r="AL727" s="932"/>
      <c r="AM727" s="932"/>
      <c r="AN727" s="932"/>
      <c r="AO727" s="932"/>
      <c r="AP727" s="932"/>
      <c r="AQ727" s="932"/>
      <c r="AR727" s="932"/>
      <c r="AS727" s="932"/>
      <c r="AT727" s="932"/>
      <c r="AU727" s="932"/>
      <c r="AV727" s="932"/>
      <c r="AW727" s="932"/>
      <c r="AX727" s="932"/>
      <c r="AY727" s="932"/>
      <c r="AZ727" s="932"/>
      <c r="BA727" s="932"/>
      <c r="BB727" s="932"/>
      <c r="BC727" s="932"/>
      <c r="BD727" s="932"/>
      <c r="BE727" s="932"/>
      <c r="BF727" s="933"/>
      <c r="BG727" s="899"/>
      <c r="BH727" s="900"/>
      <c r="BI727" s="900"/>
      <c r="BJ727" s="900"/>
      <c r="BK727" s="900"/>
      <c r="BL727" s="901"/>
      <c r="BM727" s="105"/>
      <c r="BN727" s="105"/>
      <c r="BO727" s="105"/>
      <c r="BP727" s="105"/>
      <c r="BQ727" s="105"/>
      <c r="BR727" s="105"/>
      <c r="BS727" s="105"/>
      <c r="BT727" s="105"/>
      <c r="BU727" s="105"/>
      <c r="BV727" s="105"/>
      <c r="BW727" s="105"/>
      <c r="BX727" s="105"/>
      <c r="BY727" s="105"/>
      <c r="BZ727" s="105"/>
      <c r="CA727" s="105"/>
      <c r="CB727" s="105"/>
      <c r="CM727" s="15"/>
      <c r="CN727" s="15"/>
      <c r="CO727" s="15"/>
      <c r="CP727" s="15"/>
      <c r="CQ727" s="15"/>
    </row>
    <row r="728" spans="1:95" s="32" customFormat="1" ht="12.75" customHeight="1">
      <c r="A728" s="111"/>
      <c r="B728" s="1109"/>
      <c r="C728" s="1110"/>
      <c r="D728" s="1111"/>
      <c r="E728" s="934"/>
      <c r="F728" s="935"/>
      <c r="G728" s="935"/>
      <c r="H728" s="935"/>
      <c r="I728" s="935"/>
      <c r="J728" s="935"/>
      <c r="K728" s="935"/>
      <c r="L728" s="935"/>
      <c r="M728" s="935"/>
      <c r="N728" s="935"/>
      <c r="O728" s="935"/>
      <c r="P728" s="935"/>
      <c r="Q728" s="935"/>
      <c r="R728" s="935"/>
      <c r="S728" s="935"/>
      <c r="T728" s="935"/>
      <c r="U728" s="935"/>
      <c r="V728" s="935"/>
      <c r="W728" s="935"/>
      <c r="X728" s="935"/>
      <c r="Y728" s="935"/>
      <c r="Z728" s="935"/>
      <c r="AA728" s="935"/>
      <c r="AB728" s="935"/>
      <c r="AC728" s="935"/>
      <c r="AD728" s="935"/>
      <c r="AE728" s="935"/>
      <c r="AF728" s="935"/>
      <c r="AG728" s="935"/>
      <c r="AH728" s="935"/>
      <c r="AI728" s="935"/>
      <c r="AJ728" s="935"/>
      <c r="AK728" s="935"/>
      <c r="AL728" s="935"/>
      <c r="AM728" s="935"/>
      <c r="AN728" s="935"/>
      <c r="AO728" s="935"/>
      <c r="AP728" s="935"/>
      <c r="AQ728" s="935"/>
      <c r="AR728" s="935"/>
      <c r="AS728" s="935"/>
      <c r="AT728" s="935"/>
      <c r="AU728" s="935"/>
      <c r="AV728" s="935"/>
      <c r="AW728" s="935"/>
      <c r="AX728" s="935"/>
      <c r="AY728" s="935"/>
      <c r="AZ728" s="935"/>
      <c r="BA728" s="935"/>
      <c r="BB728" s="935"/>
      <c r="BC728" s="935"/>
      <c r="BD728" s="935"/>
      <c r="BE728" s="935"/>
      <c r="BF728" s="936"/>
      <c r="BG728" s="902"/>
      <c r="BH728" s="903"/>
      <c r="BI728" s="903"/>
      <c r="BJ728" s="903"/>
      <c r="BK728" s="903"/>
      <c r="BL728" s="904"/>
      <c r="BM728" s="105"/>
      <c r="BN728" s="105"/>
      <c r="BO728" s="105"/>
      <c r="BP728" s="105"/>
      <c r="BQ728" s="105"/>
      <c r="BR728" s="105"/>
      <c r="BS728" s="105"/>
      <c r="BT728" s="105"/>
      <c r="BU728" s="105"/>
      <c r="BV728" s="105"/>
      <c r="BW728" s="105"/>
      <c r="BX728" s="105"/>
      <c r="BY728" s="105"/>
      <c r="BZ728" s="105"/>
      <c r="CA728" s="105"/>
      <c r="CB728" s="105"/>
    </row>
    <row r="729" spans="1:95" s="32" customFormat="1" ht="12.75" customHeight="1">
      <c r="A729" s="111"/>
      <c r="B729" s="1109"/>
      <c r="C729" s="1110"/>
      <c r="D729" s="1111"/>
      <c r="E729" s="934"/>
      <c r="F729" s="935"/>
      <c r="G729" s="935"/>
      <c r="H729" s="935"/>
      <c r="I729" s="935"/>
      <c r="J729" s="935"/>
      <c r="K729" s="935"/>
      <c r="L729" s="935"/>
      <c r="M729" s="935"/>
      <c r="N729" s="935"/>
      <c r="O729" s="935"/>
      <c r="P729" s="935"/>
      <c r="Q729" s="935"/>
      <c r="R729" s="935"/>
      <c r="S729" s="935"/>
      <c r="T729" s="935"/>
      <c r="U729" s="935"/>
      <c r="V729" s="935"/>
      <c r="W729" s="935"/>
      <c r="X729" s="935"/>
      <c r="Y729" s="935"/>
      <c r="Z729" s="935"/>
      <c r="AA729" s="935"/>
      <c r="AB729" s="935"/>
      <c r="AC729" s="935"/>
      <c r="AD729" s="935"/>
      <c r="AE729" s="935"/>
      <c r="AF729" s="935"/>
      <c r="AG729" s="935"/>
      <c r="AH729" s="935"/>
      <c r="AI729" s="935"/>
      <c r="AJ729" s="935"/>
      <c r="AK729" s="935"/>
      <c r="AL729" s="935"/>
      <c r="AM729" s="935"/>
      <c r="AN729" s="935"/>
      <c r="AO729" s="935"/>
      <c r="AP729" s="935"/>
      <c r="AQ729" s="935"/>
      <c r="AR729" s="935"/>
      <c r="AS729" s="935"/>
      <c r="AT729" s="935"/>
      <c r="AU729" s="935"/>
      <c r="AV729" s="935"/>
      <c r="AW729" s="935"/>
      <c r="AX729" s="935"/>
      <c r="AY729" s="935"/>
      <c r="AZ729" s="935"/>
      <c r="BA729" s="935"/>
      <c r="BB729" s="935"/>
      <c r="BC729" s="935"/>
      <c r="BD729" s="935"/>
      <c r="BE729" s="935"/>
      <c r="BF729" s="936"/>
      <c r="BG729" s="902"/>
      <c r="BH729" s="903"/>
      <c r="BI729" s="903"/>
      <c r="BJ729" s="903"/>
      <c r="BK729" s="903"/>
      <c r="BL729" s="904"/>
      <c r="BM729" s="105"/>
      <c r="BN729" s="105"/>
      <c r="BO729" s="105"/>
      <c r="BP729" s="105"/>
      <c r="BQ729" s="105"/>
      <c r="BR729" s="105"/>
      <c r="BS729" s="105"/>
      <c r="BT729" s="105"/>
      <c r="BU729" s="105"/>
      <c r="BV729" s="105"/>
      <c r="BW729" s="105"/>
      <c r="BX729" s="105"/>
      <c r="BY729" s="105"/>
      <c r="BZ729" s="105"/>
      <c r="CA729" s="105"/>
      <c r="CB729" s="105"/>
    </row>
    <row r="730" spans="1:95" s="32" customFormat="1" ht="12.75" customHeight="1">
      <c r="A730" s="111"/>
      <c r="B730" s="1112"/>
      <c r="C730" s="1113"/>
      <c r="D730" s="1114"/>
      <c r="E730" s="937"/>
      <c r="F730" s="938"/>
      <c r="G730" s="938"/>
      <c r="H730" s="938"/>
      <c r="I730" s="938"/>
      <c r="J730" s="938"/>
      <c r="K730" s="938"/>
      <c r="L730" s="938"/>
      <c r="M730" s="938"/>
      <c r="N730" s="938"/>
      <c r="O730" s="938"/>
      <c r="P730" s="938"/>
      <c r="Q730" s="938"/>
      <c r="R730" s="938"/>
      <c r="S730" s="938"/>
      <c r="T730" s="938"/>
      <c r="U730" s="938"/>
      <c r="V730" s="938"/>
      <c r="W730" s="938"/>
      <c r="X730" s="938"/>
      <c r="Y730" s="938"/>
      <c r="Z730" s="938"/>
      <c r="AA730" s="938"/>
      <c r="AB730" s="938"/>
      <c r="AC730" s="938"/>
      <c r="AD730" s="938"/>
      <c r="AE730" s="938"/>
      <c r="AF730" s="938"/>
      <c r="AG730" s="938"/>
      <c r="AH730" s="938"/>
      <c r="AI730" s="938"/>
      <c r="AJ730" s="938"/>
      <c r="AK730" s="938"/>
      <c r="AL730" s="938"/>
      <c r="AM730" s="938"/>
      <c r="AN730" s="938"/>
      <c r="AO730" s="938"/>
      <c r="AP730" s="938"/>
      <c r="AQ730" s="938"/>
      <c r="AR730" s="938"/>
      <c r="AS730" s="938"/>
      <c r="AT730" s="938"/>
      <c r="AU730" s="938"/>
      <c r="AV730" s="938"/>
      <c r="AW730" s="938"/>
      <c r="AX730" s="938"/>
      <c r="AY730" s="938"/>
      <c r="AZ730" s="938"/>
      <c r="BA730" s="938"/>
      <c r="BB730" s="938"/>
      <c r="BC730" s="938"/>
      <c r="BD730" s="938"/>
      <c r="BE730" s="938"/>
      <c r="BF730" s="939"/>
      <c r="BG730" s="905"/>
      <c r="BH730" s="906"/>
      <c r="BI730" s="906"/>
      <c r="BJ730" s="906"/>
      <c r="BK730" s="906"/>
      <c r="BL730" s="907"/>
      <c r="BM730" s="105"/>
      <c r="BN730" s="105"/>
      <c r="BO730" s="105"/>
      <c r="BP730" s="105"/>
      <c r="BQ730" s="105"/>
      <c r="BR730" s="105"/>
      <c r="BS730" s="105"/>
      <c r="BT730" s="105"/>
      <c r="BU730" s="105"/>
      <c r="BV730" s="105"/>
      <c r="BW730" s="105"/>
      <c r="BX730" s="105"/>
      <c r="BY730" s="105"/>
      <c r="BZ730" s="105"/>
      <c r="CA730" s="105"/>
      <c r="CB730" s="105"/>
    </row>
    <row r="731" spans="1:95" s="32" customFormat="1" ht="12.75" customHeight="1">
      <c r="A731" s="111"/>
      <c r="B731" s="969" t="s">
        <v>33</v>
      </c>
      <c r="C731" s="970"/>
      <c r="D731" s="971"/>
      <c r="E731" s="940" t="s">
        <v>706</v>
      </c>
      <c r="F731" s="941"/>
      <c r="G731" s="941"/>
      <c r="H731" s="941"/>
      <c r="I731" s="941"/>
      <c r="J731" s="941"/>
      <c r="K731" s="941"/>
      <c r="L731" s="941"/>
      <c r="M731" s="941"/>
      <c r="N731" s="941"/>
      <c r="O731" s="941"/>
      <c r="P731" s="941"/>
      <c r="Q731" s="941"/>
      <c r="R731" s="941"/>
      <c r="S731" s="941"/>
      <c r="T731" s="941"/>
      <c r="U731" s="941"/>
      <c r="V731" s="941"/>
      <c r="W731" s="941"/>
      <c r="X731" s="941"/>
      <c r="Y731" s="941"/>
      <c r="Z731" s="941"/>
      <c r="AA731" s="941"/>
      <c r="AB731" s="941"/>
      <c r="AC731" s="941"/>
      <c r="AD731" s="941"/>
      <c r="AE731" s="941"/>
      <c r="AF731" s="941"/>
      <c r="AG731" s="941"/>
      <c r="AH731" s="941"/>
      <c r="AI731" s="941"/>
      <c r="AJ731" s="941"/>
      <c r="AK731" s="941"/>
      <c r="AL731" s="941"/>
      <c r="AM731" s="941"/>
      <c r="AN731" s="941"/>
      <c r="AO731" s="941"/>
      <c r="AP731" s="941"/>
      <c r="AQ731" s="941"/>
      <c r="AR731" s="941"/>
      <c r="AS731" s="941"/>
      <c r="AT731" s="941"/>
      <c r="AU731" s="941"/>
      <c r="AV731" s="941"/>
      <c r="AW731" s="941"/>
      <c r="AX731" s="941"/>
      <c r="AY731" s="941"/>
      <c r="AZ731" s="941"/>
      <c r="BA731" s="941"/>
      <c r="BB731" s="941"/>
      <c r="BC731" s="941"/>
      <c r="BD731" s="941"/>
      <c r="BE731" s="941"/>
      <c r="BF731" s="942"/>
      <c r="BG731" s="899"/>
      <c r="BH731" s="900"/>
      <c r="BI731" s="900"/>
      <c r="BJ731" s="900"/>
      <c r="BK731" s="900"/>
      <c r="BL731" s="901"/>
      <c r="BM731" s="105"/>
      <c r="BN731" s="105"/>
      <c r="BO731" s="105"/>
      <c r="BP731" s="105"/>
      <c r="BQ731" s="105"/>
      <c r="BR731" s="105"/>
      <c r="BS731" s="105"/>
      <c r="BT731" s="105"/>
      <c r="BU731" s="105"/>
      <c r="BV731" s="105"/>
      <c r="BW731" s="105"/>
      <c r="BX731" s="105"/>
      <c r="BY731" s="105"/>
      <c r="BZ731" s="105"/>
      <c r="CA731" s="105"/>
      <c r="CB731" s="105"/>
    </row>
    <row r="732" spans="1:95" s="32" customFormat="1" ht="12.75" customHeight="1">
      <c r="A732" s="111"/>
      <c r="B732" s="972"/>
      <c r="C732" s="973"/>
      <c r="D732" s="974"/>
      <c r="E732" s="943"/>
      <c r="F732" s="944"/>
      <c r="G732" s="944"/>
      <c r="H732" s="944"/>
      <c r="I732" s="944"/>
      <c r="J732" s="944"/>
      <c r="K732" s="944"/>
      <c r="L732" s="944"/>
      <c r="M732" s="944"/>
      <c r="N732" s="944"/>
      <c r="O732" s="944"/>
      <c r="P732" s="944"/>
      <c r="Q732" s="944"/>
      <c r="R732" s="944"/>
      <c r="S732" s="944"/>
      <c r="T732" s="944"/>
      <c r="U732" s="944"/>
      <c r="V732" s="944"/>
      <c r="W732" s="944"/>
      <c r="X732" s="944"/>
      <c r="Y732" s="944"/>
      <c r="Z732" s="944"/>
      <c r="AA732" s="944"/>
      <c r="AB732" s="944"/>
      <c r="AC732" s="944"/>
      <c r="AD732" s="944"/>
      <c r="AE732" s="944"/>
      <c r="AF732" s="944"/>
      <c r="AG732" s="944"/>
      <c r="AH732" s="944"/>
      <c r="AI732" s="944"/>
      <c r="AJ732" s="944"/>
      <c r="AK732" s="944"/>
      <c r="AL732" s="944"/>
      <c r="AM732" s="944"/>
      <c r="AN732" s="944"/>
      <c r="AO732" s="944"/>
      <c r="AP732" s="944"/>
      <c r="AQ732" s="944"/>
      <c r="AR732" s="944"/>
      <c r="AS732" s="944"/>
      <c r="AT732" s="944"/>
      <c r="AU732" s="944"/>
      <c r="AV732" s="944"/>
      <c r="AW732" s="944"/>
      <c r="AX732" s="944"/>
      <c r="AY732" s="944"/>
      <c r="AZ732" s="944"/>
      <c r="BA732" s="944"/>
      <c r="BB732" s="944"/>
      <c r="BC732" s="944"/>
      <c r="BD732" s="944"/>
      <c r="BE732" s="944"/>
      <c r="BF732" s="945"/>
      <c r="BG732" s="902"/>
      <c r="BH732" s="903"/>
      <c r="BI732" s="903"/>
      <c r="BJ732" s="903"/>
      <c r="BK732" s="903"/>
      <c r="BL732" s="904"/>
      <c r="BM732" s="105"/>
      <c r="BN732" s="105"/>
      <c r="BO732" s="105"/>
      <c r="BP732" s="105"/>
      <c r="BQ732" s="105"/>
      <c r="BR732" s="105"/>
      <c r="BS732" s="105"/>
      <c r="BT732" s="105"/>
      <c r="BU732" s="105"/>
      <c r="BV732" s="105"/>
      <c r="BW732" s="105"/>
      <c r="BX732" s="105"/>
      <c r="BY732" s="105"/>
      <c r="BZ732" s="105"/>
      <c r="CA732" s="105"/>
      <c r="CB732" s="105"/>
    </row>
    <row r="733" spans="1:95" s="32" customFormat="1" ht="12.75" customHeight="1">
      <c r="A733" s="111"/>
      <c r="B733" s="975"/>
      <c r="C733" s="976"/>
      <c r="D733" s="977"/>
      <c r="E733" s="946"/>
      <c r="F733" s="947"/>
      <c r="G733" s="947"/>
      <c r="H733" s="947"/>
      <c r="I733" s="947"/>
      <c r="J733" s="947"/>
      <c r="K733" s="947"/>
      <c r="L733" s="947"/>
      <c r="M733" s="947"/>
      <c r="N733" s="947"/>
      <c r="O733" s="947"/>
      <c r="P733" s="947"/>
      <c r="Q733" s="947"/>
      <c r="R733" s="947"/>
      <c r="S733" s="947"/>
      <c r="T733" s="947"/>
      <c r="U733" s="947"/>
      <c r="V733" s="947"/>
      <c r="W733" s="947"/>
      <c r="X733" s="947"/>
      <c r="Y733" s="947"/>
      <c r="Z733" s="947"/>
      <c r="AA733" s="947"/>
      <c r="AB733" s="947"/>
      <c r="AC733" s="947"/>
      <c r="AD733" s="947"/>
      <c r="AE733" s="947"/>
      <c r="AF733" s="947"/>
      <c r="AG733" s="947"/>
      <c r="AH733" s="947"/>
      <c r="AI733" s="947"/>
      <c r="AJ733" s="947"/>
      <c r="AK733" s="947"/>
      <c r="AL733" s="947"/>
      <c r="AM733" s="947"/>
      <c r="AN733" s="947"/>
      <c r="AO733" s="947"/>
      <c r="AP733" s="947"/>
      <c r="AQ733" s="947"/>
      <c r="AR733" s="947"/>
      <c r="AS733" s="947"/>
      <c r="AT733" s="947"/>
      <c r="AU733" s="947"/>
      <c r="AV733" s="947"/>
      <c r="AW733" s="947"/>
      <c r="AX733" s="947"/>
      <c r="AY733" s="947"/>
      <c r="AZ733" s="947"/>
      <c r="BA733" s="947"/>
      <c r="BB733" s="947"/>
      <c r="BC733" s="947"/>
      <c r="BD733" s="947"/>
      <c r="BE733" s="947"/>
      <c r="BF733" s="948"/>
      <c r="BG733" s="905"/>
      <c r="BH733" s="906"/>
      <c r="BI733" s="906"/>
      <c r="BJ733" s="906"/>
      <c r="BK733" s="906"/>
      <c r="BL733" s="907"/>
      <c r="BM733" s="105"/>
      <c r="BN733" s="105"/>
      <c r="BO733" s="105"/>
      <c r="BP733" s="105"/>
      <c r="BQ733" s="105"/>
      <c r="BR733" s="105"/>
      <c r="BS733" s="105"/>
      <c r="BT733" s="105"/>
      <c r="BU733" s="105"/>
      <c r="BV733" s="105"/>
      <c r="BW733" s="105"/>
      <c r="BX733" s="105"/>
      <c r="BY733" s="105"/>
      <c r="BZ733" s="105"/>
      <c r="CA733" s="105"/>
      <c r="CB733" s="105"/>
    </row>
    <row r="734" spans="1:95" s="32" customFormat="1" ht="12.75" customHeight="1">
      <c r="A734" s="111"/>
      <c r="B734" s="1106" t="s">
        <v>34</v>
      </c>
      <c r="C734" s="1107"/>
      <c r="D734" s="1108"/>
      <c r="E734" s="940" t="s">
        <v>431</v>
      </c>
      <c r="F734" s="941"/>
      <c r="G734" s="941"/>
      <c r="H734" s="941"/>
      <c r="I734" s="941"/>
      <c r="J734" s="941"/>
      <c r="K734" s="941"/>
      <c r="L734" s="941"/>
      <c r="M734" s="941"/>
      <c r="N734" s="941"/>
      <c r="O734" s="941"/>
      <c r="P734" s="941"/>
      <c r="Q734" s="941"/>
      <c r="R734" s="941"/>
      <c r="S734" s="941"/>
      <c r="T734" s="941"/>
      <c r="U734" s="941"/>
      <c r="V734" s="941"/>
      <c r="W734" s="941"/>
      <c r="X734" s="941"/>
      <c r="Y734" s="941"/>
      <c r="Z734" s="941"/>
      <c r="AA734" s="941"/>
      <c r="AB734" s="941"/>
      <c r="AC734" s="941"/>
      <c r="AD734" s="941"/>
      <c r="AE734" s="941"/>
      <c r="AF734" s="941"/>
      <c r="AG734" s="941"/>
      <c r="AH734" s="941"/>
      <c r="AI734" s="941"/>
      <c r="AJ734" s="941"/>
      <c r="AK734" s="941"/>
      <c r="AL734" s="941"/>
      <c r="AM734" s="941"/>
      <c r="AN734" s="941"/>
      <c r="AO734" s="941"/>
      <c r="AP734" s="941"/>
      <c r="AQ734" s="941"/>
      <c r="AR734" s="941"/>
      <c r="AS734" s="941"/>
      <c r="AT734" s="941"/>
      <c r="AU734" s="941"/>
      <c r="AV734" s="941"/>
      <c r="AW734" s="941"/>
      <c r="AX734" s="941"/>
      <c r="AY734" s="941"/>
      <c r="AZ734" s="941"/>
      <c r="BA734" s="941"/>
      <c r="BB734" s="941"/>
      <c r="BC734" s="941"/>
      <c r="BD734" s="941"/>
      <c r="BE734" s="941"/>
      <c r="BF734" s="942"/>
      <c r="BG734" s="899"/>
      <c r="BH734" s="900"/>
      <c r="BI734" s="900"/>
      <c r="BJ734" s="900"/>
      <c r="BK734" s="900"/>
      <c r="BL734" s="901"/>
      <c r="BM734" s="105"/>
      <c r="BN734" s="105"/>
      <c r="BO734" s="105"/>
      <c r="BP734" s="105"/>
      <c r="BQ734" s="105"/>
      <c r="BR734" s="105"/>
      <c r="BS734" s="105"/>
      <c r="BT734" s="105"/>
      <c r="BU734" s="105"/>
      <c r="BV734" s="105"/>
      <c r="BW734" s="105"/>
      <c r="BX734" s="105"/>
      <c r="BY734" s="105"/>
      <c r="BZ734" s="105"/>
      <c r="CA734" s="105"/>
      <c r="CB734" s="105"/>
    </row>
    <row r="735" spans="1:95" s="32" customFormat="1" ht="12.75" customHeight="1">
      <c r="A735" s="111"/>
      <c r="B735" s="1109"/>
      <c r="C735" s="1110"/>
      <c r="D735" s="1111"/>
      <c r="E735" s="943"/>
      <c r="F735" s="944"/>
      <c r="G735" s="944"/>
      <c r="H735" s="944"/>
      <c r="I735" s="944"/>
      <c r="J735" s="944"/>
      <c r="K735" s="944"/>
      <c r="L735" s="944"/>
      <c r="M735" s="944"/>
      <c r="N735" s="944"/>
      <c r="O735" s="944"/>
      <c r="P735" s="944"/>
      <c r="Q735" s="944"/>
      <c r="R735" s="944"/>
      <c r="S735" s="944"/>
      <c r="T735" s="944"/>
      <c r="U735" s="944"/>
      <c r="V735" s="944"/>
      <c r="W735" s="944"/>
      <c r="X735" s="944"/>
      <c r="Y735" s="944"/>
      <c r="Z735" s="944"/>
      <c r="AA735" s="944"/>
      <c r="AB735" s="944"/>
      <c r="AC735" s="944"/>
      <c r="AD735" s="944"/>
      <c r="AE735" s="944"/>
      <c r="AF735" s="944"/>
      <c r="AG735" s="944"/>
      <c r="AH735" s="944"/>
      <c r="AI735" s="944"/>
      <c r="AJ735" s="944"/>
      <c r="AK735" s="944"/>
      <c r="AL735" s="944"/>
      <c r="AM735" s="944"/>
      <c r="AN735" s="944"/>
      <c r="AO735" s="944"/>
      <c r="AP735" s="944"/>
      <c r="AQ735" s="944"/>
      <c r="AR735" s="944"/>
      <c r="AS735" s="944"/>
      <c r="AT735" s="944"/>
      <c r="AU735" s="944"/>
      <c r="AV735" s="944"/>
      <c r="AW735" s="944"/>
      <c r="AX735" s="944"/>
      <c r="AY735" s="944"/>
      <c r="AZ735" s="944"/>
      <c r="BA735" s="944"/>
      <c r="BB735" s="944"/>
      <c r="BC735" s="944"/>
      <c r="BD735" s="944"/>
      <c r="BE735" s="944"/>
      <c r="BF735" s="945"/>
      <c r="BG735" s="902"/>
      <c r="BH735" s="903"/>
      <c r="BI735" s="903"/>
      <c r="BJ735" s="903"/>
      <c r="BK735" s="903"/>
      <c r="BL735" s="904"/>
      <c r="BM735" s="105"/>
      <c r="BN735" s="105"/>
      <c r="BO735" s="105"/>
      <c r="BP735" s="105"/>
      <c r="BQ735" s="105"/>
      <c r="BR735" s="105"/>
      <c r="BS735" s="105"/>
      <c r="BT735" s="105"/>
      <c r="BU735" s="105"/>
      <c r="BV735" s="105"/>
      <c r="BW735" s="105"/>
      <c r="BX735" s="105"/>
      <c r="BY735" s="105"/>
      <c r="BZ735" s="105"/>
      <c r="CA735" s="105"/>
      <c r="CB735" s="105"/>
    </row>
    <row r="736" spans="1:95" s="32" customFormat="1" ht="12.75" customHeight="1">
      <c r="A736" s="111"/>
      <c r="B736" s="1109"/>
      <c r="C736" s="1110"/>
      <c r="D736" s="1111"/>
      <c r="E736" s="943"/>
      <c r="F736" s="944"/>
      <c r="G736" s="944"/>
      <c r="H736" s="944"/>
      <c r="I736" s="944"/>
      <c r="J736" s="944"/>
      <c r="K736" s="944"/>
      <c r="L736" s="944"/>
      <c r="M736" s="944"/>
      <c r="N736" s="944"/>
      <c r="O736" s="944"/>
      <c r="P736" s="944"/>
      <c r="Q736" s="944"/>
      <c r="R736" s="944"/>
      <c r="S736" s="944"/>
      <c r="T736" s="944"/>
      <c r="U736" s="944"/>
      <c r="V736" s="944"/>
      <c r="W736" s="944"/>
      <c r="X736" s="944"/>
      <c r="Y736" s="944"/>
      <c r="Z736" s="944"/>
      <c r="AA736" s="944"/>
      <c r="AB736" s="944"/>
      <c r="AC736" s="944"/>
      <c r="AD736" s="944"/>
      <c r="AE736" s="944"/>
      <c r="AF736" s="944"/>
      <c r="AG736" s="944"/>
      <c r="AH736" s="944"/>
      <c r="AI736" s="944"/>
      <c r="AJ736" s="944"/>
      <c r="AK736" s="944"/>
      <c r="AL736" s="944"/>
      <c r="AM736" s="944"/>
      <c r="AN736" s="944"/>
      <c r="AO736" s="944"/>
      <c r="AP736" s="944"/>
      <c r="AQ736" s="944"/>
      <c r="AR736" s="944"/>
      <c r="AS736" s="944"/>
      <c r="AT736" s="944"/>
      <c r="AU736" s="944"/>
      <c r="AV736" s="944"/>
      <c r="AW736" s="944"/>
      <c r="AX736" s="944"/>
      <c r="AY736" s="944"/>
      <c r="AZ736" s="944"/>
      <c r="BA736" s="944"/>
      <c r="BB736" s="944"/>
      <c r="BC736" s="944"/>
      <c r="BD736" s="944"/>
      <c r="BE736" s="944"/>
      <c r="BF736" s="945"/>
      <c r="BG736" s="902"/>
      <c r="BH736" s="903"/>
      <c r="BI736" s="903"/>
      <c r="BJ736" s="903"/>
      <c r="BK736" s="903"/>
      <c r="BL736" s="904"/>
      <c r="BM736" s="105"/>
      <c r="BN736" s="105"/>
      <c r="BO736" s="105"/>
      <c r="BP736" s="105"/>
      <c r="BQ736" s="105"/>
      <c r="BR736" s="105"/>
      <c r="BS736" s="105"/>
      <c r="BT736" s="105"/>
      <c r="BU736" s="105"/>
      <c r="BV736" s="105"/>
      <c r="BW736" s="105"/>
      <c r="BX736" s="105"/>
      <c r="BY736" s="105"/>
      <c r="BZ736" s="105"/>
      <c r="CA736" s="105"/>
      <c r="CB736" s="105"/>
    </row>
    <row r="737" spans="1:80" s="32" customFormat="1" ht="12.75" customHeight="1">
      <c r="A737" s="111"/>
      <c r="B737" s="1112"/>
      <c r="C737" s="1113"/>
      <c r="D737" s="1114"/>
      <c r="E737" s="946"/>
      <c r="F737" s="947"/>
      <c r="G737" s="947"/>
      <c r="H737" s="947"/>
      <c r="I737" s="947"/>
      <c r="J737" s="947"/>
      <c r="K737" s="947"/>
      <c r="L737" s="947"/>
      <c r="M737" s="947"/>
      <c r="N737" s="947"/>
      <c r="O737" s="947"/>
      <c r="P737" s="947"/>
      <c r="Q737" s="947"/>
      <c r="R737" s="947"/>
      <c r="S737" s="947"/>
      <c r="T737" s="947"/>
      <c r="U737" s="947"/>
      <c r="V737" s="947"/>
      <c r="W737" s="947"/>
      <c r="X737" s="947"/>
      <c r="Y737" s="947"/>
      <c r="Z737" s="947"/>
      <c r="AA737" s="947"/>
      <c r="AB737" s="947"/>
      <c r="AC737" s="947"/>
      <c r="AD737" s="947"/>
      <c r="AE737" s="947"/>
      <c r="AF737" s="947"/>
      <c r="AG737" s="947"/>
      <c r="AH737" s="947"/>
      <c r="AI737" s="947"/>
      <c r="AJ737" s="947"/>
      <c r="AK737" s="947"/>
      <c r="AL737" s="947"/>
      <c r="AM737" s="947"/>
      <c r="AN737" s="947"/>
      <c r="AO737" s="947"/>
      <c r="AP737" s="947"/>
      <c r="AQ737" s="947"/>
      <c r="AR737" s="947"/>
      <c r="AS737" s="947"/>
      <c r="AT737" s="947"/>
      <c r="AU737" s="947"/>
      <c r="AV737" s="947"/>
      <c r="AW737" s="947"/>
      <c r="AX737" s="947"/>
      <c r="AY737" s="947"/>
      <c r="AZ737" s="947"/>
      <c r="BA737" s="947"/>
      <c r="BB737" s="947"/>
      <c r="BC737" s="947"/>
      <c r="BD737" s="947"/>
      <c r="BE737" s="947"/>
      <c r="BF737" s="948"/>
      <c r="BG737" s="905"/>
      <c r="BH737" s="906"/>
      <c r="BI737" s="906"/>
      <c r="BJ737" s="906"/>
      <c r="BK737" s="906"/>
      <c r="BL737" s="907"/>
      <c r="BM737" s="105"/>
      <c r="BN737" s="105"/>
      <c r="BO737" s="105"/>
      <c r="BP737" s="105"/>
      <c r="BQ737" s="105"/>
      <c r="BR737" s="105"/>
      <c r="BS737" s="105"/>
      <c r="BT737" s="105"/>
      <c r="BU737" s="105"/>
      <c r="BV737" s="105"/>
      <c r="BW737" s="105"/>
      <c r="BX737" s="105"/>
      <c r="BY737" s="105"/>
      <c r="BZ737" s="105"/>
      <c r="CA737" s="105"/>
      <c r="CB737" s="105"/>
    </row>
    <row r="738" spans="1:80" s="32" customFormat="1" ht="12.75" customHeight="1">
      <c r="A738" s="111"/>
      <c r="B738" s="1106" t="s">
        <v>35</v>
      </c>
      <c r="C738" s="1107"/>
      <c r="D738" s="1108"/>
      <c r="E738" s="940" t="s">
        <v>707</v>
      </c>
      <c r="F738" s="941"/>
      <c r="G738" s="941"/>
      <c r="H738" s="941"/>
      <c r="I738" s="941"/>
      <c r="J738" s="941"/>
      <c r="K738" s="941"/>
      <c r="L738" s="941"/>
      <c r="M738" s="941"/>
      <c r="N738" s="941"/>
      <c r="O738" s="941"/>
      <c r="P738" s="941"/>
      <c r="Q738" s="941"/>
      <c r="R738" s="941"/>
      <c r="S738" s="941"/>
      <c r="T738" s="941"/>
      <c r="U738" s="941"/>
      <c r="V738" s="941"/>
      <c r="W738" s="941"/>
      <c r="X738" s="941"/>
      <c r="Y738" s="941"/>
      <c r="Z738" s="941"/>
      <c r="AA738" s="941"/>
      <c r="AB738" s="941"/>
      <c r="AC738" s="941"/>
      <c r="AD738" s="941"/>
      <c r="AE738" s="941"/>
      <c r="AF738" s="941"/>
      <c r="AG738" s="941"/>
      <c r="AH738" s="941"/>
      <c r="AI738" s="941"/>
      <c r="AJ738" s="941"/>
      <c r="AK738" s="941"/>
      <c r="AL738" s="941"/>
      <c r="AM738" s="941"/>
      <c r="AN738" s="941"/>
      <c r="AO738" s="941"/>
      <c r="AP738" s="941"/>
      <c r="AQ738" s="941"/>
      <c r="AR738" s="941"/>
      <c r="AS738" s="941"/>
      <c r="AT738" s="941"/>
      <c r="AU738" s="941"/>
      <c r="AV738" s="941"/>
      <c r="AW738" s="941"/>
      <c r="AX738" s="941"/>
      <c r="AY738" s="941"/>
      <c r="AZ738" s="941"/>
      <c r="BA738" s="941"/>
      <c r="BB738" s="941"/>
      <c r="BC738" s="941"/>
      <c r="BD738" s="941"/>
      <c r="BE738" s="941"/>
      <c r="BF738" s="942"/>
      <c r="BG738" s="899"/>
      <c r="BH738" s="900"/>
      <c r="BI738" s="900"/>
      <c r="BJ738" s="900"/>
      <c r="BK738" s="900"/>
      <c r="BL738" s="901"/>
      <c r="BM738" s="105"/>
      <c r="BN738" s="105"/>
      <c r="BO738" s="105"/>
      <c r="BP738" s="105"/>
      <c r="BQ738" s="105"/>
      <c r="BR738" s="105"/>
      <c r="BS738" s="105"/>
      <c r="BT738" s="105"/>
      <c r="BU738" s="105"/>
      <c r="BV738" s="105"/>
      <c r="BW738" s="105"/>
      <c r="BX738" s="105"/>
      <c r="BY738" s="105"/>
      <c r="BZ738" s="105"/>
      <c r="CA738" s="105"/>
      <c r="CB738" s="105"/>
    </row>
    <row r="739" spans="1:80" s="32" customFormat="1" ht="12.75" customHeight="1">
      <c r="A739" s="111"/>
      <c r="B739" s="1109"/>
      <c r="C739" s="1110"/>
      <c r="D739" s="1111"/>
      <c r="E739" s="943"/>
      <c r="F739" s="944"/>
      <c r="G739" s="944"/>
      <c r="H739" s="944"/>
      <c r="I739" s="944"/>
      <c r="J739" s="944"/>
      <c r="K739" s="944"/>
      <c r="L739" s="944"/>
      <c r="M739" s="944"/>
      <c r="N739" s="944"/>
      <c r="O739" s="944"/>
      <c r="P739" s="944"/>
      <c r="Q739" s="944"/>
      <c r="R739" s="944"/>
      <c r="S739" s="944"/>
      <c r="T739" s="944"/>
      <c r="U739" s="944"/>
      <c r="V739" s="944"/>
      <c r="W739" s="944"/>
      <c r="X739" s="944"/>
      <c r="Y739" s="944"/>
      <c r="Z739" s="944"/>
      <c r="AA739" s="944"/>
      <c r="AB739" s="944"/>
      <c r="AC739" s="944"/>
      <c r="AD739" s="944"/>
      <c r="AE739" s="944"/>
      <c r="AF739" s="944"/>
      <c r="AG739" s="944"/>
      <c r="AH739" s="944"/>
      <c r="AI739" s="944"/>
      <c r="AJ739" s="944"/>
      <c r="AK739" s="944"/>
      <c r="AL739" s="944"/>
      <c r="AM739" s="944"/>
      <c r="AN739" s="944"/>
      <c r="AO739" s="944"/>
      <c r="AP739" s="944"/>
      <c r="AQ739" s="944"/>
      <c r="AR739" s="944"/>
      <c r="AS739" s="944"/>
      <c r="AT739" s="944"/>
      <c r="AU739" s="944"/>
      <c r="AV739" s="944"/>
      <c r="AW739" s="944"/>
      <c r="AX739" s="944"/>
      <c r="AY739" s="944"/>
      <c r="AZ739" s="944"/>
      <c r="BA739" s="944"/>
      <c r="BB739" s="944"/>
      <c r="BC739" s="944"/>
      <c r="BD739" s="944"/>
      <c r="BE739" s="944"/>
      <c r="BF739" s="945"/>
      <c r="BG739" s="902"/>
      <c r="BH739" s="903"/>
      <c r="BI739" s="903"/>
      <c r="BJ739" s="903"/>
      <c r="BK739" s="903"/>
      <c r="BL739" s="904"/>
      <c r="BM739" s="105"/>
      <c r="BN739" s="105"/>
      <c r="BO739" s="105"/>
      <c r="BP739" s="105"/>
      <c r="BQ739" s="105"/>
      <c r="BR739" s="105"/>
      <c r="BS739" s="105"/>
      <c r="BT739" s="105"/>
      <c r="BU739" s="105"/>
      <c r="BV739" s="105"/>
      <c r="BW739" s="105"/>
      <c r="BX739" s="105"/>
      <c r="BY739" s="105"/>
      <c r="BZ739" s="105"/>
      <c r="CA739" s="105"/>
      <c r="CB739" s="105"/>
    </row>
    <row r="740" spans="1:80" s="32" customFormat="1" ht="12.75" customHeight="1">
      <c r="A740" s="111"/>
      <c r="B740" s="1109"/>
      <c r="C740" s="1110"/>
      <c r="D740" s="1111"/>
      <c r="E740" s="943"/>
      <c r="F740" s="944"/>
      <c r="G740" s="944"/>
      <c r="H740" s="944"/>
      <c r="I740" s="944"/>
      <c r="J740" s="944"/>
      <c r="K740" s="944"/>
      <c r="L740" s="944"/>
      <c r="M740" s="944"/>
      <c r="N740" s="944"/>
      <c r="O740" s="944"/>
      <c r="P740" s="944"/>
      <c r="Q740" s="944"/>
      <c r="R740" s="944"/>
      <c r="S740" s="944"/>
      <c r="T740" s="944"/>
      <c r="U740" s="944"/>
      <c r="V740" s="944"/>
      <c r="W740" s="944"/>
      <c r="X740" s="944"/>
      <c r="Y740" s="944"/>
      <c r="Z740" s="944"/>
      <c r="AA740" s="944"/>
      <c r="AB740" s="944"/>
      <c r="AC740" s="944"/>
      <c r="AD740" s="944"/>
      <c r="AE740" s="944"/>
      <c r="AF740" s="944"/>
      <c r="AG740" s="944"/>
      <c r="AH740" s="944"/>
      <c r="AI740" s="944"/>
      <c r="AJ740" s="944"/>
      <c r="AK740" s="944"/>
      <c r="AL740" s="944"/>
      <c r="AM740" s="944"/>
      <c r="AN740" s="944"/>
      <c r="AO740" s="944"/>
      <c r="AP740" s="944"/>
      <c r="AQ740" s="944"/>
      <c r="AR740" s="944"/>
      <c r="AS740" s="944"/>
      <c r="AT740" s="944"/>
      <c r="AU740" s="944"/>
      <c r="AV740" s="944"/>
      <c r="AW740" s="944"/>
      <c r="AX740" s="944"/>
      <c r="AY740" s="944"/>
      <c r="AZ740" s="944"/>
      <c r="BA740" s="944"/>
      <c r="BB740" s="944"/>
      <c r="BC740" s="944"/>
      <c r="BD740" s="944"/>
      <c r="BE740" s="944"/>
      <c r="BF740" s="945"/>
      <c r="BG740" s="902"/>
      <c r="BH740" s="903"/>
      <c r="BI740" s="903"/>
      <c r="BJ740" s="903"/>
      <c r="BK740" s="903"/>
      <c r="BL740" s="904"/>
      <c r="BM740" s="105"/>
      <c r="BN740" s="105"/>
      <c r="BO740" s="105"/>
      <c r="BP740" s="105"/>
      <c r="BQ740" s="105"/>
      <c r="BR740" s="105"/>
      <c r="BS740" s="105"/>
      <c r="BT740" s="105"/>
      <c r="BU740" s="105"/>
      <c r="BV740" s="105"/>
      <c r="BW740" s="105"/>
      <c r="BX740" s="105"/>
      <c r="BY740" s="105"/>
      <c r="BZ740" s="105"/>
      <c r="CA740" s="105"/>
      <c r="CB740" s="105"/>
    </row>
    <row r="741" spans="1:80" s="32" customFormat="1" ht="12.75" customHeight="1">
      <c r="A741" s="111"/>
      <c r="B741" s="1112"/>
      <c r="C741" s="1113"/>
      <c r="D741" s="1114"/>
      <c r="E741" s="946"/>
      <c r="F741" s="947"/>
      <c r="G741" s="947"/>
      <c r="H741" s="947"/>
      <c r="I741" s="947"/>
      <c r="J741" s="947"/>
      <c r="K741" s="947"/>
      <c r="L741" s="947"/>
      <c r="M741" s="947"/>
      <c r="N741" s="947"/>
      <c r="O741" s="947"/>
      <c r="P741" s="947"/>
      <c r="Q741" s="947"/>
      <c r="R741" s="947"/>
      <c r="S741" s="947"/>
      <c r="T741" s="947"/>
      <c r="U741" s="947"/>
      <c r="V741" s="947"/>
      <c r="W741" s="947"/>
      <c r="X741" s="947"/>
      <c r="Y741" s="947"/>
      <c r="Z741" s="947"/>
      <c r="AA741" s="947"/>
      <c r="AB741" s="947"/>
      <c r="AC741" s="947"/>
      <c r="AD741" s="947"/>
      <c r="AE741" s="947"/>
      <c r="AF741" s="947"/>
      <c r="AG741" s="947"/>
      <c r="AH741" s="947"/>
      <c r="AI741" s="947"/>
      <c r="AJ741" s="947"/>
      <c r="AK741" s="947"/>
      <c r="AL741" s="947"/>
      <c r="AM741" s="947"/>
      <c r="AN741" s="947"/>
      <c r="AO741" s="947"/>
      <c r="AP741" s="947"/>
      <c r="AQ741" s="947"/>
      <c r="AR741" s="947"/>
      <c r="AS741" s="947"/>
      <c r="AT741" s="947"/>
      <c r="AU741" s="947"/>
      <c r="AV741" s="947"/>
      <c r="AW741" s="947"/>
      <c r="AX741" s="947"/>
      <c r="AY741" s="947"/>
      <c r="AZ741" s="947"/>
      <c r="BA741" s="947"/>
      <c r="BB741" s="947"/>
      <c r="BC741" s="947"/>
      <c r="BD741" s="947"/>
      <c r="BE741" s="947"/>
      <c r="BF741" s="948"/>
      <c r="BG741" s="905"/>
      <c r="BH741" s="906"/>
      <c r="BI741" s="906"/>
      <c r="BJ741" s="906"/>
      <c r="BK741" s="906"/>
      <c r="BL741" s="907"/>
      <c r="BM741" s="105"/>
      <c r="BN741" s="105"/>
      <c r="BO741" s="105"/>
      <c r="BP741" s="105"/>
      <c r="BQ741" s="105"/>
      <c r="BR741" s="105"/>
      <c r="BS741" s="105"/>
      <c r="BT741" s="105"/>
      <c r="BU741" s="105"/>
      <c r="BV741" s="105"/>
      <c r="BW741" s="105"/>
      <c r="BX741" s="105"/>
      <c r="BY741" s="105"/>
      <c r="BZ741" s="105"/>
      <c r="CA741" s="105"/>
      <c r="CB741" s="105"/>
    </row>
    <row r="742" spans="1:80" s="32" customFormat="1" ht="12.75" customHeight="1">
      <c r="A742" s="111"/>
      <c r="B742" s="1106" t="s">
        <v>36</v>
      </c>
      <c r="C742" s="1107"/>
      <c r="D742" s="1108"/>
      <c r="E742" s="940" t="s">
        <v>432</v>
      </c>
      <c r="F742" s="941"/>
      <c r="G742" s="941"/>
      <c r="H742" s="941"/>
      <c r="I742" s="941"/>
      <c r="J742" s="941"/>
      <c r="K742" s="941"/>
      <c r="L742" s="941"/>
      <c r="M742" s="941"/>
      <c r="N742" s="941"/>
      <c r="O742" s="941"/>
      <c r="P742" s="941"/>
      <c r="Q742" s="941"/>
      <c r="R742" s="941"/>
      <c r="S742" s="941"/>
      <c r="T742" s="941"/>
      <c r="U742" s="941"/>
      <c r="V742" s="941"/>
      <c r="W742" s="941"/>
      <c r="X742" s="941"/>
      <c r="Y742" s="941"/>
      <c r="Z742" s="941"/>
      <c r="AA742" s="941"/>
      <c r="AB742" s="941"/>
      <c r="AC742" s="941"/>
      <c r="AD742" s="941"/>
      <c r="AE742" s="941"/>
      <c r="AF742" s="941"/>
      <c r="AG742" s="941"/>
      <c r="AH742" s="941"/>
      <c r="AI742" s="941"/>
      <c r="AJ742" s="941"/>
      <c r="AK742" s="941"/>
      <c r="AL742" s="941"/>
      <c r="AM742" s="941"/>
      <c r="AN742" s="941"/>
      <c r="AO742" s="941"/>
      <c r="AP742" s="941"/>
      <c r="AQ742" s="941"/>
      <c r="AR742" s="941"/>
      <c r="AS742" s="941"/>
      <c r="AT742" s="941"/>
      <c r="AU742" s="941"/>
      <c r="AV742" s="941"/>
      <c r="AW742" s="941"/>
      <c r="AX742" s="941"/>
      <c r="AY742" s="941"/>
      <c r="AZ742" s="941"/>
      <c r="BA742" s="941"/>
      <c r="BB742" s="941"/>
      <c r="BC742" s="941"/>
      <c r="BD742" s="941"/>
      <c r="BE742" s="941"/>
      <c r="BF742" s="942"/>
      <c r="BG742" s="899"/>
      <c r="BH742" s="900"/>
      <c r="BI742" s="900"/>
      <c r="BJ742" s="900"/>
      <c r="BK742" s="900"/>
      <c r="BL742" s="901"/>
      <c r="BM742" s="105"/>
      <c r="BN742" s="105"/>
      <c r="BO742" s="105"/>
      <c r="BP742" s="105"/>
      <c r="BQ742" s="105"/>
      <c r="BR742" s="105"/>
      <c r="BS742" s="105"/>
      <c r="BT742" s="105"/>
      <c r="BU742" s="105"/>
      <c r="BV742" s="105"/>
      <c r="BW742" s="105"/>
      <c r="BX742" s="105"/>
      <c r="BY742" s="105"/>
      <c r="BZ742" s="105"/>
      <c r="CA742" s="105"/>
      <c r="CB742" s="105"/>
    </row>
    <row r="743" spans="1:80" s="32" customFormat="1" ht="12.75" customHeight="1">
      <c r="A743" s="111"/>
      <c r="B743" s="1109"/>
      <c r="C743" s="1110"/>
      <c r="D743" s="1111"/>
      <c r="E743" s="943"/>
      <c r="F743" s="944"/>
      <c r="G743" s="944"/>
      <c r="H743" s="944"/>
      <c r="I743" s="944"/>
      <c r="J743" s="944"/>
      <c r="K743" s="944"/>
      <c r="L743" s="944"/>
      <c r="M743" s="944"/>
      <c r="N743" s="944"/>
      <c r="O743" s="944"/>
      <c r="P743" s="944"/>
      <c r="Q743" s="944"/>
      <c r="R743" s="944"/>
      <c r="S743" s="944"/>
      <c r="T743" s="944"/>
      <c r="U743" s="944"/>
      <c r="V743" s="944"/>
      <c r="W743" s="944"/>
      <c r="X743" s="944"/>
      <c r="Y743" s="944"/>
      <c r="Z743" s="944"/>
      <c r="AA743" s="944"/>
      <c r="AB743" s="944"/>
      <c r="AC743" s="944"/>
      <c r="AD743" s="944"/>
      <c r="AE743" s="944"/>
      <c r="AF743" s="944"/>
      <c r="AG743" s="944"/>
      <c r="AH743" s="944"/>
      <c r="AI743" s="944"/>
      <c r="AJ743" s="944"/>
      <c r="AK743" s="944"/>
      <c r="AL743" s="944"/>
      <c r="AM743" s="944"/>
      <c r="AN743" s="944"/>
      <c r="AO743" s="944"/>
      <c r="AP743" s="944"/>
      <c r="AQ743" s="944"/>
      <c r="AR743" s="944"/>
      <c r="AS743" s="944"/>
      <c r="AT743" s="944"/>
      <c r="AU743" s="944"/>
      <c r="AV743" s="944"/>
      <c r="AW743" s="944"/>
      <c r="AX743" s="944"/>
      <c r="AY743" s="944"/>
      <c r="AZ743" s="944"/>
      <c r="BA743" s="944"/>
      <c r="BB743" s="944"/>
      <c r="BC743" s="944"/>
      <c r="BD743" s="944"/>
      <c r="BE743" s="944"/>
      <c r="BF743" s="945"/>
      <c r="BG743" s="902"/>
      <c r="BH743" s="903"/>
      <c r="BI743" s="903"/>
      <c r="BJ743" s="903"/>
      <c r="BK743" s="903"/>
      <c r="BL743" s="904"/>
      <c r="BM743" s="105"/>
      <c r="BN743" s="105"/>
      <c r="BO743" s="105"/>
      <c r="BP743" s="105"/>
      <c r="BQ743" s="105"/>
      <c r="BR743" s="105"/>
      <c r="BS743" s="105"/>
      <c r="BT743" s="105"/>
      <c r="BU743" s="105"/>
      <c r="BV743" s="105"/>
      <c r="BW743" s="105"/>
      <c r="BX743" s="105"/>
      <c r="BY743" s="105"/>
      <c r="BZ743" s="105"/>
      <c r="CA743" s="105"/>
      <c r="CB743" s="105"/>
    </row>
    <row r="744" spans="1:80" s="32" customFormat="1" ht="12.75" customHeight="1">
      <c r="A744" s="111"/>
      <c r="B744" s="1109"/>
      <c r="C744" s="1110"/>
      <c r="D744" s="1111"/>
      <c r="E744" s="943"/>
      <c r="F744" s="944"/>
      <c r="G744" s="944"/>
      <c r="H744" s="944"/>
      <c r="I744" s="944"/>
      <c r="J744" s="944"/>
      <c r="K744" s="944"/>
      <c r="L744" s="944"/>
      <c r="M744" s="944"/>
      <c r="N744" s="944"/>
      <c r="O744" s="944"/>
      <c r="P744" s="944"/>
      <c r="Q744" s="944"/>
      <c r="R744" s="944"/>
      <c r="S744" s="944"/>
      <c r="T744" s="944"/>
      <c r="U744" s="944"/>
      <c r="V744" s="944"/>
      <c r="W744" s="944"/>
      <c r="X744" s="944"/>
      <c r="Y744" s="944"/>
      <c r="Z744" s="944"/>
      <c r="AA744" s="944"/>
      <c r="AB744" s="944"/>
      <c r="AC744" s="944"/>
      <c r="AD744" s="944"/>
      <c r="AE744" s="944"/>
      <c r="AF744" s="944"/>
      <c r="AG744" s="944"/>
      <c r="AH744" s="944"/>
      <c r="AI744" s="944"/>
      <c r="AJ744" s="944"/>
      <c r="AK744" s="944"/>
      <c r="AL744" s="944"/>
      <c r="AM744" s="944"/>
      <c r="AN744" s="944"/>
      <c r="AO744" s="944"/>
      <c r="AP744" s="944"/>
      <c r="AQ744" s="944"/>
      <c r="AR744" s="944"/>
      <c r="AS744" s="944"/>
      <c r="AT744" s="944"/>
      <c r="AU744" s="944"/>
      <c r="AV744" s="944"/>
      <c r="AW744" s="944"/>
      <c r="AX744" s="944"/>
      <c r="AY744" s="944"/>
      <c r="AZ744" s="944"/>
      <c r="BA744" s="944"/>
      <c r="BB744" s="944"/>
      <c r="BC744" s="944"/>
      <c r="BD744" s="944"/>
      <c r="BE744" s="944"/>
      <c r="BF744" s="945"/>
      <c r="BG744" s="902"/>
      <c r="BH744" s="903"/>
      <c r="BI744" s="903"/>
      <c r="BJ744" s="903"/>
      <c r="BK744" s="903"/>
      <c r="BL744" s="904"/>
      <c r="BM744" s="105"/>
      <c r="BN744" s="105"/>
      <c r="BO744" s="105"/>
      <c r="BP744" s="105"/>
      <c r="BQ744" s="105"/>
      <c r="BR744" s="105"/>
      <c r="BS744" s="105"/>
      <c r="BT744" s="105"/>
      <c r="BU744" s="105"/>
      <c r="BV744" s="105"/>
      <c r="BW744" s="105"/>
      <c r="BX744" s="105"/>
      <c r="BY744" s="105"/>
      <c r="BZ744" s="105"/>
      <c r="CA744" s="105"/>
      <c r="CB744" s="105"/>
    </row>
    <row r="745" spans="1:80" s="32" customFormat="1" ht="12.75" customHeight="1">
      <c r="A745" s="111"/>
      <c r="B745" s="1109"/>
      <c r="C745" s="1110"/>
      <c r="D745" s="1111"/>
      <c r="E745" s="943"/>
      <c r="F745" s="944"/>
      <c r="G745" s="944"/>
      <c r="H745" s="944"/>
      <c r="I745" s="944"/>
      <c r="J745" s="944"/>
      <c r="K745" s="944"/>
      <c r="L745" s="944"/>
      <c r="M745" s="944"/>
      <c r="N745" s="944"/>
      <c r="O745" s="944"/>
      <c r="P745" s="944"/>
      <c r="Q745" s="944"/>
      <c r="R745" s="944"/>
      <c r="S745" s="944"/>
      <c r="T745" s="944"/>
      <c r="U745" s="944"/>
      <c r="V745" s="944"/>
      <c r="W745" s="944"/>
      <c r="X745" s="944"/>
      <c r="Y745" s="944"/>
      <c r="Z745" s="944"/>
      <c r="AA745" s="944"/>
      <c r="AB745" s="944"/>
      <c r="AC745" s="944"/>
      <c r="AD745" s="944"/>
      <c r="AE745" s="944"/>
      <c r="AF745" s="944"/>
      <c r="AG745" s="944"/>
      <c r="AH745" s="944"/>
      <c r="AI745" s="944"/>
      <c r="AJ745" s="944"/>
      <c r="AK745" s="944"/>
      <c r="AL745" s="944"/>
      <c r="AM745" s="944"/>
      <c r="AN745" s="944"/>
      <c r="AO745" s="944"/>
      <c r="AP745" s="944"/>
      <c r="AQ745" s="944"/>
      <c r="AR745" s="944"/>
      <c r="AS745" s="944"/>
      <c r="AT745" s="944"/>
      <c r="AU745" s="944"/>
      <c r="AV745" s="944"/>
      <c r="AW745" s="944"/>
      <c r="AX745" s="944"/>
      <c r="AY745" s="944"/>
      <c r="AZ745" s="944"/>
      <c r="BA745" s="944"/>
      <c r="BB745" s="944"/>
      <c r="BC745" s="944"/>
      <c r="BD745" s="944"/>
      <c r="BE745" s="944"/>
      <c r="BF745" s="945"/>
      <c r="BG745" s="902"/>
      <c r="BH745" s="903"/>
      <c r="BI745" s="903"/>
      <c r="BJ745" s="903"/>
      <c r="BK745" s="903"/>
      <c r="BL745" s="904"/>
      <c r="BM745" s="105"/>
      <c r="BN745" s="105"/>
      <c r="BO745" s="105"/>
      <c r="BP745" s="105"/>
      <c r="BQ745" s="105"/>
      <c r="BR745" s="105"/>
      <c r="BS745" s="105"/>
      <c r="BT745" s="105"/>
      <c r="BU745" s="105"/>
      <c r="BV745" s="105"/>
      <c r="BW745" s="105"/>
      <c r="BX745" s="105"/>
      <c r="BY745" s="105"/>
      <c r="BZ745" s="105"/>
      <c r="CA745" s="105"/>
      <c r="CB745" s="105"/>
    </row>
    <row r="746" spans="1:80" s="32" customFormat="1" ht="12.75" customHeight="1">
      <c r="A746" s="111"/>
      <c r="B746" s="1112"/>
      <c r="C746" s="1113"/>
      <c r="D746" s="1114"/>
      <c r="E746" s="946"/>
      <c r="F746" s="947"/>
      <c r="G746" s="947"/>
      <c r="H746" s="947"/>
      <c r="I746" s="947"/>
      <c r="J746" s="947"/>
      <c r="K746" s="947"/>
      <c r="L746" s="947"/>
      <c r="M746" s="947"/>
      <c r="N746" s="947"/>
      <c r="O746" s="947"/>
      <c r="P746" s="947"/>
      <c r="Q746" s="947"/>
      <c r="R746" s="947"/>
      <c r="S746" s="947"/>
      <c r="T746" s="947"/>
      <c r="U746" s="947"/>
      <c r="V746" s="947"/>
      <c r="W746" s="947"/>
      <c r="X746" s="947"/>
      <c r="Y746" s="947"/>
      <c r="Z746" s="947"/>
      <c r="AA746" s="947"/>
      <c r="AB746" s="947"/>
      <c r="AC746" s="947"/>
      <c r="AD746" s="947"/>
      <c r="AE746" s="947"/>
      <c r="AF746" s="947"/>
      <c r="AG746" s="947"/>
      <c r="AH746" s="947"/>
      <c r="AI746" s="947"/>
      <c r="AJ746" s="947"/>
      <c r="AK746" s="947"/>
      <c r="AL746" s="947"/>
      <c r="AM746" s="947"/>
      <c r="AN746" s="947"/>
      <c r="AO746" s="947"/>
      <c r="AP746" s="947"/>
      <c r="AQ746" s="947"/>
      <c r="AR746" s="947"/>
      <c r="AS746" s="947"/>
      <c r="AT746" s="947"/>
      <c r="AU746" s="947"/>
      <c r="AV746" s="947"/>
      <c r="AW746" s="947"/>
      <c r="AX746" s="947"/>
      <c r="AY746" s="947"/>
      <c r="AZ746" s="947"/>
      <c r="BA746" s="947"/>
      <c r="BB746" s="947"/>
      <c r="BC746" s="947"/>
      <c r="BD746" s="947"/>
      <c r="BE746" s="947"/>
      <c r="BF746" s="948"/>
      <c r="BG746" s="905"/>
      <c r="BH746" s="906"/>
      <c r="BI746" s="906"/>
      <c r="BJ746" s="906"/>
      <c r="BK746" s="906"/>
      <c r="BL746" s="907"/>
      <c r="BM746" s="105"/>
      <c r="BN746" s="105"/>
      <c r="BO746" s="105"/>
      <c r="BP746" s="105"/>
      <c r="BQ746" s="105"/>
      <c r="BR746" s="105"/>
      <c r="BS746" s="105"/>
      <c r="BT746" s="105"/>
      <c r="BU746" s="105"/>
      <c r="BV746" s="105"/>
      <c r="BW746" s="105"/>
      <c r="BX746" s="105"/>
      <c r="BY746" s="105"/>
      <c r="BZ746" s="105"/>
      <c r="CA746" s="105"/>
      <c r="CB746" s="105"/>
    </row>
    <row r="747" spans="1:80" s="32" customFormat="1" ht="12.75" customHeight="1">
      <c r="A747" s="111"/>
      <c r="B747" s="969" t="s">
        <v>38</v>
      </c>
      <c r="C747" s="970"/>
      <c r="D747" s="971"/>
      <c r="E747" s="931" t="s">
        <v>656</v>
      </c>
      <c r="F747" s="932"/>
      <c r="G747" s="932"/>
      <c r="H747" s="932"/>
      <c r="I747" s="932"/>
      <c r="J747" s="932"/>
      <c r="K747" s="932"/>
      <c r="L747" s="932"/>
      <c r="M747" s="932"/>
      <c r="N747" s="932"/>
      <c r="O747" s="932"/>
      <c r="P747" s="932"/>
      <c r="Q747" s="932"/>
      <c r="R747" s="932"/>
      <c r="S747" s="932"/>
      <c r="T747" s="932"/>
      <c r="U747" s="932"/>
      <c r="V747" s="932"/>
      <c r="W747" s="932"/>
      <c r="X747" s="932"/>
      <c r="Y747" s="932"/>
      <c r="Z747" s="932"/>
      <c r="AA747" s="932"/>
      <c r="AB747" s="932"/>
      <c r="AC747" s="932"/>
      <c r="AD747" s="932"/>
      <c r="AE747" s="932"/>
      <c r="AF747" s="932"/>
      <c r="AG747" s="932"/>
      <c r="AH747" s="932"/>
      <c r="AI747" s="932"/>
      <c r="AJ747" s="932"/>
      <c r="AK747" s="932"/>
      <c r="AL747" s="932"/>
      <c r="AM747" s="932"/>
      <c r="AN747" s="932"/>
      <c r="AO747" s="932"/>
      <c r="AP747" s="932"/>
      <c r="AQ747" s="932"/>
      <c r="AR747" s="932"/>
      <c r="AS747" s="932"/>
      <c r="AT747" s="932"/>
      <c r="AU747" s="932"/>
      <c r="AV747" s="932"/>
      <c r="AW747" s="932"/>
      <c r="AX747" s="932"/>
      <c r="AY747" s="932"/>
      <c r="AZ747" s="932"/>
      <c r="BA747" s="932"/>
      <c r="BB747" s="932"/>
      <c r="BC747" s="932"/>
      <c r="BD747" s="932"/>
      <c r="BE747" s="932"/>
      <c r="BF747" s="933"/>
      <c r="BG747" s="899"/>
      <c r="BH747" s="900"/>
      <c r="BI747" s="900"/>
      <c r="BJ747" s="900"/>
      <c r="BK747" s="900"/>
      <c r="BL747" s="901"/>
      <c r="BM747" s="105"/>
      <c r="BN747" s="105"/>
      <c r="BO747" s="105"/>
      <c r="BP747" s="105"/>
      <c r="BQ747" s="105"/>
      <c r="BR747" s="105"/>
      <c r="BS747" s="105"/>
      <c r="BT747" s="105"/>
      <c r="BU747" s="105"/>
      <c r="BV747" s="105"/>
      <c r="BW747" s="105"/>
      <c r="BX747" s="105"/>
      <c r="BY747" s="105"/>
      <c r="BZ747" s="105"/>
      <c r="CA747" s="105"/>
      <c r="CB747" s="105"/>
    </row>
    <row r="748" spans="1:80" s="32" customFormat="1" ht="12.75" customHeight="1">
      <c r="A748" s="111"/>
      <c r="B748" s="972"/>
      <c r="C748" s="973"/>
      <c r="D748" s="974"/>
      <c r="E748" s="934"/>
      <c r="F748" s="935"/>
      <c r="G748" s="935"/>
      <c r="H748" s="935"/>
      <c r="I748" s="935"/>
      <c r="J748" s="935"/>
      <c r="K748" s="935"/>
      <c r="L748" s="935"/>
      <c r="M748" s="935"/>
      <c r="N748" s="935"/>
      <c r="O748" s="935"/>
      <c r="P748" s="935"/>
      <c r="Q748" s="935"/>
      <c r="R748" s="935"/>
      <c r="S748" s="935"/>
      <c r="T748" s="935"/>
      <c r="U748" s="935"/>
      <c r="V748" s="935"/>
      <c r="W748" s="935"/>
      <c r="X748" s="935"/>
      <c r="Y748" s="935"/>
      <c r="Z748" s="935"/>
      <c r="AA748" s="935"/>
      <c r="AB748" s="935"/>
      <c r="AC748" s="935"/>
      <c r="AD748" s="935"/>
      <c r="AE748" s="935"/>
      <c r="AF748" s="935"/>
      <c r="AG748" s="935"/>
      <c r="AH748" s="935"/>
      <c r="AI748" s="935"/>
      <c r="AJ748" s="935"/>
      <c r="AK748" s="935"/>
      <c r="AL748" s="935"/>
      <c r="AM748" s="935"/>
      <c r="AN748" s="935"/>
      <c r="AO748" s="935"/>
      <c r="AP748" s="935"/>
      <c r="AQ748" s="935"/>
      <c r="AR748" s="935"/>
      <c r="AS748" s="935"/>
      <c r="AT748" s="935"/>
      <c r="AU748" s="935"/>
      <c r="AV748" s="935"/>
      <c r="AW748" s="935"/>
      <c r="AX748" s="935"/>
      <c r="AY748" s="935"/>
      <c r="AZ748" s="935"/>
      <c r="BA748" s="935"/>
      <c r="BB748" s="935"/>
      <c r="BC748" s="935"/>
      <c r="BD748" s="935"/>
      <c r="BE748" s="935"/>
      <c r="BF748" s="936"/>
      <c r="BG748" s="902"/>
      <c r="BH748" s="903"/>
      <c r="BI748" s="903"/>
      <c r="BJ748" s="903"/>
      <c r="BK748" s="903"/>
      <c r="BL748" s="904"/>
      <c r="BM748" s="105"/>
      <c r="BN748" s="105"/>
      <c r="BO748" s="105"/>
      <c r="BP748" s="105"/>
      <c r="BQ748" s="105"/>
      <c r="BR748" s="105"/>
      <c r="BS748" s="105"/>
      <c r="BT748" s="105"/>
      <c r="BU748" s="105"/>
      <c r="BV748" s="105"/>
      <c r="BW748" s="105"/>
      <c r="BX748" s="105"/>
      <c r="BY748" s="105"/>
      <c r="BZ748" s="105"/>
      <c r="CA748" s="105"/>
      <c r="CB748" s="105"/>
    </row>
    <row r="749" spans="1:80" s="32" customFormat="1" ht="12.75" customHeight="1">
      <c r="A749" s="111"/>
      <c r="B749" s="975"/>
      <c r="C749" s="976"/>
      <c r="D749" s="977"/>
      <c r="E749" s="937"/>
      <c r="F749" s="938"/>
      <c r="G749" s="938"/>
      <c r="H749" s="938"/>
      <c r="I749" s="938"/>
      <c r="J749" s="938"/>
      <c r="K749" s="938"/>
      <c r="L749" s="938"/>
      <c r="M749" s="938"/>
      <c r="N749" s="938"/>
      <c r="O749" s="938"/>
      <c r="P749" s="938"/>
      <c r="Q749" s="938"/>
      <c r="R749" s="938"/>
      <c r="S749" s="938"/>
      <c r="T749" s="938"/>
      <c r="U749" s="938"/>
      <c r="V749" s="938"/>
      <c r="W749" s="938"/>
      <c r="X749" s="938"/>
      <c r="Y749" s="938"/>
      <c r="Z749" s="938"/>
      <c r="AA749" s="938"/>
      <c r="AB749" s="938"/>
      <c r="AC749" s="938"/>
      <c r="AD749" s="938"/>
      <c r="AE749" s="938"/>
      <c r="AF749" s="938"/>
      <c r="AG749" s="938"/>
      <c r="AH749" s="938"/>
      <c r="AI749" s="938"/>
      <c r="AJ749" s="938"/>
      <c r="AK749" s="938"/>
      <c r="AL749" s="938"/>
      <c r="AM749" s="938"/>
      <c r="AN749" s="938"/>
      <c r="AO749" s="938"/>
      <c r="AP749" s="938"/>
      <c r="AQ749" s="938"/>
      <c r="AR749" s="938"/>
      <c r="AS749" s="938"/>
      <c r="AT749" s="938"/>
      <c r="AU749" s="938"/>
      <c r="AV749" s="938"/>
      <c r="AW749" s="938"/>
      <c r="AX749" s="938"/>
      <c r="AY749" s="938"/>
      <c r="AZ749" s="938"/>
      <c r="BA749" s="938"/>
      <c r="BB749" s="938"/>
      <c r="BC749" s="938"/>
      <c r="BD749" s="938"/>
      <c r="BE749" s="938"/>
      <c r="BF749" s="939"/>
      <c r="BG749" s="905"/>
      <c r="BH749" s="906"/>
      <c r="BI749" s="906"/>
      <c r="BJ749" s="906"/>
      <c r="BK749" s="906"/>
      <c r="BL749" s="907"/>
      <c r="BM749" s="105"/>
      <c r="BN749" s="105"/>
      <c r="BO749" s="105"/>
      <c r="BP749" s="105"/>
      <c r="BQ749" s="105"/>
      <c r="BR749" s="105"/>
      <c r="BS749" s="105"/>
      <c r="BT749" s="105"/>
      <c r="BU749" s="105"/>
      <c r="BV749" s="105"/>
      <c r="BW749" s="105"/>
      <c r="BX749" s="105"/>
      <c r="BY749" s="105"/>
      <c r="BZ749" s="105"/>
      <c r="CA749" s="105"/>
      <c r="CB749" s="105"/>
    </row>
    <row r="750" spans="1:80" s="32" customFormat="1" ht="12.75" customHeight="1">
      <c r="A750" s="111"/>
      <c r="B750" s="969" t="s">
        <v>41</v>
      </c>
      <c r="C750" s="970"/>
      <c r="D750" s="971"/>
      <c r="E750" s="931" t="s">
        <v>525</v>
      </c>
      <c r="F750" s="932"/>
      <c r="G750" s="932"/>
      <c r="H750" s="932"/>
      <c r="I750" s="932"/>
      <c r="J750" s="932"/>
      <c r="K750" s="932"/>
      <c r="L750" s="932"/>
      <c r="M750" s="932"/>
      <c r="N750" s="932"/>
      <c r="O750" s="932"/>
      <c r="P750" s="932"/>
      <c r="Q750" s="932"/>
      <c r="R750" s="932"/>
      <c r="S750" s="932"/>
      <c r="T750" s="932"/>
      <c r="U750" s="932"/>
      <c r="V750" s="932"/>
      <c r="W750" s="932"/>
      <c r="X750" s="932"/>
      <c r="Y750" s="932"/>
      <c r="Z750" s="932"/>
      <c r="AA750" s="932"/>
      <c r="AB750" s="932"/>
      <c r="AC750" s="932"/>
      <c r="AD750" s="932"/>
      <c r="AE750" s="932"/>
      <c r="AF750" s="932"/>
      <c r="AG750" s="932"/>
      <c r="AH750" s="932"/>
      <c r="AI750" s="932"/>
      <c r="AJ750" s="932"/>
      <c r="AK750" s="932"/>
      <c r="AL750" s="932"/>
      <c r="AM750" s="932"/>
      <c r="AN750" s="932"/>
      <c r="AO750" s="932"/>
      <c r="AP750" s="932"/>
      <c r="AQ750" s="932"/>
      <c r="AR750" s="932"/>
      <c r="AS750" s="932"/>
      <c r="AT750" s="932"/>
      <c r="AU750" s="932"/>
      <c r="AV750" s="932"/>
      <c r="AW750" s="932"/>
      <c r="AX750" s="932"/>
      <c r="AY750" s="932"/>
      <c r="AZ750" s="932"/>
      <c r="BA750" s="932"/>
      <c r="BB750" s="932"/>
      <c r="BC750" s="932"/>
      <c r="BD750" s="932"/>
      <c r="BE750" s="932"/>
      <c r="BF750" s="933"/>
      <c r="BG750" s="899"/>
      <c r="BH750" s="900"/>
      <c r="BI750" s="900"/>
      <c r="BJ750" s="900"/>
      <c r="BK750" s="900"/>
      <c r="BL750" s="901"/>
      <c r="BM750" s="105"/>
      <c r="BN750" s="105"/>
      <c r="BO750" s="105"/>
      <c r="BP750" s="105"/>
      <c r="BQ750" s="105"/>
      <c r="BR750" s="105"/>
      <c r="BS750" s="105"/>
      <c r="BT750" s="105"/>
      <c r="BU750" s="105"/>
      <c r="BV750" s="105"/>
      <c r="BW750" s="105"/>
      <c r="BX750" s="105"/>
      <c r="BY750" s="105"/>
      <c r="BZ750" s="105"/>
      <c r="CA750" s="105"/>
      <c r="CB750" s="105"/>
    </row>
    <row r="751" spans="1:80" s="32" customFormat="1" ht="12.75" customHeight="1">
      <c r="A751" s="111"/>
      <c r="B751" s="972"/>
      <c r="C751" s="973"/>
      <c r="D751" s="974"/>
      <c r="E751" s="934"/>
      <c r="F751" s="935"/>
      <c r="G751" s="935"/>
      <c r="H751" s="935"/>
      <c r="I751" s="935"/>
      <c r="J751" s="935"/>
      <c r="K751" s="935"/>
      <c r="L751" s="935"/>
      <c r="M751" s="935"/>
      <c r="N751" s="935"/>
      <c r="O751" s="935"/>
      <c r="P751" s="935"/>
      <c r="Q751" s="935"/>
      <c r="R751" s="935"/>
      <c r="S751" s="935"/>
      <c r="T751" s="935"/>
      <c r="U751" s="935"/>
      <c r="V751" s="935"/>
      <c r="W751" s="935"/>
      <c r="X751" s="935"/>
      <c r="Y751" s="935"/>
      <c r="Z751" s="935"/>
      <c r="AA751" s="935"/>
      <c r="AB751" s="935"/>
      <c r="AC751" s="935"/>
      <c r="AD751" s="935"/>
      <c r="AE751" s="935"/>
      <c r="AF751" s="935"/>
      <c r="AG751" s="935"/>
      <c r="AH751" s="935"/>
      <c r="AI751" s="935"/>
      <c r="AJ751" s="935"/>
      <c r="AK751" s="935"/>
      <c r="AL751" s="935"/>
      <c r="AM751" s="935"/>
      <c r="AN751" s="935"/>
      <c r="AO751" s="935"/>
      <c r="AP751" s="935"/>
      <c r="AQ751" s="935"/>
      <c r="AR751" s="935"/>
      <c r="AS751" s="935"/>
      <c r="AT751" s="935"/>
      <c r="AU751" s="935"/>
      <c r="AV751" s="935"/>
      <c r="AW751" s="935"/>
      <c r="AX751" s="935"/>
      <c r="AY751" s="935"/>
      <c r="AZ751" s="935"/>
      <c r="BA751" s="935"/>
      <c r="BB751" s="935"/>
      <c r="BC751" s="935"/>
      <c r="BD751" s="935"/>
      <c r="BE751" s="935"/>
      <c r="BF751" s="936"/>
      <c r="BG751" s="902"/>
      <c r="BH751" s="903"/>
      <c r="BI751" s="903"/>
      <c r="BJ751" s="903"/>
      <c r="BK751" s="903"/>
      <c r="BL751" s="904"/>
      <c r="BM751" s="105"/>
      <c r="BN751" s="105"/>
      <c r="BO751" s="105"/>
      <c r="BP751" s="105"/>
      <c r="BQ751" s="105"/>
      <c r="BR751" s="105"/>
      <c r="BS751" s="105"/>
      <c r="BT751" s="105"/>
      <c r="BU751" s="105"/>
      <c r="BV751" s="105"/>
      <c r="BW751" s="105"/>
      <c r="BX751" s="105"/>
      <c r="BY751" s="105"/>
      <c r="BZ751" s="105"/>
      <c r="CA751" s="105"/>
      <c r="CB751" s="105"/>
    </row>
    <row r="752" spans="1:80" s="32" customFormat="1" ht="12.75" customHeight="1">
      <c r="A752" s="111"/>
      <c r="B752" s="975"/>
      <c r="C752" s="976"/>
      <c r="D752" s="977"/>
      <c r="E752" s="937"/>
      <c r="F752" s="938"/>
      <c r="G752" s="938"/>
      <c r="H752" s="938"/>
      <c r="I752" s="938"/>
      <c r="J752" s="938"/>
      <c r="K752" s="938"/>
      <c r="L752" s="938"/>
      <c r="M752" s="938"/>
      <c r="N752" s="938"/>
      <c r="O752" s="938"/>
      <c r="P752" s="938"/>
      <c r="Q752" s="938"/>
      <c r="R752" s="938"/>
      <c r="S752" s="938"/>
      <c r="T752" s="938"/>
      <c r="U752" s="938"/>
      <c r="V752" s="938"/>
      <c r="W752" s="938"/>
      <c r="X752" s="938"/>
      <c r="Y752" s="938"/>
      <c r="Z752" s="938"/>
      <c r="AA752" s="938"/>
      <c r="AB752" s="938"/>
      <c r="AC752" s="938"/>
      <c r="AD752" s="938"/>
      <c r="AE752" s="938"/>
      <c r="AF752" s="938"/>
      <c r="AG752" s="938"/>
      <c r="AH752" s="938"/>
      <c r="AI752" s="938"/>
      <c r="AJ752" s="938"/>
      <c r="AK752" s="938"/>
      <c r="AL752" s="938"/>
      <c r="AM752" s="938"/>
      <c r="AN752" s="938"/>
      <c r="AO752" s="938"/>
      <c r="AP752" s="938"/>
      <c r="AQ752" s="938"/>
      <c r="AR752" s="938"/>
      <c r="AS752" s="938"/>
      <c r="AT752" s="938"/>
      <c r="AU752" s="938"/>
      <c r="AV752" s="938"/>
      <c r="AW752" s="938"/>
      <c r="AX752" s="938"/>
      <c r="AY752" s="938"/>
      <c r="AZ752" s="938"/>
      <c r="BA752" s="938"/>
      <c r="BB752" s="938"/>
      <c r="BC752" s="938"/>
      <c r="BD752" s="938"/>
      <c r="BE752" s="938"/>
      <c r="BF752" s="939"/>
      <c r="BG752" s="905"/>
      <c r="BH752" s="906"/>
      <c r="BI752" s="906"/>
      <c r="BJ752" s="906"/>
      <c r="BK752" s="906"/>
      <c r="BL752" s="907"/>
      <c r="BM752" s="105"/>
      <c r="BN752" s="105"/>
      <c r="BO752" s="105"/>
      <c r="BP752" s="105"/>
      <c r="BQ752" s="105"/>
      <c r="BR752" s="105"/>
      <c r="BS752" s="105"/>
      <c r="BT752" s="105"/>
      <c r="BU752" s="105"/>
      <c r="BV752" s="105"/>
      <c r="BW752" s="105"/>
      <c r="BX752" s="105"/>
      <c r="BY752" s="105"/>
      <c r="BZ752" s="105"/>
      <c r="CA752" s="105"/>
      <c r="CB752" s="105"/>
    </row>
    <row r="753" spans="1:80" s="32" customFormat="1" ht="12.75" customHeight="1">
      <c r="A753" s="111"/>
      <c r="B753" s="969" t="s">
        <v>42</v>
      </c>
      <c r="C753" s="970"/>
      <c r="D753" s="971"/>
      <c r="E753" s="931" t="s">
        <v>91</v>
      </c>
      <c r="F753" s="932"/>
      <c r="G753" s="932"/>
      <c r="H753" s="932"/>
      <c r="I753" s="932"/>
      <c r="J753" s="932"/>
      <c r="K753" s="932"/>
      <c r="L753" s="932"/>
      <c r="M753" s="932"/>
      <c r="N753" s="932"/>
      <c r="O753" s="932"/>
      <c r="P753" s="932"/>
      <c r="Q753" s="932"/>
      <c r="R753" s="932"/>
      <c r="S753" s="932"/>
      <c r="T753" s="932"/>
      <c r="U753" s="932"/>
      <c r="V753" s="932"/>
      <c r="W753" s="932"/>
      <c r="X753" s="932"/>
      <c r="Y753" s="932"/>
      <c r="Z753" s="932"/>
      <c r="AA753" s="932"/>
      <c r="AB753" s="932"/>
      <c r="AC753" s="932"/>
      <c r="AD753" s="932"/>
      <c r="AE753" s="932"/>
      <c r="AF753" s="932"/>
      <c r="AG753" s="932"/>
      <c r="AH753" s="932"/>
      <c r="AI753" s="932"/>
      <c r="AJ753" s="932"/>
      <c r="AK753" s="932"/>
      <c r="AL753" s="932"/>
      <c r="AM753" s="932"/>
      <c r="AN753" s="932"/>
      <c r="AO753" s="932"/>
      <c r="AP753" s="932"/>
      <c r="AQ753" s="932"/>
      <c r="AR753" s="932"/>
      <c r="AS753" s="932"/>
      <c r="AT753" s="932"/>
      <c r="AU753" s="932"/>
      <c r="AV753" s="932"/>
      <c r="AW753" s="932"/>
      <c r="AX753" s="932"/>
      <c r="AY753" s="932"/>
      <c r="AZ753" s="932"/>
      <c r="BA753" s="932"/>
      <c r="BB753" s="932"/>
      <c r="BC753" s="932"/>
      <c r="BD753" s="932"/>
      <c r="BE753" s="932"/>
      <c r="BF753" s="933"/>
      <c r="BG753" s="899"/>
      <c r="BH753" s="900"/>
      <c r="BI753" s="900"/>
      <c r="BJ753" s="900"/>
      <c r="BK753" s="900"/>
      <c r="BL753" s="901"/>
      <c r="BM753" s="105"/>
      <c r="BN753" s="105"/>
      <c r="BO753" s="105"/>
      <c r="BP753" s="105"/>
      <c r="BQ753" s="105"/>
      <c r="BR753" s="105"/>
      <c r="BS753" s="105"/>
      <c r="BT753" s="105"/>
      <c r="BU753" s="105"/>
      <c r="BV753" s="105"/>
      <c r="BW753" s="105"/>
      <c r="BX753" s="105"/>
      <c r="BY753" s="105"/>
      <c r="BZ753" s="105"/>
      <c r="CA753" s="105"/>
      <c r="CB753" s="105"/>
    </row>
    <row r="754" spans="1:80" s="32" customFormat="1" ht="12.75" customHeight="1">
      <c r="A754" s="111"/>
      <c r="B754" s="975"/>
      <c r="C754" s="976"/>
      <c r="D754" s="977"/>
      <c r="E754" s="937"/>
      <c r="F754" s="938"/>
      <c r="G754" s="938"/>
      <c r="H754" s="938"/>
      <c r="I754" s="938"/>
      <c r="J754" s="938"/>
      <c r="K754" s="938"/>
      <c r="L754" s="938"/>
      <c r="M754" s="938"/>
      <c r="N754" s="938"/>
      <c r="O754" s="938"/>
      <c r="P754" s="938"/>
      <c r="Q754" s="938"/>
      <c r="R754" s="938"/>
      <c r="S754" s="938"/>
      <c r="T754" s="938"/>
      <c r="U754" s="938"/>
      <c r="V754" s="938"/>
      <c r="W754" s="938"/>
      <c r="X754" s="938"/>
      <c r="Y754" s="938"/>
      <c r="Z754" s="938"/>
      <c r="AA754" s="938"/>
      <c r="AB754" s="938"/>
      <c r="AC754" s="938"/>
      <c r="AD754" s="938"/>
      <c r="AE754" s="938"/>
      <c r="AF754" s="938"/>
      <c r="AG754" s="938"/>
      <c r="AH754" s="938"/>
      <c r="AI754" s="938"/>
      <c r="AJ754" s="938"/>
      <c r="AK754" s="938"/>
      <c r="AL754" s="938"/>
      <c r="AM754" s="938"/>
      <c r="AN754" s="938"/>
      <c r="AO754" s="938"/>
      <c r="AP754" s="938"/>
      <c r="AQ754" s="938"/>
      <c r="AR754" s="938"/>
      <c r="AS754" s="938"/>
      <c r="AT754" s="938"/>
      <c r="AU754" s="938"/>
      <c r="AV754" s="938"/>
      <c r="AW754" s="938"/>
      <c r="AX754" s="938"/>
      <c r="AY754" s="938"/>
      <c r="AZ754" s="938"/>
      <c r="BA754" s="938"/>
      <c r="BB754" s="938"/>
      <c r="BC754" s="938"/>
      <c r="BD754" s="938"/>
      <c r="BE754" s="938"/>
      <c r="BF754" s="939"/>
      <c r="BG754" s="905"/>
      <c r="BH754" s="906"/>
      <c r="BI754" s="906"/>
      <c r="BJ754" s="906"/>
      <c r="BK754" s="906"/>
      <c r="BL754" s="907"/>
      <c r="BM754" s="105"/>
      <c r="BN754" s="105"/>
      <c r="BO754" s="105"/>
      <c r="BP754" s="105"/>
      <c r="BQ754" s="105"/>
      <c r="BR754" s="105"/>
      <c r="BS754" s="105"/>
      <c r="BT754" s="105"/>
      <c r="BU754" s="105"/>
      <c r="BV754" s="105"/>
      <c r="BW754" s="105"/>
      <c r="BX754" s="105"/>
      <c r="BY754" s="105"/>
      <c r="BZ754" s="105"/>
      <c r="CA754" s="105"/>
      <c r="CB754" s="105"/>
    </row>
    <row r="755" spans="1:80" s="32" customFormat="1" ht="12.75" customHeight="1">
      <c r="A755" s="111"/>
      <c r="B755" s="969" t="s">
        <v>43</v>
      </c>
      <c r="C755" s="970"/>
      <c r="D755" s="971"/>
      <c r="E755" s="931" t="s">
        <v>448</v>
      </c>
      <c r="F755" s="932"/>
      <c r="G755" s="932"/>
      <c r="H755" s="932"/>
      <c r="I755" s="932"/>
      <c r="J755" s="932"/>
      <c r="K755" s="932"/>
      <c r="L755" s="932"/>
      <c r="M755" s="932"/>
      <c r="N755" s="932"/>
      <c r="O755" s="932"/>
      <c r="P755" s="932"/>
      <c r="Q755" s="932"/>
      <c r="R755" s="932"/>
      <c r="S755" s="932"/>
      <c r="T755" s="932"/>
      <c r="U755" s="932"/>
      <c r="V755" s="932"/>
      <c r="W755" s="932"/>
      <c r="X755" s="932"/>
      <c r="Y755" s="932"/>
      <c r="Z755" s="932"/>
      <c r="AA755" s="932"/>
      <c r="AB755" s="932"/>
      <c r="AC755" s="932"/>
      <c r="AD755" s="932"/>
      <c r="AE755" s="932"/>
      <c r="AF755" s="932"/>
      <c r="AG755" s="932"/>
      <c r="AH755" s="932"/>
      <c r="AI755" s="932"/>
      <c r="AJ755" s="932"/>
      <c r="AK755" s="932"/>
      <c r="AL755" s="932"/>
      <c r="AM755" s="932"/>
      <c r="AN755" s="932"/>
      <c r="AO755" s="932"/>
      <c r="AP755" s="932"/>
      <c r="AQ755" s="932"/>
      <c r="AR755" s="932"/>
      <c r="AS755" s="932"/>
      <c r="AT755" s="932"/>
      <c r="AU755" s="932"/>
      <c r="AV755" s="932"/>
      <c r="AW755" s="932"/>
      <c r="AX755" s="932"/>
      <c r="AY755" s="932"/>
      <c r="AZ755" s="932"/>
      <c r="BA755" s="932"/>
      <c r="BB755" s="932"/>
      <c r="BC755" s="932"/>
      <c r="BD755" s="932"/>
      <c r="BE755" s="932"/>
      <c r="BF755" s="933"/>
      <c r="BG755" s="899"/>
      <c r="BH755" s="900"/>
      <c r="BI755" s="900"/>
      <c r="BJ755" s="900"/>
      <c r="BK755" s="900"/>
      <c r="BL755" s="901"/>
      <c r="BM755" s="105"/>
      <c r="BN755" s="105"/>
      <c r="BO755" s="105"/>
      <c r="BP755" s="105"/>
      <c r="BQ755" s="105"/>
      <c r="BR755" s="105"/>
      <c r="BS755" s="105"/>
      <c r="BT755" s="105"/>
      <c r="BU755" s="105"/>
      <c r="BV755" s="105"/>
      <c r="BW755" s="105"/>
      <c r="BX755" s="105"/>
      <c r="BY755" s="105"/>
      <c r="BZ755" s="105"/>
      <c r="CA755" s="105"/>
      <c r="CB755" s="105"/>
    </row>
    <row r="756" spans="1:80" s="32" customFormat="1" ht="12.75" customHeight="1">
      <c r="A756" s="111"/>
      <c r="B756" s="972"/>
      <c r="C756" s="973"/>
      <c r="D756" s="974"/>
      <c r="E756" s="934"/>
      <c r="F756" s="935"/>
      <c r="G756" s="935"/>
      <c r="H756" s="935"/>
      <c r="I756" s="935"/>
      <c r="J756" s="935"/>
      <c r="K756" s="935"/>
      <c r="L756" s="935"/>
      <c r="M756" s="935"/>
      <c r="N756" s="935"/>
      <c r="O756" s="935"/>
      <c r="P756" s="935"/>
      <c r="Q756" s="935"/>
      <c r="R756" s="935"/>
      <c r="S756" s="935"/>
      <c r="T756" s="935"/>
      <c r="U756" s="935"/>
      <c r="V756" s="935"/>
      <c r="W756" s="935"/>
      <c r="X756" s="935"/>
      <c r="Y756" s="935"/>
      <c r="Z756" s="935"/>
      <c r="AA756" s="935"/>
      <c r="AB756" s="935"/>
      <c r="AC756" s="935"/>
      <c r="AD756" s="935"/>
      <c r="AE756" s="935"/>
      <c r="AF756" s="935"/>
      <c r="AG756" s="935"/>
      <c r="AH756" s="935"/>
      <c r="AI756" s="935"/>
      <c r="AJ756" s="935"/>
      <c r="AK756" s="935"/>
      <c r="AL756" s="935"/>
      <c r="AM756" s="935"/>
      <c r="AN756" s="935"/>
      <c r="AO756" s="935"/>
      <c r="AP756" s="935"/>
      <c r="AQ756" s="935"/>
      <c r="AR756" s="935"/>
      <c r="AS756" s="935"/>
      <c r="AT756" s="935"/>
      <c r="AU756" s="935"/>
      <c r="AV756" s="935"/>
      <c r="AW756" s="935"/>
      <c r="AX756" s="935"/>
      <c r="AY756" s="935"/>
      <c r="AZ756" s="935"/>
      <c r="BA756" s="935"/>
      <c r="BB756" s="935"/>
      <c r="BC756" s="935"/>
      <c r="BD756" s="935"/>
      <c r="BE756" s="935"/>
      <c r="BF756" s="936"/>
      <c r="BG756" s="902"/>
      <c r="BH756" s="903"/>
      <c r="BI756" s="903"/>
      <c r="BJ756" s="903"/>
      <c r="BK756" s="903"/>
      <c r="BL756" s="904"/>
      <c r="BM756" s="105"/>
      <c r="BN756" s="105"/>
      <c r="BO756" s="105"/>
      <c r="BP756" s="105"/>
      <c r="BQ756" s="105"/>
      <c r="BR756" s="105"/>
      <c r="BS756" s="105"/>
      <c r="BT756" s="105"/>
      <c r="BU756" s="105"/>
      <c r="BV756" s="105"/>
      <c r="BW756" s="105"/>
      <c r="BX756" s="105"/>
      <c r="BY756" s="105"/>
      <c r="BZ756" s="105"/>
      <c r="CA756" s="105"/>
      <c r="CB756" s="105"/>
    </row>
    <row r="757" spans="1:80" s="32" customFormat="1" ht="12.75" customHeight="1">
      <c r="A757" s="111"/>
      <c r="B757" s="975"/>
      <c r="C757" s="976"/>
      <c r="D757" s="977"/>
      <c r="E757" s="937"/>
      <c r="F757" s="938"/>
      <c r="G757" s="938"/>
      <c r="H757" s="938"/>
      <c r="I757" s="938"/>
      <c r="J757" s="938"/>
      <c r="K757" s="938"/>
      <c r="L757" s="938"/>
      <c r="M757" s="938"/>
      <c r="N757" s="938"/>
      <c r="O757" s="938"/>
      <c r="P757" s="938"/>
      <c r="Q757" s="938"/>
      <c r="R757" s="938"/>
      <c r="S757" s="938"/>
      <c r="T757" s="938"/>
      <c r="U757" s="938"/>
      <c r="V757" s="938"/>
      <c r="W757" s="938"/>
      <c r="X757" s="938"/>
      <c r="Y757" s="938"/>
      <c r="Z757" s="938"/>
      <c r="AA757" s="938"/>
      <c r="AB757" s="938"/>
      <c r="AC757" s="938"/>
      <c r="AD757" s="938"/>
      <c r="AE757" s="938"/>
      <c r="AF757" s="938"/>
      <c r="AG757" s="938"/>
      <c r="AH757" s="938"/>
      <c r="AI757" s="938"/>
      <c r="AJ757" s="938"/>
      <c r="AK757" s="938"/>
      <c r="AL757" s="938"/>
      <c r="AM757" s="938"/>
      <c r="AN757" s="938"/>
      <c r="AO757" s="938"/>
      <c r="AP757" s="938"/>
      <c r="AQ757" s="938"/>
      <c r="AR757" s="938"/>
      <c r="AS757" s="938"/>
      <c r="AT757" s="938"/>
      <c r="AU757" s="938"/>
      <c r="AV757" s="938"/>
      <c r="AW757" s="938"/>
      <c r="AX757" s="938"/>
      <c r="AY757" s="938"/>
      <c r="AZ757" s="938"/>
      <c r="BA757" s="938"/>
      <c r="BB757" s="938"/>
      <c r="BC757" s="938"/>
      <c r="BD757" s="938"/>
      <c r="BE757" s="938"/>
      <c r="BF757" s="939"/>
      <c r="BG757" s="905"/>
      <c r="BH757" s="906"/>
      <c r="BI757" s="906"/>
      <c r="BJ757" s="906"/>
      <c r="BK757" s="906"/>
      <c r="BL757" s="907"/>
      <c r="BM757" s="105"/>
      <c r="BN757" s="105"/>
      <c r="BO757" s="105"/>
      <c r="BP757" s="105"/>
      <c r="BQ757" s="105"/>
      <c r="BR757" s="105"/>
      <c r="BS757" s="105"/>
      <c r="BT757" s="105"/>
      <c r="BU757" s="105"/>
      <c r="BV757" s="105"/>
      <c r="BW757" s="105"/>
      <c r="BX757" s="105"/>
      <c r="BY757" s="105"/>
      <c r="BZ757" s="105"/>
      <c r="CA757" s="105"/>
      <c r="CB757" s="105"/>
    </row>
    <row r="758" spans="1:80" s="15" customFormat="1" ht="18" customHeight="1">
      <c r="A758" s="90"/>
      <c r="B758" s="925" t="s">
        <v>86</v>
      </c>
      <c r="C758" s="926"/>
      <c r="D758" s="926"/>
      <c r="E758" s="926"/>
      <c r="F758" s="926"/>
      <c r="G758" s="926"/>
      <c r="H758" s="926"/>
      <c r="I758" s="926"/>
      <c r="J758" s="926"/>
      <c r="K758" s="926"/>
      <c r="L758" s="926"/>
      <c r="M758" s="926"/>
      <c r="N758" s="926"/>
      <c r="O758" s="926"/>
      <c r="P758" s="926"/>
      <c r="Q758" s="926"/>
      <c r="R758" s="926"/>
      <c r="S758" s="926"/>
      <c r="T758" s="926"/>
      <c r="U758" s="926"/>
      <c r="V758" s="926"/>
      <c r="W758" s="926"/>
      <c r="X758" s="926"/>
      <c r="Y758" s="926"/>
      <c r="Z758" s="926"/>
      <c r="AA758" s="926"/>
      <c r="AB758" s="926"/>
      <c r="AC758" s="926"/>
      <c r="AD758" s="926"/>
      <c r="AE758" s="926"/>
      <c r="AF758" s="926"/>
      <c r="AG758" s="926"/>
      <c r="AH758" s="926"/>
      <c r="AI758" s="926"/>
      <c r="AJ758" s="926"/>
      <c r="AK758" s="926"/>
      <c r="AL758" s="926"/>
      <c r="AM758" s="926"/>
      <c r="AN758" s="926"/>
      <c r="AO758" s="926"/>
      <c r="AP758" s="926"/>
      <c r="AQ758" s="926"/>
      <c r="AR758" s="926"/>
      <c r="AS758" s="926"/>
      <c r="AT758" s="926"/>
      <c r="AU758" s="926"/>
      <c r="AV758" s="926"/>
      <c r="AW758" s="926"/>
      <c r="AX758" s="926"/>
      <c r="AY758" s="926"/>
      <c r="AZ758" s="926"/>
      <c r="BA758" s="926"/>
      <c r="BB758" s="926"/>
      <c r="BC758" s="926"/>
      <c r="BD758" s="926"/>
      <c r="BE758" s="926"/>
      <c r="BF758" s="926"/>
      <c r="BG758" s="926"/>
      <c r="BH758" s="926"/>
      <c r="BI758" s="926"/>
      <c r="BJ758" s="926"/>
      <c r="BK758" s="926"/>
      <c r="BL758" s="927"/>
      <c r="BM758" s="103"/>
      <c r="BN758" s="103"/>
      <c r="BO758" s="103"/>
      <c r="BP758" s="103"/>
      <c r="BQ758" s="103"/>
      <c r="BR758" s="103"/>
      <c r="BS758" s="103"/>
      <c r="BT758" s="103"/>
    </row>
    <row r="759" spans="1:80" s="32" customFormat="1" ht="12.75" customHeight="1">
      <c r="A759" s="111"/>
      <c r="B759" s="969" t="s">
        <v>44</v>
      </c>
      <c r="C759" s="970"/>
      <c r="D759" s="971"/>
      <c r="E759" s="1131" t="s">
        <v>657</v>
      </c>
      <c r="F759" s="1132"/>
      <c r="G759" s="1132"/>
      <c r="H759" s="1132"/>
      <c r="I759" s="1132"/>
      <c r="J759" s="1132"/>
      <c r="K759" s="1132"/>
      <c r="L759" s="1132"/>
      <c r="M759" s="1132"/>
      <c r="N759" s="1132"/>
      <c r="O759" s="1132"/>
      <c r="P759" s="1132"/>
      <c r="Q759" s="1132"/>
      <c r="R759" s="1132"/>
      <c r="S759" s="1132"/>
      <c r="T759" s="1132"/>
      <c r="U759" s="1132"/>
      <c r="V759" s="1132"/>
      <c r="W759" s="1132"/>
      <c r="X759" s="1132"/>
      <c r="Y759" s="1132"/>
      <c r="Z759" s="1132"/>
      <c r="AA759" s="1132"/>
      <c r="AB759" s="1132"/>
      <c r="AC759" s="1132"/>
      <c r="AD759" s="1132"/>
      <c r="AE759" s="1132"/>
      <c r="AF759" s="1132"/>
      <c r="AG759" s="1132"/>
      <c r="AH759" s="1132"/>
      <c r="AI759" s="1132"/>
      <c r="AJ759" s="1132"/>
      <c r="AK759" s="1132"/>
      <c r="AL759" s="1132"/>
      <c r="AM759" s="1132"/>
      <c r="AN759" s="1132"/>
      <c r="AO759" s="1132"/>
      <c r="AP759" s="1132"/>
      <c r="AQ759" s="1132"/>
      <c r="AR759" s="1132"/>
      <c r="AS759" s="1132"/>
      <c r="AT759" s="1132"/>
      <c r="AU759" s="1132"/>
      <c r="AV759" s="1132"/>
      <c r="AW759" s="1132"/>
      <c r="AX759" s="1132"/>
      <c r="AY759" s="1132"/>
      <c r="AZ759" s="1132"/>
      <c r="BA759" s="1132"/>
      <c r="BB759" s="1132"/>
      <c r="BC759" s="1132"/>
      <c r="BD759" s="1132"/>
      <c r="BE759" s="1132"/>
      <c r="BF759" s="1133"/>
      <c r="BG759" s="899"/>
      <c r="BH759" s="900"/>
      <c r="BI759" s="900"/>
      <c r="BJ759" s="900"/>
      <c r="BK759" s="900"/>
      <c r="BL759" s="901"/>
      <c r="BM759" s="105"/>
      <c r="BN759" s="105"/>
      <c r="BO759" s="105"/>
      <c r="BP759" s="105"/>
      <c r="BQ759" s="105"/>
      <c r="BR759" s="105"/>
      <c r="BS759" s="105"/>
      <c r="BT759" s="105"/>
      <c r="BU759" s="105"/>
      <c r="BV759" s="105"/>
      <c r="BW759" s="105"/>
      <c r="BX759" s="105"/>
      <c r="BY759" s="105"/>
      <c r="BZ759" s="105"/>
      <c r="CA759" s="105"/>
      <c r="CB759" s="105"/>
    </row>
    <row r="760" spans="1:80" s="32" customFormat="1" ht="12.75" customHeight="1">
      <c r="A760" s="111"/>
      <c r="B760" s="972"/>
      <c r="C760" s="973"/>
      <c r="D760" s="974"/>
      <c r="E760" s="1134"/>
      <c r="F760" s="1135"/>
      <c r="G760" s="1135"/>
      <c r="H760" s="1135"/>
      <c r="I760" s="1135"/>
      <c r="J760" s="1135"/>
      <c r="K760" s="1135"/>
      <c r="L760" s="1135"/>
      <c r="M760" s="1135"/>
      <c r="N760" s="1135"/>
      <c r="O760" s="1135"/>
      <c r="P760" s="1135"/>
      <c r="Q760" s="1135"/>
      <c r="R760" s="1135"/>
      <c r="S760" s="1135"/>
      <c r="T760" s="1135"/>
      <c r="U760" s="1135"/>
      <c r="V760" s="1135"/>
      <c r="W760" s="1135"/>
      <c r="X760" s="1135"/>
      <c r="Y760" s="1135"/>
      <c r="Z760" s="1135"/>
      <c r="AA760" s="1135"/>
      <c r="AB760" s="1135"/>
      <c r="AC760" s="1135"/>
      <c r="AD760" s="1135"/>
      <c r="AE760" s="1135"/>
      <c r="AF760" s="1135"/>
      <c r="AG760" s="1135"/>
      <c r="AH760" s="1135"/>
      <c r="AI760" s="1135"/>
      <c r="AJ760" s="1135"/>
      <c r="AK760" s="1135"/>
      <c r="AL760" s="1135"/>
      <c r="AM760" s="1135"/>
      <c r="AN760" s="1135"/>
      <c r="AO760" s="1135"/>
      <c r="AP760" s="1135"/>
      <c r="AQ760" s="1135"/>
      <c r="AR760" s="1135"/>
      <c r="AS760" s="1135"/>
      <c r="AT760" s="1135"/>
      <c r="AU760" s="1135"/>
      <c r="AV760" s="1135"/>
      <c r="AW760" s="1135"/>
      <c r="AX760" s="1135"/>
      <c r="AY760" s="1135"/>
      <c r="AZ760" s="1135"/>
      <c r="BA760" s="1135"/>
      <c r="BB760" s="1135"/>
      <c r="BC760" s="1135"/>
      <c r="BD760" s="1135"/>
      <c r="BE760" s="1135"/>
      <c r="BF760" s="1136"/>
      <c r="BG760" s="902"/>
      <c r="BH760" s="903"/>
      <c r="BI760" s="903"/>
      <c r="BJ760" s="903"/>
      <c r="BK760" s="903"/>
      <c r="BL760" s="904"/>
      <c r="BM760" s="105"/>
      <c r="BN760" s="105"/>
      <c r="BO760" s="105"/>
      <c r="BP760" s="105"/>
      <c r="BQ760" s="105"/>
      <c r="BR760" s="105"/>
      <c r="BS760" s="105"/>
      <c r="BT760" s="105"/>
      <c r="BU760" s="105"/>
      <c r="BV760" s="105"/>
      <c r="BW760" s="105"/>
      <c r="BX760" s="105"/>
      <c r="BY760" s="105"/>
      <c r="BZ760" s="105"/>
      <c r="CA760" s="105"/>
      <c r="CB760" s="105"/>
    </row>
    <row r="761" spans="1:80" s="32" customFormat="1" ht="12.75" customHeight="1">
      <c r="A761" s="111"/>
      <c r="B761" s="972"/>
      <c r="C761" s="973"/>
      <c r="D761" s="974"/>
      <c r="E761" s="1134"/>
      <c r="F761" s="1135"/>
      <c r="G761" s="1135"/>
      <c r="H761" s="1135"/>
      <c r="I761" s="1135"/>
      <c r="J761" s="1135"/>
      <c r="K761" s="1135"/>
      <c r="L761" s="1135"/>
      <c r="M761" s="1135"/>
      <c r="N761" s="1135"/>
      <c r="O761" s="1135"/>
      <c r="P761" s="1135"/>
      <c r="Q761" s="1135"/>
      <c r="R761" s="1135"/>
      <c r="S761" s="1135"/>
      <c r="T761" s="1135"/>
      <c r="U761" s="1135"/>
      <c r="V761" s="1135"/>
      <c r="W761" s="1135"/>
      <c r="X761" s="1135"/>
      <c r="Y761" s="1135"/>
      <c r="Z761" s="1135"/>
      <c r="AA761" s="1135"/>
      <c r="AB761" s="1135"/>
      <c r="AC761" s="1135"/>
      <c r="AD761" s="1135"/>
      <c r="AE761" s="1135"/>
      <c r="AF761" s="1135"/>
      <c r="AG761" s="1135"/>
      <c r="AH761" s="1135"/>
      <c r="AI761" s="1135"/>
      <c r="AJ761" s="1135"/>
      <c r="AK761" s="1135"/>
      <c r="AL761" s="1135"/>
      <c r="AM761" s="1135"/>
      <c r="AN761" s="1135"/>
      <c r="AO761" s="1135"/>
      <c r="AP761" s="1135"/>
      <c r="AQ761" s="1135"/>
      <c r="AR761" s="1135"/>
      <c r="AS761" s="1135"/>
      <c r="AT761" s="1135"/>
      <c r="AU761" s="1135"/>
      <c r="AV761" s="1135"/>
      <c r="AW761" s="1135"/>
      <c r="AX761" s="1135"/>
      <c r="AY761" s="1135"/>
      <c r="AZ761" s="1135"/>
      <c r="BA761" s="1135"/>
      <c r="BB761" s="1135"/>
      <c r="BC761" s="1135"/>
      <c r="BD761" s="1135"/>
      <c r="BE761" s="1135"/>
      <c r="BF761" s="1136"/>
      <c r="BG761" s="902"/>
      <c r="BH761" s="903"/>
      <c r="BI761" s="903"/>
      <c r="BJ761" s="903"/>
      <c r="BK761" s="903"/>
      <c r="BL761" s="904"/>
      <c r="BM761" s="105"/>
      <c r="BN761" s="105"/>
      <c r="BO761" s="105"/>
      <c r="BP761" s="105"/>
      <c r="BQ761" s="105"/>
      <c r="BR761" s="105"/>
      <c r="BS761" s="105"/>
      <c r="BT761" s="105"/>
      <c r="BU761" s="105"/>
      <c r="BV761" s="105"/>
      <c r="BW761" s="105"/>
      <c r="BX761" s="105"/>
      <c r="BY761" s="105"/>
      <c r="BZ761" s="105"/>
      <c r="CA761" s="105"/>
      <c r="CB761" s="105"/>
    </row>
    <row r="762" spans="1:80" s="32" customFormat="1" ht="12.75" customHeight="1">
      <c r="A762" s="111"/>
      <c r="B762" s="972"/>
      <c r="C762" s="973"/>
      <c r="D762" s="974"/>
      <c r="E762" s="1134"/>
      <c r="F762" s="1135"/>
      <c r="G762" s="1135"/>
      <c r="H762" s="1135"/>
      <c r="I762" s="1135"/>
      <c r="J762" s="1135"/>
      <c r="K762" s="1135"/>
      <c r="L762" s="1135"/>
      <c r="M762" s="1135"/>
      <c r="N762" s="1135"/>
      <c r="O762" s="1135"/>
      <c r="P762" s="1135"/>
      <c r="Q762" s="1135"/>
      <c r="R762" s="1135"/>
      <c r="S762" s="1135"/>
      <c r="T762" s="1135"/>
      <c r="U762" s="1135"/>
      <c r="V762" s="1135"/>
      <c r="W762" s="1135"/>
      <c r="X762" s="1135"/>
      <c r="Y762" s="1135"/>
      <c r="Z762" s="1135"/>
      <c r="AA762" s="1135"/>
      <c r="AB762" s="1135"/>
      <c r="AC762" s="1135"/>
      <c r="AD762" s="1135"/>
      <c r="AE762" s="1135"/>
      <c r="AF762" s="1135"/>
      <c r="AG762" s="1135"/>
      <c r="AH762" s="1135"/>
      <c r="AI762" s="1135"/>
      <c r="AJ762" s="1135"/>
      <c r="AK762" s="1135"/>
      <c r="AL762" s="1135"/>
      <c r="AM762" s="1135"/>
      <c r="AN762" s="1135"/>
      <c r="AO762" s="1135"/>
      <c r="AP762" s="1135"/>
      <c r="AQ762" s="1135"/>
      <c r="AR762" s="1135"/>
      <c r="AS762" s="1135"/>
      <c r="AT762" s="1135"/>
      <c r="AU762" s="1135"/>
      <c r="AV762" s="1135"/>
      <c r="AW762" s="1135"/>
      <c r="AX762" s="1135"/>
      <c r="AY762" s="1135"/>
      <c r="AZ762" s="1135"/>
      <c r="BA762" s="1135"/>
      <c r="BB762" s="1135"/>
      <c r="BC762" s="1135"/>
      <c r="BD762" s="1135"/>
      <c r="BE762" s="1135"/>
      <c r="BF762" s="1136"/>
      <c r="BG762" s="902"/>
      <c r="BH762" s="903"/>
      <c r="BI762" s="903"/>
      <c r="BJ762" s="903"/>
      <c r="BK762" s="903"/>
      <c r="BL762" s="904"/>
      <c r="BM762" s="105"/>
      <c r="BN762" s="105"/>
      <c r="BO762" s="105"/>
      <c r="BP762" s="105"/>
      <c r="BQ762" s="105"/>
      <c r="BR762" s="105"/>
      <c r="BS762" s="105"/>
      <c r="BT762" s="105"/>
      <c r="BU762" s="105"/>
      <c r="BV762" s="105"/>
      <c r="BW762" s="105"/>
      <c r="BX762" s="105"/>
      <c r="BY762" s="105"/>
      <c r="BZ762" s="105"/>
      <c r="CA762" s="105"/>
      <c r="CB762" s="105"/>
    </row>
    <row r="763" spans="1:80" s="32" customFormat="1" ht="12.75" customHeight="1">
      <c r="A763" s="111"/>
      <c r="B763" s="972"/>
      <c r="C763" s="973"/>
      <c r="D763" s="974"/>
      <c r="E763" s="785"/>
      <c r="F763" s="1129" t="s">
        <v>526</v>
      </c>
      <c r="G763" s="1130"/>
      <c r="H763" s="1343" t="s">
        <v>658</v>
      </c>
      <c r="I763" s="1343"/>
      <c r="J763" s="1343"/>
      <c r="K763" s="1343"/>
      <c r="L763" s="1343"/>
      <c r="M763" s="1343"/>
      <c r="N763" s="1343"/>
      <c r="O763" s="1343"/>
      <c r="P763" s="1343"/>
      <c r="Q763" s="1343"/>
      <c r="R763" s="1343"/>
      <c r="S763" s="1343"/>
      <c r="T763" s="1343"/>
      <c r="U763" s="1343"/>
      <c r="V763" s="1343"/>
      <c r="W763" s="1343"/>
      <c r="X763" s="1343"/>
      <c r="Y763" s="1343"/>
      <c r="Z763" s="1343"/>
      <c r="AA763" s="1343"/>
      <c r="AB763" s="1343"/>
      <c r="AC763" s="1343"/>
      <c r="AD763" s="1343"/>
      <c r="AE763" s="1343"/>
      <c r="AF763" s="1343"/>
      <c r="AG763" s="1343"/>
      <c r="AH763" s="1343"/>
      <c r="AI763" s="1343"/>
      <c r="AJ763" s="1343"/>
      <c r="AK763" s="1343"/>
      <c r="AL763" s="1343"/>
      <c r="AM763" s="1343"/>
      <c r="AN763" s="1343"/>
      <c r="AO763" s="1343"/>
      <c r="AP763" s="1343"/>
      <c r="AQ763" s="1343"/>
      <c r="AR763" s="1343"/>
      <c r="AS763" s="1343"/>
      <c r="AT763" s="1343"/>
      <c r="AU763" s="1343"/>
      <c r="AV763" s="1343"/>
      <c r="AW763" s="1343"/>
      <c r="AX763" s="1343"/>
      <c r="AY763" s="1343"/>
      <c r="AZ763" s="1343"/>
      <c r="BA763" s="1343"/>
      <c r="BB763" s="1343"/>
      <c r="BC763" s="1343"/>
      <c r="BD763" s="1343"/>
      <c r="BE763" s="1343"/>
      <c r="BF763" s="1344"/>
      <c r="BG763" s="1068"/>
      <c r="BH763" s="1069"/>
      <c r="BI763" s="1069"/>
      <c r="BJ763" s="1069"/>
      <c r="BK763" s="1069"/>
      <c r="BL763" s="1070"/>
      <c r="BM763" s="105"/>
      <c r="BN763" s="105"/>
      <c r="BO763" s="105"/>
      <c r="BP763" s="105"/>
      <c r="BQ763" s="105"/>
      <c r="BR763" s="105"/>
      <c r="BS763" s="105"/>
      <c r="BT763" s="105"/>
      <c r="BU763" s="105"/>
      <c r="BV763" s="105"/>
      <c r="BW763" s="105"/>
      <c r="BX763" s="105"/>
      <c r="BY763" s="105"/>
      <c r="BZ763" s="105"/>
      <c r="CA763" s="105"/>
      <c r="CB763" s="105"/>
    </row>
    <row r="764" spans="1:80" s="32" customFormat="1" ht="12.75" customHeight="1">
      <c r="A764" s="111"/>
      <c r="B764" s="972"/>
      <c r="C764" s="973"/>
      <c r="D764" s="974"/>
      <c r="E764" s="785"/>
      <c r="F764" s="1129"/>
      <c r="G764" s="1130"/>
      <c r="H764" s="1345"/>
      <c r="I764" s="1345"/>
      <c r="J764" s="1345"/>
      <c r="K764" s="1345"/>
      <c r="L764" s="1345"/>
      <c r="M764" s="1345"/>
      <c r="N764" s="1345"/>
      <c r="O764" s="1345"/>
      <c r="P764" s="1345"/>
      <c r="Q764" s="1345"/>
      <c r="R764" s="1345"/>
      <c r="S764" s="1345"/>
      <c r="T764" s="1345"/>
      <c r="U764" s="1345"/>
      <c r="V764" s="1345"/>
      <c r="W764" s="1345"/>
      <c r="X764" s="1345"/>
      <c r="Y764" s="1345"/>
      <c r="Z764" s="1345"/>
      <c r="AA764" s="1345"/>
      <c r="AB764" s="1345"/>
      <c r="AC764" s="1345"/>
      <c r="AD764" s="1345"/>
      <c r="AE764" s="1345"/>
      <c r="AF764" s="1345"/>
      <c r="AG764" s="1345"/>
      <c r="AH764" s="1345"/>
      <c r="AI764" s="1345"/>
      <c r="AJ764" s="1345"/>
      <c r="AK764" s="1345"/>
      <c r="AL764" s="1345"/>
      <c r="AM764" s="1345"/>
      <c r="AN764" s="1345"/>
      <c r="AO764" s="1345"/>
      <c r="AP764" s="1345"/>
      <c r="AQ764" s="1345"/>
      <c r="AR764" s="1345"/>
      <c r="AS764" s="1345"/>
      <c r="AT764" s="1345"/>
      <c r="AU764" s="1345"/>
      <c r="AV764" s="1345"/>
      <c r="AW764" s="1345"/>
      <c r="AX764" s="1345"/>
      <c r="AY764" s="1345"/>
      <c r="AZ764" s="1345"/>
      <c r="BA764" s="1345"/>
      <c r="BB764" s="1345"/>
      <c r="BC764" s="1345"/>
      <c r="BD764" s="1345"/>
      <c r="BE764" s="1345"/>
      <c r="BF764" s="1346"/>
      <c r="BG764" s="1068"/>
      <c r="BH764" s="1069"/>
      <c r="BI764" s="1069"/>
      <c r="BJ764" s="1069"/>
      <c r="BK764" s="1069"/>
      <c r="BL764" s="1070"/>
      <c r="BM764" s="105"/>
      <c r="BN764" s="105"/>
      <c r="BO764" s="105"/>
      <c r="BP764" s="105"/>
      <c r="BQ764" s="105"/>
      <c r="BR764" s="105"/>
      <c r="BS764" s="105"/>
      <c r="BT764" s="105"/>
      <c r="BU764" s="105"/>
      <c r="BV764" s="105"/>
      <c r="BW764" s="105"/>
      <c r="BX764" s="105"/>
      <c r="BY764" s="105"/>
      <c r="BZ764" s="105"/>
      <c r="CA764" s="105"/>
      <c r="CB764" s="105"/>
    </row>
    <row r="765" spans="1:80" s="32" customFormat="1" ht="18" customHeight="1">
      <c r="A765" s="111"/>
      <c r="B765" s="972"/>
      <c r="C765" s="973"/>
      <c r="D765" s="974"/>
      <c r="E765" s="785"/>
      <c r="F765" s="1129" t="s">
        <v>527</v>
      </c>
      <c r="G765" s="1130"/>
      <c r="H765" s="1320" t="s">
        <v>1426</v>
      </c>
      <c r="I765" s="1320"/>
      <c r="J765" s="1320"/>
      <c r="K765" s="1320"/>
      <c r="L765" s="1320"/>
      <c r="M765" s="1320"/>
      <c r="N765" s="1320"/>
      <c r="O765" s="1320"/>
      <c r="P765" s="1320"/>
      <c r="Q765" s="1320"/>
      <c r="R765" s="1320"/>
      <c r="S765" s="1320"/>
      <c r="T765" s="1320"/>
      <c r="U765" s="1320"/>
      <c r="V765" s="1320"/>
      <c r="W765" s="1320"/>
      <c r="X765" s="1320"/>
      <c r="Y765" s="1320"/>
      <c r="Z765" s="1320"/>
      <c r="AA765" s="1320"/>
      <c r="AB765" s="1320"/>
      <c r="AC765" s="1320"/>
      <c r="AD765" s="1320"/>
      <c r="AE765" s="1320"/>
      <c r="AF765" s="1320"/>
      <c r="AG765" s="1320"/>
      <c r="AH765" s="1320"/>
      <c r="AI765" s="1320"/>
      <c r="AJ765" s="1320"/>
      <c r="AK765" s="1320"/>
      <c r="AL765" s="1320"/>
      <c r="AM765" s="1320"/>
      <c r="AN765" s="1320"/>
      <c r="AO765" s="1320"/>
      <c r="AP765" s="1320"/>
      <c r="AQ765" s="1320"/>
      <c r="AR765" s="1320"/>
      <c r="AS765" s="1320"/>
      <c r="AT765" s="1320"/>
      <c r="AU765" s="1320"/>
      <c r="AV765" s="1320"/>
      <c r="AW765" s="1320"/>
      <c r="AX765" s="1320"/>
      <c r="AY765" s="1320"/>
      <c r="AZ765" s="1320"/>
      <c r="BA765" s="1320"/>
      <c r="BB765" s="1320"/>
      <c r="BC765" s="1320"/>
      <c r="BD765" s="1320"/>
      <c r="BE765" s="1320"/>
      <c r="BF765" s="1321"/>
      <c r="BG765" s="1068"/>
      <c r="BH765" s="1069"/>
      <c r="BI765" s="1069"/>
      <c r="BJ765" s="1069"/>
      <c r="BK765" s="1069"/>
      <c r="BL765" s="1070"/>
      <c r="BM765" s="105"/>
      <c r="BN765" s="105"/>
      <c r="BO765" s="105"/>
      <c r="BP765" s="105"/>
      <c r="BQ765" s="105"/>
      <c r="BR765" s="105"/>
      <c r="BS765" s="105"/>
      <c r="BT765" s="105"/>
      <c r="BU765" s="105"/>
      <c r="BV765" s="105"/>
      <c r="BW765" s="105"/>
      <c r="BX765" s="105"/>
      <c r="BY765" s="105"/>
      <c r="BZ765" s="105"/>
      <c r="CA765" s="105"/>
      <c r="CB765" s="105"/>
    </row>
    <row r="766" spans="1:80" s="32" customFormat="1" ht="18" customHeight="1">
      <c r="A766" s="111"/>
      <c r="B766" s="972"/>
      <c r="C766" s="973"/>
      <c r="D766" s="974"/>
      <c r="E766" s="785"/>
      <c r="F766" s="1129" t="s">
        <v>528</v>
      </c>
      <c r="G766" s="1130"/>
      <c r="H766" s="1320" t="s">
        <v>1427</v>
      </c>
      <c r="I766" s="1320"/>
      <c r="J766" s="1320"/>
      <c r="K766" s="1320"/>
      <c r="L766" s="1320"/>
      <c r="M766" s="1320"/>
      <c r="N766" s="1320"/>
      <c r="O766" s="1320"/>
      <c r="P766" s="1320"/>
      <c r="Q766" s="1320"/>
      <c r="R766" s="1320"/>
      <c r="S766" s="1320"/>
      <c r="T766" s="1320"/>
      <c r="U766" s="1320"/>
      <c r="V766" s="1320"/>
      <c r="W766" s="1320"/>
      <c r="X766" s="1320"/>
      <c r="Y766" s="1320"/>
      <c r="Z766" s="1320"/>
      <c r="AA766" s="1320"/>
      <c r="AB766" s="1320"/>
      <c r="AC766" s="1320"/>
      <c r="AD766" s="1320"/>
      <c r="AE766" s="1320"/>
      <c r="AF766" s="1320"/>
      <c r="AG766" s="1320"/>
      <c r="AH766" s="1320"/>
      <c r="AI766" s="1320"/>
      <c r="AJ766" s="1320"/>
      <c r="AK766" s="1320"/>
      <c r="AL766" s="1320"/>
      <c r="AM766" s="1320"/>
      <c r="AN766" s="1320"/>
      <c r="AO766" s="1320"/>
      <c r="AP766" s="1320"/>
      <c r="AQ766" s="1320"/>
      <c r="AR766" s="1320"/>
      <c r="AS766" s="1320"/>
      <c r="AT766" s="1320"/>
      <c r="AU766" s="1320"/>
      <c r="AV766" s="1320"/>
      <c r="AW766" s="1320"/>
      <c r="AX766" s="1320"/>
      <c r="AY766" s="1320"/>
      <c r="AZ766" s="1320"/>
      <c r="BA766" s="1320"/>
      <c r="BB766" s="1320"/>
      <c r="BC766" s="1320"/>
      <c r="BD766" s="1320"/>
      <c r="BE766" s="1320"/>
      <c r="BF766" s="1321"/>
      <c r="BG766" s="1068"/>
      <c r="BH766" s="1069"/>
      <c r="BI766" s="1069"/>
      <c r="BJ766" s="1069"/>
      <c r="BK766" s="1069"/>
      <c r="BL766" s="1070"/>
      <c r="BM766" s="105"/>
      <c r="BN766" s="105"/>
      <c r="BO766" s="105"/>
      <c r="BP766" s="105"/>
      <c r="BQ766" s="105"/>
      <c r="BR766" s="105"/>
      <c r="BS766" s="105"/>
      <c r="BT766" s="105"/>
      <c r="BU766" s="105"/>
      <c r="BV766" s="105"/>
      <c r="BW766" s="105"/>
      <c r="BX766" s="105"/>
      <c r="BY766" s="105"/>
      <c r="BZ766" s="105"/>
      <c r="CA766" s="105"/>
      <c r="CB766" s="105"/>
    </row>
    <row r="767" spans="1:80" s="32" customFormat="1" ht="18" customHeight="1">
      <c r="A767" s="111"/>
      <c r="B767" s="972"/>
      <c r="C767" s="973"/>
      <c r="D767" s="974"/>
      <c r="E767" s="785"/>
      <c r="F767" s="1129" t="s">
        <v>529</v>
      </c>
      <c r="G767" s="1130"/>
      <c r="H767" s="1320" t="s">
        <v>530</v>
      </c>
      <c r="I767" s="1320"/>
      <c r="J767" s="1320"/>
      <c r="K767" s="1320"/>
      <c r="L767" s="1320"/>
      <c r="M767" s="1320"/>
      <c r="N767" s="1320"/>
      <c r="O767" s="1320"/>
      <c r="P767" s="1320"/>
      <c r="Q767" s="1320"/>
      <c r="R767" s="1320"/>
      <c r="S767" s="1320"/>
      <c r="T767" s="1320"/>
      <c r="U767" s="1320"/>
      <c r="V767" s="1320"/>
      <c r="W767" s="1320"/>
      <c r="X767" s="1320"/>
      <c r="Y767" s="1320"/>
      <c r="Z767" s="1320"/>
      <c r="AA767" s="1320"/>
      <c r="AB767" s="1320"/>
      <c r="AC767" s="1320"/>
      <c r="AD767" s="1320"/>
      <c r="AE767" s="1320"/>
      <c r="AF767" s="1320"/>
      <c r="AG767" s="1320"/>
      <c r="AH767" s="1320"/>
      <c r="AI767" s="1320"/>
      <c r="AJ767" s="1320"/>
      <c r="AK767" s="1320"/>
      <c r="AL767" s="1320"/>
      <c r="AM767" s="1320"/>
      <c r="AN767" s="1320"/>
      <c r="AO767" s="1320"/>
      <c r="AP767" s="1320"/>
      <c r="AQ767" s="1320"/>
      <c r="AR767" s="1320"/>
      <c r="AS767" s="1320"/>
      <c r="AT767" s="1320"/>
      <c r="AU767" s="1320"/>
      <c r="AV767" s="1320"/>
      <c r="AW767" s="1320"/>
      <c r="AX767" s="1320"/>
      <c r="AY767" s="1320"/>
      <c r="AZ767" s="1320"/>
      <c r="BA767" s="1320"/>
      <c r="BB767" s="1320"/>
      <c r="BC767" s="1320"/>
      <c r="BD767" s="1320"/>
      <c r="BE767" s="1320"/>
      <c r="BF767" s="1321"/>
      <c r="BG767" s="1068"/>
      <c r="BH767" s="1069"/>
      <c r="BI767" s="1069"/>
      <c r="BJ767" s="1069"/>
      <c r="BK767" s="1069"/>
      <c r="BL767" s="1070"/>
      <c r="BM767" s="105"/>
      <c r="BN767" s="105"/>
      <c r="BO767" s="105"/>
      <c r="BP767" s="105"/>
      <c r="BQ767" s="105"/>
      <c r="BR767" s="105"/>
      <c r="BS767" s="105"/>
      <c r="BT767" s="105"/>
      <c r="BU767" s="105"/>
      <c r="BV767" s="105"/>
      <c r="BW767" s="105"/>
      <c r="BX767" s="105"/>
      <c r="BY767" s="105"/>
      <c r="BZ767" s="105"/>
      <c r="CA767" s="105"/>
      <c r="CB767" s="105"/>
    </row>
    <row r="768" spans="1:80" s="32" customFormat="1" ht="29.25" customHeight="1">
      <c r="A768" s="111"/>
      <c r="B768" s="975"/>
      <c r="C768" s="976"/>
      <c r="D768" s="977"/>
      <c r="E768" s="786"/>
      <c r="F768" s="1127" t="s">
        <v>531</v>
      </c>
      <c r="G768" s="1128"/>
      <c r="H768" s="1161" t="s">
        <v>1522</v>
      </c>
      <c r="I768" s="1161"/>
      <c r="J768" s="1161"/>
      <c r="K768" s="1161"/>
      <c r="L768" s="1161"/>
      <c r="M768" s="1161"/>
      <c r="N768" s="1161"/>
      <c r="O768" s="1161"/>
      <c r="P768" s="1161"/>
      <c r="Q768" s="1161"/>
      <c r="R768" s="1161"/>
      <c r="S768" s="1161"/>
      <c r="T768" s="1161"/>
      <c r="U768" s="1161"/>
      <c r="V768" s="1161"/>
      <c r="W768" s="1161"/>
      <c r="X768" s="1161"/>
      <c r="Y768" s="1161"/>
      <c r="Z768" s="1161"/>
      <c r="AA768" s="1161"/>
      <c r="AB768" s="1161"/>
      <c r="AC768" s="1161"/>
      <c r="AD768" s="1161"/>
      <c r="AE768" s="1161"/>
      <c r="AF768" s="1161"/>
      <c r="AG768" s="1161"/>
      <c r="AH768" s="1161"/>
      <c r="AI768" s="1161"/>
      <c r="AJ768" s="1161"/>
      <c r="AK768" s="1161"/>
      <c r="AL768" s="1161"/>
      <c r="AM768" s="1161"/>
      <c r="AN768" s="1161"/>
      <c r="AO768" s="1161"/>
      <c r="AP768" s="1161"/>
      <c r="AQ768" s="1161"/>
      <c r="AR768" s="1161"/>
      <c r="AS768" s="1161"/>
      <c r="AT768" s="1161"/>
      <c r="AU768" s="1161"/>
      <c r="AV768" s="1161"/>
      <c r="AW768" s="1161"/>
      <c r="AX768" s="1161"/>
      <c r="AY768" s="1161"/>
      <c r="AZ768" s="1161"/>
      <c r="BA768" s="1161"/>
      <c r="BB768" s="1161"/>
      <c r="BC768" s="1161"/>
      <c r="BD768" s="1161"/>
      <c r="BE768" s="1161"/>
      <c r="BF768" s="1162"/>
      <c r="BG768" s="1059"/>
      <c r="BH768" s="1060"/>
      <c r="BI768" s="1060"/>
      <c r="BJ768" s="1060"/>
      <c r="BK768" s="1060"/>
      <c r="BL768" s="1061"/>
      <c r="BM768" s="105"/>
      <c r="BN768" s="105"/>
      <c r="BO768" s="105"/>
      <c r="BP768" s="105"/>
      <c r="BQ768" s="105"/>
      <c r="BR768" s="105"/>
      <c r="BS768" s="105"/>
      <c r="BT768" s="105"/>
      <c r="BU768" s="105"/>
      <c r="BV768" s="105"/>
      <c r="BW768" s="105"/>
      <c r="BX768" s="105"/>
      <c r="BY768" s="105"/>
      <c r="BZ768" s="105"/>
      <c r="CA768" s="105"/>
      <c r="CB768" s="105"/>
    </row>
    <row r="769" spans="1:80" s="32" customFormat="1" ht="12.75" customHeight="1">
      <c r="A769" s="111"/>
      <c r="BG769" s="93"/>
      <c r="BH769" s="93"/>
      <c r="BI769" s="93"/>
      <c r="BJ769" s="93"/>
      <c r="BK769" s="93"/>
      <c r="BL769" s="93"/>
      <c r="BM769" s="105"/>
      <c r="BN769" s="105"/>
      <c r="BO769" s="105"/>
      <c r="BP769" s="105"/>
      <c r="BQ769" s="105"/>
      <c r="BR769" s="105"/>
      <c r="BS769" s="105"/>
      <c r="BT769" s="105"/>
      <c r="BU769" s="105"/>
      <c r="BV769" s="105"/>
      <c r="BW769" s="105"/>
      <c r="BX769" s="105"/>
      <c r="BY769" s="105"/>
      <c r="BZ769" s="105"/>
      <c r="CA769" s="105"/>
      <c r="CB769" s="105"/>
    </row>
    <row r="770" spans="1:80" s="14" customFormat="1" ht="20.100000000000001" customHeight="1">
      <c r="A770" s="113" t="s">
        <v>805</v>
      </c>
      <c r="B770" s="21"/>
      <c r="C770" s="21"/>
      <c r="D770" s="11"/>
      <c r="E770" s="12"/>
      <c r="F770" s="12"/>
      <c r="G770" s="12"/>
      <c r="H770" s="12"/>
      <c r="I770" s="12"/>
      <c r="J770" s="12"/>
      <c r="K770" s="12"/>
      <c r="L770" s="12"/>
      <c r="M770" s="12"/>
      <c r="N770" s="12"/>
      <c r="O770" s="12"/>
      <c r="P770" s="12"/>
      <c r="Q770" s="12"/>
      <c r="R770" s="12"/>
      <c r="S770" s="12"/>
      <c r="T770" s="12"/>
      <c r="U770" s="12"/>
      <c r="V770" s="12"/>
      <c r="W770" s="13"/>
      <c r="X770" s="13"/>
      <c r="Y770" s="13"/>
      <c r="Z770" s="13"/>
      <c r="AA770" s="13"/>
      <c r="AB770" s="13"/>
      <c r="AC770" s="13"/>
      <c r="AD770" s="13"/>
      <c r="AE770" s="13"/>
      <c r="AF770" s="13"/>
      <c r="AG770" s="13"/>
      <c r="AH770" s="13"/>
      <c r="AI770" s="13"/>
      <c r="AJ770" s="13"/>
      <c r="AK770" s="13"/>
      <c r="AL770" s="13"/>
      <c r="AM770" s="13"/>
      <c r="AN770" s="13"/>
      <c r="AO770" s="13"/>
      <c r="AP770" s="13"/>
      <c r="BG770" s="93"/>
      <c r="BH770" s="93"/>
      <c r="BI770" s="93"/>
      <c r="BJ770" s="93"/>
      <c r="BK770" s="93"/>
      <c r="BL770" s="93"/>
      <c r="BM770" s="101"/>
      <c r="BN770" s="101"/>
      <c r="BO770" s="101"/>
      <c r="BP770" s="101"/>
      <c r="BQ770" s="101"/>
      <c r="BR770" s="101"/>
      <c r="BS770" s="101"/>
      <c r="BT770" s="101"/>
      <c r="BU770" s="101"/>
      <c r="BV770" s="101"/>
      <c r="BW770" s="101"/>
      <c r="BX770" s="101"/>
      <c r="BY770" s="101"/>
      <c r="BZ770" s="101"/>
      <c r="CA770" s="101"/>
      <c r="CB770" s="101"/>
    </row>
    <row r="771" spans="1:80" s="32" customFormat="1" ht="12.75" customHeight="1">
      <c r="A771" s="111"/>
      <c r="B771" s="969" t="s">
        <v>30</v>
      </c>
      <c r="C771" s="970"/>
      <c r="D771" s="971"/>
      <c r="E771" s="931" t="s">
        <v>708</v>
      </c>
      <c r="F771" s="932"/>
      <c r="G771" s="932"/>
      <c r="H771" s="932"/>
      <c r="I771" s="932"/>
      <c r="J771" s="932"/>
      <c r="K771" s="932"/>
      <c r="L771" s="932"/>
      <c r="M771" s="932"/>
      <c r="N771" s="932"/>
      <c r="O771" s="932"/>
      <c r="P771" s="932"/>
      <c r="Q771" s="932"/>
      <c r="R771" s="932"/>
      <c r="S771" s="932"/>
      <c r="T771" s="932"/>
      <c r="U771" s="932"/>
      <c r="V771" s="932"/>
      <c r="W771" s="932"/>
      <c r="X771" s="932"/>
      <c r="Y771" s="932"/>
      <c r="Z771" s="932"/>
      <c r="AA771" s="932"/>
      <c r="AB771" s="932"/>
      <c r="AC771" s="932"/>
      <c r="AD771" s="932"/>
      <c r="AE771" s="932"/>
      <c r="AF771" s="932"/>
      <c r="AG771" s="932"/>
      <c r="AH771" s="932"/>
      <c r="AI771" s="932"/>
      <c r="AJ771" s="932"/>
      <c r="AK771" s="932"/>
      <c r="AL771" s="932"/>
      <c r="AM771" s="932"/>
      <c r="AN771" s="932"/>
      <c r="AO771" s="932"/>
      <c r="AP771" s="932"/>
      <c r="AQ771" s="932"/>
      <c r="AR771" s="932"/>
      <c r="AS771" s="932"/>
      <c r="AT771" s="932"/>
      <c r="AU771" s="932"/>
      <c r="AV771" s="932"/>
      <c r="AW771" s="932"/>
      <c r="AX771" s="932"/>
      <c r="AY771" s="932"/>
      <c r="AZ771" s="932"/>
      <c r="BA771" s="932"/>
      <c r="BB771" s="932"/>
      <c r="BC771" s="932"/>
      <c r="BD771" s="932"/>
      <c r="BE771" s="932"/>
      <c r="BF771" s="933"/>
      <c r="BG771" s="899"/>
      <c r="BH771" s="900"/>
      <c r="BI771" s="900"/>
      <c r="BJ771" s="900"/>
      <c r="BK771" s="900"/>
      <c r="BL771" s="901"/>
      <c r="BM771" s="105"/>
      <c r="BN771" s="105"/>
      <c r="BO771" s="105"/>
      <c r="BP771" s="105"/>
      <c r="BQ771" s="105"/>
      <c r="BR771" s="105"/>
      <c r="BS771" s="105"/>
      <c r="BT771" s="105"/>
      <c r="BU771" s="105"/>
      <c r="BV771" s="105"/>
      <c r="BW771" s="105"/>
      <c r="BX771" s="105"/>
      <c r="BY771" s="105"/>
      <c r="BZ771" s="105"/>
      <c r="CA771" s="105"/>
      <c r="CB771" s="105"/>
    </row>
    <row r="772" spans="1:80" s="32" customFormat="1" ht="12.75" customHeight="1">
      <c r="A772" s="111"/>
      <c r="B772" s="972"/>
      <c r="C772" s="973"/>
      <c r="D772" s="974"/>
      <c r="E772" s="934"/>
      <c r="F772" s="935"/>
      <c r="G772" s="935"/>
      <c r="H772" s="935"/>
      <c r="I772" s="935"/>
      <c r="J772" s="935"/>
      <c r="K772" s="935"/>
      <c r="L772" s="935"/>
      <c r="M772" s="935"/>
      <c r="N772" s="935"/>
      <c r="O772" s="935"/>
      <c r="P772" s="935"/>
      <c r="Q772" s="935"/>
      <c r="R772" s="935"/>
      <c r="S772" s="935"/>
      <c r="T772" s="935"/>
      <c r="U772" s="935"/>
      <c r="V772" s="935"/>
      <c r="W772" s="935"/>
      <c r="X772" s="935"/>
      <c r="Y772" s="935"/>
      <c r="Z772" s="935"/>
      <c r="AA772" s="935"/>
      <c r="AB772" s="935"/>
      <c r="AC772" s="935"/>
      <c r="AD772" s="935"/>
      <c r="AE772" s="935"/>
      <c r="AF772" s="935"/>
      <c r="AG772" s="935"/>
      <c r="AH772" s="935"/>
      <c r="AI772" s="935"/>
      <c r="AJ772" s="935"/>
      <c r="AK772" s="935"/>
      <c r="AL772" s="935"/>
      <c r="AM772" s="935"/>
      <c r="AN772" s="935"/>
      <c r="AO772" s="935"/>
      <c r="AP772" s="935"/>
      <c r="AQ772" s="935"/>
      <c r="AR772" s="935"/>
      <c r="AS772" s="935"/>
      <c r="AT772" s="935"/>
      <c r="AU772" s="935"/>
      <c r="AV772" s="935"/>
      <c r="AW772" s="935"/>
      <c r="AX772" s="935"/>
      <c r="AY772" s="935"/>
      <c r="AZ772" s="935"/>
      <c r="BA772" s="935"/>
      <c r="BB772" s="935"/>
      <c r="BC772" s="935"/>
      <c r="BD772" s="935"/>
      <c r="BE772" s="935"/>
      <c r="BF772" s="936"/>
      <c r="BG772" s="902"/>
      <c r="BH772" s="903"/>
      <c r="BI772" s="903"/>
      <c r="BJ772" s="903"/>
      <c r="BK772" s="903"/>
      <c r="BL772" s="904"/>
      <c r="BM772" s="105"/>
      <c r="BN772" s="105"/>
      <c r="BO772" s="105"/>
      <c r="BP772" s="105"/>
      <c r="BQ772" s="105"/>
      <c r="BR772" s="105"/>
      <c r="BS772" s="105"/>
      <c r="BT772" s="105"/>
      <c r="BU772" s="105"/>
      <c r="BV772" s="105"/>
      <c r="BW772" s="105"/>
      <c r="BX772" s="105"/>
      <c r="BY772" s="105"/>
      <c r="BZ772" s="105"/>
      <c r="CA772" s="105"/>
      <c r="CB772" s="105"/>
    </row>
    <row r="773" spans="1:80" s="32" customFormat="1" ht="12.75" customHeight="1">
      <c r="A773" s="111"/>
      <c r="B773" s="975"/>
      <c r="C773" s="976"/>
      <c r="D773" s="977"/>
      <c r="E773" s="937"/>
      <c r="F773" s="938"/>
      <c r="G773" s="938"/>
      <c r="H773" s="938"/>
      <c r="I773" s="938"/>
      <c r="J773" s="938"/>
      <c r="K773" s="938"/>
      <c r="L773" s="938"/>
      <c r="M773" s="938"/>
      <c r="N773" s="938"/>
      <c r="O773" s="938"/>
      <c r="P773" s="938"/>
      <c r="Q773" s="938"/>
      <c r="R773" s="938"/>
      <c r="S773" s="938"/>
      <c r="T773" s="938"/>
      <c r="U773" s="938"/>
      <c r="V773" s="938"/>
      <c r="W773" s="938"/>
      <c r="X773" s="938"/>
      <c r="Y773" s="938"/>
      <c r="Z773" s="938"/>
      <c r="AA773" s="938"/>
      <c r="AB773" s="938"/>
      <c r="AC773" s="938"/>
      <c r="AD773" s="938"/>
      <c r="AE773" s="938"/>
      <c r="AF773" s="938"/>
      <c r="AG773" s="938"/>
      <c r="AH773" s="938"/>
      <c r="AI773" s="938"/>
      <c r="AJ773" s="938"/>
      <c r="AK773" s="938"/>
      <c r="AL773" s="938"/>
      <c r="AM773" s="938"/>
      <c r="AN773" s="938"/>
      <c r="AO773" s="938"/>
      <c r="AP773" s="938"/>
      <c r="AQ773" s="938"/>
      <c r="AR773" s="938"/>
      <c r="AS773" s="938"/>
      <c r="AT773" s="938"/>
      <c r="AU773" s="938"/>
      <c r="AV773" s="938"/>
      <c r="AW773" s="938"/>
      <c r="AX773" s="938"/>
      <c r="AY773" s="938"/>
      <c r="AZ773" s="938"/>
      <c r="BA773" s="938"/>
      <c r="BB773" s="938"/>
      <c r="BC773" s="938"/>
      <c r="BD773" s="938"/>
      <c r="BE773" s="938"/>
      <c r="BF773" s="939"/>
      <c r="BG773" s="905"/>
      <c r="BH773" s="906"/>
      <c r="BI773" s="906"/>
      <c r="BJ773" s="906"/>
      <c r="BK773" s="906"/>
      <c r="BL773" s="907"/>
      <c r="BM773" s="105"/>
      <c r="BN773" s="105"/>
      <c r="BO773" s="105"/>
      <c r="BP773" s="105"/>
      <c r="BQ773" s="105"/>
      <c r="BR773" s="105"/>
      <c r="BS773" s="105"/>
      <c r="BT773" s="105"/>
      <c r="BU773" s="105"/>
      <c r="BV773" s="105"/>
      <c r="BW773" s="105"/>
      <c r="BX773" s="105"/>
      <c r="BY773" s="105"/>
      <c r="BZ773" s="105"/>
      <c r="CA773" s="105"/>
      <c r="CB773" s="105"/>
    </row>
    <row r="774" spans="1:80" s="32" customFormat="1" ht="12.75" customHeight="1">
      <c r="A774" s="111"/>
      <c r="B774" s="969" t="s">
        <v>33</v>
      </c>
      <c r="C774" s="970"/>
      <c r="D774" s="971"/>
      <c r="E774" s="931" t="s">
        <v>414</v>
      </c>
      <c r="F774" s="932"/>
      <c r="G774" s="932"/>
      <c r="H774" s="932"/>
      <c r="I774" s="932"/>
      <c r="J774" s="932"/>
      <c r="K774" s="932"/>
      <c r="L774" s="932"/>
      <c r="M774" s="932"/>
      <c r="N774" s="932"/>
      <c r="O774" s="932"/>
      <c r="P774" s="932"/>
      <c r="Q774" s="932"/>
      <c r="R774" s="932"/>
      <c r="S774" s="932"/>
      <c r="T774" s="932"/>
      <c r="U774" s="932"/>
      <c r="V774" s="932"/>
      <c r="W774" s="932"/>
      <c r="X774" s="932"/>
      <c r="Y774" s="932"/>
      <c r="Z774" s="932"/>
      <c r="AA774" s="932"/>
      <c r="AB774" s="932"/>
      <c r="AC774" s="932"/>
      <c r="AD774" s="932"/>
      <c r="AE774" s="932"/>
      <c r="AF774" s="932"/>
      <c r="AG774" s="932"/>
      <c r="AH774" s="932"/>
      <c r="AI774" s="932"/>
      <c r="AJ774" s="932"/>
      <c r="AK774" s="932"/>
      <c r="AL774" s="932"/>
      <c r="AM774" s="932"/>
      <c r="AN774" s="932"/>
      <c r="AO774" s="932"/>
      <c r="AP774" s="932"/>
      <c r="AQ774" s="932"/>
      <c r="AR774" s="932"/>
      <c r="AS774" s="932"/>
      <c r="AT774" s="932"/>
      <c r="AU774" s="932"/>
      <c r="AV774" s="932"/>
      <c r="AW774" s="932"/>
      <c r="AX774" s="932"/>
      <c r="AY774" s="932"/>
      <c r="AZ774" s="932"/>
      <c r="BA774" s="932"/>
      <c r="BB774" s="932"/>
      <c r="BC774" s="932"/>
      <c r="BD774" s="932"/>
      <c r="BE774" s="932"/>
      <c r="BF774" s="933"/>
      <c r="BG774" s="899"/>
      <c r="BH774" s="900"/>
      <c r="BI774" s="900"/>
      <c r="BJ774" s="900"/>
      <c r="BK774" s="900"/>
      <c r="BL774" s="901"/>
      <c r="BM774" s="105"/>
      <c r="BN774" s="105"/>
      <c r="BO774" s="105"/>
      <c r="BP774" s="105"/>
      <c r="BQ774" s="105"/>
      <c r="BR774" s="105"/>
      <c r="BS774" s="105"/>
      <c r="BT774" s="105"/>
      <c r="BU774" s="105"/>
      <c r="BV774" s="105"/>
      <c r="BW774" s="105"/>
      <c r="BX774" s="105"/>
      <c r="BY774" s="105"/>
      <c r="BZ774" s="105"/>
      <c r="CA774" s="105"/>
      <c r="CB774" s="105"/>
    </row>
    <row r="775" spans="1:80" s="32" customFormat="1" ht="12.75" customHeight="1">
      <c r="A775" s="111"/>
      <c r="B775" s="972"/>
      <c r="C775" s="973"/>
      <c r="D775" s="974"/>
      <c r="E775" s="934"/>
      <c r="F775" s="935"/>
      <c r="G775" s="935"/>
      <c r="H775" s="935"/>
      <c r="I775" s="935"/>
      <c r="J775" s="935"/>
      <c r="K775" s="935"/>
      <c r="L775" s="935"/>
      <c r="M775" s="935"/>
      <c r="N775" s="935"/>
      <c r="O775" s="935"/>
      <c r="P775" s="935"/>
      <c r="Q775" s="935"/>
      <c r="R775" s="935"/>
      <c r="S775" s="935"/>
      <c r="T775" s="935"/>
      <c r="U775" s="935"/>
      <c r="V775" s="935"/>
      <c r="W775" s="935"/>
      <c r="X775" s="935"/>
      <c r="Y775" s="935"/>
      <c r="Z775" s="935"/>
      <c r="AA775" s="935"/>
      <c r="AB775" s="935"/>
      <c r="AC775" s="935"/>
      <c r="AD775" s="935"/>
      <c r="AE775" s="935"/>
      <c r="AF775" s="935"/>
      <c r="AG775" s="935"/>
      <c r="AH775" s="935"/>
      <c r="AI775" s="935"/>
      <c r="AJ775" s="935"/>
      <c r="AK775" s="935"/>
      <c r="AL775" s="935"/>
      <c r="AM775" s="935"/>
      <c r="AN775" s="935"/>
      <c r="AO775" s="935"/>
      <c r="AP775" s="935"/>
      <c r="AQ775" s="935"/>
      <c r="AR775" s="935"/>
      <c r="AS775" s="935"/>
      <c r="AT775" s="935"/>
      <c r="AU775" s="935"/>
      <c r="AV775" s="935"/>
      <c r="AW775" s="935"/>
      <c r="AX775" s="935"/>
      <c r="AY775" s="935"/>
      <c r="AZ775" s="935"/>
      <c r="BA775" s="935"/>
      <c r="BB775" s="935"/>
      <c r="BC775" s="935"/>
      <c r="BD775" s="935"/>
      <c r="BE775" s="935"/>
      <c r="BF775" s="936"/>
      <c r="BG775" s="902"/>
      <c r="BH775" s="903"/>
      <c r="BI775" s="903"/>
      <c r="BJ775" s="903"/>
      <c r="BK775" s="903"/>
      <c r="BL775" s="904"/>
      <c r="BM775" s="105"/>
      <c r="BN775" s="105"/>
      <c r="BO775" s="105"/>
      <c r="BP775" s="105"/>
      <c r="BQ775" s="105"/>
      <c r="BR775" s="105"/>
      <c r="BS775" s="105"/>
      <c r="BT775" s="105"/>
      <c r="BU775" s="105"/>
      <c r="BV775" s="105"/>
      <c r="BW775" s="105"/>
      <c r="BX775" s="105"/>
      <c r="BY775" s="105"/>
      <c r="BZ775" s="105"/>
      <c r="CA775" s="105"/>
      <c r="CB775" s="105"/>
    </row>
    <row r="776" spans="1:80" s="32" customFormat="1" ht="12.75" customHeight="1">
      <c r="A776" s="111"/>
      <c r="B776" s="975"/>
      <c r="C776" s="976"/>
      <c r="D776" s="977"/>
      <c r="E776" s="937"/>
      <c r="F776" s="938"/>
      <c r="G776" s="938"/>
      <c r="H776" s="938"/>
      <c r="I776" s="938"/>
      <c r="J776" s="938"/>
      <c r="K776" s="938"/>
      <c r="L776" s="938"/>
      <c r="M776" s="938"/>
      <c r="N776" s="938"/>
      <c r="O776" s="938"/>
      <c r="P776" s="938"/>
      <c r="Q776" s="938"/>
      <c r="R776" s="938"/>
      <c r="S776" s="938"/>
      <c r="T776" s="938"/>
      <c r="U776" s="938"/>
      <c r="V776" s="938"/>
      <c r="W776" s="938"/>
      <c r="X776" s="938"/>
      <c r="Y776" s="938"/>
      <c r="Z776" s="938"/>
      <c r="AA776" s="938"/>
      <c r="AB776" s="938"/>
      <c r="AC776" s="938"/>
      <c r="AD776" s="938"/>
      <c r="AE776" s="938"/>
      <c r="AF776" s="938"/>
      <c r="AG776" s="938"/>
      <c r="AH776" s="938"/>
      <c r="AI776" s="938"/>
      <c r="AJ776" s="938"/>
      <c r="AK776" s="938"/>
      <c r="AL776" s="938"/>
      <c r="AM776" s="938"/>
      <c r="AN776" s="938"/>
      <c r="AO776" s="938"/>
      <c r="AP776" s="938"/>
      <c r="AQ776" s="938"/>
      <c r="AR776" s="938"/>
      <c r="AS776" s="938"/>
      <c r="AT776" s="938"/>
      <c r="AU776" s="938"/>
      <c r="AV776" s="938"/>
      <c r="AW776" s="938"/>
      <c r="AX776" s="938"/>
      <c r="AY776" s="938"/>
      <c r="AZ776" s="938"/>
      <c r="BA776" s="938"/>
      <c r="BB776" s="938"/>
      <c r="BC776" s="938"/>
      <c r="BD776" s="938"/>
      <c r="BE776" s="938"/>
      <c r="BF776" s="939"/>
      <c r="BG776" s="905"/>
      <c r="BH776" s="906"/>
      <c r="BI776" s="906"/>
      <c r="BJ776" s="906"/>
      <c r="BK776" s="906"/>
      <c r="BL776" s="907"/>
      <c r="BM776" s="105"/>
      <c r="BN776" s="105"/>
      <c r="BO776" s="105"/>
      <c r="BP776" s="105"/>
      <c r="BQ776" s="105"/>
      <c r="BR776" s="105"/>
      <c r="BS776" s="105"/>
      <c r="BT776" s="105"/>
      <c r="BU776" s="105"/>
      <c r="BV776" s="105"/>
      <c r="BW776" s="105"/>
      <c r="BX776" s="105"/>
      <c r="BY776" s="105"/>
      <c r="BZ776" s="105"/>
      <c r="CA776" s="105"/>
      <c r="CB776" s="105"/>
    </row>
    <row r="777" spans="1:80" s="32" customFormat="1" ht="12.75" customHeight="1">
      <c r="A777" s="111"/>
      <c r="B777" s="1106" t="s">
        <v>34</v>
      </c>
      <c r="C777" s="1107"/>
      <c r="D777" s="1108"/>
      <c r="E777" s="940" t="s">
        <v>434</v>
      </c>
      <c r="F777" s="941"/>
      <c r="G777" s="941"/>
      <c r="H777" s="941"/>
      <c r="I777" s="941"/>
      <c r="J777" s="941"/>
      <c r="K777" s="941"/>
      <c r="L777" s="941"/>
      <c r="M777" s="941"/>
      <c r="N777" s="941"/>
      <c r="O777" s="941"/>
      <c r="P777" s="941"/>
      <c r="Q777" s="941"/>
      <c r="R777" s="941"/>
      <c r="S777" s="941"/>
      <c r="T777" s="941"/>
      <c r="U777" s="941"/>
      <c r="V777" s="941"/>
      <c r="W777" s="941"/>
      <c r="X777" s="941"/>
      <c r="Y777" s="941"/>
      <c r="Z777" s="941"/>
      <c r="AA777" s="941"/>
      <c r="AB777" s="941"/>
      <c r="AC777" s="941"/>
      <c r="AD777" s="941"/>
      <c r="AE777" s="941"/>
      <c r="AF777" s="941"/>
      <c r="AG777" s="941"/>
      <c r="AH777" s="941"/>
      <c r="AI777" s="941"/>
      <c r="AJ777" s="941"/>
      <c r="AK777" s="941"/>
      <c r="AL777" s="941"/>
      <c r="AM777" s="941"/>
      <c r="AN777" s="941"/>
      <c r="AO777" s="941"/>
      <c r="AP777" s="941"/>
      <c r="AQ777" s="941"/>
      <c r="AR777" s="941"/>
      <c r="AS777" s="941"/>
      <c r="AT777" s="941"/>
      <c r="AU777" s="941"/>
      <c r="AV777" s="941"/>
      <c r="AW777" s="941"/>
      <c r="AX777" s="941"/>
      <c r="AY777" s="941"/>
      <c r="AZ777" s="941"/>
      <c r="BA777" s="941"/>
      <c r="BB777" s="941"/>
      <c r="BC777" s="941"/>
      <c r="BD777" s="941"/>
      <c r="BE777" s="941"/>
      <c r="BF777" s="942"/>
      <c r="BG777" s="899"/>
      <c r="BH777" s="900"/>
      <c r="BI777" s="900"/>
      <c r="BJ777" s="900"/>
      <c r="BK777" s="900"/>
      <c r="BL777" s="901"/>
      <c r="BM777" s="105"/>
      <c r="BN777" s="105"/>
      <c r="BO777" s="105"/>
      <c r="BP777" s="105"/>
      <c r="BQ777" s="105"/>
      <c r="BR777" s="105"/>
      <c r="BS777" s="105"/>
      <c r="BT777" s="105"/>
      <c r="BU777" s="105"/>
      <c r="BV777" s="105"/>
      <c r="BW777" s="105"/>
      <c r="BX777" s="105"/>
      <c r="BY777" s="105"/>
      <c r="BZ777" s="105"/>
      <c r="CA777" s="105"/>
      <c r="CB777" s="105"/>
    </row>
    <row r="778" spans="1:80" s="32" customFormat="1" ht="12.75" customHeight="1">
      <c r="A778" s="111"/>
      <c r="B778" s="1109"/>
      <c r="C778" s="1110"/>
      <c r="D778" s="1111"/>
      <c r="E778" s="943"/>
      <c r="F778" s="944"/>
      <c r="G778" s="944"/>
      <c r="H778" s="944"/>
      <c r="I778" s="944"/>
      <c r="J778" s="944"/>
      <c r="K778" s="944"/>
      <c r="L778" s="944"/>
      <c r="M778" s="944"/>
      <c r="N778" s="944"/>
      <c r="O778" s="944"/>
      <c r="P778" s="944"/>
      <c r="Q778" s="944"/>
      <c r="R778" s="944"/>
      <c r="S778" s="944"/>
      <c r="T778" s="944"/>
      <c r="U778" s="944"/>
      <c r="V778" s="944"/>
      <c r="W778" s="944"/>
      <c r="X778" s="944"/>
      <c r="Y778" s="944"/>
      <c r="Z778" s="944"/>
      <c r="AA778" s="944"/>
      <c r="AB778" s="944"/>
      <c r="AC778" s="944"/>
      <c r="AD778" s="944"/>
      <c r="AE778" s="944"/>
      <c r="AF778" s="944"/>
      <c r="AG778" s="944"/>
      <c r="AH778" s="944"/>
      <c r="AI778" s="944"/>
      <c r="AJ778" s="944"/>
      <c r="AK778" s="944"/>
      <c r="AL778" s="944"/>
      <c r="AM778" s="944"/>
      <c r="AN778" s="944"/>
      <c r="AO778" s="944"/>
      <c r="AP778" s="944"/>
      <c r="AQ778" s="944"/>
      <c r="AR778" s="944"/>
      <c r="AS778" s="944"/>
      <c r="AT778" s="944"/>
      <c r="AU778" s="944"/>
      <c r="AV778" s="944"/>
      <c r="AW778" s="944"/>
      <c r="AX778" s="944"/>
      <c r="AY778" s="944"/>
      <c r="AZ778" s="944"/>
      <c r="BA778" s="944"/>
      <c r="BB778" s="944"/>
      <c r="BC778" s="944"/>
      <c r="BD778" s="944"/>
      <c r="BE778" s="944"/>
      <c r="BF778" s="945"/>
      <c r="BG778" s="902"/>
      <c r="BH778" s="903"/>
      <c r="BI778" s="903"/>
      <c r="BJ778" s="903"/>
      <c r="BK778" s="903"/>
      <c r="BL778" s="904"/>
      <c r="BM778" s="105"/>
      <c r="BN778" s="105"/>
      <c r="BO778" s="105"/>
      <c r="BP778" s="105"/>
      <c r="BQ778" s="105"/>
      <c r="BR778" s="105"/>
      <c r="BS778" s="105"/>
      <c r="BT778" s="105"/>
      <c r="BU778" s="105"/>
      <c r="BV778" s="105"/>
      <c r="BW778" s="105"/>
      <c r="BX778" s="105"/>
      <c r="BY778" s="105"/>
      <c r="BZ778" s="105"/>
      <c r="CA778" s="105"/>
      <c r="CB778" s="105"/>
    </row>
    <row r="779" spans="1:80" s="32" customFormat="1" ht="12.75" customHeight="1">
      <c r="A779" s="111"/>
      <c r="B779" s="1109"/>
      <c r="C779" s="1110"/>
      <c r="D779" s="1111"/>
      <c r="E779" s="943"/>
      <c r="F779" s="944"/>
      <c r="G779" s="944"/>
      <c r="H779" s="944"/>
      <c r="I779" s="944"/>
      <c r="J779" s="944"/>
      <c r="K779" s="944"/>
      <c r="L779" s="944"/>
      <c r="M779" s="944"/>
      <c r="N779" s="944"/>
      <c r="O779" s="944"/>
      <c r="P779" s="944"/>
      <c r="Q779" s="944"/>
      <c r="R779" s="944"/>
      <c r="S779" s="944"/>
      <c r="T779" s="944"/>
      <c r="U779" s="944"/>
      <c r="V779" s="944"/>
      <c r="W779" s="944"/>
      <c r="X779" s="944"/>
      <c r="Y779" s="944"/>
      <c r="Z779" s="944"/>
      <c r="AA779" s="944"/>
      <c r="AB779" s="944"/>
      <c r="AC779" s="944"/>
      <c r="AD779" s="944"/>
      <c r="AE779" s="944"/>
      <c r="AF779" s="944"/>
      <c r="AG779" s="944"/>
      <c r="AH779" s="944"/>
      <c r="AI779" s="944"/>
      <c r="AJ779" s="944"/>
      <c r="AK779" s="944"/>
      <c r="AL779" s="944"/>
      <c r="AM779" s="944"/>
      <c r="AN779" s="944"/>
      <c r="AO779" s="944"/>
      <c r="AP779" s="944"/>
      <c r="AQ779" s="944"/>
      <c r="AR779" s="944"/>
      <c r="AS779" s="944"/>
      <c r="AT779" s="944"/>
      <c r="AU779" s="944"/>
      <c r="AV779" s="944"/>
      <c r="AW779" s="944"/>
      <c r="AX779" s="944"/>
      <c r="AY779" s="944"/>
      <c r="AZ779" s="944"/>
      <c r="BA779" s="944"/>
      <c r="BB779" s="944"/>
      <c r="BC779" s="944"/>
      <c r="BD779" s="944"/>
      <c r="BE779" s="944"/>
      <c r="BF779" s="945"/>
      <c r="BG779" s="902"/>
      <c r="BH779" s="903"/>
      <c r="BI779" s="903"/>
      <c r="BJ779" s="903"/>
      <c r="BK779" s="903"/>
      <c r="BL779" s="904"/>
      <c r="BM779" s="105"/>
      <c r="BN779" s="105"/>
      <c r="BO779" s="105"/>
      <c r="BP779" s="105"/>
      <c r="BQ779" s="105"/>
      <c r="BR779" s="105"/>
      <c r="BS779" s="105"/>
      <c r="BT779" s="105"/>
      <c r="BU779" s="105"/>
      <c r="BV779" s="105"/>
      <c r="BW779" s="105"/>
      <c r="BX779" s="105"/>
      <c r="BY779" s="105"/>
      <c r="BZ779" s="105"/>
      <c r="CA779" s="105"/>
      <c r="CB779" s="105"/>
    </row>
    <row r="780" spans="1:80" s="32" customFormat="1" ht="12.75" customHeight="1">
      <c r="A780" s="111"/>
      <c r="B780" s="1112"/>
      <c r="C780" s="1113"/>
      <c r="D780" s="1114"/>
      <c r="E780" s="946"/>
      <c r="F780" s="947"/>
      <c r="G780" s="947"/>
      <c r="H780" s="947"/>
      <c r="I780" s="947"/>
      <c r="J780" s="947"/>
      <c r="K780" s="947"/>
      <c r="L780" s="947"/>
      <c r="M780" s="947"/>
      <c r="N780" s="947"/>
      <c r="O780" s="947"/>
      <c r="P780" s="947"/>
      <c r="Q780" s="947"/>
      <c r="R780" s="947"/>
      <c r="S780" s="947"/>
      <c r="T780" s="947"/>
      <c r="U780" s="947"/>
      <c r="V780" s="947"/>
      <c r="W780" s="947"/>
      <c r="X780" s="947"/>
      <c r="Y780" s="947"/>
      <c r="Z780" s="947"/>
      <c r="AA780" s="947"/>
      <c r="AB780" s="947"/>
      <c r="AC780" s="947"/>
      <c r="AD780" s="947"/>
      <c r="AE780" s="947"/>
      <c r="AF780" s="947"/>
      <c r="AG780" s="947"/>
      <c r="AH780" s="947"/>
      <c r="AI780" s="947"/>
      <c r="AJ780" s="947"/>
      <c r="AK780" s="947"/>
      <c r="AL780" s="947"/>
      <c r="AM780" s="947"/>
      <c r="AN780" s="947"/>
      <c r="AO780" s="947"/>
      <c r="AP780" s="947"/>
      <c r="AQ780" s="947"/>
      <c r="AR780" s="947"/>
      <c r="AS780" s="947"/>
      <c r="AT780" s="947"/>
      <c r="AU780" s="947"/>
      <c r="AV780" s="947"/>
      <c r="AW780" s="947"/>
      <c r="AX780" s="947"/>
      <c r="AY780" s="947"/>
      <c r="AZ780" s="947"/>
      <c r="BA780" s="947"/>
      <c r="BB780" s="947"/>
      <c r="BC780" s="947"/>
      <c r="BD780" s="947"/>
      <c r="BE780" s="947"/>
      <c r="BF780" s="948"/>
      <c r="BG780" s="905"/>
      <c r="BH780" s="906"/>
      <c r="BI780" s="906"/>
      <c r="BJ780" s="906"/>
      <c r="BK780" s="906"/>
      <c r="BL780" s="907"/>
      <c r="BM780" s="105"/>
      <c r="BN780" s="105"/>
      <c r="BO780" s="105"/>
      <c r="BP780" s="105"/>
      <c r="BQ780" s="105"/>
      <c r="BR780" s="105"/>
      <c r="BS780" s="105"/>
      <c r="BT780" s="105"/>
      <c r="BU780" s="105"/>
      <c r="BV780" s="105"/>
      <c r="BW780" s="105"/>
      <c r="BX780" s="105"/>
      <c r="BY780" s="105"/>
      <c r="BZ780" s="105"/>
      <c r="CA780" s="105"/>
      <c r="CB780" s="105"/>
    </row>
    <row r="781" spans="1:80" s="32" customFormat="1" ht="12.75" customHeight="1">
      <c r="A781" s="111"/>
      <c r="B781" s="1106" t="s">
        <v>35</v>
      </c>
      <c r="C781" s="1107"/>
      <c r="D781" s="1108"/>
      <c r="E781" s="940" t="s">
        <v>433</v>
      </c>
      <c r="F781" s="941"/>
      <c r="G781" s="941"/>
      <c r="H781" s="941"/>
      <c r="I781" s="941"/>
      <c r="J781" s="941"/>
      <c r="K781" s="941"/>
      <c r="L781" s="941"/>
      <c r="M781" s="941"/>
      <c r="N781" s="941"/>
      <c r="O781" s="941"/>
      <c r="P781" s="941"/>
      <c r="Q781" s="941"/>
      <c r="R781" s="941"/>
      <c r="S781" s="941"/>
      <c r="T781" s="941"/>
      <c r="U781" s="941"/>
      <c r="V781" s="941"/>
      <c r="W781" s="941"/>
      <c r="X781" s="941"/>
      <c r="Y781" s="941"/>
      <c r="Z781" s="941"/>
      <c r="AA781" s="941"/>
      <c r="AB781" s="941"/>
      <c r="AC781" s="941"/>
      <c r="AD781" s="941"/>
      <c r="AE781" s="941"/>
      <c r="AF781" s="941"/>
      <c r="AG781" s="941"/>
      <c r="AH781" s="941"/>
      <c r="AI781" s="941"/>
      <c r="AJ781" s="941"/>
      <c r="AK781" s="941"/>
      <c r="AL781" s="941"/>
      <c r="AM781" s="941"/>
      <c r="AN781" s="941"/>
      <c r="AO781" s="941"/>
      <c r="AP781" s="941"/>
      <c r="AQ781" s="941"/>
      <c r="AR781" s="941"/>
      <c r="AS781" s="941"/>
      <c r="AT781" s="941"/>
      <c r="AU781" s="941"/>
      <c r="AV781" s="941"/>
      <c r="AW781" s="941"/>
      <c r="AX781" s="941"/>
      <c r="AY781" s="941"/>
      <c r="AZ781" s="941"/>
      <c r="BA781" s="941"/>
      <c r="BB781" s="941"/>
      <c r="BC781" s="941"/>
      <c r="BD781" s="941"/>
      <c r="BE781" s="941"/>
      <c r="BF781" s="942"/>
      <c r="BG781" s="899"/>
      <c r="BH781" s="900"/>
      <c r="BI781" s="900"/>
      <c r="BJ781" s="900"/>
      <c r="BK781" s="900"/>
      <c r="BL781" s="901"/>
      <c r="BM781" s="105"/>
      <c r="BN781" s="105"/>
      <c r="BO781" s="105"/>
      <c r="BP781" s="105"/>
      <c r="BQ781" s="105"/>
      <c r="BR781" s="105"/>
      <c r="BS781" s="105"/>
      <c r="BT781" s="105"/>
      <c r="BU781" s="105"/>
      <c r="BV781" s="105"/>
      <c r="BW781" s="105"/>
      <c r="BX781" s="105"/>
      <c r="BY781" s="105"/>
      <c r="BZ781" s="105"/>
      <c r="CA781" s="105"/>
      <c r="CB781" s="105"/>
    </row>
    <row r="782" spans="1:80" s="32" customFormat="1" ht="12.75" customHeight="1">
      <c r="A782" s="111"/>
      <c r="B782" s="1109"/>
      <c r="C782" s="1110"/>
      <c r="D782" s="1111"/>
      <c r="E782" s="943"/>
      <c r="F782" s="944"/>
      <c r="G782" s="944"/>
      <c r="H782" s="944"/>
      <c r="I782" s="944"/>
      <c r="J782" s="944"/>
      <c r="K782" s="944"/>
      <c r="L782" s="944"/>
      <c r="M782" s="944"/>
      <c r="N782" s="944"/>
      <c r="O782" s="944"/>
      <c r="P782" s="944"/>
      <c r="Q782" s="944"/>
      <c r="R782" s="944"/>
      <c r="S782" s="944"/>
      <c r="T782" s="944"/>
      <c r="U782" s="944"/>
      <c r="V782" s="944"/>
      <c r="W782" s="944"/>
      <c r="X782" s="944"/>
      <c r="Y782" s="944"/>
      <c r="Z782" s="944"/>
      <c r="AA782" s="944"/>
      <c r="AB782" s="944"/>
      <c r="AC782" s="944"/>
      <c r="AD782" s="944"/>
      <c r="AE782" s="944"/>
      <c r="AF782" s="944"/>
      <c r="AG782" s="944"/>
      <c r="AH782" s="944"/>
      <c r="AI782" s="944"/>
      <c r="AJ782" s="944"/>
      <c r="AK782" s="944"/>
      <c r="AL782" s="944"/>
      <c r="AM782" s="944"/>
      <c r="AN782" s="944"/>
      <c r="AO782" s="944"/>
      <c r="AP782" s="944"/>
      <c r="AQ782" s="944"/>
      <c r="AR782" s="944"/>
      <c r="AS782" s="944"/>
      <c r="AT782" s="944"/>
      <c r="AU782" s="944"/>
      <c r="AV782" s="944"/>
      <c r="AW782" s="944"/>
      <c r="AX782" s="944"/>
      <c r="AY782" s="944"/>
      <c r="AZ782" s="944"/>
      <c r="BA782" s="944"/>
      <c r="BB782" s="944"/>
      <c r="BC782" s="944"/>
      <c r="BD782" s="944"/>
      <c r="BE782" s="944"/>
      <c r="BF782" s="945"/>
      <c r="BG782" s="902"/>
      <c r="BH782" s="903"/>
      <c r="BI782" s="903"/>
      <c r="BJ782" s="903"/>
      <c r="BK782" s="903"/>
      <c r="BL782" s="904"/>
      <c r="BM782" s="105"/>
      <c r="BN782" s="105"/>
      <c r="BO782" s="105"/>
      <c r="BP782" s="105"/>
      <c r="BQ782" s="105"/>
      <c r="BR782" s="105"/>
      <c r="BS782" s="105"/>
      <c r="BT782" s="105"/>
      <c r="BU782" s="105"/>
      <c r="BV782" s="105"/>
      <c r="BW782" s="105"/>
      <c r="BX782" s="105"/>
      <c r="BY782" s="105"/>
      <c r="BZ782" s="105"/>
      <c r="CA782" s="105"/>
      <c r="CB782" s="105"/>
    </row>
    <row r="783" spans="1:80" s="32" customFormat="1" ht="12.75" customHeight="1">
      <c r="A783" s="111"/>
      <c r="B783" s="1109"/>
      <c r="C783" s="1110"/>
      <c r="D783" s="1111"/>
      <c r="E783" s="943"/>
      <c r="F783" s="944"/>
      <c r="G783" s="944"/>
      <c r="H783" s="944"/>
      <c r="I783" s="944"/>
      <c r="J783" s="944"/>
      <c r="K783" s="944"/>
      <c r="L783" s="944"/>
      <c r="M783" s="944"/>
      <c r="N783" s="944"/>
      <c r="O783" s="944"/>
      <c r="P783" s="944"/>
      <c r="Q783" s="944"/>
      <c r="R783" s="944"/>
      <c r="S783" s="944"/>
      <c r="T783" s="944"/>
      <c r="U783" s="944"/>
      <c r="V783" s="944"/>
      <c r="W783" s="944"/>
      <c r="X783" s="944"/>
      <c r="Y783" s="944"/>
      <c r="Z783" s="944"/>
      <c r="AA783" s="944"/>
      <c r="AB783" s="944"/>
      <c r="AC783" s="944"/>
      <c r="AD783" s="944"/>
      <c r="AE783" s="944"/>
      <c r="AF783" s="944"/>
      <c r="AG783" s="944"/>
      <c r="AH783" s="944"/>
      <c r="AI783" s="944"/>
      <c r="AJ783" s="944"/>
      <c r="AK783" s="944"/>
      <c r="AL783" s="944"/>
      <c r="AM783" s="944"/>
      <c r="AN783" s="944"/>
      <c r="AO783" s="944"/>
      <c r="AP783" s="944"/>
      <c r="AQ783" s="944"/>
      <c r="AR783" s="944"/>
      <c r="AS783" s="944"/>
      <c r="AT783" s="944"/>
      <c r="AU783" s="944"/>
      <c r="AV783" s="944"/>
      <c r="AW783" s="944"/>
      <c r="AX783" s="944"/>
      <c r="AY783" s="944"/>
      <c r="AZ783" s="944"/>
      <c r="BA783" s="944"/>
      <c r="BB783" s="944"/>
      <c r="BC783" s="944"/>
      <c r="BD783" s="944"/>
      <c r="BE783" s="944"/>
      <c r="BF783" s="945"/>
      <c r="BG783" s="902"/>
      <c r="BH783" s="903"/>
      <c r="BI783" s="903"/>
      <c r="BJ783" s="903"/>
      <c r="BK783" s="903"/>
      <c r="BL783" s="904"/>
      <c r="BM783" s="105"/>
      <c r="BN783" s="105"/>
      <c r="BO783" s="105"/>
      <c r="BP783" s="105"/>
      <c r="BQ783" s="105"/>
      <c r="BR783" s="105"/>
      <c r="BS783" s="105"/>
      <c r="BT783" s="105"/>
      <c r="BU783" s="105"/>
      <c r="BV783" s="105"/>
      <c r="BW783" s="105"/>
      <c r="BX783" s="105"/>
      <c r="BY783" s="105"/>
      <c r="BZ783" s="105"/>
      <c r="CA783" s="105"/>
      <c r="CB783" s="105"/>
    </row>
    <row r="784" spans="1:80" s="32" customFormat="1" ht="12.75" customHeight="1">
      <c r="A784" s="111"/>
      <c r="B784" s="1109"/>
      <c r="C784" s="1110"/>
      <c r="D784" s="1111"/>
      <c r="E784" s="943"/>
      <c r="F784" s="944"/>
      <c r="G784" s="944"/>
      <c r="H784" s="944"/>
      <c r="I784" s="944"/>
      <c r="J784" s="944"/>
      <c r="K784" s="944"/>
      <c r="L784" s="944"/>
      <c r="M784" s="944"/>
      <c r="N784" s="944"/>
      <c r="O784" s="944"/>
      <c r="P784" s="944"/>
      <c r="Q784" s="944"/>
      <c r="R784" s="944"/>
      <c r="S784" s="944"/>
      <c r="T784" s="944"/>
      <c r="U784" s="944"/>
      <c r="V784" s="944"/>
      <c r="W784" s="944"/>
      <c r="X784" s="944"/>
      <c r="Y784" s="944"/>
      <c r="Z784" s="944"/>
      <c r="AA784" s="944"/>
      <c r="AB784" s="944"/>
      <c r="AC784" s="944"/>
      <c r="AD784" s="944"/>
      <c r="AE784" s="944"/>
      <c r="AF784" s="944"/>
      <c r="AG784" s="944"/>
      <c r="AH784" s="944"/>
      <c r="AI784" s="944"/>
      <c r="AJ784" s="944"/>
      <c r="AK784" s="944"/>
      <c r="AL784" s="944"/>
      <c r="AM784" s="944"/>
      <c r="AN784" s="944"/>
      <c r="AO784" s="944"/>
      <c r="AP784" s="944"/>
      <c r="AQ784" s="944"/>
      <c r="AR784" s="944"/>
      <c r="AS784" s="944"/>
      <c r="AT784" s="944"/>
      <c r="AU784" s="944"/>
      <c r="AV784" s="944"/>
      <c r="AW784" s="944"/>
      <c r="AX784" s="944"/>
      <c r="AY784" s="944"/>
      <c r="AZ784" s="944"/>
      <c r="BA784" s="944"/>
      <c r="BB784" s="944"/>
      <c r="BC784" s="944"/>
      <c r="BD784" s="944"/>
      <c r="BE784" s="944"/>
      <c r="BF784" s="945"/>
      <c r="BG784" s="902"/>
      <c r="BH784" s="903"/>
      <c r="BI784" s="903"/>
      <c r="BJ784" s="903"/>
      <c r="BK784" s="903"/>
      <c r="BL784" s="904"/>
      <c r="BM784" s="105"/>
      <c r="BN784" s="105"/>
      <c r="BO784" s="105"/>
      <c r="BP784" s="105"/>
      <c r="BQ784" s="105"/>
      <c r="BR784" s="105"/>
      <c r="BS784" s="105"/>
      <c r="BT784" s="105"/>
      <c r="BU784" s="105"/>
      <c r="BV784" s="105"/>
      <c r="BW784" s="105"/>
      <c r="BX784" s="105"/>
      <c r="BY784" s="105"/>
      <c r="BZ784" s="105"/>
      <c r="CA784" s="105"/>
      <c r="CB784" s="105"/>
    </row>
    <row r="785" spans="1:80" s="32" customFormat="1" ht="12.75" customHeight="1">
      <c r="A785" s="111"/>
      <c r="B785" s="1109"/>
      <c r="C785" s="1110"/>
      <c r="D785" s="1111"/>
      <c r="E785" s="1139" t="s">
        <v>305</v>
      </c>
      <c r="F785" s="1140"/>
      <c r="G785" s="944" t="s">
        <v>115</v>
      </c>
      <c r="H785" s="944"/>
      <c r="I785" s="944"/>
      <c r="J785" s="944"/>
      <c r="K785" s="944"/>
      <c r="L785" s="944"/>
      <c r="M785" s="944"/>
      <c r="N785" s="944"/>
      <c r="O785" s="944"/>
      <c r="P785" s="944"/>
      <c r="Q785" s="944"/>
      <c r="R785" s="944"/>
      <c r="S785" s="944"/>
      <c r="T785" s="944"/>
      <c r="U785" s="944"/>
      <c r="V785" s="944"/>
      <c r="W785" s="944"/>
      <c r="X785" s="944"/>
      <c r="Y785" s="944"/>
      <c r="Z785" s="944"/>
      <c r="AA785" s="944"/>
      <c r="AB785" s="944"/>
      <c r="AC785" s="944"/>
      <c r="AD785" s="944"/>
      <c r="AE785" s="944"/>
      <c r="AF785" s="944"/>
      <c r="AG785" s="944"/>
      <c r="AH785" s="944"/>
      <c r="AI785" s="944"/>
      <c r="AJ785" s="944"/>
      <c r="AK785" s="944"/>
      <c r="AL785" s="944"/>
      <c r="AM785" s="944"/>
      <c r="AN785" s="944"/>
      <c r="AO785" s="944"/>
      <c r="AP785" s="944"/>
      <c r="AQ785" s="944"/>
      <c r="AR785" s="944"/>
      <c r="AS785" s="944"/>
      <c r="AT785" s="944"/>
      <c r="AU785" s="944"/>
      <c r="AV785" s="944"/>
      <c r="AW785" s="944"/>
      <c r="AX785" s="944"/>
      <c r="AY785" s="944"/>
      <c r="AZ785" s="944"/>
      <c r="BA785" s="944"/>
      <c r="BB785" s="944"/>
      <c r="BC785" s="944"/>
      <c r="BD785" s="944"/>
      <c r="BE785" s="944"/>
      <c r="BF785" s="945"/>
      <c r="BG785" s="902"/>
      <c r="BH785" s="903"/>
      <c r="BI785" s="903"/>
      <c r="BJ785" s="903"/>
      <c r="BK785" s="903"/>
      <c r="BL785" s="904"/>
      <c r="BM785" s="105"/>
      <c r="BN785" s="105"/>
      <c r="BO785" s="105"/>
      <c r="BP785" s="105"/>
      <c r="BQ785" s="105"/>
      <c r="BR785" s="105"/>
      <c r="BS785" s="105"/>
      <c r="BT785" s="105"/>
      <c r="BU785" s="105"/>
      <c r="BV785" s="105"/>
      <c r="BW785" s="105"/>
      <c r="BX785" s="105"/>
      <c r="BY785" s="105"/>
      <c r="BZ785" s="105"/>
      <c r="CA785" s="105"/>
      <c r="CB785" s="105"/>
    </row>
    <row r="786" spans="1:80" s="32" customFormat="1" ht="7.5" customHeight="1">
      <c r="A786" s="111"/>
      <c r="B786" s="1112"/>
      <c r="C786" s="1113"/>
      <c r="D786" s="1114"/>
      <c r="E786" s="154"/>
      <c r="F786" s="155"/>
      <c r="G786" s="155"/>
      <c r="H786" s="155"/>
      <c r="I786" s="155"/>
      <c r="J786" s="155"/>
      <c r="K786" s="155"/>
      <c r="L786" s="155"/>
      <c r="M786" s="155"/>
      <c r="N786" s="155"/>
      <c r="O786" s="155"/>
      <c r="P786" s="155"/>
      <c r="Q786" s="155"/>
      <c r="R786" s="155"/>
      <c r="S786" s="155"/>
      <c r="T786" s="155"/>
      <c r="U786" s="155"/>
      <c r="V786" s="155"/>
      <c r="W786" s="155"/>
      <c r="X786" s="155"/>
      <c r="Y786" s="155"/>
      <c r="Z786" s="155"/>
      <c r="AA786" s="155"/>
      <c r="AB786" s="155"/>
      <c r="AC786" s="155"/>
      <c r="AD786" s="155"/>
      <c r="AE786" s="155"/>
      <c r="AF786" s="155"/>
      <c r="AG786" s="155"/>
      <c r="AH786" s="155"/>
      <c r="AI786" s="155"/>
      <c r="AJ786" s="155"/>
      <c r="AK786" s="155"/>
      <c r="AL786" s="155"/>
      <c r="AM786" s="155"/>
      <c r="AN786" s="155"/>
      <c r="AO786" s="155"/>
      <c r="AP786" s="155"/>
      <c r="AQ786" s="155"/>
      <c r="AR786" s="155"/>
      <c r="AS786" s="155"/>
      <c r="AT786" s="155"/>
      <c r="AU786" s="155"/>
      <c r="AV786" s="155"/>
      <c r="AW786" s="155"/>
      <c r="AX786" s="155"/>
      <c r="AY786" s="155"/>
      <c r="AZ786" s="155"/>
      <c r="BA786" s="155"/>
      <c r="BB786" s="155"/>
      <c r="BC786" s="155"/>
      <c r="BD786" s="155"/>
      <c r="BE786" s="155"/>
      <c r="BF786" s="156"/>
      <c r="BG786" s="905"/>
      <c r="BH786" s="906"/>
      <c r="BI786" s="906"/>
      <c r="BJ786" s="906"/>
      <c r="BK786" s="906"/>
      <c r="BL786" s="907"/>
      <c r="BM786" s="105"/>
      <c r="BN786" s="105"/>
      <c r="BO786" s="105"/>
      <c r="BP786" s="105"/>
      <c r="BQ786" s="105"/>
      <c r="BR786" s="105"/>
      <c r="BS786" s="105"/>
      <c r="BT786" s="105"/>
      <c r="BU786" s="105"/>
      <c r="BV786" s="105"/>
      <c r="BW786" s="105"/>
      <c r="BX786" s="105"/>
      <c r="BY786" s="105"/>
      <c r="BZ786" s="105"/>
      <c r="CA786" s="105"/>
      <c r="CB786" s="105"/>
    </row>
    <row r="787" spans="1:80" s="32" customFormat="1" ht="12.75" customHeight="1">
      <c r="A787" s="111"/>
      <c r="BG787" s="93"/>
      <c r="BH787" s="93"/>
      <c r="BI787" s="93"/>
      <c r="BJ787" s="93"/>
      <c r="BK787" s="93"/>
      <c r="BL787" s="93"/>
      <c r="BM787" s="105"/>
      <c r="BN787" s="105"/>
      <c r="BO787" s="105"/>
      <c r="BP787" s="105"/>
      <c r="BQ787" s="105"/>
      <c r="BR787" s="105"/>
      <c r="BS787" s="105"/>
      <c r="BT787" s="105"/>
      <c r="BU787" s="105"/>
      <c r="BV787" s="105"/>
      <c r="BW787" s="105"/>
      <c r="BX787" s="105"/>
      <c r="BY787" s="105"/>
      <c r="BZ787" s="105"/>
      <c r="CA787" s="105"/>
      <c r="CB787" s="105"/>
    </row>
    <row r="788" spans="1:80" s="14" customFormat="1" ht="20.100000000000001" customHeight="1">
      <c r="A788" s="113" t="s">
        <v>1093</v>
      </c>
      <c r="B788" s="21"/>
      <c r="C788" s="21"/>
      <c r="D788" s="11"/>
      <c r="E788" s="12"/>
      <c r="F788" s="12"/>
      <c r="G788" s="12"/>
      <c r="H788" s="12"/>
      <c r="I788" s="12"/>
      <c r="J788" s="12"/>
      <c r="K788" s="12"/>
      <c r="L788" s="12"/>
      <c r="M788" s="12"/>
      <c r="N788" s="12"/>
      <c r="O788" s="12"/>
      <c r="P788" s="12"/>
      <c r="Q788" s="12"/>
      <c r="R788" s="12"/>
      <c r="S788" s="12"/>
      <c r="T788" s="12"/>
      <c r="U788" s="12"/>
      <c r="V788" s="12"/>
      <c r="W788" s="13"/>
      <c r="X788" s="13"/>
      <c r="Y788" s="13"/>
      <c r="Z788" s="13"/>
      <c r="AA788" s="13"/>
      <c r="AB788" s="13"/>
      <c r="AC788" s="13"/>
      <c r="AD788" s="13"/>
      <c r="AE788" s="13"/>
      <c r="AF788" s="13"/>
      <c r="AG788" s="13"/>
      <c r="AH788" s="13"/>
      <c r="AI788" s="13"/>
      <c r="AJ788" s="13"/>
      <c r="AK788" s="13"/>
      <c r="AL788" s="13"/>
      <c r="AM788" s="13"/>
      <c r="AN788" s="13"/>
      <c r="AO788" s="13"/>
      <c r="AP788" s="13"/>
      <c r="BG788" s="93"/>
      <c r="BH788" s="93"/>
      <c r="BI788" s="93"/>
      <c r="BJ788" s="93"/>
      <c r="BK788" s="93"/>
      <c r="BL788" s="93"/>
      <c r="BM788" s="101"/>
      <c r="BN788" s="101"/>
      <c r="BO788" s="101"/>
      <c r="BP788" s="101"/>
      <c r="BQ788" s="101"/>
      <c r="BR788" s="101"/>
      <c r="BS788" s="101"/>
      <c r="BT788" s="101"/>
      <c r="BU788" s="101"/>
      <c r="BV788" s="101"/>
      <c r="BW788" s="101"/>
      <c r="BX788" s="101"/>
      <c r="BY788" s="101"/>
      <c r="BZ788" s="101"/>
      <c r="CA788" s="101"/>
      <c r="CB788" s="101"/>
    </row>
    <row r="789" spans="1:80" s="32" customFormat="1" ht="12.75" customHeight="1">
      <c r="A789" s="111"/>
      <c r="B789" s="969" t="s">
        <v>30</v>
      </c>
      <c r="C789" s="970"/>
      <c r="D789" s="971"/>
      <c r="E789" s="931" t="s">
        <v>1123</v>
      </c>
      <c r="F789" s="932"/>
      <c r="G789" s="932"/>
      <c r="H789" s="932"/>
      <c r="I789" s="932"/>
      <c r="J789" s="932"/>
      <c r="K789" s="932"/>
      <c r="L789" s="932"/>
      <c r="M789" s="932"/>
      <c r="N789" s="932"/>
      <c r="O789" s="932"/>
      <c r="P789" s="932"/>
      <c r="Q789" s="932"/>
      <c r="R789" s="932"/>
      <c r="S789" s="932"/>
      <c r="T789" s="932"/>
      <c r="U789" s="932"/>
      <c r="V789" s="932"/>
      <c r="W789" s="932"/>
      <c r="X789" s="932"/>
      <c r="Y789" s="932"/>
      <c r="Z789" s="932"/>
      <c r="AA789" s="932"/>
      <c r="AB789" s="932"/>
      <c r="AC789" s="932"/>
      <c r="AD789" s="932"/>
      <c r="AE789" s="932"/>
      <c r="AF789" s="932"/>
      <c r="AG789" s="932"/>
      <c r="AH789" s="932"/>
      <c r="AI789" s="932"/>
      <c r="AJ789" s="932"/>
      <c r="AK789" s="932"/>
      <c r="AL789" s="932"/>
      <c r="AM789" s="932"/>
      <c r="AN789" s="932"/>
      <c r="AO789" s="932"/>
      <c r="AP789" s="932"/>
      <c r="AQ789" s="932"/>
      <c r="AR789" s="932"/>
      <c r="AS789" s="932"/>
      <c r="AT789" s="932"/>
      <c r="AU789" s="932"/>
      <c r="AV789" s="932"/>
      <c r="AW789" s="932"/>
      <c r="AX789" s="932"/>
      <c r="AY789" s="932"/>
      <c r="AZ789" s="932"/>
      <c r="BA789" s="932"/>
      <c r="BB789" s="932"/>
      <c r="BC789" s="932"/>
      <c r="BD789" s="932"/>
      <c r="BE789" s="932"/>
      <c r="BF789" s="933"/>
      <c r="BG789" s="899"/>
      <c r="BH789" s="900"/>
      <c r="BI789" s="900"/>
      <c r="BJ789" s="900"/>
      <c r="BK789" s="900"/>
      <c r="BL789" s="901"/>
      <c r="BM789" s="105"/>
      <c r="BN789" s="105"/>
      <c r="BO789" s="105"/>
      <c r="BP789" s="105"/>
      <c r="BQ789" s="105"/>
      <c r="BR789" s="105"/>
      <c r="BS789" s="105"/>
      <c r="BT789" s="105"/>
      <c r="BU789" s="105"/>
      <c r="BV789" s="105"/>
      <c r="BW789" s="105"/>
      <c r="BX789" s="105"/>
      <c r="BY789" s="105"/>
      <c r="BZ789" s="105"/>
      <c r="CA789" s="105"/>
      <c r="CB789" s="105"/>
    </row>
    <row r="790" spans="1:80" s="32" customFormat="1" ht="12.75" customHeight="1">
      <c r="A790" s="111"/>
      <c r="B790" s="972"/>
      <c r="C790" s="973"/>
      <c r="D790" s="974"/>
      <c r="E790" s="934"/>
      <c r="F790" s="935"/>
      <c r="G790" s="935"/>
      <c r="H790" s="935"/>
      <c r="I790" s="935"/>
      <c r="J790" s="935"/>
      <c r="K790" s="935"/>
      <c r="L790" s="935"/>
      <c r="M790" s="935"/>
      <c r="N790" s="935"/>
      <c r="O790" s="935"/>
      <c r="P790" s="935"/>
      <c r="Q790" s="935"/>
      <c r="R790" s="935"/>
      <c r="S790" s="935"/>
      <c r="T790" s="935"/>
      <c r="U790" s="935"/>
      <c r="V790" s="935"/>
      <c r="W790" s="935"/>
      <c r="X790" s="935"/>
      <c r="Y790" s="935"/>
      <c r="Z790" s="935"/>
      <c r="AA790" s="935"/>
      <c r="AB790" s="935"/>
      <c r="AC790" s="935"/>
      <c r="AD790" s="935"/>
      <c r="AE790" s="935"/>
      <c r="AF790" s="935"/>
      <c r="AG790" s="935"/>
      <c r="AH790" s="935"/>
      <c r="AI790" s="935"/>
      <c r="AJ790" s="935"/>
      <c r="AK790" s="935"/>
      <c r="AL790" s="935"/>
      <c r="AM790" s="935"/>
      <c r="AN790" s="935"/>
      <c r="AO790" s="935"/>
      <c r="AP790" s="935"/>
      <c r="AQ790" s="935"/>
      <c r="AR790" s="935"/>
      <c r="AS790" s="935"/>
      <c r="AT790" s="935"/>
      <c r="AU790" s="935"/>
      <c r="AV790" s="935"/>
      <c r="AW790" s="935"/>
      <c r="AX790" s="935"/>
      <c r="AY790" s="935"/>
      <c r="AZ790" s="935"/>
      <c r="BA790" s="935"/>
      <c r="BB790" s="935"/>
      <c r="BC790" s="935"/>
      <c r="BD790" s="935"/>
      <c r="BE790" s="935"/>
      <c r="BF790" s="936"/>
      <c r="BG790" s="902"/>
      <c r="BH790" s="903"/>
      <c r="BI790" s="903"/>
      <c r="BJ790" s="903"/>
      <c r="BK790" s="903"/>
      <c r="BL790" s="904"/>
      <c r="BM790" s="105"/>
      <c r="BN790" s="105"/>
      <c r="BO790" s="105"/>
      <c r="BP790" s="105"/>
      <c r="BQ790" s="105"/>
      <c r="BR790" s="105"/>
      <c r="BS790" s="105"/>
      <c r="BT790" s="105"/>
      <c r="BU790" s="105"/>
      <c r="BV790" s="105"/>
      <c r="BW790" s="105"/>
      <c r="BX790" s="105"/>
      <c r="BY790" s="105"/>
      <c r="BZ790" s="105"/>
      <c r="CA790" s="105"/>
      <c r="CB790" s="105"/>
    </row>
    <row r="791" spans="1:80" s="32" customFormat="1" ht="12.75" customHeight="1">
      <c r="A791" s="111"/>
      <c r="B791" s="972"/>
      <c r="C791" s="973"/>
      <c r="D791" s="974"/>
      <c r="E791" s="934"/>
      <c r="F791" s="935"/>
      <c r="G791" s="935"/>
      <c r="H791" s="935"/>
      <c r="I791" s="935"/>
      <c r="J791" s="935"/>
      <c r="K791" s="935"/>
      <c r="L791" s="935"/>
      <c r="M791" s="935"/>
      <c r="N791" s="935"/>
      <c r="O791" s="935"/>
      <c r="P791" s="935"/>
      <c r="Q791" s="935"/>
      <c r="R791" s="935"/>
      <c r="S791" s="935"/>
      <c r="T791" s="935"/>
      <c r="U791" s="935"/>
      <c r="V791" s="935"/>
      <c r="W791" s="935"/>
      <c r="X791" s="935"/>
      <c r="Y791" s="935"/>
      <c r="Z791" s="935"/>
      <c r="AA791" s="935"/>
      <c r="AB791" s="935"/>
      <c r="AC791" s="935"/>
      <c r="AD791" s="935"/>
      <c r="AE791" s="935"/>
      <c r="AF791" s="935"/>
      <c r="AG791" s="935"/>
      <c r="AH791" s="935"/>
      <c r="AI791" s="935"/>
      <c r="AJ791" s="935"/>
      <c r="AK791" s="935"/>
      <c r="AL791" s="935"/>
      <c r="AM791" s="935"/>
      <c r="AN791" s="935"/>
      <c r="AO791" s="935"/>
      <c r="AP791" s="935"/>
      <c r="AQ791" s="935"/>
      <c r="AR791" s="935"/>
      <c r="AS791" s="935"/>
      <c r="AT791" s="935"/>
      <c r="AU791" s="935"/>
      <c r="AV791" s="935"/>
      <c r="AW791" s="935"/>
      <c r="AX791" s="935"/>
      <c r="AY791" s="935"/>
      <c r="AZ791" s="935"/>
      <c r="BA791" s="935"/>
      <c r="BB791" s="935"/>
      <c r="BC791" s="935"/>
      <c r="BD791" s="935"/>
      <c r="BE791" s="935"/>
      <c r="BF791" s="936"/>
      <c r="BG791" s="902"/>
      <c r="BH791" s="903"/>
      <c r="BI791" s="903"/>
      <c r="BJ791" s="903"/>
      <c r="BK791" s="903"/>
      <c r="BL791" s="904"/>
      <c r="BM791" s="105"/>
      <c r="BN791" s="105"/>
      <c r="BO791" s="105"/>
      <c r="BP791" s="105"/>
      <c r="BQ791" s="105"/>
      <c r="BR791" s="105"/>
      <c r="BS791" s="105"/>
      <c r="BT791" s="105"/>
      <c r="BU791" s="105"/>
      <c r="BV791" s="105"/>
      <c r="BW791" s="105"/>
      <c r="BX791" s="105"/>
      <c r="BY791" s="105"/>
      <c r="BZ791" s="105"/>
      <c r="CA791" s="105"/>
      <c r="CB791" s="105"/>
    </row>
    <row r="792" spans="1:80" s="32" customFormat="1" ht="12.75" customHeight="1">
      <c r="A792" s="111"/>
      <c r="B792" s="975"/>
      <c r="C792" s="976"/>
      <c r="D792" s="977"/>
      <c r="E792" s="937"/>
      <c r="F792" s="938"/>
      <c r="G792" s="938"/>
      <c r="H792" s="938"/>
      <c r="I792" s="938"/>
      <c r="J792" s="938"/>
      <c r="K792" s="938"/>
      <c r="L792" s="938"/>
      <c r="M792" s="938"/>
      <c r="N792" s="938"/>
      <c r="O792" s="938"/>
      <c r="P792" s="938"/>
      <c r="Q792" s="938"/>
      <c r="R792" s="938"/>
      <c r="S792" s="938"/>
      <c r="T792" s="938"/>
      <c r="U792" s="938"/>
      <c r="V792" s="938"/>
      <c r="W792" s="938"/>
      <c r="X792" s="938"/>
      <c r="Y792" s="938"/>
      <c r="Z792" s="938"/>
      <c r="AA792" s="938"/>
      <c r="AB792" s="938"/>
      <c r="AC792" s="938"/>
      <c r="AD792" s="938"/>
      <c r="AE792" s="938"/>
      <c r="AF792" s="938"/>
      <c r="AG792" s="938"/>
      <c r="AH792" s="938"/>
      <c r="AI792" s="938"/>
      <c r="AJ792" s="938"/>
      <c r="AK792" s="938"/>
      <c r="AL792" s="938"/>
      <c r="AM792" s="938"/>
      <c r="AN792" s="938"/>
      <c r="AO792" s="938"/>
      <c r="AP792" s="938"/>
      <c r="AQ792" s="938"/>
      <c r="AR792" s="938"/>
      <c r="AS792" s="938"/>
      <c r="AT792" s="938"/>
      <c r="AU792" s="938"/>
      <c r="AV792" s="938"/>
      <c r="AW792" s="938"/>
      <c r="AX792" s="938"/>
      <c r="AY792" s="938"/>
      <c r="AZ792" s="938"/>
      <c r="BA792" s="938"/>
      <c r="BB792" s="938"/>
      <c r="BC792" s="938"/>
      <c r="BD792" s="938"/>
      <c r="BE792" s="938"/>
      <c r="BF792" s="939"/>
      <c r="BG792" s="905"/>
      <c r="BH792" s="906"/>
      <c r="BI792" s="906"/>
      <c r="BJ792" s="906"/>
      <c r="BK792" s="906"/>
      <c r="BL792" s="907"/>
      <c r="BM792" s="105"/>
      <c r="BN792" s="105"/>
      <c r="BO792" s="105"/>
      <c r="BP792" s="105"/>
      <c r="BQ792" s="105"/>
      <c r="BR792" s="105"/>
      <c r="BS792" s="105"/>
      <c r="BT792" s="105"/>
      <c r="BU792" s="105"/>
      <c r="BV792" s="105"/>
      <c r="BW792" s="105"/>
      <c r="BX792" s="105"/>
      <c r="BY792" s="105"/>
      <c r="BZ792" s="105"/>
      <c r="CA792" s="105"/>
      <c r="CB792" s="105"/>
    </row>
    <row r="793" spans="1:80" s="32" customFormat="1" ht="12.75" customHeight="1">
      <c r="A793" s="111"/>
      <c r="AB793" s="111"/>
      <c r="AC793" s="111"/>
      <c r="AD793" s="111"/>
      <c r="AE793" s="111"/>
      <c r="AF793" s="111"/>
      <c r="AG793" s="111"/>
      <c r="AH793" s="111"/>
      <c r="AI793" s="111"/>
      <c r="AJ793" s="111"/>
      <c r="AK793" s="111"/>
      <c r="AL793" s="111"/>
      <c r="AM793" s="111"/>
      <c r="AN793" s="111"/>
      <c r="AO793" s="111"/>
      <c r="AP793" s="111"/>
      <c r="AQ793" s="111"/>
      <c r="AR793" s="111"/>
      <c r="AS793" s="111"/>
      <c r="AT793" s="111"/>
      <c r="AU793" s="111"/>
      <c r="AV793" s="111"/>
      <c r="AW793" s="111"/>
      <c r="AX793" s="111"/>
      <c r="AY793" s="111"/>
      <c r="AZ793" s="111"/>
      <c r="BA793" s="111"/>
      <c r="BB793" s="111"/>
      <c r="BC793" s="111"/>
      <c r="BD793" s="111"/>
      <c r="BE793" s="111"/>
      <c r="BF793" s="111"/>
      <c r="BG793" s="93"/>
      <c r="BH793" s="93"/>
      <c r="BI793" s="93"/>
      <c r="BJ793" s="93"/>
      <c r="BK793" s="93"/>
      <c r="BL793" s="93"/>
      <c r="BM793" s="105"/>
      <c r="BN793" s="105"/>
      <c r="BO793" s="105"/>
      <c r="BP793" s="105"/>
      <c r="BQ793" s="105"/>
      <c r="BR793" s="105"/>
      <c r="BS793" s="105"/>
      <c r="BT793" s="105"/>
      <c r="BU793" s="105"/>
      <c r="BV793" s="105"/>
      <c r="BW793" s="105"/>
      <c r="BX793" s="105"/>
      <c r="BY793" s="105"/>
      <c r="BZ793" s="105"/>
      <c r="CA793" s="105"/>
      <c r="CB793" s="105"/>
    </row>
    <row r="794" spans="1:80" s="14" customFormat="1" ht="20.100000000000001" customHeight="1">
      <c r="A794" s="113" t="s">
        <v>806</v>
      </c>
      <c r="B794" s="21"/>
      <c r="C794" s="21"/>
      <c r="D794" s="11"/>
      <c r="E794" s="12"/>
      <c r="F794" s="12"/>
      <c r="G794" s="12"/>
      <c r="H794" s="12"/>
      <c r="I794" s="12"/>
      <c r="J794" s="12"/>
      <c r="K794" s="12"/>
      <c r="L794" s="12"/>
      <c r="M794" s="12"/>
      <c r="N794" s="12"/>
      <c r="O794" s="12"/>
      <c r="P794" s="12"/>
      <c r="Q794" s="12"/>
      <c r="R794" s="12"/>
      <c r="S794" s="12"/>
      <c r="T794" s="12"/>
      <c r="U794" s="12"/>
      <c r="V794" s="12"/>
      <c r="W794" s="13"/>
      <c r="X794" s="13"/>
      <c r="Y794" s="13"/>
      <c r="Z794" s="13"/>
      <c r="AA794" s="13"/>
      <c r="AB794" s="221"/>
      <c r="AC794" s="221"/>
      <c r="AD794" s="221"/>
      <c r="AE794" s="221"/>
      <c r="AF794" s="221"/>
      <c r="AG794" s="221"/>
      <c r="AH794" s="221"/>
      <c r="AI794" s="221"/>
      <c r="AJ794" s="221"/>
      <c r="AK794" s="221"/>
      <c r="AL794" s="221"/>
      <c r="AM794" s="221"/>
      <c r="AN794" s="221"/>
      <c r="AO794" s="221"/>
      <c r="AP794" s="221"/>
      <c r="AQ794" s="139"/>
      <c r="AR794" s="139"/>
      <c r="AS794" s="139"/>
      <c r="AT794" s="139"/>
      <c r="AU794" s="139"/>
      <c r="AV794" s="139"/>
      <c r="AW794" s="139"/>
      <c r="AX794" s="139"/>
      <c r="AY794" s="139"/>
      <c r="AZ794" s="139"/>
      <c r="BA794" s="139"/>
      <c r="BB794" s="139"/>
      <c r="BC794" s="139"/>
      <c r="BD794" s="139"/>
      <c r="BE794" s="139"/>
      <c r="BF794" s="139"/>
      <c r="BG794" s="93"/>
      <c r="BH794" s="93"/>
      <c r="BI794" s="93"/>
      <c r="BJ794" s="93"/>
      <c r="BK794" s="93"/>
      <c r="BL794" s="93"/>
      <c r="BM794" s="101"/>
      <c r="BN794" s="101"/>
      <c r="BO794" s="101"/>
      <c r="BP794" s="101"/>
      <c r="BQ794" s="101"/>
      <c r="BR794" s="101"/>
      <c r="BS794" s="101"/>
      <c r="BT794" s="101"/>
      <c r="BU794" s="101"/>
      <c r="BV794" s="101"/>
      <c r="BW794" s="101"/>
      <c r="BX794" s="101"/>
      <c r="BY794" s="101"/>
      <c r="BZ794" s="101"/>
      <c r="CA794" s="101"/>
      <c r="CB794" s="101"/>
    </row>
    <row r="795" spans="1:80" s="32" customFormat="1" ht="12.75" customHeight="1">
      <c r="A795" s="111"/>
      <c r="B795" s="969" t="s">
        <v>30</v>
      </c>
      <c r="C795" s="970"/>
      <c r="D795" s="971"/>
      <c r="E795" s="931" t="s">
        <v>1523</v>
      </c>
      <c r="F795" s="932"/>
      <c r="G795" s="932"/>
      <c r="H795" s="932"/>
      <c r="I795" s="932"/>
      <c r="J795" s="932"/>
      <c r="K795" s="932"/>
      <c r="L795" s="932"/>
      <c r="M795" s="932"/>
      <c r="N795" s="932"/>
      <c r="O795" s="932"/>
      <c r="P795" s="932"/>
      <c r="Q795" s="932"/>
      <c r="R795" s="932"/>
      <c r="S795" s="932"/>
      <c r="T795" s="932"/>
      <c r="U795" s="932"/>
      <c r="V795" s="932"/>
      <c r="W795" s="932"/>
      <c r="X795" s="932"/>
      <c r="Y795" s="932"/>
      <c r="Z795" s="932"/>
      <c r="AA795" s="932"/>
      <c r="AB795" s="932"/>
      <c r="AC795" s="932"/>
      <c r="AD795" s="932"/>
      <c r="AE795" s="932"/>
      <c r="AF795" s="932"/>
      <c r="AG795" s="932"/>
      <c r="AH795" s="932"/>
      <c r="AI795" s="932"/>
      <c r="AJ795" s="932"/>
      <c r="AK795" s="932"/>
      <c r="AL795" s="932"/>
      <c r="AM795" s="932"/>
      <c r="AN795" s="932"/>
      <c r="AO795" s="932"/>
      <c r="AP795" s="932"/>
      <c r="AQ795" s="932"/>
      <c r="AR795" s="932"/>
      <c r="AS795" s="932"/>
      <c r="AT795" s="932"/>
      <c r="AU795" s="932"/>
      <c r="AV795" s="932"/>
      <c r="AW795" s="932"/>
      <c r="AX795" s="932"/>
      <c r="AY795" s="932"/>
      <c r="AZ795" s="932"/>
      <c r="BA795" s="932"/>
      <c r="BB795" s="932"/>
      <c r="BC795" s="932"/>
      <c r="BD795" s="932"/>
      <c r="BE795" s="932"/>
      <c r="BF795" s="933"/>
      <c r="BG795" s="899"/>
      <c r="BH795" s="900"/>
      <c r="BI795" s="900"/>
      <c r="BJ795" s="900"/>
      <c r="BK795" s="900"/>
      <c r="BL795" s="901"/>
      <c r="BM795" s="105"/>
      <c r="BN795" s="105"/>
      <c r="BO795" s="105"/>
      <c r="BP795" s="105"/>
      <c r="BQ795" s="105"/>
      <c r="BR795" s="105"/>
      <c r="BS795" s="105"/>
      <c r="BT795" s="105"/>
      <c r="BU795" s="105"/>
      <c r="BV795" s="105"/>
      <c r="BW795" s="105"/>
      <c r="BX795" s="105"/>
      <c r="BY795" s="105"/>
      <c r="BZ795" s="105"/>
      <c r="CA795" s="105"/>
      <c r="CB795" s="105"/>
    </row>
    <row r="796" spans="1:80" s="32" customFormat="1" ht="12.75" customHeight="1">
      <c r="A796" s="111"/>
      <c r="B796" s="972"/>
      <c r="C796" s="973"/>
      <c r="D796" s="974"/>
      <c r="E796" s="934"/>
      <c r="F796" s="935"/>
      <c r="G796" s="935"/>
      <c r="H796" s="935"/>
      <c r="I796" s="935"/>
      <c r="J796" s="935"/>
      <c r="K796" s="935"/>
      <c r="L796" s="935"/>
      <c r="M796" s="935"/>
      <c r="N796" s="935"/>
      <c r="O796" s="935"/>
      <c r="P796" s="935"/>
      <c r="Q796" s="935"/>
      <c r="R796" s="935"/>
      <c r="S796" s="935"/>
      <c r="T796" s="935"/>
      <c r="U796" s="935"/>
      <c r="V796" s="935"/>
      <c r="W796" s="935"/>
      <c r="X796" s="935"/>
      <c r="Y796" s="935"/>
      <c r="Z796" s="935"/>
      <c r="AA796" s="935"/>
      <c r="AB796" s="935"/>
      <c r="AC796" s="935"/>
      <c r="AD796" s="935"/>
      <c r="AE796" s="935"/>
      <c r="AF796" s="935"/>
      <c r="AG796" s="935"/>
      <c r="AH796" s="935"/>
      <c r="AI796" s="935"/>
      <c r="AJ796" s="935"/>
      <c r="AK796" s="935"/>
      <c r="AL796" s="935"/>
      <c r="AM796" s="935"/>
      <c r="AN796" s="935"/>
      <c r="AO796" s="935"/>
      <c r="AP796" s="935"/>
      <c r="AQ796" s="935"/>
      <c r="AR796" s="935"/>
      <c r="AS796" s="935"/>
      <c r="AT796" s="935"/>
      <c r="AU796" s="935"/>
      <c r="AV796" s="935"/>
      <c r="AW796" s="935"/>
      <c r="AX796" s="935"/>
      <c r="AY796" s="935"/>
      <c r="AZ796" s="935"/>
      <c r="BA796" s="935"/>
      <c r="BB796" s="935"/>
      <c r="BC796" s="935"/>
      <c r="BD796" s="935"/>
      <c r="BE796" s="935"/>
      <c r="BF796" s="936"/>
      <c r="BG796" s="902"/>
      <c r="BH796" s="903"/>
      <c r="BI796" s="903"/>
      <c r="BJ796" s="903"/>
      <c r="BK796" s="903"/>
      <c r="BL796" s="904"/>
      <c r="BM796" s="105"/>
      <c r="BN796" s="105"/>
      <c r="BO796" s="105"/>
      <c r="BP796" s="105"/>
      <c r="BQ796" s="105"/>
      <c r="BR796" s="105"/>
      <c r="BS796" s="105"/>
      <c r="BT796" s="105"/>
      <c r="BU796" s="105"/>
      <c r="BV796" s="105"/>
      <c r="BW796" s="105"/>
      <c r="BX796" s="105"/>
      <c r="BY796" s="105"/>
      <c r="BZ796" s="105"/>
      <c r="CA796" s="105"/>
      <c r="CB796" s="105"/>
    </row>
    <row r="797" spans="1:80" s="32" customFormat="1" ht="12.75" customHeight="1">
      <c r="A797" s="111"/>
      <c r="B797" s="975"/>
      <c r="C797" s="976"/>
      <c r="D797" s="977"/>
      <c r="E797" s="937"/>
      <c r="F797" s="938"/>
      <c r="G797" s="938"/>
      <c r="H797" s="938"/>
      <c r="I797" s="938"/>
      <c r="J797" s="938"/>
      <c r="K797" s="938"/>
      <c r="L797" s="938"/>
      <c r="M797" s="938"/>
      <c r="N797" s="938"/>
      <c r="O797" s="938"/>
      <c r="P797" s="938"/>
      <c r="Q797" s="938"/>
      <c r="R797" s="938"/>
      <c r="S797" s="938"/>
      <c r="T797" s="938"/>
      <c r="U797" s="938"/>
      <c r="V797" s="938"/>
      <c r="W797" s="938"/>
      <c r="X797" s="938"/>
      <c r="Y797" s="938"/>
      <c r="Z797" s="938"/>
      <c r="AA797" s="938"/>
      <c r="AB797" s="938"/>
      <c r="AC797" s="938"/>
      <c r="AD797" s="938"/>
      <c r="AE797" s="938"/>
      <c r="AF797" s="938"/>
      <c r="AG797" s="938"/>
      <c r="AH797" s="938"/>
      <c r="AI797" s="938"/>
      <c r="AJ797" s="938"/>
      <c r="AK797" s="938"/>
      <c r="AL797" s="938"/>
      <c r="AM797" s="938"/>
      <c r="AN797" s="938"/>
      <c r="AO797" s="938"/>
      <c r="AP797" s="938"/>
      <c r="AQ797" s="938"/>
      <c r="AR797" s="938"/>
      <c r="AS797" s="938"/>
      <c r="AT797" s="938"/>
      <c r="AU797" s="938"/>
      <c r="AV797" s="938"/>
      <c r="AW797" s="938"/>
      <c r="AX797" s="938"/>
      <c r="AY797" s="938"/>
      <c r="AZ797" s="938"/>
      <c r="BA797" s="938"/>
      <c r="BB797" s="938"/>
      <c r="BC797" s="938"/>
      <c r="BD797" s="938"/>
      <c r="BE797" s="938"/>
      <c r="BF797" s="939"/>
      <c r="BG797" s="905"/>
      <c r="BH797" s="906"/>
      <c r="BI797" s="906"/>
      <c r="BJ797" s="906"/>
      <c r="BK797" s="906"/>
      <c r="BL797" s="907"/>
      <c r="BM797" s="105"/>
      <c r="BN797" s="105"/>
      <c r="BO797" s="105"/>
      <c r="BP797" s="105"/>
      <c r="BQ797" s="105"/>
      <c r="BR797" s="105"/>
      <c r="BS797" s="105"/>
      <c r="BT797" s="105"/>
      <c r="BU797" s="105"/>
      <c r="BV797" s="105"/>
      <c r="BW797" s="105"/>
      <c r="BX797" s="105"/>
      <c r="BY797" s="105"/>
      <c r="BZ797" s="105"/>
      <c r="CA797" s="105"/>
      <c r="CB797" s="105"/>
    </row>
    <row r="798" spans="1:80" s="32" customFormat="1" ht="12.75" customHeight="1">
      <c r="A798" s="111"/>
      <c r="B798" s="969" t="s">
        <v>33</v>
      </c>
      <c r="C798" s="970"/>
      <c r="D798" s="971"/>
      <c r="E798" s="931" t="s">
        <v>532</v>
      </c>
      <c r="F798" s="932"/>
      <c r="G798" s="932"/>
      <c r="H798" s="932"/>
      <c r="I798" s="932"/>
      <c r="J798" s="932"/>
      <c r="K798" s="932"/>
      <c r="L798" s="932"/>
      <c r="M798" s="932"/>
      <c r="N798" s="932"/>
      <c r="O798" s="932"/>
      <c r="P798" s="932"/>
      <c r="Q798" s="932"/>
      <c r="R798" s="932"/>
      <c r="S798" s="932"/>
      <c r="T798" s="932"/>
      <c r="U798" s="932"/>
      <c r="V798" s="932"/>
      <c r="W798" s="932"/>
      <c r="X798" s="932"/>
      <c r="Y798" s="932"/>
      <c r="Z798" s="932"/>
      <c r="AA798" s="932"/>
      <c r="AB798" s="932"/>
      <c r="AC798" s="932"/>
      <c r="AD798" s="932"/>
      <c r="AE798" s="932"/>
      <c r="AF798" s="932"/>
      <c r="AG798" s="932"/>
      <c r="AH798" s="932"/>
      <c r="AI798" s="932"/>
      <c r="AJ798" s="932"/>
      <c r="AK798" s="932"/>
      <c r="AL798" s="932"/>
      <c r="AM798" s="932"/>
      <c r="AN798" s="932"/>
      <c r="AO798" s="932"/>
      <c r="AP798" s="932"/>
      <c r="AQ798" s="932"/>
      <c r="AR798" s="932"/>
      <c r="AS798" s="932"/>
      <c r="AT798" s="932"/>
      <c r="AU798" s="932"/>
      <c r="AV798" s="932"/>
      <c r="AW798" s="932"/>
      <c r="AX798" s="932"/>
      <c r="AY798" s="932"/>
      <c r="AZ798" s="932"/>
      <c r="BA798" s="932"/>
      <c r="BB798" s="932"/>
      <c r="BC798" s="932"/>
      <c r="BD798" s="932"/>
      <c r="BE798" s="932"/>
      <c r="BF798" s="933"/>
      <c r="BG798" s="899"/>
      <c r="BH798" s="900"/>
      <c r="BI798" s="900"/>
      <c r="BJ798" s="900"/>
      <c r="BK798" s="900"/>
      <c r="BL798" s="901"/>
      <c r="BM798" s="105"/>
      <c r="BN798" s="105"/>
      <c r="BO798" s="105"/>
      <c r="BP798" s="105"/>
      <c r="BQ798" s="105"/>
      <c r="BR798" s="105"/>
      <c r="BS798" s="105"/>
      <c r="BT798" s="105"/>
      <c r="BU798" s="105"/>
      <c r="BV798" s="105"/>
      <c r="BW798" s="105"/>
      <c r="BX798" s="105"/>
      <c r="BY798" s="105"/>
      <c r="BZ798" s="105"/>
      <c r="CA798" s="105"/>
      <c r="CB798" s="105"/>
    </row>
    <row r="799" spans="1:80" s="32" customFormat="1" ht="12.75" customHeight="1">
      <c r="A799" s="111"/>
      <c r="B799" s="972"/>
      <c r="C799" s="973"/>
      <c r="D799" s="974"/>
      <c r="E799" s="934"/>
      <c r="F799" s="935"/>
      <c r="G799" s="935"/>
      <c r="H799" s="935"/>
      <c r="I799" s="935"/>
      <c r="J799" s="935"/>
      <c r="K799" s="935"/>
      <c r="L799" s="935"/>
      <c r="M799" s="935"/>
      <c r="N799" s="935"/>
      <c r="O799" s="935"/>
      <c r="P799" s="935"/>
      <c r="Q799" s="935"/>
      <c r="R799" s="935"/>
      <c r="S799" s="935"/>
      <c r="T799" s="935"/>
      <c r="U799" s="935"/>
      <c r="V799" s="935"/>
      <c r="W799" s="935"/>
      <c r="X799" s="935"/>
      <c r="Y799" s="935"/>
      <c r="Z799" s="935"/>
      <c r="AA799" s="935"/>
      <c r="AB799" s="935"/>
      <c r="AC799" s="935"/>
      <c r="AD799" s="935"/>
      <c r="AE799" s="935"/>
      <c r="AF799" s="935"/>
      <c r="AG799" s="935"/>
      <c r="AH799" s="935"/>
      <c r="AI799" s="935"/>
      <c r="AJ799" s="935"/>
      <c r="AK799" s="935"/>
      <c r="AL799" s="935"/>
      <c r="AM799" s="935"/>
      <c r="AN799" s="935"/>
      <c r="AO799" s="935"/>
      <c r="AP799" s="935"/>
      <c r="AQ799" s="935"/>
      <c r="AR799" s="935"/>
      <c r="AS799" s="935"/>
      <c r="AT799" s="935"/>
      <c r="AU799" s="935"/>
      <c r="AV799" s="935"/>
      <c r="AW799" s="935"/>
      <c r="AX799" s="935"/>
      <c r="AY799" s="935"/>
      <c r="AZ799" s="935"/>
      <c r="BA799" s="935"/>
      <c r="BB799" s="935"/>
      <c r="BC799" s="935"/>
      <c r="BD799" s="935"/>
      <c r="BE799" s="935"/>
      <c r="BF799" s="936"/>
      <c r="BG799" s="902"/>
      <c r="BH799" s="903"/>
      <c r="BI799" s="903"/>
      <c r="BJ799" s="903"/>
      <c r="BK799" s="903"/>
      <c r="BL799" s="904"/>
      <c r="BM799" s="105"/>
      <c r="BN799" s="105"/>
      <c r="BO799" s="105"/>
      <c r="BP799" s="105"/>
      <c r="BQ799" s="105"/>
      <c r="BR799" s="105"/>
      <c r="BS799" s="105"/>
      <c r="BT799" s="105"/>
      <c r="BU799" s="105"/>
      <c r="BV799" s="105"/>
      <c r="BW799" s="105"/>
      <c r="BX799" s="105"/>
      <c r="BY799" s="105"/>
      <c r="BZ799" s="105"/>
      <c r="CA799" s="105"/>
      <c r="CB799" s="105"/>
    </row>
    <row r="800" spans="1:80" s="32" customFormat="1" ht="12.75" customHeight="1">
      <c r="A800" s="111"/>
      <c r="B800" s="975"/>
      <c r="C800" s="976"/>
      <c r="D800" s="977"/>
      <c r="E800" s="937"/>
      <c r="F800" s="938"/>
      <c r="G800" s="938"/>
      <c r="H800" s="938"/>
      <c r="I800" s="938"/>
      <c r="J800" s="938"/>
      <c r="K800" s="938"/>
      <c r="L800" s="938"/>
      <c r="M800" s="938"/>
      <c r="N800" s="938"/>
      <c r="O800" s="938"/>
      <c r="P800" s="938"/>
      <c r="Q800" s="938"/>
      <c r="R800" s="938"/>
      <c r="S800" s="938"/>
      <c r="T800" s="938"/>
      <c r="U800" s="938"/>
      <c r="V800" s="938"/>
      <c r="W800" s="938"/>
      <c r="X800" s="938"/>
      <c r="Y800" s="938"/>
      <c r="Z800" s="938"/>
      <c r="AA800" s="938"/>
      <c r="AB800" s="938"/>
      <c r="AC800" s="938"/>
      <c r="AD800" s="938"/>
      <c r="AE800" s="938"/>
      <c r="AF800" s="938"/>
      <c r="AG800" s="938"/>
      <c r="AH800" s="938"/>
      <c r="AI800" s="938"/>
      <c r="AJ800" s="938"/>
      <c r="AK800" s="938"/>
      <c r="AL800" s="938"/>
      <c r="AM800" s="938"/>
      <c r="AN800" s="938"/>
      <c r="AO800" s="938"/>
      <c r="AP800" s="938"/>
      <c r="AQ800" s="938"/>
      <c r="AR800" s="938"/>
      <c r="AS800" s="938"/>
      <c r="AT800" s="938"/>
      <c r="AU800" s="938"/>
      <c r="AV800" s="938"/>
      <c r="AW800" s="938"/>
      <c r="AX800" s="938"/>
      <c r="AY800" s="938"/>
      <c r="AZ800" s="938"/>
      <c r="BA800" s="938"/>
      <c r="BB800" s="938"/>
      <c r="BC800" s="938"/>
      <c r="BD800" s="938"/>
      <c r="BE800" s="938"/>
      <c r="BF800" s="939"/>
      <c r="BG800" s="905"/>
      <c r="BH800" s="906"/>
      <c r="BI800" s="906"/>
      <c r="BJ800" s="906"/>
      <c r="BK800" s="906"/>
      <c r="BL800" s="907"/>
      <c r="BM800" s="105"/>
      <c r="BN800" s="105"/>
      <c r="BO800" s="105"/>
      <c r="BP800" s="105"/>
      <c r="BQ800" s="105"/>
      <c r="BR800" s="105"/>
      <c r="BS800" s="105"/>
      <c r="BT800" s="105"/>
      <c r="BU800" s="105"/>
      <c r="BV800" s="105"/>
      <c r="BW800" s="105"/>
      <c r="BX800" s="105"/>
      <c r="BY800" s="105"/>
      <c r="BZ800" s="105"/>
      <c r="CA800" s="105"/>
      <c r="CB800" s="105"/>
    </row>
    <row r="801" spans="1:80" s="32" customFormat="1" ht="12.75" customHeight="1">
      <c r="A801" s="111"/>
      <c r="B801" s="1106" t="s">
        <v>34</v>
      </c>
      <c r="C801" s="1107"/>
      <c r="D801" s="1108"/>
      <c r="E801" s="940" t="s">
        <v>435</v>
      </c>
      <c r="F801" s="941"/>
      <c r="G801" s="941"/>
      <c r="H801" s="941"/>
      <c r="I801" s="941"/>
      <c r="J801" s="941"/>
      <c r="K801" s="941"/>
      <c r="L801" s="941"/>
      <c r="M801" s="941"/>
      <c r="N801" s="941"/>
      <c r="O801" s="941"/>
      <c r="P801" s="941"/>
      <c r="Q801" s="941"/>
      <c r="R801" s="941"/>
      <c r="S801" s="941"/>
      <c r="T801" s="941"/>
      <c r="U801" s="941"/>
      <c r="V801" s="941"/>
      <c r="W801" s="941"/>
      <c r="X801" s="941"/>
      <c r="Y801" s="941"/>
      <c r="Z801" s="941"/>
      <c r="AA801" s="941"/>
      <c r="AB801" s="941"/>
      <c r="AC801" s="941"/>
      <c r="AD801" s="941"/>
      <c r="AE801" s="941"/>
      <c r="AF801" s="941"/>
      <c r="AG801" s="941"/>
      <c r="AH801" s="941"/>
      <c r="AI801" s="941"/>
      <c r="AJ801" s="941"/>
      <c r="AK801" s="941"/>
      <c r="AL801" s="941"/>
      <c r="AM801" s="941"/>
      <c r="AN801" s="941"/>
      <c r="AO801" s="941"/>
      <c r="AP801" s="941"/>
      <c r="AQ801" s="941"/>
      <c r="AR801" s="941"/>
      <c r="AS801" s="941"/>
      <c r="AT801" s="941"/>
      <c r="AU801" s="941"/>
      <c r="AV801" s="941"/>
      <c r="AW801" s="941"/>
      <c r="AX801" s="941"/>
      <c r="AY801" s="941"/>
      <c r="AZ801" s="941"/>
      <c r="BA801" s="941"/>
      <c r="BB801" s="941"/>
      <c r="BC801" s="941"/>
      <c r="BD801" s="941"/>
      <c r="BE801" s="941"/>
      <c r="BF801" s="942"/>
      <c r="BG801" s="899"/>
      <c r="BH801" s="900"/>
      <c r="BI801" s="900"/>
      <c r="BJ801" s="900"/>
      <c r="BK801" s="900"/>
      <c r="BL801" s="901"/>
      <c r="BM801" s="105"/>
      <c r="BN801" s="105"/>
      <c r="BO801" s="105"/>
      <c r="BP801" s="105"/>
      <c r="BQ801" s="105"/>
      <c r="BR801" s="105"/>
      <c r="BS801" s="105"/>
      <c r="BT801" s="105"/>
      <c r="BU801" s="105"/>
      <c r="BV801" s="105"/>
      <c r="BW801" s="105"/>
      <c r="BX801" s="105"/>
      <c r="BY801" s="105"/>
      <c r="BZ801" s="105"/>
      <c r="CA801" s="105"/>
      <c r="CB801" s="105"/>
    </row>
    <row r="802" spans="1:80" s="32" customFormat="1" ht="12.75" customHeight="1">
      <c r="A802" s="111"/>
      <c r="B802" s="1109"/>
      <c r="C802" s="1110"/>
      <c r="D802" s="1111"/>
      <c r="E802" s="943"/>
      <c r="F802" s="944"/>
      <c r="G802" s="944"/>
      <c r="H802" s="944"/>
      <c r="I802" s="944"/>
      <c r="J802" s="944"/>
      <c r="K802" s="944"/>
      <c r="L802" s="944"/>
      <c r="M802" s="944"/>
      <c r="N802" s="944"/>
      <c r="O802" s="944"/>
      <c r="P802" s="944"/>
      <c r="Q802" s="944"/>
      <c r="R802" s="944"/>
      <c r="S802" s="944"/>
      <c r="T802" s="944"/>
      <c r="U802" s="944"/>
      <c r="V802" s="944"/>
      <c r="W802" s="944"/>
      <c r="X802" s="944"/>
      <c r="Y802" s="944"/>
      <c r="Z802" s="944"/>
      <c r="AA802" s="944"/>
      <c r="AB802" s="944"/>
      <c r="AC802" s="944"/>
      <c r="AD802" s="944"/>
      <c r="AE802" s="944"/>
      <c r="AF802" s="944"/>
      <c r="AG802" s="944"/>
      <c r="AH802" s="944"/>
      <c r="AI802" s="944"/>
      <c r="AJ802" s="944"/>
      <c r="AK802" s="944"/>
      <c r="AL802" s="944"/>
      <c r="AM802" s="944"/>
      <c r="AN802" s="944"/>
      <c r="AO802" s="944"/>
      <c r="AP802" s="944"/>
      <c r="AQ802" s="944"/>
      <c r="AR802" s="944"/>
      <c r="AS802" s="944"/>
      <c r="AT802" s="944"/>
      <c r="AU802" s="944"/>
      <c r="AV802" s="944"/>
      <c r="AW802" s="944"/>
      <c r="AX802" s="944"/>
      <c r="AY802" s="944"/>
      <c r="AZ802" s="944"/>
      <c r="BA802" s="944"/>
      <c r="BB802" s="944"/>
      <c r="BC802" s="944"/>
      <c r="BD802" s="944"/>
      <c r="BE802" s="944"/>
      <c r="BF802" s="945"/>
      <c r="BG802" s="902"/>
      <c r="BH802" s="903"/>
      <c r="BI802" s="903"/>
      <c r="BJ802" s="903"/>
      <c r="BK802" s="903"/>
      <c r="BL802" s="904"/>
      <c r="BM802" s="105"/>
      <c r="BN802" s="105"/>
      <c r="BO802" s="105"/>
      <c r="BP802" s="105"/>
      <c r="BQ802" s="105"/>
      <c r="BR802" s="105"/>
      <c r="BS802" s="105"/>
      <c r="BT802" s="105"/>
      <c r="BU802" s="105"/>
      <c r="BV802" s="105"/>
      <c r="BW802" s="105"/>
      <c r="BX802" s="105"/>
      <c r="BY802" s="105"/>
      <c r="BZ802" s="105"/>
      <c r="CA802" s="105"/>
      <c r="CB802" s="105"/>
    </row>
    <row r="803" spans="1:80" s="32" customFormat="1" ht="12.75" customHeight="1">
      <c r="A803" s="111"/>
      <c r="B803" s="1109"/>
      <c r="C803" s="1110"/>
      <c r="D803" s="1111"/>
      <c r="E803" s="943"/>
      <c r="F803" s="944"/>
      <c r="G803" s="944"/>
      <c r="H803" s="944"/>
      <c r="I803" s="944"/>
      <c r="J803" s="944"/>
      <c r="K803" s="944"/>
      <c r="L803" s="944"/>
      <c r="M803" s="944"/>
      <c r="N803" s="944"/>
      <c r="O803" s="944"/>
      <c r="P803" s="944"/>
      <c r="Q803" s="944"/>
      <c r="R803" s="944"/>
      <c r="S803" s="944"/>
      <c r="T803" s="944"/>
      <c r="U803" s="944"/>
      <c r="V803" s="944"/>
      <c r="W803" s="944"/>
      <c r="X803" s="944"/>
      <c r="Y803" s="944"/>
      <c r="Z803" s="944"/>
      <c r="AA803" s="944"/>
      <c r="AB803" s="944"/>
      <c r="AC803" s="944"/>
      <c r="AD803" s="944"/>
      <c r="AE803" s="944"/>
      <c r="AF803" s="944"/>
      <c r="AG803" s="944"/>
      <c r="AH803" s="944"/>
      <c r="AI803" s="944"/>
      <c r="AJ803" s="944"/>
      <c r="AK803" s="944"/>
      <c r="AL803" s="944"/>
      <c r="AM803" s="944"/>
      <c r="AN803" s="944"/>
      <c r="AO803" s="944"/>
      <c r="AP803" s="944"/>
      <c r="AQ803" s="944"/>
      <c r="AR803" s="944"/>
      <c r="AS803" s="944"/>
      <c r="AT803" s="944"/>
      <c r="AU803" s="944"/>
      <c r="AV803" s="944"/>
      <c r="AW803" s="944"/>
      <c r="AX803" s="944"/>
      <c r="AY803" s="944"/>
      <c r="AZ803" s="944"/>
      <c r="BA803" s="944"/>
      <c r="BB803" s="944"/>
      <c r="BC803" s="944"/>
      <c r="BD803" s="944"/>
      <c r="BE803" s="944"/>
      <c r="BF803" s="945"/>
      <c r="BG803" s="902"/>
      <c r="BH803" s="903"/>
      <c r="BI803" s="903"/>
      <c r="BJ803" s="903"/>
      <c r="BK803" s="903"/>
      <c r="BL803" s="904"/>
      <c r="BM803" s="105"/>
      <c r="BN803" s="105"/>
      <c r="BO803" s="105"/>
      <c r="BP803" s="105"/>
      <c r="BQ803" s="105"/>
      <c r="BR803" s="105"/>
      <c r="BS803" s="105"/>
      <c r="BT803" s="105"/>
      <c r="BU803" s="105"/>
      <c r="BV803" s="105"/>
      <c r="BW803" s="105"/>
      <c r="BX803" s="105"/>
      <c r="BY803" s="105"/>
      <c r="BZ803" s="105"/>
      <c r="CA803" s="105"/>
      <c r="CB803" s="105"/>
    </row>
    <row r="804" spans="1:80" s="32" customFormat="1" ht="12.75" customHeight="1">
      <c r="A804" s="111"/>
      <c r="B804" s="1109"/>
      <c r="C804" s="1110"/>
      <c r="D804" s="1111"/>
      <c r="E804" s="943"/>
      <c r="F804" s="944"/>
      <c r="G804" s="944"/>
      <c r="H804" s="944"/>
      <c r="I804" s="944"/>
      <c r="J804" s="944"/>
      <c r="K804" s="944"/>
      <c r="L804" s="944"/>
      <c r="M804" s="944"/>
      <c r="N804" s="944"/>
      <c r="O804" s="944"/>
      <c r="P804" s="944"/>
      <c r="Q804" s="944"/>
      <c r="R804" s="944"/>
      <c r="S804" s="944"/>
      <c r="T804" s="944"/>
      <c r="U804" s="944"/>
      <c r="V804" s="944"/>
      <c r="W804" s="944"/>
      <c r="X804" s="944"/>
      <c r="Y804" s="944"/>
      <c r="Z804" s="944"/>
      <c r="AA804" s="944"/>
      <c r="AB804" s="944"/>
      <c r="AC804" s="944"/>
      <c r="AD804" s="944"/>
      <c r="AE804" s="944"/>
      <c r="AF804" s="944"/>
      <c r="AG804" s="944"/>
      <c r="AH804" s="944"/>
      <c r="AI804" s="944"/>
      <c r="AJ804" s="944"/>
      <c r="AK804" s="944"/>
      <c r="AL804" s="944"/>
      <c r="AM804" s="944"/>
      <c r="AN804" s="944"/>
      <c r="AO804" s="944"/>
      <c r="AP804" s="944"/>
      <c r="AQ804" s="944"/>
      <c r="AR804" s="944"/>
      <c r="AS804" s="944"/>
      <c r="AT804" s="944"/>
      <c r="AU804" s="944"/>
      <c r="AV804" s="944"/>
      <c r="AW804" s="944"/>
      <c r="AX804" s="944"/>
      <c r="AY804" s="944"/>
      <c r="AZ804" s="944"/>
      <c r="BA804" s="944"/>
      <c r="BB804" s="944"/>
      <c r="BC804" s="944"/>
      <c r="BD804" s="944"/>
      <c r="BE804" s="944"/>
      <c r="BF804" s="945"/>
      <c r="BG804" s="902"/>
      <c r="BH804" s="903"/>
      <c r="BI804" s="903"/>
      <c r="BJ804" s="903"/>
      <c r="BK804" s="903"/>
      <c r="BL804" s="904"/>
      <c r="BM804" s="105"/>
      <c r="BN804" s="105"/>
      <c r="BO804" s="105"/>
      <c r="BP804" s="105"/>
      <c r="BQ804" s="105"/>
      <c r="BR804" s="105"/>
      <c r="BS804" s="105"/>
      <c r="BT804" s="105"/>
      <c r="BU804" s="105"/>
      <c r="BV804" s="105"/>
      <c r="BW804" s="105"/>
      <c r="BX804" s="105"/>
      <c r="BY804" s="105"/>
      <c r="BZ804" s="105"/>
      <c r="CA804" s="105"/>
      <c r="CB804" s="105"/>
    </row>
    <row r="805" spans="1:80" s="32" customFormat="1" ht="12.75" customHeight="1">
      <c r="A805" s="111"/>
      <c r="B805" s="1112"/>
      <c r="C805" s="1113"/>
      <c r="D805" s="1114"/>
      <c r="E805" s="946"/>
      <c r="F805" s="947"/>
      <c r="G805" s="947"/>
      <c r="H805" s="947"/>
      <c r="I805" s="947"/>
      <c r="J805" s="947"/>
      <c r="K805" s="947"/>
      <c r="L805" s="947"/>
      <c r="M805" s="947"/>
      <c r="N805" s="947"/>
      <c r="O805" s="947"/>
      <c r="P805" s="947"/>
      <c r="Q805" s="947"/>
      <c r="R805" s="947"/>
      <c r="S805" s="947"/>
      <c r="T805" s="947"/>
      <c r="U805" s="947"/>
      <c r="V805" s="947"/>
      <c r="W805" s="947"/>
      <c r="X805" s="947"/>
      <c r="Y805" s="947"/>
      <c r="Z805" s="947"/>
      <c r="AA805" s="947"/>
      <c r="AB805" s="947"/>
      <c r="AC805" s="947"/>
      <c r="AD805" s="947"/>
      <c r="AE805" s="947"/>
      <c r="AF805" s="947"/>
      <c r="AG805" s="947"/>
      <c r="AH805" s="947"/>
      <c r="AI805" s="947"/>
      <c r="AJ805" s="947"/>
      <c r="AK805" s="947"/>
      <c r="AL805" s="947"/>
      <c r="AM805" s="947"/>
      <c r="AN805" s="947"/>
      <c r="AO805" s="947"/>
      <c r="AP805" s="947"/>
      <c r="AQ805" s="947"/>
      <c r="AR805" s="947"/>
      <c r="AS805" s="947"/>
      <c r="AT805" s="947"/>
      <c r="AU805" s="947"/>
      <c r="AV805" s="947"/>
      <c r="AW805" s="947"/>
      <c r="AX805" s="947"/>
      <c r="AY805" s="947"/>
      <c r="AZ805" s="947"/>
      <c r="BA805" s="947"/>
      <c r="BB805" s="947"/>
      <c r="BC805" s="947"/>
      <c r="BD805" s="947"/>
      <c r="BE805" s="947"/>
      <c r="BF805" s="948"/>
      <c r="BG805" s="905"/>
      <c r="BH805" s="906"/>
      <c r="BI805" s="906"/>
      <c r="BJ805" s="906"/>
      <c r="BK805" s="906"/>
      <c r="BL805" s="907"/>
      <c r="BM805" s="105"/>
      <c r="BN805" s="105"/>
      <c r="BO805" s="105"/>
      <c r="BP805" s="105"/>
      <c r="BQ805" s="105"/>
      <c r="BR805" s="105"/>
      <c r="BS805" s="105"/>
      <c r="BT805" s="105"/>
      <c r="BU805" s="105"/>
      <c r="BV805" s="105"/>
      <c r="BW805" s="105"/>
      <c r="BX805" s="105"/>
      <c r="BY805" s="105"/>
      <c r="BZ805" s="105"/>
      <c r="CA805" s="105"/>
      <c r="CB805" s="105"/>
    </row>
    <row r="806" spans="1:80" s="32" customFormat="1" ht="12.75" customHeight="1">
      <c r="A806" s="111"/>
      <c r="B806" s="1106" t="s">
        <v>35</v>
      </c>
      <c r="C806" s="1107"/>
      <c r="D806" s="1108"/>
      <c r="E806" s="940" t="s">
        <v>436</v>
      </c>
      <c r="F806" s="941"/>
      <c r="G806" s="941"/>
      <c r="H806" s="941"/>
      <c r="I806" s="941"/>
      <c r="J806" s="941"/>
      <c r="K806" s="941"/>
      <c r="L806" s="941"/>
      <c r="M806" s="941"/>
      <c r="N806" s="941"/>
      <c r="O806" s="941"/>
      <c r="P806" s="941"/>
      <c r="Q806" s="941"/>
      <c r="R806" s="941"/>
      <c r="S806" s="941"/>
      <c r="T806" s="941"/>
      <c r="U806" s="941"/>
      <c r="V806" s="941"/>
      <c r="W806" s="941"/>
      <c r="X806" s="941"/>
      <c r="Y806" s="941"/>
      <c r="Z806" s="941"/>
      <c r="AA806" s="941"/>
      <c r="AB806" s="941"/>
      <c r="AC806" s="941"/>
      <c r="AD806" s="941"/>
      <c r="AE806" s="941"/>
      <c r="AF806" s="941"/>
      <c r="AG806" s="941"/>
      <c r="AH806" s="941"/>
      <c r="AI806" s="941"/>
      <c r="AJ806" s="941"/>
      <c r="AK806" s="941"/>
      <c r="AL806" s="941"/>
      <c r="AM806" s="941"/>
      <c r="AN806" s="941"/>
      <c r="AO806" s="941"/>
      <c r="AP806" s="941"/>
      <c r="AQ806" s="941"/>
      <c r="AR806" s="941"/>
      <c r="AS806" s="941"/>
      <c r="AT806" s="941"/>
      <c r="AU806" s="941"/>
      <c r="AV806" s="941"/>
      <c r="AW806" s="941"/>
      <c r="AX806" s="941"/>
      <c r="AY806" s="941"/>
      <c r="AZ806" s="941"/>
      <c r="BA806" s="941"/>
      <c r="BB806" s="941"/>
      <c r="BC806" s="941"/>
      <c r="BD806" s="941"/>
      <c r="BE806" s="941"/>
      <c r="BF806" s="942"/>
      <c r="BG806" s="899"/>
      <c r="BH806" s="900"/>
      <c r="BI806" s="900"/>
      <c r="BJ806" s="900"/>
      <c r="BK806" s="900"/>
      <c r="BL806" s="901"/>
      <c r="BM806" s="105"/>
      <c r="BN806" s="105"/>
      <c r="BO806" s="105"/>
      <c r="BP806" s="105"/>
      <c r="BQ806" s="105"/>
      <c r="BR806" s="105"/>
      <c r="BS806" s="105"/>
      <c r="BT806" s="105"/>
      <c r="BU806" s="105"/>
      <c r="BV806" s="105"/>
      <c r="BW806" s="105"/>
      <c r="BX806" s="105"/>
      <c r="BY806" s="105"/>
      <c r="BZ806" s="105"/>
      <c r="CA806" s="105"/>
      <c r="CB806" s="105"/>
    </row>
    <row r="807" spans="1:80" s="32" customFormat="1" ht="12.75" customHeight="1">
      <c r="A807" s="111"/>
      <c r="B807" s="1109"/>
      <c r="C807" s="1110"/>
      <c r="D807" s="1111"/>
      <c r="E807" s="943"/>
      <c r="F807" s="944"/>
      <c r="G807" s="944"/>
      <c r="H807" s="944"/>
      <c r="I807" s="944"/>
      <c r="J807" s="944"/>
      <c r="K807" s="944"/>
      <c r="L807" s="944"/>
      <c r="M807" s="944"/>
      <c r="N807" s="944"/>
      <c r="O807" s="944"/>
      <c r="P807" s="944"/>
      <c r="Q807" s="944"/>
      <c r="R807" s="944"/>
      <c r="S807" s="944"/>
      <c r="T807" s="944"/>
      <c r="U807" s="944"/>
      <c r="V807" s="944"/>
      <c r="W807" s="944"/>
      <c r="X807" s="944"/>
      <c r="Y807" s="944"/>
      <c r="Z807" s="944"/>
      <c r="AA807" s="944"/>
      <c r="AB807" s="944"/>
      <c r="AC807" s="944"/>
      <c r="AD807" s="944"/>
      <c r="AE807" s="944"/>
      <c r="AF807" s="944"/>
      <c r="AG807" s="944"/>
      <c r="AH807" s="944"/>
      <c r="AI807" s="944"/>
      <c r="AJ807" s="944"/>
      <c r="AK807" s="944"/>
      <c r="AL807" s="944"/>
      <c r="AM807" s="944"/>
      <c r="AN807" s="944"/>
      <c r="AO807" s="944"/>
      <c r="AP807" s="944"/>
      <c r="AQ807" s="944"/>
      <c r="AR807" s="944"/>
      <c r="AS807" s="944"/>
      <c r="AT807" s="944"/>
      <c r="AU807" s="944"/>
      <c r="AV807" s="944"/>
      <c r="AW807" s="944"/>
      <c r="AX807" s="944"/>
      <c r="AY807" s="944"/>
      <c r="AZ807" s="944"/>
      <c r="BA807" s="944"/>
      <c r="BB807" s="944"/>
      <c r="BC807" s="944"/>
      <c r="BD807" s="944"/>
      <c r="BE807" s="944"/>
      <c r="BF807" s="945"/>
      <c r="BG807" s="902"/>
      <c r="BH807" s="903"/>
      <c r="BI807" s="903"/>
      <c r="BJ807" s="903"/>
      <c r="BK807" s="903"/>
      <c r="BL807" s="904"/>
      <c r="BM807" s="105"/>
      <c r="BN807" s="105"/>
      <c r="BO807" s="105"/>
      <c r="BP807" s="105"/>
      <c r="BQ807" s="105"/>
      <c r="BR807" s="105"/>
      <c r="BS807" s="105"/>
      <c r="BT807" s="105"/>
      <c r="BU807" s="105"/>
      <c r="BV807" s="105"/>
      <c r="BW807" s="105"/>
      <c r="BX807" s="105"/>
      <c r="BY807" s="105"/>
      <c r="BZ807" s="105"/>
      <c r="CA807" s="105"/>
      <c r="CB807" s="105"/>
    </row>
    <row r="808" spans="1:80" s="32" customFormat="1" ht="12.75" customHeight="1">
      <c r="A808" s="111"/>
      <c r="B808" s="1109"/>
      <c r="C808" s="1110"/>
      <c r="D808" s="1111"/>
      <c r="E808" s="943"/>
      <c r="F808" s="944"/>
      <c r="G808" s="944"/>
      <c r="H808" s="944"/>
      <c r="I808" s="944"/>
      <c r="J808" s="944"/>
      <c r="K808" s="944"/>
      <c r="L808" s="944"/>
      <c r="M808" s="944"/>
      <c r="N808" s="944"/>
      <c r="O808" s="944"/>
      <c r="P808" s="944"/>
      <c r="Q808" s="944"/>
      <c r="R808" s="944"/>
      <c r="S808" s="944"/>
      <c r="T808" s="944"/>
      <c r="U808" s="944"/>
      <c r="V808" s="944"/>
      <c r="W808" s="944"/>
      <c r="X808" s="944"/>
      <c r="Y808" s="944"/>
      <c r="Z808" s="944"/>
      <c r="AA808" s="944"/>
      <c r="AB808" s="944"/>
      <c r="AC808" s="944"/>
      <c r="AD808" s="944"/>
      <c r="AE808" s="944"/>
      <c r="AF808" s="944"/>
      <c r="AG808" s="944"/>
      <c r="AH808" s="944"/>
      <c r="AI808" s="944"/>
      <c r="AJ808" s="944"/>
      <c r="AK808" s="944"/>
      <c r="AL808" s="944"/>
      <c r="AM808" s="944"/>
      <c r="AN808" s="944"/>
      <c r="AO808" s="944"/>
      <c r="AP808" s="944"/>
      <c r="AQ808" s="944"/>
      <c r="AR808" s="944"/>
      <c r="AS808" s="944"/>
      <c r="AT808" s="944"/>
      <c r="AU808" s="944"/>
      <c r="AV808" s="944"/>
      <c r="AW808" s="944"/>
      <c r="AX808" s="944"/>
      <c r="AY808" s="944"/>
      <c r="AZ808" s="944"/>
      <c r="BA808" s="944"/>
      <c r="BB808" s="944"/>
      <c r="BC808" s="944"/>
      <c r="BD808" s="944"/>
      <c r="BE808" s="944"/>
      <c r="BF808" s="945"/>
      <c r="BG808" s="902"/>
      <c r="BH808" s="903"/>
      <c r="BI808" s="903"/>
      <c r="BJ808" s="903"/>
      <c r="BK808" s="903"/>
      <c r="BL808" s="904"/>
      <c r="BM808" s="105"/>
      <c r="BN808" s="105"/>
      <c r="BO808" s="105"/>
      <c r="BP808" s="105"/>
      <c r="BQ808" s="105"/>
      <c r="BR808" s="105"/>
      <c r="BS808" s="105"/>
      <c r="BT808" s="105"/>
      <c r="BU808" s="105"/>
      <c r="BV808" s="105"/>
      <c r="BW808" s="105"/>
      <c r="BX808" s="105"/>
      <c r="BY808" s="105"/>
      <c r="BZ808" s="105"/>
      <c r="CA808" s="105"/>
      <c r="CB808" s="105"/>
    </row>
    <row r="809" spans="1:80" s="32" customFormat="1" ht="12.75" customHeight="1">
      <c r="A809" s="111"/>
      <c r="B809" s="1112"/>
      <c r="C809" s="1113"/>
      <c r="D809" s="1114"/>
      <c r="E809" s="946"/>
      <c r="F809" s="947"/>
      <c r="G809" s="947"/>
      <c r="H809" s="947"/>
      <c r="I809" s="947"/>
      <c r="J809" s="947"/>
      <c r="K809" s="947"/>
      <c r="L809" s="947"/>
      <c r="M809" s="947"/>
      <c r="N809" s="947"/>
      <c r="O809" s="947"/>
      <c r="P809" s="947"/>
      <c r="Q809" s="947"/>
      <c r="R809" s="947"/>
      <c r="S809" s="947"/>
      <c r="T809" s="947"/>
      <c r="U809" s="947"/>
      <c r="V809" s="947"/>
      <c r="W809" s="947"/>
      <c r="X809" s="947"/>
      <c r="Y809" s="947"/>
      <c r="Z809" s="947"/>
      <c r="AA809" s="947"/>
      <c r="AB809" s="947"/>
      <c r="AC809" s="947"/>
      <c r="AD809" s="947"/>
      <c r="AE809" s="947"/>
      <c r="AF809" s="947"/>
      <c r="AG809" s="947"/>
      <c r="AH809" s="947"/>
      <c r="AI809" s="947"/>
      <c r="AJ809" s="947"/>
      <c r="AK809" s="947"/>
      <c r="AL809" s="947"/>
      <c r="AM809" s="947"/>
      <c r="AN809" s="947"/>
      <c r="AO809" s="947"/>
      <c r="AP809" s="947"/>
      <c r="AQ809" s="947"/>
      <c r="AR809" s="947"/>
      <c r="AS809" s="947"/>
      <c r="AT809" s="947"/>
      <c r="AU809" s="947"/>
      <c r="AV809" s="947"/>
      <c r="AW809" s="947"/>
      <c r="AX809" s="947"/>
      <c r="AY809" s="947"/>
      <c r="AZ809" s="947"/>
      <c r="BA809" s="947"/>
      <c r="BB809" s="947"/>
      <c r="BC809" s="947"/>
      <c r="BD809" s="947"/>
      <c r="BE809" s="947"/>
      <c r="BF809" s="948"/>
      <c r="BG809" s="905"/>
      <c r="BH809" s="906"/>
      <c r="BI809" s="906"/>
      <c r="BJ809" s="906"/>
      <c r="BK809" s="906"/>
      <c r="BL809" s="907"/>
      <c r="BM809" s="105"/>
      <c r="BN809" s="105"/>
      <c r="BO809" s="105"/>
      <c r="BP809" s="105"/>
      <c r="BQ809" s="105"/>
      <c r="BR809" s="105"/>
      <c r="BS809" s="105"/>
      <c r="BT809" s="105"/>
      <c r="BU809" s="105"/>
      <c r="BV809" s="105"/>
      <c r="BW809" s="105"/>
      <c r="BX809" s="105"/>
      <c r="BY809" s="105"/>
      <c r="BZ809" s="105"/>
      <c r="CA809" s="105"/>
      <c r="CB809" s="105"/>
    </row>
    <row r="810" spans="1:80" s="32" customFormat="1" ht="12.75" customHeight="1">
      <c r="A810" s="111"/>
      <c r="BG810" s="93"/>
      <c r="BH810" s="93"/>
      <c r="BI810" s="93"/>
      <c r="BJ810" s="93"/>
      <c r="BK810" s="93"/>
      <c r="BL810" s="93"/>
      <c r="BM810" s="105"/>
      <c r="BN810" s="105"/>
      <c r="BO810" s="105"/>
      <c r="BP810" s="105"/>
      <c r="BQ810" s="105"/>
      <c r="BR810" s="105"/>
      <c r="BS810" s="105"/>
      <c r="BT810" s="105"/>
      <c r="BU810" s="105"/>
      <c r="BV810" s="105"/>
      <c r="BW810" s="105"/>
      <c r="BX810" s="105"/>
      <c r="BY810" s="105"/>
      <c r="BZ810" s="105"/>
      <c r="CA810" s="105"/>
      <c r="CB810" s="105"/>
    </row>
    <row r="811" spans="1:80" s="14" customFormat="1" ht="20.100000000000001" customHeight="1">
      <c r="A811" s="113" t="s">
        <v>807</v>
      </c>
      <c r="B811" s="21"/>
      <c r="C811" s="21"/>
      <c r="D811" s="11"/>
      <c r="E811" s="12"/>
      <c r="F811" s="12"/>
      <c r="G811" s="12"/>
      <c r="H811" s="12"/>
      <c r="I811" s="12"/>
      <c r="J811" s="12"/>
      <c r="K811" s="12"/>
      <c r="L811" s="12"/>
      <c r="M811" s="12"/>
      <c r="N811" s="12"/>
      <c r="O811" s="12"/>
      <c r="P811" s="12"/>
      <c r="Q811" s="12"/>
      <c r="R811" s="12"/>
      <c r="S811" s="12"/>
      <c r="T811" s="12"/>
      <c r="U811" s="12"/>
      <c r="V811" s="12"/>
      <c r="W811" s="13"/>
      <c r="X811" s="13"/>
      <c r="Y811" s="13"/>
      <c r="Z811" s="13"/>
      <c r="AA811" s="13"/>
      <c r="AB811" s="13"/>
      <c r="AC811" s="13"/>
      <c r="AD811" s="13"/>
      <c r="AE811" s="13"/>
      <c r="AF811" s="13"/>
      <c r="AG811" s="13"/>
      <c r="AH811" s="13"/>
      <c r="AI811" s="13"/>
      <c r="AJ811" s="13"/>
      <c r="AK811" s="13"/>
      <c r="AL811" s="13"/>
      <c r="AM811" s="13"/>
      <c r="AN811" s="13"/>
      <c r="AO811" s="13"/>
      <c r="AP811" s="13"/>
      <c r="BG811" s="448"/>
      <c r="BH811" s="448"/>
      <c r="BI811" s="448"/>
      <c r="BJ811" s="448"/>
      <c r="BK811" s="448"/>
      <c r="BL811" s="448"/>
    </row>
    <row r="812" spans="1:80" s="32" customFormat="1" ht="12.75" customHeight="1">
      <c r="A812" s="111"/>
      <c r="B812" s="969" t="s">
        <v>30</v>
      </c>
      <c r="C812" s="970"/>
      <c r="D812" s="971"/>
      <c r="E812" s="931" t="s">
        <v>415</v>
      </c>
      <c r="F812" s="932"/>
      <c r="G812" s="932"/>
      <c r="H812" s="932"/>
      <c r="I812" s="932"/>
      <c r="J812" s="932"/>
      <c r="K812" s="932"/>
      <c r="L812" s="932"/>
      <c r="M812" s="932"/>
      <c r="N812" s="932"/>
      <c r="O812" s="932"/>
      <c r="P812" s="932"/>
      <c r="Q812" s="932"/>
      <c r="R812" s="932"/>
      <c r="S812" s="932"/>
      <c r="T812" s="932"/>
      <c r="U812" s="932"/>
      <c r="V812" s="932"/>
      <c r="W812" s="932"/>
      <c r="X812" s="932"/>
      <c r="Y812" s="932"/>
      <c r="Z812" s="932"/>
      <c r="AA812" s="932"/>
      <c r="AB812" s="932"/>
      <c r="AC812" s="932"/>
      <c r="AD812" s="932"/>
      <c r="AE812" s="932"/>
      <c r="AF812" s="932"/>
      <c r="AG812" s="932"/>
      <c r="AH812" s="932"/>
      <c r="AI812" s="932"/>
      <c r="AJ812" s="932"/>
      <c r="AK812" s="932"/>
      <c r="AL812" s="932"/>
      <c r="AM812" s="932"/>
      <c r="AN812" s="932"/>
      <c r="AO812" s="932"/>
      <c r="AP812" s="932"/>
      <c r="AQ812" s="932"/>
      <c r="AR812" s="932"/>
      <c r="AS812" s="932"/>
      <c r="AT812" s="932"/>
      <c r="AU812" s="932"/>
      <c r="AV812" s="932"/>
      <c r="AW812" s="932"/>
      <c r="AX812" s="932"/>
      <c r="AY812" s="932"/>
      <c r="AZ812" s="932"/>
      <c r="BA812" s="932"/>
      <c r="BB812" s="932"/>
      <c r="BC812" s="932"/>
      <c r="BD812" s="932"/>
      <c r="BE812" s="932"/>
      <c r="BF812" s="933"/>
      <c r="BG812" s="1328"/>
      <c r="BH812" s="1329"/>
      <c r="BI812" s="1329"/>
      <c r="BJ812" s="1329"/>
      <c r="BK812" s="1329"/>
      <c r="BL812" s="1330"/>
      <c r="BN812" s="442" t="s">
        <v>82</v>
      </c>
      <c r="BO812" s="442"/>
      <c r="BP812" s="442"/>
      <c r="BQ812" s="442"/>
      <c r="BR812" s="442"/>
      <c r="BS812" s="442"/>
    </row>
    <row r="813" spans="1:80" s="32" customFormat="1" ht="12.75" customHeight="1">
      <c r="A813" s="111"/>
      <c r="B813" s="972"/>
      <c r="C813" s="973"/>
      <c r="D813" s="974"/>
      <c r="E813" s="934"/>
      <c r="F813" s="935"/>
      <c r="G813" s="935"/>
      <c r="H813" s="935"/>
      <c r="I813" s="935"/>
      <c r="J813" s="935"/>
      <c r="K813" s="935"/>
      <c r="L813" s="935"/>
      <c r="M813" s="935"/>
      <c r="N813" s="935"/>
      <c r="O813" s="935"/>
      <c r="P813" s="935"/>
      <c r="Q813" s="935"/>
      <c r="R813" s="935"/>
      <c r="S813" s="935"/>
      <c r="T813" s="935"/>
      <c r="U813" s="935"/>
      <c r="V813" s="935"/>
      <c r="W813" s="935"/>
      <c r="X813" s="935"/>
      <c r="Y813" s="935"/>
      <c r="Z813" s="935"/>
      <c r="AA813" s="935"/>
      <c r="AB813" s="935"/>
      <c r="AC813" s="935"/>
      <c r="AD813" s="935"/>
      <c r="AE813" s="935"/>
      <c r="AF813" s="935"/>
      <c r="AG813" s="935"/>
      <c r="AH813" s="935"/>
      <c r="AI813" s="935"/>
      <c r="AJ813" s="935"/>
      <c r="AK813" s="935"/>
      <c r="AL813" s="935"/>
      <c r="AM813" s="935"/>
      <c r="AN813" s="935"/>
      <c r="AO813" s="935"/>
      <c r="AP813" s="935"/>
      <c r="AQ813" s="935"/>
      <c r="AR813" s="935"/>
      <c r="AS813" s="935"/>
      <c r="AT813" s="935"/>
      <c r="AU813" s="935"/>
      <c r="AV813" s="935"/>
      <c r="AW813" s="935"/>
      <c r="AX813" s="935"/>
      <c r="AY813" s="935"/>
      <c r="AZ813" s="935"/>
      <c r="BA813" s="935"/>
      <c r="BB813" s="935"/>
      <c r="BC813" s="935"/>
      <c r="BD813" s="935"/>
      <c r="BE813" s="935"/>
      <c r="BF813" s="936"/>
      <c r="BG813" s="1331"/>
      <c r="BH813" s="1332"/>
      <c r="BI813" s="1332"/>
      <c r="BJ813" s="1332"/>
      <c r="BK813" s="1332"/>
      <c r="BL813" s="1333"/>
    </row>
    <row r="814" spans="1:80" s="32" customFormat="1" ht="12.75" customHeight="1">
      <c r="A814" s="111"/>
      <c r="B814" s="972"/>
      <c r="C814" s="973"/>
      <c r="D814" s="974"/>
      <c r="E814" s="934"/>
      <c r="F814" s="935"/>
      <c r="G814" s="935"/>
      <c r="H814" s="935"/>
      <c r="I814" s="935"/>
      <c r="J814" s="935"/>
      <c r="K814" s="935"/>
      <c r="L814" s="935"/>
      <c r="M814" s="935"/>
      <c r="N814" s="935"/>
      <c r="O814" s="935"/>
      <c r="P814" s="935"/>
      <c r="Q814" s="935"/>
      <c r="R814" s="935"/>
      <c r="S814" s="935"/>
      <c r="T814" s="935"/>
      <c r="U814" s="935"/>
      <c r="V814" s="935"/>
      <c r="W814" s="935"/>
      <c r="X814" s="935"/>
      <c r="Y814" s="935"/>
      <c r="Z814" s="935"/>
      <c r="AA814" s="935"/>
      <c r="AB814" s="935"/>
      <c r="AC814" s="935"/>
      <c r="AD814" s="935"/>
      <c r="AE814" s="935"/>
      <c r="AF814" s="935"/>
      <c r="AG814" s="935"/>
      <c r="AH814" s="935"/>
      <c r="AI814" s="935"/>
      <c r="AJ814" s="935"/>
      <c r="AK814" s="935"/>
      <c r="AL814" s="935"/>
      <c r="AM814" s="935"/>
      <c r="AN814" s="935"/>
      <c r="AO814" s="935"/>
      <c r="AP814" s="935"/>
      <c r="AQ814" s="935"/>
      <c r="AR814" s="935"/>
      <c r="AS814" s="935"/>
      <c r="AT814" s="935"/>
      <c r="AU814" s="935"/>
      <c r="AV814" s="935"/>
      <c r="AW814" s="935"/>
      <c r="AX814" s="935"/>
      <c r="AY814" s="935"/>
      <c r="AZ814" s="935"/>
      <c r="BA814" s="935"/>
      <c r="BB814" s="935"/>
      <c r="BC814" s="935"/>
      <c r="BD814" s="935"/>
      <c r="BE814" s="935"/>
      <c r="BF814" s="936"/>
      <c r="BG814" s="1331"/>
      <c r="BH814" s="1332"/>
      <c r="BI814" s="1332"/>
      <c r="BJ814" s="1332"/>
      <c r="BK814" s="1332"/>
      <c r="BL814" s="1333"/>
    </row>
    <row r="815" spans="1:80" s="32" customFormat="1" ht="12.75" customHeight="1">
      <c r="A815" s="111"/>
      <c r="B815" s="972"/>
      <c r="C815" s="973"/>
      <c r="D815" s="974"/>
      <c r="E815" s="996" t="s">
        <v>318</v>
      </c>
      <c r="F815" s="997"/>
      <c r="G815" s="929" t="s">
        <v>659</v>
      </c>
      <c r="H815" s="929"/>
      <c r="I815" s="929"/>
      <c r="J815" s="929"/>
      <c r="K815" s="929"/>
      <c r="L815" s="929"/>
      <c r="M815" s="929"/>
      <c r="N815" s="929"/>
      <c r="O815" s="929"/>
      <c r="P815" s="929"/>
      <c r="Q815" s="929"/>
      <c r="R815" s="929"/>
      <c r="S815" s="929"/>
      <c r="T815" s="929"/>
      <c r="U815" s="929"/>
      <c r="V815" s="929"/>
      <c r="W815" s="929"/>
      <c r="X815" s="929"/>
      <c r="Y815" s="929"/>
      <c r="Z815" s="929"/>
      <c r="AA815" s="929"/>
      <c r="AB815" s="929"/>
      <c r="AC815" s="929"/>
      <c r="AD815" s="929"/>
      <c r="AE815" s="929"/>
      <c r="AF815" s="929"/>
      <c r="AG815" s="929"/>
      <c r="AH815" s="929"/>
      <c r="AI815" s="929"/>
      <c r="AJ815" s="929"/>
      <c r="AK815" s="929"/>
      <c r="AL815" s="929"/>
      <c r="AM815" s="929"/>
      <c r="AN815" s="929"/>
      <c r="AO815" s="929"/>
      <c r="AP815" s="929"/>
      <c r="AQ815" s="929"/>
      <c r="AR815" s="929"/>
      <c r="AS815" s="929"/>
      <c r="AT815" s="929"/>
      <c r="AU815" s="929"/>
      <c r="AV815" s="929"/>
      <c r="AW815" s="929"/>
      <c r="AX815" s="929"/>
      <c r="AY815" s="929"/>
      <c r="AZ815" s="929"/>
      <c r="BA815" s="929"/>
      <c r="BB815" s="929"/>
      <c r="BC815" s="929"/>
      <c r="BD815" s="929"/>
      <c r="BE815" s="929"/>
      <c r="BF815" s="930"/>
      <c r="BG815" s="1331"/>
      <c r="BH815" s="1332"/>
      <c r="BI815" s="1332"/>
      <c r="BJ815" s="1332"/>
      <c r="BK815" s="1332"/>
      <c r="BL815" s="1333"/>
    </row>
    <row r="816" spans="1:80" s="32" customFormat="1" ht="12.75" customHeight="1">
      <c r="A816" s="111"/>
      <c r="B816" s="972"/>
      <c r="C816" s="973"/>
      <c r="D816" s="974"/>
      <c r="E816" s="208"/>
      <c r="F816" s="292"/>
      <c r="G816" s="929"/>
      <c r="H816" s="929"/>
      <c r="I816" s="929"/>
      <c r="J816" s="929"/>
      <c r="K816" s="929"/>
      <c r="L816" s="929"/>
      <c r="M816" s="929"/>
      <c r="N816" s="929"/>
      <c r="O816" s="929"/>
      <c r="P816" s="929"/>
      <c r="Q816" s="929"/>
      <c r="R816" s="929"/>
      <c r="S816" s="929"/>
      <c r="T816" s="929"/>
      <c r="U816" s="929"/>
      <c r="V816" s="929"/>
      <c r="W816" s="929"/>
      <c r="X816" s="929"/>
      <c r="Y816" s="929"/>
      <c r="Z816" s="929"/>
      <c r="AA816" s="929"/>
      <c r="AB816" s="929"/>
      <c r="AC816" s="929"/>
      <c r="AD816" s="929"/>
      <c r="AE816" s="929"/>
      <c r="AF816" s="929"/>
      <c r="AG816" s="929"/>
      <c r="AH816" s="929"/>
      <c r="AI816" s="929"/>
      <c r="AJ816" s="929"/>
      <c r="AK816" s="929"/>
      <c r="AL816" s="929"/>
      <c r="AM816" s="929"/>
      <c r="AN816" s="929"/>
      <c r="AO816" s="929"/>
      <c r="AP816" s="929"/>
      <c r="AQ816" s="929"/>
      <c r="AR816" s="929"/>
      <c r="AS816" s="929"/>
      <c r="AT816" s="929"/>
      <c r="AU816" s="929"/>
      <c r="AV816" s="929"/>
      <c r="AW816" s="929"/>
      <c r="AX816" s="929"/>
      <c r="AY816" s="929"/>
      <c r="AZ816" s="929"/>
      <c r="BA816" s="929"/>
      <c r="BB816" s="929"/>
      <c r="BC816" s="929"/>
      <c r="BD816" s="929"/>
      <c r="BE816" s="929"/>
      <c r="BF816" s="930"/>
      <c r="BG816" s="1331"/>
      <c r="BH816" s="1332"/>
      <c r="BI816" s="1332"/>
      <c r="BJ816" s="1332"/>
      <c r="BK816" s="1332"/>
      <c r="BL816" s="1333"/>
    </row>
    <row r="817" spans="1:80" s="32" customFormat="1" ht="12.75" customHeight="1">
      <c r="A817" s="111"/>
      <c r="B817" s="972"/>
      <c r="C817" s="973"/>
      <c r="D817" s="974"/>
      <c r="E817" s="1137" t="s">
        <v>319</v>
      </c>
      <c r="F817" s="1138"/>
      <c r="G817" s="1141" t="s">
        <v>533</v>
      </c>
      <c r="H817" s="1141"/>
      <c r="I817" s="1141"/>
      <c r="J817" s="1141"/>
      <c r="K817" s="1141"/>
      <c r="L817" s="1141"/>
      <c r="M817" s="1141"/>
      <c r="N817" s="1141"/>
      <c r="O817" s="1141"/>
      <c r="P817" s="1141"/>
      <c r="Q817" s="1141"/>
      <c r="R817" s="1141"/>
      <c r="S817" s="1141"/>
      <c r="T817" s="1141"/>
      <c r="U817" s="1141"/>
      <c r="V817" s="1141"/>
      <c r="W817" s="1141"/>
      <c r="X817" s="1141"/>
      <c r="Y817" s="1141"/>
      <c r="Z817" s="1141"/>
      <c r="AA817" s="1141"/>
      <c r="AB817" s="1141"/>
      <c r="AC817" s="1141"/>
      <c r="AD817" s="1141"/>
      <c r="AE817" s="1141"/>
      <c r="AF817" s="1141"/>
      <c r="AG817" s="1141"/>
      <c r="AH817" s="1141"/>
      <c r="AI817" s="1141"/>
      <c r="AJ817" s="1141"/>
      <c r="AK817" s="1141"/>
      <c r="AL817" s="1141"/>
      <c r="AM817" s="1141"/>
      <c r="AN817" s="1141"/>
      <c r="AO817" s="1141"/>
      <c r="AP817" s="1141"/>
      <c r="AQ817" s="1141"/>
      <c r="AR817" s="1141"/>
      <c r="AS817" s="1141"/>
      <c r="AT817" s="1141"/>
      <c r="AU817" s="1141"/>
      <c r="AV817" s="1141"/>
      <c r="AW817" s="1141"/>
      <c r="AX817" s="1141"/>
      <c r="AY817" s="1141"/>
      <c r="AZ817" s="1141"/>
      <c r="BA817" s="1141"/>
      <c r="BB817" s="1141"/>
      <c r="BC817" s="1141"/>
      <c r="BD817" s="1141"/>
      <c r="BE817" s="1141"/>
      <c r="BF817" s="1142"/>
      <c r="BG817" s="1331"/>
      <c r="BH817" s="1332"/>
      <c r="BI817" s="1332"/>
      <c r="BJ817" s="1332"/>
      <c r="BK817" s="1332"/>
      <c r="BL817" s="1333"/>
    </row>
    <row r="818" spans="1:80" s="32" customFormat="1" ht="7.5" customHeight="1">
      <c r="A818" s="111"/>
      <c r="B818" s="975"/>
      <c r="C818" s="976"/>
      <c r="D818" s="977"/>
      <c r="E818" s="293"/>
      <c r="F818" s="294"/>
      <c r="G818" s="294"/>
      <c r="H818" s="294"/>
      <c r="I818" s="294"/>
      <c r="J818" s="294"/>
      <c r="K818" s="294"/>
      <c r="L818" s="294"/>
      <c r="M818" s="294"/>
      <c r="N818" s="294"/>
      <c r="O818" s="294"/>
      <c r="P818" s="294"/>
      <c r="Q818" s="294"/>
      <c r="R818" s="294"/>
      <c r="S818" s="294"/>
      <c r="T818" s="294"/>
      <c r="U818" s="294"/>
      <c r="V818" s="294"/>
      <c r="W818" s="294"/>
      <c r="X818" s="294"/>
      <c r="Y818" s="294"/>
      <c r="Z818" s="294"/>
      <c r="AA818" s="294"/>
      <c r="AB818" s="294"/>
      <c r="AC818" s="294"/>
      <c r="AD818" s="294"/>
      <c r="AE818" s="294"/>
      <c r="AF818" s="294"/>
      <c r="AG818" s="294"/>
      <c r="AH818" s="294"/>
      <c r="AI818" s="294"/>
      <c r="AJ818" s="294"/>
      <c r="AK818" s="294"/>
      <c r="AL818" s="294"/>
      <c r="AM818" s="294"/>
      <c r="AN818" s="294"/>
      <c r="AO818" s="294"/>
      <c r="AP818" s="294"/>
      <c r="AQ818" s="294"/>
      <c r="AR818" s="294"/>
      <c r="AS818" s="294"/>
      <c r="AT818" s="294"/>
      <c r="AU818" s="294"/>
      <c r="AV818" s="294"/>
      <c r="AW818" s="294"/>
      <c r="AX818" s="294"/>
      <c r="AY818" s="294"/>
      <c r="AZ818" s="294"/>
      <c r="BA818" s="294"/>
      <c r="BB818" s="294"/>
      <c r="BC818" s="294"/>
      <c r="BD818" s="294"/>
      <c r="BE818" s="294"/>
      <c r="BF818" s="295"/>
      <c r="BG818" s="1334"/>
      <c r="BH818" s="1335"/>
      <c r="BI818" s="1335"/>
      <c r="BJ818" s="1335"/>
      <c r="BK818" s="1335"/>
      <c r="BL818" s="1336"/>
    </row>
    <row r="819" spans="1:80" s="32" customFormat="1" ht="12.75" customHeight="1">
      <c r="A819" s="111"/>
      <c r="B819" s="969" t="s">
        <v>33</v>
      </c>
      <c r="C819" s="970"/>
      <c r="D819" s="971"/>
      <c r="E819" s="1322" t="s">
        <v>92</v>
      </c>
      <c r="F819" s="1323"/>
      <c r="G819" s="1323"/>
      <c r="H819" s="1323"/>
      <c r="I819" s="1323"/>
      <c r="J819" s="1323"/>
      <c r="K819" s="1323"/>
      <c r="L819" s="1323"/>
      <c r="M819" s="1323"/>
      <c r="N819" s="1323"/>
      <c r="O819" s="1323"/>
      <c r="P819" s="1323"/>
      <c r="Q819" s="1323"/>
      <c r="R819" s="1323"/>
      <c r="S819" s="1323"/>
      <c r="T819" s="1323"/>
      <c r="U819" s="1323"/>
      <c r="V819" s="1323"/>
      <c r="W819" s="1323"/>
      <c r="X819" s="1323"/>
      <c r="Y819" s="1323"/>
      <c r="Z819" s="1323"/>
      <c r="AA819" s="1323"/>
      <c r="AB819" s="1323"/>
      <c r="AC819" s="1323"/>
      <c r="AD819" s="1323"/>
      <c r="AE819" s="1323"/>
      <c r="AF819" s="1323"/>
      <c r="AG819" s="1323"/>
      <c r="AH819" s="1323"/>
      <c r="AI819" s="1323"/>
      <c r="AJ819" s="1323"/>
      <c r="AK819" s="1323"/>
      <c r="AL819" s="1323"/>
      <c r="AM819" s="1323"/>
      <c r="AN819" s="1323"/>
      <c r="AO819" s="1323"/>
      <c r="AP819" s="1323"/>
      <c r="AQ819" s="1323"/>
      <c r="AR819" s="1323"/>
      <c r="AS819" s="1323"/>
      <c r="AT819" s="1323"/>
      <c r="AU819" s="1323"/>
      <c r="AV819" s="1323"/>
      <c r="AW819" s="1323"/>
      <c r="AX819" s="1323"/>
      <c r="AY819" s="1323"/>
      <c r="AZ819" s="1323"/>
      <c r="BA819" s="1323"/>
      <c r="BB819" s="1323"/>
      <c r="BC819" s="1323"/>
      <c r="BD819" s="1323"/>
      <c r="BE819" s="1323"/>
      <c r="BF819" s="1324"/>
      <c r="BG819" s="899"/>
      <c r="BH819" s="900"/>
      <c r="BI819" s="900"/>
      <c r="BJ819" s="900"/>
      <c r="BK819" s="900"/>
      <c r="BL819" s="901"/>
    </row>
    <row r="820" spans="1:80" s="32" customFormat="1" ht="12.75" customHeight="1">
      <c r="A820" s="111"/>
      <c r="B820" s="975"/>
      <c r="C820" s="976"/>
      <c r="D820" s="977"/>
      <c r="E820" s="1325"/>
      <c r="F820" s="1326"/>
      <c r="G820" s="1326"/>
      <c r="H820" s="1326"/>
      <c r="I820" s="1326"/>
      <c r="J820" s="1326"/>
      <c r="K820" s="1326"/>
      <c r="L820" s="1326"/>
      <c r="M820" s="1326"/>
      <c r="N820" s="1326"/>
      <c r="O820" s="1326"/>
      <c r="P820" s="1326"/>
      <c r="Q820" s="1326"/>
      <c r="R820" s="1326"/>
      <c r="S820" s="1326"/>
      <c r="T820" s="1326"/>
      <c r="U820" s="1326"/>
      <c r="V820" s="1326"/>
      <c r="W820" s="1326"/>
      <c r="X820" s="1326"/>
      <c r="Y820" s="1326"/>
      <c r="Z820" s="1326"/>
      <c r="AA820" s="1326"/>
      <c r="AB820" s="1326"/>
      <c r="AC820" s="1326"/>
      <c r="AD820" s="1326"/>
      <c r="AE820" s="1326"/>
      <c r="AF820" s="1326"/>
      <c r="AG820" s="1326"/>
      <c r="AH820" s="1326"/>
      <c r="AI820" s="1326"/>
      <c r="AJ820" s="1326"/>
      <c r="AK820" s="1326"/>
      <c r="AL820" s="1326"/>
      <c r="AM820" s="1326"/>
      <c r="AN820" s="1326"/>
      <c r="AO820" s="1326"/>
      <c r="AP820" s="1326"/>
      <c r="AQ820" s="1326"/>
      <c r="AR820" s="1326"/>
      <c r="AS820" s="1326"/>
      <c r="AT820" s="1326"/>
      <c r="AU820" s="1326"/>
      <c r="AV820" s="1326"/>
      <c r="AW820" s="1326"/>
      <c r="AX820" s="1326"/>
      <c r="AY820" s="1326"/>
      <c r="AZ820" s="1326"/>
      <c r="BA820" s="1326"/>
      <c r="BB820" s="1326"/>
      <c r="BC820" s="1326"/>
      <c r="BD820" s="1326"/>
      <c r="BE820" s="1326"/>
      <c r="BF820" s="1327"/>
      <c r="BG820" s="905"/>
      <c r="BH820" s="906"/>
      <c r="BI820" s="906"/>
      <c r="BJ820" s="906"/>
      <c r="BK820" s="906"/>
      <c r="BL820" s="907"/>
      <c r="BM820" s="105"/>
      <c r="BN820" s="105"/>
      <c r="BO820" s="105"/>
      <c r="BP820" s="105"/>
      <c r="BQ820" s="105"/>
      <c r="BR820" s="105"/>
      <c r="BS820" s="105"/>
      <c r="BT820" s="105"/>
      <c r="BU820" s="105"/>
      <c r="BV820" s="105"/>
      <c r="BW820" s="105"/>
      <c r="BX820" s="105"/>
      <c r="BY820" s="105"/>
      <c r="BZ820" s="105"/>
      <c r="CA820" s="105"/>
      <c r="CB820" s="105"/>
    </row>
    <row r="821" spans="1:80" s="32" customFormat="1" ht="12.75" customHeight="1">
      <c r="A821" s="111"/>
      <c r="D821" s="5"/>
      <c r="E821" s="104"/>
      <c r="F821" s="104"/>
      <c r="G821" s="104"/>
      <c r="H821" s="104"/>
      <c r="I821" s="104"/>
      <c r="J821" s="104"/>
      <c r="K821" s="104"/>
      <c r="L821" s="104"/>
      <c r="M821" s="104"/>
      <c r="N821" s="104"/>
      <c r="O821" s="104"/>
      <c r="P821" s="104"/>
      <c r="Q821" s="104"/>
      <c r="R821" s="104"/>
      <c r="S821" s="104"/>
      <c r="T821" s="104"/>
      <c r="U821" s="104"/>
      <c r="V821" s="104"/>
      <c r="W821" s="104"/>
      <c r="X821" s="104"/>
      <c r="Y821" s="104"/>
      <c r="Z821" s="104"/>
      <c r="AA821" s="104"/>
      <c r="AB821" s="104"/>
      <c r="AC821" s="104"/>
      <c r="AD821" s="104"/>
      <c r="AE821" s="104"/>
      <c r="AF821" s="104"/>
      <c r="AG821" s="104"/>
      <c r="AH821" s="104"/>
      <c r="AI821" s="104"/>
      <c r="AJ821" s="104"/>
      <c r="AK821" s="104"/>
      <c r="AL821" s="104"/>
      <c r="AM821" s="104"/>
      <c r="AN821" s="104"/>
      <c r="AO821" s="104"/>
      <c r="AP821" s="104"/>
      <c r="AQ821" s="104"/>
      <c r="AR821" s="104"/>
      <c r="AS821" s="104"/>
      <c r="AT821" s="104"/>
      <c r="AU821" s="104"/>
      <c r="AV821" s="104"/>
      <c r="AW821" s="104"/>
      <c r="AX821" s="104"/>
      <c r="AY821" s="104"/>
      <c r="AZ821" s="104"/>
      <c r="BA821" s="104"/>
      <c r="BB821" s="104"/>
      <c r="BC821" s="104"/>
      <c r="BD821" s="104"/>
      <c r="BE821" s="104"/>
      <c r="BF821" s="104"/>
      <c r="BG821" s="87"/>
      <c r="BH821" s="87"/>
      <c r="BI821" s="87"/>
      <c r="BJ821" s="87"/>
      <c r="BK821" s="87"/>
      <c r="BL821" s="87"/>
      <c r="BM821" s="105"/>
      <c r="BN821" s="105"/>
      <c r="BO821" s="105"/>
      <c r="BP821" s="105"/>
      <c r="BQ821" s="105"/>
      <c r="BR821" s="105"/>
      <c r="BS821" s="105"/>
      <c r="BT821" s="105"/>
      <c r="BU821" s="105"/>
      <c r="BV821" s="105"/>
      <c r="BW821" s="105"/>
      <c r="BX821" s="105"/>
      <c r="BY821" s="105"/>
      <c r="BZ821" s="105"/>
      <c r="CA821" s="105"/>
      <c r="CB821" s="105"/>
    </row>
    <row r="822" spans="1:80" s="14" customFormat="1" ht="20.100000000000001" customHeight="1">
      <c r="A822" s="113" t="s">
        <v>808</v>
      </c>
      <c r="B822" s="21"/>
      <c r="C822" s="21"/>
      <c r="D822" s="11"/>
      <c r="E822" s="12"/>
      <c r="F822" s="12"/>
      <c r="G822" s="12"/>
      <c r="H822" s="12"/>
      <c r="I822" s="12"/>
      <c r="J822" s="12"/>
      <c r="K822" s="12"/>
      <c r="L822" s="12"/>
      <c r="M822" s="12"/>
      <c r="N822" s="12"/>
      <c r="O822" s="12"/>
      <c r="P822" s="12"/>
      <c r="Q822" s="12"/>
      <c r="R822" s="12"/>
      <c r="S822" s="12"/>
      <c r="T822" s="12"/>
      <c r="U822" s="12"/>
      <c r="V822" s="12"/>
      <c r="W822" s="13"/>
      <c r="X822" s="13"/>
      <c r="Y822" s="13"/>
      <c r="Z822" s="13"/>
      <c r="AA822" s="13"/>
      <c r="AB822" s="13"/>
      <c r="AC822" s="13"/>
      <c r="AD822" s="13"/>
      <c r="AE822" s="13"/>
      <c r="AF822" s="13"/>
      <c r="AG822" s="13"/>
      <c r="AH822" s="13"/>
      <c r="AI822" s="13"/>
      <c r="AJ822" s="13"/>
      <c r="AK822" s="13"/>
      <c r="AL822" s="13"/>
      <c r="AM822" s="13"/>
      <c r="AN822" s="13"/>
      <c r="AO822" s="13"/>
      <c r="AP822" s="13"/>
      <c r="BG822" s="93"/>
      <c r="BH822" s="93"/>
      <c r="BI822" s="93"/>
      <c r="BJ822" s="93"/>
      <c r="BK822" s="93"/>
      <c r="BL822" s="93"/>
      <c r="BM822" s="101"/>
      <c r="BN822" s="101"/>
      <c r="BO822" s="101"/>
      <c r="BP822" s="101"/>
      <c r="BQ822" s="101"/>
      <c r="BR822" s="101"/>
      <c r="BS822" s="101"/>
      <c r="BT822" s="101"/>
      <c r="BU822" s="101"/>
      <c r="BV822" s="101"/>
      <c r="BW822" s="101"/>
      <c r="BX822" s="101"/>
      <c r="BY822" s="101"/>
      <c r="BZ822" s="101"/>
      <c r="CA822" s="101"/>
      <c r="CB822" s="101"/>
    </row>
    <row r="823" spans="1:80" s="32" customFormat="1" ht="12" customHeight="1">
      <c r="A823" s="111"/>
      <c r="B823" s="969" t="s">
        <v>30</v>
      </c>
      <c r="C823" s="970"/>
      <c r="D823" s="971"/>
      <c r="E823" s="940" t="s">
        <v>604</v>
      </c>
      <c r="F823" s="941"/>
      <c r="G823" s="941"/>
      <c r="H823" s="941"/>
      <c r="I823" s="941"/>
      <c r="J823" s="941"/>
      <c r="K823" s="941"/>
      <c r="L823" s="941"/>
      <c r="M823" s="941"/>
      <c r="N823" s="941"/>
      <c r="O823" s="941"/>
      <c r="P823" s="941"/>
      <c r="Q823" s="941"/>
      <c r="R823" s="941"/>
      <c r="S823" s="941"/>
      <c r="T823" s="941"/>
      <c r="U823" s="941"/>
      <c r="V823" s="941"/>
      <c r="W823" s="941"/>
      <c r="X823" s="941"/>
      <c r="Y823" s="941"/>
      <c r="Z823" s="941"/>
      <c r="AA823" s="941"/>
      <c r="AB823" s="941"/>
      <c r="AC823" s="941"/>
      <c r="AD823" s="941"/>
      <c r="AE823" s="941"/>
      <c r="AF823" s="941"/>
      <c r="AG823" s="941"/>
      <c r="AH823" s="941"/>
      <c r="AI823" s="941"/>
      <c r="AJ823" s="941"/>
      <c r="AK823" s="941"/>
      <c r="AL823" s="941"/>
      <c r="AM823" s="941"/>
      <c r="AN823" s="941"/>
      <c r="AO823" s="941"/>
      <c r="AP823" s="941"/>
      <c r="AQ823" s="941"/>
      <c r="AR823" s="941"/>
      <c r="AS823" s="941"/>
      <c r="AT823" s="941"/>
      <c r="AU823" s="941"/>
      <c r="AV823" s="941"/>
      <c r="AW823" s="941"/>
      <c r="AX823" s="941"/>
      <c r="AY823" s="941"/>
      <c r="AZ823" s="941"/>
      <c r="BA823" s="941"/>
      <c r="BB823" s="941"/>
      <c r="BC823" s="941"/>
      <c r="BD823" s="941"/>
      <c r="BE823" s="941"/>
      <c r="BF823" s="942"/>
      <c r="BG823" s="899"/>
      <c r="BH823" s="900"/>
      <c r="BI823" s="900"/>
      <c r="BJ823" s="900"/>
      <c r="BK823" s="900"/>
      <c r="BL823" s="901"/>
      <c r="BM823" s="105"/>
      <c r="BN823" s="105"/>
      <c r="BO823" s="105"/>
      <c r="BP823" s="105"/>
      <c r="BQ823" s="105"/>
      <c r="BR823" s="105"/>
      <c r="BS823" s="105"/>
      <c r="BT823" s="105"/>
      <c r="BU823" s="105"/>
      <c r="BV823" s="105"/>
      <c r="BW823" s="105"/>
      <c r="BX823" s="105"/>
      <c r="BY823" s="105"/>
      <c r="BZ823" s="105"/>
      <c r="CA823" s="105"/>
      <c r="CB823" s="105"/>
    </row>
    <row r="824" spans="1:80" s="32" customFormat="1" ht="12" customHeight="1">
      <c r="A824" s="111"/>
      <c r="B824" s="972"/>
      <c r="C824" s="973"/>
      <c r="D824" s="974"/>
      <c r="E824" s="943"/>
      <c r="F824" s="944"/>
      <c r="G824" s="944"/>
      <c r="H824" s="944"/>
      <c r="I824" s="944"/>
      <c r="J824" s="944"/>
      <c r="K824" s="944"/>
      <c r="L824" s="944"/>
      <c r="M824" s="944"/>
      <c r="N824" s="944"/>
      <c r="O824" s="944"/>
      <c r="P824" s="944"/>
      <c r="Q824" s="944"/>
      <c r="R824" s="944"/>
      <c r="S824" s="944"/>
      <c r="T824" s="944"/>
      <c r="U824" s="944"/>
      <c r="V824" s="944"/>
      <c r="W824" s="944"/>
      <c r="X824" s="944"/>
      <c r="Y824" s="944"/>
      <c r="Z824" s="944"/>
      <c r="AA824" s="944"/>
      <c r="AB824" s="944"/>
      <c r="AC824" s="944"/>
      <c r="AD824" s="944"/>
      <c r="AE824" s="944"/>
      <c r="AF824" s="944"/>
      <c r="AG824" s="944"/>
      <c r="AH824" s="944"/>
      <c r="AI824" s="944"/>
      <c r="AJ824" s="944"/>
      <c r="AK824" s="944"/>
      <c r="AL824" s="944"/>
      <c r="AM824" s="944"/>
      <c r="AN824" s="944"/>
      <c r="AO824" s="944"/>
      <c r="AP824" s="944"/>
      <c r="AQ824" s="944"/>
      <c r="AR824" s="944"/>
      <c r="AS824" s="944"/>
      <c r="AT824" s="944"/>
      <c r="AU824" s="944"/>
      <c r="AV824" s="944"/>
      <c r="AW824" s="944"/>
      <c r="AX824" s="944"/>
      <c r="AY824" s="944"/>
      <c r="AZ824" s="944"/>
      <c r="BA824" s="944"/>
      <c r="BB824" s="944"/>
      <c r="BC824" s="944"/>
      <c r="BD824" s="944"/>
      <c r="BE824" s="944"/>
      <c r="BF824" s="945"/>
      <c r="BG824" s="902"/>
      <c r="BH824" s="903"/>
      <c r="BI824" s="903"/>
      <c r="BJ824" s="903"/>
      <c r="BK824" s="903"/>
      <c r="BL824" s="904"/>
      <c r="BM824" s="105"/>
      <c r="BN824" s="105"/>
      <c r="BO824" s="105"/>
      <c r="BP824" s="105"/>
      <c r="BQ824" s="105"/>
      <c r="BR824" s="105"/>
      <c r="BS824" s="105"/>
      <c r="BT824" s="105"/>
      <c r="BU824" s="105"/>
      <c r="BV824" s="105"/>
      <c r="BW824" s="105"/>
      <c r="BX824" s="105"/>
      <c r="BY824" s="105"/>
      <c r="BZ824" s="105"/>
      <c r="CA824" s="105"/>
      <c r="CB824" s="105"/>
    </row>
    <row r="825" spans="1:80" s="32" customFormat="1" ht="12" customHeight="1">
      <c r="A825" s="111"/>
      <c r="B825" s="975"/>
      <c r="C825" s="976"/>
      <c r="D825" s="977"/>
      <c r="E825" s="946"/>
      <c r="F825" s="947"/>
      <c r="G825" s="947"/>
      <c r="H825" s="947"/>
      <c r="I825" s="947"/>
      <c r="J825" s="947"/>
      <c r="K825" s="947"/>
      <c r="L825" s="947"/>
      <c r="M825" s="947"/>
      <c r="N825" s="947"/>
      <c r="O825" s="947"/>
      <c r="P825" s="947"/>
      <c r="Q825" s="947"/>
      <c r="R825" s="947"/>
      <c r="S825" s="947"/>
      <c r="T825" s="947"/>
      <c r="U825" s="947"/>
      <c r="V825" s="947"/>
      <c r="W825" s="947"/>
      <c r="X825" s="947"/>
      <c r="Y825" s="947"/>
      <c r="Z825" s="947"/>
      <c r="AA825" s="947"/>
      <c r="AB825" s="947"/>
      <c r="AC825" s="947"/>
      <c r="AD825" s="947"/>
      <c r="AE825" s="947"/>
      <c r="AF825" s="947"/>
      <c r="AG825" s="947"/>
      <c r="AH825" s="947"/>
      <c r="AI825" s="947"/>
      <c r="AJ825" s="947"/>
      <c r="AK825" s="947"/>
      <c r="AL825" s="947"/>
      <c r="AM825" s="947"/>
      <c r="AN825" s="947"/>
      <c r="AO825" s="947"/>
      <c r="AP825" s="947"/>
      <c r="AQ825" s="947"/>
      <c r="AR825" s="947"/>
      <c r="AS825" s="947"/>
      <c r="AT825" s="947"/>
      <c r="AU825" s="947"/>
      <c r="AV825" s="947"/>
      <c r="AW825" s="947"/>
      <c r="AX825" s="947"/>
      <c r="AY825" s="947"/>
      <c r="AZ825" s="947"/>
      <c r="BA825" s="947"/>
      <c r="BB825" s="947"/>
      <c r="BC825" s="947"/>
      <c r="BD825" s="947"/>
      <c r="BE825" s="947"/>
      <c r="BF825" s="948"/>
      <c r="BG825" s="905"/>
      <c r="BH825" s="906"/>
      <c r="BI825" s="906"/>
      <c r="BJ825" s="906"/>
      <c r="BK825" s="906"/>
      <c r="BL825" s="907"/>
      <c r="BM825" s="105"/>
      <c r="BN825" s="105"/>
      <c r="BO825" s="105"/>
      <c r="BP825" s="105"/>
      <c r="BQ825" s="105"/>
      <c r="BR825" s="105"/>
      <c r="BS825" s="105"/>
      <c r="BT825" s="105"/>
      <c r="BU825" s="105"/>
      <c r="BV825" s="105"/>
      <c r="BW825" s="105"/>
      <c r="BX825" s="105"/>
      <c r="BY825" s="105"/>
      <c r="BZ825" s="105"/>
      <c r="CA825" s="105"/>
      <c r="CB825" s="105"/>
    </row>
    <row r="826" spans="1:80" s="32" customFormat="1" ht="12" customHeight="1">
      <c r="A826" s="111"/>
      <c r="B826" s="969" t="s">
        <v>33</v>
      </c>
      <c r="C826" s="970"/>
      <c r="D826" s="971"/>
      <c r="E826" s="931" t="s">
        <v>93</v>
      </c>
      <c r="F826" s="932"/>
      <c r="G826" s="932"/>
      <c r="H826" s="932"/>
      <c r="I826" s="932"/>
      <c r="J826" s="932"/>
      <c r="K826" s="932"/>
      <c r="L826" s="932"/>
      <c r="M826" s="932"/>
      <c r="N826" s="932"/>
      <c r="O826" s="932"/>
      <c r="P826" s="932"/>
      <c r="Q826" s="932"/>
      <c r="R826" s="932"/>
      <c r="S826" s="932"/>
      <c r="T826" s="932"/>
      <c r="U826" s="932"/>
      <c r="V826" s="932"/>
      <c r="W826" s="932"/>
      <c r="X826" s="932"/>
      <c r="Y826" s="932"/>
      <c r="Z826" s="932"/>
      <c r="AA826" s="932"/>
      <c r="AB826" s="932"/>
      <c r="AC826" s="932"/>
      <c r="AD826" s="932"/>
      <c r="AE826" s="932"/>
      <c r="AF826" s="932"/>
      <c r="AG826" s="932"/>
      <c r="AH826" s="932"/>
      <c r="AI826" s="932"/>
      <c r="AJ826" s="932"/>
      <c r="AK826" s="932"/>
      <c r="AL826" s="932"/>
      <c r="AM826" s="932"/>
      <c r="AN826" s="932"/>
      <c r="AO826" s="932"/>
      <c r="AP826" s="932"/>
      <c r="AQ826" s="932"/>
      <c r="AR826" s="932"/>
      <c r="AS826" s="932"/>
      <c r="AT826" s="932"/>
      <c r="AU826" s="932"/>
      <c r="AV826" s="932"/>
      <c r="AW826" s="932"/>
      <c r="AX826" s="932"/>
      <c r="AY826" s="932"/>
      <c r="AZ826" s="932"/>
      <c r="BA826" s="932"/>
      <c r="BB826" s="932"/>
      <c r="BC826" s="932"/>
      <c r="BD826" s="932"/>
      <c r="BE826" s="932"/>
      <c r="BF826" s="933"/>
      <c r="BG826" s="899"/>
      <c r="BH826" s="900"/>
      <c r="BI826" s="900"/>
      <c r="BJ826" s="900"/>
      <c r="BK826" s="900"/>
      <c r="BL826" s="901"/>
      <c r="BM826" s="105"/>
      <c r="BN826" s="105"/>
      <c r="BO826" s="105"/>
      <c r="BP826" s="105"/>
      <c r="BQ826" s="105"/>
      <c r="BR826" s="105"/>
      <c r="BS826" s="105"/>
      <c r="BT826" s="105"/>
      <c r="BU826" s="105"/>
      <c r="BV826" s="105"/>
      <c r="BW826" s="105"/>
      <c r="BX826" s="105"/>
      <c r="BY826" s="105"/>
      <c r="BZ826" s="105"/>
      <c r="CA826" s="105"/>
      <c r="CB826" s="105"/>
    </row>
    <row r="827" spans="1:80" s="32" customFormat="1" ht="12" customHeight="1">
      <c r="A827" s="111"/>
      <c r="B827" s="975"/>
      <c r="C827" s="976"/>
      <c r="D827" s="977"/>
      <c r="E827" s="937"/>
      <c r="F827" s="938"/>
      <c r="G827" s="938"/>
      <c r="H827" s="938"/>
      <c r="I827" s="938"/>
      <c r="J827" s="938"/>
      <c r="K827" s="938"/>
      <c r="L827" s="938"/>
      <c r="M827" s="938"/>
      <c r="N827" s="938"/>
      <c r="O827" s="938"/>
      <c r="P827" s="938"/>
      <c r="Q827" s="938"/>
      <c r="R827" s="938"/>
      <c r="S827" s="938"/>
      <c r="T827" s="938"/>
      <c r="U827" s="938"/>
      <c r="V827" s="938"/>
      <c r="W827" s="938"/>
      <c r="X827" s="938"/>
      <c r="Y827" s="938"/>
      <c r="Z827" s="938"/>
      <c r="AA827" s="938"/>
      <c r="AB827" s="938"/>
      <c r="AC827" s="938"/>
      <c r="AD827" s="938"/>
      <c r="AE827" s="938"/>
      <c r="AF827" s="938"/>
      <c r="AG827" s="938"/>
      <c r="AH827" s="938"/>
      <c r="AI827" s="938"/>
      <c r="AJ827" s="938"/>
      <c r="AK827" s="938"/>
      <c r="AL827" s="938"/>
      <c r="AM827" s="938"/>
      <c r="AN827" s="938"/>
      <c r="AO827" s="938"/>
      <c r="AP827" s="938"/>
      <c r="AQ827" s="938"/>
      <c r="AR827" s="938"/>
      <c r="AS827" s="938"/>
      <c r="AT827" s="938"/>
      <c r="AU827" s="938"/>
      <c r="AV827" s="938"/>
      <c r="AW827" s="938"/>
      <c r="AX827" s="938"/>
      <c r="AY827" s="938"/>
      <c r="AZ827" s="938"/>
      <c r="BA827" s="938"/>
      <c r="BB827" s="938"/>
      <c r="BC827" s="938"/>
      <c r="BD827" s="938"/>
      <c r="BE827" s="938"/>
      <c r="BF827" s="939"/>
      <c r="BG827" s="905"/>
      <c r="BH827" s="906"/>
      <c r="BI827" s="906"/>
      <c r="BJ827" s="906"/>
      <c r="BK827" s="906"/>
      <c r="BL827" s="907"/>
      <c r="BM827" s="105"/>
      <c r="BN827" s="105"/>
      <c r="BO827" s="105"/>
      <c r="BP827" s="105"/>
      <c r="BQ827" s="105"/>
      <c r="BR827" s="105"/>
      <c r="BS827" s="105"/>
      <c r="BT827" s="105"/>
      <c r="BU827" s="105"/>
      <c r="BV827" s="105"/>
      <c r="BW827" s="105"/>
      <c r="BX827" s="105"/>
      <c r="BY827" s="105"/>
      <c r="BZ827" s="105"/>
      <c r="CA827" s="105"/>
      <c r="CB827" s="105"/>
    </row>
    <row r="828" spans="1:80" s="32" customFormat="1" ht="12.75" customHeight="1">
      <c r="A828" s="111"/>
      <c r="D828" s="5"/>
      <c r="E828" s="104"/>
      <c r="F828" s="104"/>
      <c r="G828" s="104"/>
      <c r="H828" s="104"/>
      <c r="I828" s="104"/>
      <c r="J828" s="104"/>
      <c r="K828" s="104"/>
      <c r="L828" s="104"/>
      <c r="M828" s="104"/>
      <c r="N828" s="104"/>
      <c r="O828" s="104"/>
      <c r="P828" s="104"/>
      <c r="Q828" s="104"/>
      <c r="R828" s="104"/>
      <c r="S828" s="104"/>
      <c r="T828" s="104"/>
      <c r="U828" s="104"/>
      <c r="V828" s="104"/>
      <c r="W828" s="104"/>
      <c r="X828" s="104"/>
      <c r="Y828" s="104"/>
      <c r="Z828" s="104"/>
      <c r="AA828" s="104"/>
      <c r="AB828" s="104"/>
      <c r="AC828" s="104"/>
      <c r="AD828" s="104"/>
      <c r="AE828" s="104"/>
      <c r="AF828" s="104"/>
      <c r="AG828" s="104"/>
      <c r="AH828" s="104"/>
      <c r="AI828" s="104"/>
      <c r="AJ828" s="104"/>
      <c r="AK828" s="104"/>
      <c r="AL828" s="104"/>
      <c r="AM828" s="104"/>
      <c r="AN828" s="104"/>
      <c r="AO828" s="104"/>
      <c r="AP828" s="104"/>
      <c r="AQ828" s="104"/>
      <c r="AR828" s="104"/>
      <c r="AS828" s="104"/>
      <c r="AT828" s="104"/>
      <c r="AU828" s="104"/>
      <c r="AV828" s="104"/>
      <c r="AW828" s="104"/>
      <c r="AX828" s="104"/>
      <c r="AY828" s="104"/>
      <c r="AZ828" s="104"/>
      <c r="BA828" s="104"/>
      <c r="BB828" s="104"/>
      <c r="BC828" s="104"/>
      <c r="BD828" s="104"/>
      <c r="BE828" s="104"/>
      <c r="BF828" s="104"/>
      <c r="BG828" s="87"/>
      <c r="BH828" s="87"/>
      <c r="BI828" s="87"/>
      <c r="BJ828" s="87"/>
      <c r="BK828" s="87"/>
      <c r="BL828" s="87"/>
      <c r="BM828" s="105"/>
      <c r="BN828" s="105"/>
      <c r="BO828" s="105"/>
      <c r="BP828" s="105"/>
      <c r="BQ828" s="105"/>
      <c r="BR828" s="105"/>
      <c r="BS828" s="105"/>
      <c r="BT828" s="105"/>
      <c r="BU828" s="105"/>
      <c r="BV828" s="105"/>
      <c r="BW828" s="105"/>
      <c r="BX828" s="105"/>
      <c r="BY828" s="105"/>
      <c r="BZ828" s="105"/>
      <c r="CA828" s="105"/>
      <c r="CB828" s="105"/>
    </row>
    <row r="829" spans="1:80" s="14" customFormat="1" ht="20.100000000000001" customHeight="1">
      <c r="A829" s="113" t="s">
        <v>809</v>
      </c>
      <c r="B829" s="21"/>
      <c r="C829" s="21"/>
      <c r="D829" s="11"/>
      <c r="E829" s="12"/>
      <c r="F829" s="12"/>
      <c r="G829" s="12"/>
      <c r="H829" s="12"/>
      <c r="I829" s="12"/>
      <c r="J829" s="12"/>
      <c r="K829" s="12"/>
      <c r="L829" s="12"/>
      <c r="M829" s="12"/>
      <c r="N829" s="12"/>
      <c r="O829" s="12"/>
      <c r="P829" s="12"/>
      <c r="Q829" s="12"/>
      <c r="R829" s="12"/>
      <c r="S829" s="12"/>
      <c r="T829" s="12"/>
      <c r="U829" s="12"/>
      <c r="V829" s="12"/>
      <c r="W829" s="13"/>
      <c r="X829" s="13"/>
      <c r="Y829" s="13"/>
      <c r="Z829" s="13"/>
      <c r="AA829" s="13"/>
      <c r="AB829" s="13"/>
      <c r="AC829" s="13"/>
      <c r="AD829" s="13"/>
      <c r="AE829" s="13"/>
      <c r="AF829" s="13"/>
      <c r="AG829" s="13"/>
      <c r="AH829" s="13"/>
      <c r="AI829" s="13"/>
      <c r="AJ829" s="13"/>
      <c r="AK829" s="13"/>
      <c r="AL829" s="13"/>
      <c r="AM829" s="13"/>
      <c r="AN829" s="13"/>
      <c r="AO829" s="13"/>
      <c r="AP829" s="13"/>
      <c r="BG829" s="93"/>
      <c r="BH829" s="93"/>
      <c r="BI829" s="93"/>
      <c r="BJ829" s="93"/>
      <c r="BK829" s="93"/>
      <c r="BL829" s="93"/>
      <c r="BM829" s="101"/>
      <c r="BN829" s="101"/>
      <c r="BO829" s="101"/>
      <c r="BP829" s="101"/>
      <c r="BQ829" s="101"/>
      <c r="BR829" s="101"/>
      <c r="BS829" s="101"/>
      <c r="BT829" s="101"/>
      <c r="BU829" s="101"/>
      <c r="BV829" s="101"/>
      <c r="BW829" s="101"/>
      <c r="BX829" s="101"/>
      <c r="BY829" s="101"/>
      <c r="BZ829" s="101"/>
      <c r="CA829" s="101"/>
      <c r="CB829" s="101"/>
    </row>
    <row r="830" spans="1:80" s="32" customFormat="1" ht="12" customHeight="1">
      <c r="A830" s="111"/>
      <c r="B830" s="969" t="s">
        <v>30</v>
      </c>
      <c r="C830" s="970"/>
      <c r="D830" s="971"/>
      <c r="E830" s="940" t="s">
        <v>709</v>
      </c>
      <c r="F830" s="941"/>
      <c r="G830" s="941"/>
      <c r="H830" s="941"/>
      <c r="I830" s="941"/>
      <c r="J830" s="941"/>
      <c r="K830" s="941"/>
      <c r="L830" s="941"/>
      <c r="M830" s="941"/>
      <c r="N830" s="941"/>
      <c r="O830" s="941"/>
      <c r="P830" s="941"/>
      <c r="Q830" s="941"/>
      <c r="R830" s="941"/>
      <c r="S830" s="941"/>
      <c r="T830" s="941"/>
      <c r="U830" s="941"/>
      <c r="V830" s="941"/>
      <c r="W830" s="941"/>
      <c r="X830" s="941"/>
      <c r="Y830" s="941"/>
      <c r="Z830" s="941"/>
      <c r="AA830" s="941"/>
      <c r="AB830" s="941"/>
      <c r="AC830" s="941"/>
      <c r="AD830" s="941"/>
      <c r="AE830" s="941"/>
      <c r="AF830" s="941"/>
      <c r="AG830" s="941"/>
      <c r="AH830" s="941"/>
      <c r="AI830" s="941"/>
      <c r="AJ830" s="941"/>
      <c r="AK830" s="941"/>
      <c r="AL830" s="941"/>
      <c r="AM830" s="941"/>
      <c r="AN830" s="941"/>
      <c r="AO830" s="941"/>
      <c r="AP830" s="941"/>
      <c r="AQ830" s="941"/>
      <c r="AR830" s="941"/>
      <c r="AS830" s="941"/>
      <c r="AT830" s="941"/>
      <c r="AU830" s="941"/>
      <c r="AV830" s="941"/>
      <c r="AW830" s="941"/>
      <c r="AX830" s="941"/>
      <c r="AY830" s="941"/>
      <c r="AZ830" s="941"/>
      <c r="BA830" s="941"/>
      <c r="BB830" s="941"/>
      <c r="BC830" s="941"/>
      <c r="BD830" s="941"/>
      <c r="BE830" s="941"/>
      <c r="BF830" s="942"/>
      <c r="BG830" s="899"/>
      <c r="BH830" s="900"/>
      <c r="BI830" s="900"/>
      <c r="BJ830" s="900"/>
      <c r="BK830" s="900"/>
      <c r="BL830" s="901"/>
      <c r="BM830" s="105"/>
      <c r="BN830" s="105"/>
      <c r="BO830" s="105"/>
      <c r="BP830" s="105"/>
      <c r="BQ830" s="105"/>
      <c r="BR830" s="105"/>
      <c r="BS830" s="105"/>
      <c r="BT830" s="105"/>
      <c r="BU830" s="105"/>
      <c r="BV830" s="105"/>
      <c r="BW830" s="105"/>
      <c r="BX830" s="105"/>
      <c r="BY830" s="105"/>
      <c r="BZ830" s="105"/>
      <c r="CA830" s="105"/>
      <c r="CB830" s="105"/>
    </row>
    <row r="831" spans="1:80" s="32" customFormat="1" ht="12" customHeight="1">
      <c r="A831" s="111"/>
      <c r="B831" s="972"/>
      <c r="C831" s="973"/>
      <c r="D831" s="974"/>
      <c r="E831" s="943"/>
      <c r="F831" s="944"/>
      <c r="G831" s="944"/>
      <c r="H831" s="944"/>
      <c r="I831" s="944"/>
      <c r="J831" s="944"/>
      <c r="K831" s="944"/>
      <c r="L831" s="944"/>
      <c r="M831" s="944"/>
      <c r="N831" s="944"/>
      <c r="O831" s="944"/>
      <c r="P831" s="944"/>
      <c r="Q831" s="944"/>
      <c r="R831" s="944"/>
      <c r="S831" s="944"/>
      <c r="T831" s="944"/>
      <c r="U831" s="944"/>
      <c r="V831" s="944"/>
      <c r="W831" s="944"/>
      <c r="X831" s="944"/>
      <c r="Y831" s="944"/>
      <c r="Z831" s="944"/>
      <c r="AA831" s="944"/>
      <c r="AB831" s="944"/>
      <c r="AC831" s="944"/>
      <c r="AD831" s="944"/>
      <c r="AE831" s="944"/>
      <c r="AF831" s="944"/>
      <c r="AG831" s="944"/>
      <c r="AH831" s="944"/>
      <c r="AI831" s="944"/>
      <c r="AJ831" s="944"/>
      <c r="AK831" s="944"/>
      <c r="AL831" s="944"/>
      <c r="AM831" s="944"/>
      <c r="AN831" s="944"/>
      <c r="AO831" s="944"/>
      <c r="AP831" s="944"/>
      <c r="AQ831" s="944"/>
      <c r="AR831" s="944"/>
      <c r="AS831" s="944"/>
      <c r="AT831" s="944"/>
      <c r="AU831" s="944"/>
      <c r="AV831" s="944"/>
      <c r="AW831" s="944"/>
      <c r="AX831" s="944"/>
      <c r="AY831" s="944"/>
      <c r="AZ831" s="944"/>
      <c r="BA831" s="944"/>
      <c r="BB831" s="944"/>
      <c r="BC831" s="944"/>
      <c r="BD831" s="944"/>
      <c r="BE831" s="944"/>
      <c r="BF831" s="945"/>
      <c r="BG831" s="902"/>
      <c r="BH831" s="903"/>
      <c r="BI831" s="903"/>
      <c r="BJ831" s="903"/>
      <c r="BK831" s="903"/>
      <c r="BL831" s="904"/>
      <c r="BM831" s="105"/>
      <c r="BN831" s="105"/>
      <c r="BO831" s="105"/>
      <c r="BP831" s="105"/>
      <c r="BQ831" s="105"/>
      <c r="BR831" s="105"/>
      <c r="BS831" s="105"/>
      <c r="BT831" s="105"/>
      <c r="BU831" s="105"/>
      <c r="BV831" s="105"/>
      <c r="BW831" s="105"/>
      <c r="BX831" s="105"/>
      <c r="BY831" s="105"/>
      <c r="BZ831" s="105"/>
      <c r="CA831" s="105"/>
      <c r="CB831" s="105"/>
    </row>
    <row r="832" spans="1:80" s="32" customFormat="1" ht="12" customHeight="1">
      <c r="A832" s="111"/>
      <c r="B832" s="972"/>
      <c r="C832" s="973"/>
      <c r="D832" s="974"/>
      <c r="E832" s="943"/>
      <c r="F832" s="944"/>
      <c r="G832" s="944"/>
      <c r="H832" s="944"/>
      <c r="I832" s="944"/>
      <c r="J832" s="944"/>
      <c r="K832" s="944"/>
      <c r="L832" s="944"/>
      <c r="M832" s="944"/>
      <c r="N832" s="944"/>
      <c r="O832" s="944"/>
      <c r="P832" s="944"/>
      <c r="Q832" s="944"/>
      <c r="R832" s="944"/>
      <c r="S832" s="944"/>
      <c r="T832" s="944"/>
      <c r="U832" s="944"/>
      <c r="V832" s="944"/>
      <c r="W832" s="944"/>
      <c r="X832" s="944"/>
      <c r="Y832" s="944"/>
      <c r="Z832" s="944"/>
      <c r="AA832" s="944"/>
      <c r="AB832" s="944"/>
      <c r="AC832" s="944"/>
      <c r="AD832" s="944"/>
      <c r="AE832" s="944"/>
      <c r="AF832" s="944"/>
      <c r="AG832" s="944"/>
      <c r="AH832" s="944"/>
      <c r="AI832" s="944"/>
      <c r="AJ832" s="944"/>
      <c r="AK832" s="944"/>
      <c r="AL832" s="944"/>
      <c r="AM832" s="944"/>
      <c r="AN832" s="944"/>
      <c r="AO832" s="944"/>
      <c r="AP832" s="944"/>
      <c r="AQ832" s="944"/>
      <c r="AR832" s="944"/>
      <c r="AS832" s="944"/>
      <c r="AT832" s="944"/>
      <c r="AU832" s="944"/>
      <c r="AV832" s="944"/>
      <c r="AW832" s="944"/>
      <c r="AX832" s="944"/>
      <c r="AY832" s="944"/>
      <c r="AZ832" s="944"/>
      <c r="BA832" s="944"/>
      <c r="BB832" s="944"/>
      <c r="BC832" s="944"/>
      <c r="BD832" s="944"/>
      <c r="BE832" s="944"/>
      <c r="BF832" s="945"/>
      <c r="BG832" s="902"/>
      <c r="BH832" s="903"/>
      <c r="BI832" s="903"/>
      <c r="BJ832" s="903"/>
      <c r="BK832" s="903"/>
      <c r="BL832" s="904"/>
      <c r="BM832" s="105"/>
      <c r="BN832" s="105"/>
      <c r="BO832" s="105"/>
      <c r="BP832" s="105"/>
      <c r="BQ832" s="105"/>
      <c r="BR832" s="105"/>
      <c r="BS832" s="105"/>
      <c r="BT832" s="105"/>
      <c r="BU832" s="105"/>
      <c r="BV832" s="105"/>
      <c r="BW832" s="105"/>
      <c r="BX832" s="105"/>
      <c r="BY832" s="105"/>
      <c r="BZ832" s="105"/>
      <c r="CA832" s="105"/>
      <c r="CB832" s="105"/>
    </row>
    <row r="833" spans="1:140" s="32" customFormat="1" ht="12" customHeight="1">
      <c r="A833" s="111"/>
      <c r="B833" s="975"/>
      <c r="C833" s="976"/>
      <c r="D833" s="977"/>
      <c r="E833" s="946"/>
      <c r="F833" s="947"/>
      <c r="G833" s="947"/>
      <c r="H833" s="947"/>
      <c r="I833" s="947"/>
      <c r="J833" s="947"/>
      <c r="K833" s="947"/>
      <c r="L833" s="947"/>
      <c r="M833" s="947"/>
      <c r="N833" s="947"/>
      <c r="O833" s="947"/>
      <c r="P833" s="947"/>
      <c r="Q833" s="947"/>
      <c r="R833" s="947"/>
      <c r="S833" s="947"/>
      <c r="T833" s="947"/>
      <c r="U833" s="947"/>
      <c r="V833" s="947"/>
      <c r="W833" s="947"/>
      <c r="X833" s="947"/>
      <c r="Y833" s="947"/>
      <c r="Z833" s="947"/>
      <c r="AA833" s="947"/>
      <c r="AB833" s="947"/>
      <c r="AC833" s="947"/>
      <c r="AD833" s="947"/>
      <c r="AE833" s="947"/>
      <c r="AF833" s="947"/>
      <c r="AG833" s="947"/>
      <c r="AH833" s="947"/>
      <c r="AI833" s="947"/>
      <c r="AJ833" s="947"/>
      <c r="AK833" s="947"/>
      <c r="AL833" s="947"/>
      <c r="AM833" s="947"/>
      <c r="AN833" s="947"/>
      <c r="AO833" s="947"/>
      <c r="AP833" s="947"/>
      <c r="AQ833" s="947"/>
      <c r="AR833" s="947"/>
      <c r="AS833" s="947"/>
      <c r="AT833" s="947"/>
      <c r="AU833" s="947"/>
      <c r="AV833" s="947"/>
      <c r="AW833" s="947"/>
      <c r="AX833" s="947"/>
      <c r="AY833" s="947"/>
      <c r="AZ833" s="947"/>
      <c r="BA833" s="947"/>
      <c r="BB833" s="947"/>
      <c r="BC833" s="947"/>
      <c r="BD833" s="947"/>
      <c r="BE833" s="947"/>
      <c r="BF833" s="948"/>
      <c r="BG833" s="905"/>
      <c r="BH833" s="906"/>
      <c r="BI833" s="906"/>
      <c r="BJ833" s="906"/>
      <c r="BK833" s="906"/>
      <c r="BL833" s="907"/>
      <c r="BM833" s="105"/>
      <c r="BN833" s="105"/>
      <c r="BO833" s="105"/>
      <c r="BP833" s="105"/>
      <c r="BQ833" s="105"/>
      <c r="BR833" s="105"/>
      <c r="BS833" s="105"/>
      <c r="BT833" s="105"/>
      <c r="BU833" s="105"/>
      <c r="BV833" s="105"/>
      <c r="BW833" s="105"/>
      <c r="BX833" s="105"/>
      <c r="BY833" s="105"/>
      <c r="BZ833" s="105"/>
      <c r="CA833" s="105"/>
      <c r="CB833" s="105"/>
    </row>
    <row r="834" spans="1:140" s="32" customFormat="1" ht="12" customHeight="1">
      <c r="A834" s="111"/>
      <c r="B834" s="969" t="s">
        <v>33</v>
      </c>
      <c r="C834" s="970"/>
      <c r="D834" s="971"/>
      <c r="E834" s="940" t="s">
        <v>710</v>
      </c>
      <c r="F834" s="941"/>
      <c r="G834" s="941"/>
      <c r="H834" s="941"/>
      <c r="I834" s="941"/>
      <c r="J834" s="941"/>
      <c r="K834" s="941"/>
      <c r="L834" s="941"/>
      <c r="M834" s="941"/>
      <c r="N834" s="941"/>
      <c r="O834" s="941"/>
      <c r="P834" s="941"/>
      <c r="Q834" s="941"/>
      <c r="R834" s="941"/>
      <c r="S834" s="941"/>
      <c r="T834" s="941"/>
      <c r="U834" s="941"/>
      <c r="V834" s="941"/>
      <c r="W834" s="941"/>
      <c r="X834" s="941"/>
      <c r="Y834" s="941"/>
      <c r="Z834" s="941"/>
      <c r="AA834" s="941"/>
      <c r="AB834" s="941"/>
      <c r="AC834" s="941"/>
      <c r="AD834" s="941"/>
      <c r="AE834" s="941"/>
      <c r="AF834" s="941"/>
      <c r="AG834" s="941"/>
      <c r="AH834" s="941"/>
      <c r="AI834" s="941"/>
      <c r="AJ834" s="941"/>
      <c r="AK834" s="941"/>
      <c r="AL834" s="941"/>
      <c r="AM834" s="941"/>
      <c r="AN834" s="941"/>
      <c r="AO834" s="941"/>
      <c r="AP834" s="941"/>
      <c r="AQ834" s="941"/>
      <c r="AR834" s="941"/>
      <c r="AS834" s="941"/>
      <c r="AT834" s="941"/>
      <c r="AU834" s="941"/>
      <c r="AV834" s="941"/>
      <c r="AW834" s="941"/>
      <c r="AX834" s="941"/>
      <c r="AY834" s="941"/>
      <c r="AZ834" s="941"/>
      <c r="BA834" s="941"/>
      <c r="BB834" s="941"/>
      <c r="BC834" s="941"/>
      <c r="BD834" s="941"/>
      <c r="BE834" s="941"/>
      <c r="BF834" s="942"/>
      <c r="BG834" s="899"/>
      <c r="BH834" s="900"/>
      <c r="BI834" s="900"/>
      <c r="BJ834" s="900"/>
      <c r="BK834" s="900"/>
      <c r="BL834" s="901"/>
      <c r="BM834" s="105"/>
      <c r="BN834" s="105"/>
      <c r="BO834" s="105"/>
      <c r="BP834" s="105"/>
      <c r="BQ834" s="105"/>
      <c r="BR834" s="105"/>
      <c r="BS834" s="105"/>
      <c r="BT834" s="105"/>
      <c r="BU834" s="105"/>
      <c r="BV834" s="105"/>
      <c r="BW834" s="105"/>
      <c r="BX834" s="105"/>
      <c r="BY834" s="105"/>
      <c r="BZ834" s="105"/>
      <c r="CA834" s="105"/>
      <c r="CB834" s="105"/>
    </row>
    <row r="835" spans="1:140" s="32" customFormat="1" ht="12" customHeight="1">
      <c r="A835" s="111"/>
      <c r="B835" s="972"/>
      <c r="C835" s="973"/>
      <c r="D835" s="974"/>
      <c r="E835" s="943"/>
      <c r="F835" s="944"/>
      <c r="G835" s="944"/>
      <c r="H835" s="944"/>
      <c r="I835" s="944"/>
      <c r="J835" s="944"/>
      <c r="K835" s="944"/>
      <c r="L835" s="944"/>
      <c r="M835" s="944"/>
      <c r="N835" s="944"/>
      <c r="O835" s="944"/>
      <c r="P835" s="944"/>
      <c r="Q835" s="944"/>
      <c r="R835" s="944"/>
      <c r="S835" s="944"/>
      <c r="T835" s="944"/>
      <c r="U835" s="944"/>
      <c r="V835" s="944"/>
      <c r="W835" s="944"/>
      <c r="X835" s="944"/>
      <c r="Y835" s="944"/>
      <c r="Z835" s="944"/>
      <c r="AA835" s="944"/>
      <c r="AB835" s="944"/>
      <c r="AC835" s="944"/>
      <c r="AD835" s="944"/>
      <c r="AE835" s="944"/>
      <c r="AF835" s="944"/>
      <c r="AG835" s="944"/>
      <c r="AH835" s="944"/>
      <c r="AI835" s="944"/>
      <c r="AJ835" s="944"/>
      <c r="AK835" s="944"/>
      <c r="AL835" s="944"/>
      <c r="AM835" s="944"/>
      <c r="AN835" s="944"/>
      <c r="AO835" s="944"/>
      <c r="AP835" s="944"/>
      <c r="AQ835" s="944"/>
      <c r="AR835" s="944"/>
      <c r="AS835" s="944"/>
      <c r="AT835" s="944"/>
      <c r="AU835" s="944"/>
      <c r="AV835" s="944"/>
      <c r="AW835" s="944"/>
      <c r="AX835" s="944"/>
      <c r="AY835" s="944"/>
      <c r="AZ835" s="944"/>
      <c r="BA835" s="944"/>
      <c r="BB835" s="944"/>
      <c r="BC835" s="944"/>
      <c r="BD835" s="944"/>
      <c r="BE835" s="944"/>
      <c r="BF835" s="945"/>
      <c r="BG835" s="902"/>
      <c r="BH835" s="903"/>
      <c r="BI835" s="903"/>
      <c r="BJ835" s="903"/>
      <c r="BK835" s="903"/>
      <c r="BL835" s="904"/>
      <c r="BM835" s="105"/>
      <c r="BN835" s="105"/>
      <c r="BO835" s="105"/>
      <c r="BP835" s="105"/>
      <c r="BQ835" s="105"/>
      <c r="BR835" s="105"/>
      <c r="BS835" s="105"/>
      <c r="BT835" s="105"/>
      <c r="BU835" s="105"/>
      <c r="BV835" s="105"/>
      <c r="BW835" s="105"/>
      <c r="BX835" s="105"/>
      <c r="BY835" s="105"/>
      <c r="BZ835" s="105"/>
      <c r="CA835" s="105"/>
      <c r="CB835" s="105"/>
    </row>
    <row r="836" spans="1:140" s="32" customFormat="1" ht="12" customHeight="1">
      <c r="A836" s="111"/>
      <c r="B836" s="972"/>
      <c r="C836" s="973"/>
      <c r="D836" s="974"/>
      <c r="E836" s="943"/>
      <c r="F836" s="944"/>
      <c r="G836" s="944"/>
      <c r="H836" s="944"/>
      <c r="I836" s="944"/>
      <c r="J836" s="944"/>
      <c r="K836" s="944"/>
      <c r="L836" s="944"/>
      <c r="M836" s="944"/>
      <c r="N836" s="944"/>
      <c r="O836" s="944"/>
      <c r="P836" s="944"/>
      <c r="Q836" s="944"/>
      <c r="R836" s="944"/>
      <c r="S836" s="944"/>
      <c r="T836" s="944"/>
      <c r="U836" s="944"/>
      <c r="V836" s="944"/>
      <c r="W836" s="944"/>
      <c r="X836" s="944"/>
      <c r="Y836" s="944"/>
      <c r="Z836" s="944"/>
      <c r="AA836" s="944"/>
      <c r="AB836" s="944"/>
      <c r="AC836" s="944"/>
      <c r="AD836" s="944"/>
      <c r="AE836" s="944"/>
      <c r="AF836" s="944"/>
      <c r="AG836" s="944"/>
      <c r="AH836" s="944"/>
      <c r="AI836" s="944"/>
      <c r="AJ836" s="944"/>
      <c r="AK836" s="944"/>
      <c r="AL836" s="944"/>
      <c r="AM836" s="944"/>
      <c r="AN836" s="944"/>
      <c r="AO836" s="944"/>
      <c r="AP836" s="944"/>
      <c r="AQ836" s="944"/>
      <c r="AR836" s="944"/>
      <c r="AS836" s="944"/>
      <c r="AT836" s="944"/>
      <c r="AU836" s="944"/>
      <c r="AV836" s="944"/>
      <c r="AW836" s="944"/>
      <c r="AX836" s="944"/>
      <c r="AY836" s="944"/>
      <c r="AZ836" s="944"/>
      <c r="BA836" s="944"/>
      <c r="BB836" s="944"/>
      <c r="BC836" s="944"/>
      <c r="BD836" s="944"/>
      <c r="BE836" s="944"/>
      <c r="BF836" s="945"/>
      <c r="BG836" s="902"/>
      <c r="BH836" s="903"/>
      <c r="BI836" s="903"/>
      <c r="BJ836" s="903"/>
      <c r="BK836" s="903"/>
      <c r="BL836" s="904"/>
      <c r="BM836" s="105"/>
      <c r="BN836" s="105"/>
      <c r="BO836" s="105"/>
      <c r="BP836" s="105"/>
      <c r="BQ836" s="105"/>
      <c r="BR836" s="105"/>
      <c r="BS836" s="105"/>
      <c r="BT836" s="105"/>
      <c r="BU836" s="105"/>
      <c r="BV836" s="105"/>
      <c r="BW836" s="105"/>
      <c r="BX836" s="105"/>
      <c r="BY836" s="105"/>
      <c r="BZ836" s="105"/>
      <c r="CA836" s="105"/>
      <c r="CB836" s="105"/>
    </row>
    <row r="837" spans="1:140" s="32" customFormat="1" ht="12" customHeight="1">
      <c r="A837" s="111"/>
      <c r="B837" s="975"/>
      <c r="C837" s="976"/>
      <c r="D837" s="977"/>
      <c r="E837" s="946"/>
      <c r="F837" s="947"/>
      <c r="G837" s="947"/>
      <c r="H837" s="947"/>
      <c r="I837" s="947"/>
      <c r="J837" s="947"/>
      <c r="K837" s="947"/>
      <c r="L837" s="947"/>
      <c r="M837" s="947"/>
      <c r="N837" s="947"/>
      <c r="O837" s="947"/>
      <c r="P837" s="947"/>
      <c r="Q837" s="947"/>
      <c r="R837" s="947"/>
      <c r="S837" s="947"/>
      <c r="T837" s="947"/>
      <c r="U837" s="947"/>
      <c r="V837" s="947"/>
      <c r="W837" s="947"/>
      <c r="X837" s="947"/>
      <c r="Y837" s="947"/>
      <c r="Z837" s="947"/>
      <c r="AA837" s="947"/>
      <c r="AB837" s="947"/>
      <c r="AC837" s="947"/>
      <c r="AD837" s="947"/>
      <c r="AE837" s="947"/>
      <c r="AF837" s="947"/>
      <c r="AG837" s="947"/>
      <c r="AH837" s="947"/>
      <c r="AI837" s="947"/>
      <c r="AJ837" s="947"/>
      <c r="AK837" s="947"/>
      <c r="AL837" s="947"/>
      <c r="AM837" s="947"/>
      <c r="AN837" s="947"/>
      <c r="AO837" s="947"/>
      <c r="AP837" s="947"/>
      <c r="AQ837" s="947"/>
      <c r="AR837" s="947"/>
      <c r="AS837" s="947"/>
      <c r="AT837" s="947"/>
      <c r="AU837" s="947"/>
      <c r="AV837" s="947"/>
      <c r="AW837" s="947"/>
      <c r="AX837" s="947"/>
      <c r="AY837" s="947"/>
      <c r="AZ837" s="947"/>
      <c r="BA837" s="947"/>
      <c r="BB837" s="947"/>
      <c r="BC837" s="947"/>
      <c r="BD837" s="947"/>
      <c r="BE837" s="947"/>
      <c r="BF837" s="948"/>
      <c r="BG837" s="905"/>
      <c r="BH837" s="906"/>
      <c r="BI837" s="906"/>
      <c r="BJ837" s="906"/>
      <c r="BK837" s="906"/>
      <c r="BL837" s="907"/>
      <c r="BM837" s="105"/>
      <c r="BN837" s="105"/>
      <c r="BO837" s="105"/>
      <c r="BP837" s="105"/>
      <c r="BQ837" s="105"/>
      <c r="BR837" s="105"/>
      <c r="BS837" s="105"/>
      <c r="BT837" s="105"/>
      <c r="BU837" s="105"/>
      <c r="BV837" s="105"/>
      <c r="BW837" s="105"/>
      <c r="BX837" s="105"/>
      <c r="BY837" s="105"/>
      <c r="BZ837" s="105"/>
      <c r="CA837" s="105"/>
      <c r="CB837" s="105"/>
    </row>
    <row r="838" spans="1:140" s="32" customFormat="1" ht="12" customHeight="1">
      <c r="A838" s="111"/>
      <c r="B838" s="969" t="s">
        <v>34</v>
      </c>
      <c r="C838" s="970"/>
      <c r="D838" s="971"/>
      <c r="E838" s="940" t="s">
        <v>711</v>
      </c>
      <c r="F838" s="941"/>
      <c r="G838" s="941"/>
      <c r="H838" s="941"/>
      <c r="I838" s="941"/>
      <c r="J838" s="941"/>
      <c r="K838" s="941"/>
      <c r="L838" s="941"/>
      <c r="M838" s="941"/>
      <c r="N838" s="941"/>
      <c r="O838" s="941"/>
      <c r="P838" s="941"/>
      <c r="Q838" s="941"/>
      <c r="R838" s="941"/>
      <c r="S838" s="941"/>
      <c r="T838" s="941"/>
      <c r="U838" s="941"/>
      <c r="V838" s="941"/>
      <c r="W838" s="941"/>
      <c r="X838" s="941"/>
      <c r="Y838" s="941"/>
      <c r="Z838" s="941"/>
      <c r="AA838" s="941"/>
      <c r="AB838" s="941"/>
      <c r="AC838" s="941"/>
      <c r="AD838" s="941"/>
      <c r="AE838" s="941"/>
      <c r="AF838" s="941"/>
      <c r="AG838" s="941"/>
      <c r="AH838" s="941"/>
      <c r="AI838" s="941"/>
      <c r="AJ838" s="941"/>
      <c r="AK838" s="941"/>
      <c r="AL838" s="941"/>
      <c r="AM838" s="941"/>
      <c r="AN838" s="941"/>
      <c r="AO838" s="941"/>
      <c r="AP838" s="941"/>
      <c r="AQ838" s="941"/>
      <c r="AR838" s="941"/>
      <c r="AS838" s="941"/>
      <c r="AT838" s="941"/>
      <c r="AU838" s="941"/>
      <c r="AV838" s="941"/>
      <c r="AW838" s="941"/>
      <c r="AX838" s="941"/>
      <c r="AY838" s="941"/>
      <c r="AZ838" s="941"/>
      <c r="BA838" s="941"/>
      <c r="BB838" s="941"/>
      <c r="BC838" s="941"/>
      <c r="BD838" s="941"/>
      <c r="BE838" s="941"/>
      <c r="BF838" s="942"/>
      <c r="BG838" s="899"/>
      <c r="BH838" s="900"/>
      <c r="BI838" s="900"/>
      <c r="BJ838" s="900"/>
      <c r="BK838" s="900"/>
      <c r="BL838" s="901"/>
      <c r="BM838" s="105"/>
      <c r="BN838" s="105"/>
      <c r="BO838" s="105"/>
      <c r="BP838" s="105"/>
      <c r="BQ838" s="105"/>
      <c r="BR838" s="105"/>
      <c r="BS838" s="105"/>
      <c r="BT838" s="105"/>
      <c r="BU838" s="105"/>
      <c r="BV838" s="105"/>
      <c r="BW838" s="105"/>
      <c r="BX838" s="105"/>
      <c r="BY838" s="105"/>
      <c r="BZ838" s="105"/>
      <c r="CA838" s="105"/>
      <c r="CB838" s="105"/>
    </row>
    <row r="839" spans="1:140" s="32" customFormat="1" ht="12" customHeight="1">
      <c r="A839" s="111"/>
      <c r="B839" s="972"/>
      <c r="C839" s="973"/>
      <c r="D839" s="974"/>
      <c r="E839" s="943"/>
      <c r="F839" s="944"/>
      <c r="G839" s="944"/>
      <c r="H839" s="944"/>
      <c r="I839" s="944"/>
      <c r="J839" s="944"/>
      <c r="K839" s="944"/>
      <c r="L839" s="944"/>
      <c r="M839" s="944"/>
      <c r="N839" s="944"/>
      <c r="O839" s="944"/>
      <c r="P839" s="944"/>
      <c r="Q839" s="944"/>
      <c r="R839" s="944"/>
      <c r="S839" s="944"/>
      <c r="T839" s="944"/>
      <c r="U839" s="944"/>
      <c r="V839" s="944"/>
      <c r="W839" s="944"/>
      <c r="X839" s="944"/>
      <c r="Y839" s="944"/>
      <c r="Z839" s="944"/>
      <c r="AA839" s="944"/>
      <c r="AB839" s="944"/>
      <c r="AC839" s="944"/>
      <c r="AD839" s="944"/>
      <c r="AE839" s="944"/>
      <c r="AF839" s="944"/>
      <c r="AG839" s="944"/>
      <c r="AH839" s="944"/>
      <c r="AI839" s="944"/>
      <c r="AJ839" s="944"/>
      <c r="AK839" s="944"/>
      <c r="AL839" s="944"/>
      <c r="AM839" s="944"/>
      <c r="AN839" s="944"/>
      <c r="AO839" s="944"/>
      <c r="AP839" s="944"/>
      <c r="AQ839" s="944"/>
      <c r="AR839" s="944"/>
      <c r="AS839" s="944"/>
      <c r="AT839" s="944"/>
      <c r="AU839" s="944"/>
      <c r="AV839" s="944"/>
      <c r="AW839" s="944"/>
      <c r="AX839" s="944"/>
      <c r="AY839" s="944"/>
      <c r="AZ839" s="944"/>
      <c r="BA839" s="944"/>
      <c r="BB839" s="944"/>
      <c r="BC839" s="944"/>
      <c r="BD839" s="944"/>
      <c r="BE839" s="944"/>
      <c r="BF839" s="945"/>
      <c r="BG839" s="902"/>
      <c r="BH839" s="903"/>
      <c r="BI839" s="903"/>
      <c r="BJ839" s="903"/>
      <c r="BK839" s="903"/>
      <c r="BL839" s="904"/>
      <c r="BM839" s="105"/>
      <c r="BN839" s="105"/>
      <c r="BO839" s="105"/>
      <c r="BP839" s="105"/>
      <c r="BQ839" s="105"/>
      <c r="BR839" s="105"/>
      <c r="BS839" s="105"/>
      <c r="BT839" s="105"/>
      <c r="BU839" s="105"/>
      <c r="BV839" s="105"/>
      <c r="BW839" s="105"/>
      <c r="BX839" s="105"/>
      <c r="BY839" s="105"/>
      <c r="BZ839" s="105"/>
      <c r="CA839" s="105"/>
      <c r="CB839" s="105"/>
    </row>
    <row r="840" spans="1:140" s="32" customFormat="1" ht="12" customHeight="1">
      <c r="A840" s="111"/>
      <c r="B840" s="972"/>
      <c r="C840" s="973"/>
      <c r="D840" s="974"/>
      <c r="E840" s="943"/>
      <c r="F840" s="944"/>
      <c r="G840" s="944"/>
      <c r="H840" s="944"/>
      <c r="I840" s="944"/>
      <c r="J840" s="944"/>
      <c r="K840" s="944"/>
      <c r="L840" s="944"/>
      <c r="M840" s="944"/>
      <c r="N840" s="944"/>
      <c r="O840" s="944"/>
      <c r="P840" s="944"/>
      <c r="Q840" s="944"/>
      <c r="R840" s="944"/>
      <c r="S840" s="944"/>
      <c r="T840" s="944"/>
      <c r="U840" s="944"/>
      <c r="V840" s="944"/>
      <c r="W840" s="944"/>
      <c r="X840" s="944"/>
      <c r="Y840" s="944"/>
      <c r="Z840" s="944"/>
      <c r="AA840" s="944"/>
      <c r="AB840" s="944"/>
      <c r="AC840" s="944"/>
      <c r="AD840" s="944"/>
      <c r="AE840" s="944"/>
      <c r="AF840" s="944"/>
      <c r="AG840" s="944"/>
      <c r="AH840" s="944"/>
      <c r="AI840" s="944"/>
      <c r="AJ840" s="944"/>
      <c r="AK840" s="944"/>
      <c r="AL840" s="944"/>
      <c r="AM840" s="944"/>
      <c r="AN840" s="944"/>
      <c r="AO840" s="944"/>
      <c r="AP840" s="944"/>
      <c r="AQ840" s="944"/>
      <c r="AR840" s="944"/>
      <c r="AS840" s="944"/>
      <c r="AT840" s="944"/>
      <c r="AU840" s="944"/>
      <c r="AV840" s="944"/>
      <c r="AW840" s="944"/>
      <c r="AX840" s="944"/>
      <c r="AY840" s="944"/>
      <c r="AZ840" s="944"/>
      <c r="BA840" s="944"/>
      <c r="BB840" s="944"/>
      <c r="BC840" s="944"/>
      <c r="BD840" s="944"/>
      <c r="BE840" s="944"/>
      <c r="BF840" s="945"/>
      <c r="BG840" s="902"/>
      <c r="BH840" s="903"/>
      <c r="BI840" s="903"/>
      <c r="BJ840" s="903"/>
      <c r="BK840" s="903"/>
      <c r="BL840" s="904"/>
      <c r="BM840" s="105"/>
      <c r="BN840" s="105"/>
      <c r="BO840" s="105"/>
      <c r="BP840" s="105"/>
      <c r="BQ840" s="105"/>
      <c r="BR840" s="105"/>
      <c r="BS840" s="105"/>
      <c r="BT840" s="105"/>
      <c r="BU840" s="105"/>
      <c r="BV840" s="105"/>
      <c r="BW840" s="105"/>
      <c r="BX840" s="105"/>
      <c r="BY840" s="105"/>
      <c r="BZ840" s="105"/>
      <c r="CA840" s="105"/>
      <c r="CB840" s="105"/>
    </row>
    <row r="841" spans="1:140" s="32" customFormat="1" ht="12" customHeight="1">
      <c r="A841" s="111"/>
      <c r="B841" s="975"/>
      <c r="C841" s="976"/>
      <c r="D841" s="977"/>
      <c r="E841" s="946"/>
      <c r="F841" s="947"/>
      <c r="G841" s="947"/>
      <c r="H841" s="947"/>
      <c r="I841" s="947"/>
      <c r="J841" s="947"/>
      <c r="K841" s="947"/>
      <c r="L841" s="947"/>
      <c r="M841" s="947"/>
      <c r="N841" s="947"/>
      <c r="O841" s="947"/>
      <c r="P841" s="947"/>
      <c r="Q841" s="947"/>
      <c r="R841" s="947"/>
      <c r="S841" s="947"/>
      <c r="T841" s="947"/>
      <c r="U841" s="947"/>
      <c r="V841" s="947"/>
      <c r="W841" s="947"/>
      <c r="X841" s="947"/>
      <c r="Y841" s="947"/>
      <c r="Z841" s="947"/>
      <c r="AA841" s="947"/>
      <c r="AB841" s="947"/>
      <c r="AC841" s="947"/>
      <c r="AD841" s="947"/>
      <c r="AE841" s="947"/>
      <c r="AF841" s="947"/>
      <c r="AG841" s="947"/>
      <c r="AH841" s="947"/>
      <c r="AI841" s="947"/>
      <c r="AJ841" s="947"/>
      <c r="AK841" s="947"/>
      <c r="AL841" s="947"/>
      <c r="AM841" s="947"/>
      <c r="AN841" s="947"/>
      <c r="AO841" s="947"/>
      <c r="AP841" s="947"/>
      <c r="AQ841" s="947"/>
      <c r="AR841" s="947"/>
      <c r="AS841" s="947"/>
      <c r="AT841" s="947"/>
      <c r="AU841" s="947"/>
      <c r="AV841" s="947"/>
      <c r="AW841" s="947"/>
      <c r="AX841" s="947"/>
      <c r="AY841" s="947"/>
      <c r="AZ841" s="947"/>
      <c r="BA841" s="947"/>
      <c r="BB841" s="947"/>
      <c r="BC841" s="947"/>
      <c r="BD841" s="947"/>
      <c r="BE841" s="947"/>
      <c r="BF841" s="948"/>
      <c r="BG841" s="905"/>
      <c r="BH841" s="906"/>
      <c r="BI841" s="906"/>
      <c r="BJ841" s="906"/>
      <c r="BK841" s="906"/>
      <c r="BL841" s="907"/>
      <c r="BM841" s="105"/>
      <c r="BN841" s="105"/>
      <c r="BO841" s="105"/>
      <c r="BP841" s="105"/>
      <c r="BQ841" s="105"/>
      <c r="BR841" s="105"/>
      <c r="BS841" s="105"/>
      <c r="BT841" s="105"/>
      <c r="BU841" s="105"/>
      <c r="BV841" s="105"/>
      <c r="BW841" s="105"/>
      <c r="BX841" s="105"/>
      <c r="BY841" s="105"/>
      <c r="BZ841" s="105"/>
      <c r="CA841" s="105"/>
      <c r="CB841" s="105"/>
    </row>
    <row r="842" spans="1:140" s="32" customFormat="1" ht="12" customHeight="1">
      <c r="A842" s="111"/>
      <c r="B842" s="969" t="s">
        <v>35</v>
      </c>
      <c r="C842" s="970"/>
      <c r="D842" s="971"/>
      <c r="E842" s="940" t="s">
        <v>712</v>
      </c>
      <c r="F842" s="941"/>
      <c r="G842" s="941"/>
      <c r="H842" s="941"/>
      <c r="I842" s="941"/>
      <c r="J842" s="941"/>
      <c r="K842" s="941"/>
      <c r="L842" s="941"/>
      <c r="M842" s="941"/>
      <c r="N842" s="941"/>
      <c r="O842" s="941"/>
      <c r="P842" s="941"/>
      <c r="Q842" s="941"/>
      <c r="R842" s="941"/>
      <c r="S842" s="941"/>
      <c r="T842" s="941"/>
      <c r="U842" s="941"/>
      <c r="V842" s="941"/>
      <c r="W842" s="941"/>
      <c r="X842" s="941"/>
      <c r="Y842" s="941"/>
      <c r="Z842" s="941"/>
      <c r="AA842" s="941"/>
      <c r="AB842" s="941"/>
      <c r="AC842" s="941"/>
      <c r="AD842" s="941"/>
      <c r="AE842" s="941"/>
      <c r="AF842" s="941"/>
      <c r="AG842" s="941"/>
      <c r="AH842" s="941"/>
      <c r="AI842" s="941"/>
      <c r="AJ842" s="941"/>
      <c r="AK842" s="941"/>
      <c r="AL842" s="941"/>
      <c r="AM842" s="941"/>
      <c r="AN842" s="941"/>
      <c r="AO842" s="941"/>
      <c r="AP842" s="941"/>
      <c r="AQ842" s="941"/>
      <c r="AR842" s="941"/>
      <c r="AS842" s="941"/>
      <c r="AT842" s="941"/>
      <c r="AU842" s="941"/>
      <c r="AV842" s="941"/>
      <c r="AW842" s="941"/>
      <c r="AX842" s="941"/>
      <c r="AY842" s="941"/>
      <c r="AZ842" s="941"/>
      <c r="BA842" s="941"/>
      <c r="BB842" s="941"/>
      <c r="BC842" s="941"/>
      <c r="BD842" s="941"/>
      <c r="BE842" s="941"/>
      <c r="BF842" s="942"/>
      <c r="BG842" s="899"/>
      <c r="BH842" s="900"/>
      <c r="BI842" s="900"/>
      <c r="BJ842" s="900"/>
      <c r="BK842" s="900"/>
      <c r="BL842" s="901"/>
      <c r="BM842" s="105"/>
      <c r="BN842" s="105"/>
      <c r="BO842" s="105"/>
      <c r="BP842" s="105"/>
      <c r="BQ842" s="105"/>
      <c r="BR842" s="105"/>
      <c r="BS842" s="105"/>
      <c r="BT842" s="105"/>
      <c r="BU842" s="105"/>
      <c r="BV842" s="105"/>
      <c r="BW842" s="105"/>
      <c r="BX842" s="105"/>
      <c r="BY842" s="105"/>
      <c r="BZ842" s="105"/>
      <c r="CA842" s="105"/>
      <c r="CB842" s="105"/>
    </row>
    <row r="843" spans="1:140" s="32" customFormat="1" ht="12" customHeight="1">
      <c r="A843" s="111"/>
      <c r="B843" s="975"/>
      <c r="C843" s="976"/>
      <c r="D843" s="977"/>
      <c r="E843" s="946"/>
      <c r="F843" s="947"/>
      <c r="G843" s="947"/>
      <c r="H843" s="947"/>
      <c r="I843" s="947"/>
      <c r="J843" s="947"/>
      <c r="K843" s="947"/>
      <c r="L843" s="947"/>
      <c r="M843" s="947"/>
      <c r="N843" s="947"/>
      <c r="O843" s="947"/>
      <c r="P843" s="947"/>
      <c r="Q843" s="947"/>
      <c r="R843" s="947"/>
      <c r="S843" s="947"/>
      <c r="T843" s="947"/>
      <c r="U843" s="947"/>
      <c r="V843" s="947"/>
      <c r="W843" s="947"/>
      <c r="X843" s="947"/>
      <c r="Y843" s="947"/>
      <c r="Z843" s="947"/>
      <c r="AA843" s="947"/>
      <c r="AB843" s="947"/>
      <c r="AC843" s="947"/>
      <c r="AD843" s="947"/>
      <c r="AE843" s="947"/>
      <c r="AF843" s="947"/>
      <c r="AG843" s="947"/>
      <c r="AH843" s="947"/>
      <c r="AI843" s="947"/>
      <c r="AJ843" s="947"/>
      <c r="AK843" s="947"/>
      <c r="AL843" s="947"/>
      <c r="AM843" s="947"/>
      <c r="AN843" s="947"/>
      <c r="AO843" s="947"/>
      <c r="AP843" s="947"/>
      <c r="AQ843" s="947"/>
      <c r="AR843" s="947"/>
      <c r="AS843" s="947"/>
      <c r="AT843" s="947"/>
      <c r="AU843" s="947"/>
      <c r="AV843" s="947"/>
      <c r="AW843" s="947"/>
      <c r="AX843" s="947"/>
      <c r="AY843" s="947"/>
      <c r="AZ843" s="947"/>
      <c r="BA843" s="947"/>
      <c r="BB843" s="947"/>
      <c r="BC843" s="947"/>
      <c r="BD843" s="947"/>
      <c r="BE843" s="947"/>
      <c r="BF843" s="948"/>
      <c r="BG843" s="905"/>
      <c r="BH843" s="906"/>
      <c r="BI843" s="906"/>
      <c r="BJ843" s="906"/>
      <c r="BK843" s="906"/>
      <c r="BL843" s="907"/>
      <c r="BM843" s="105"/>
      <c r="BN843" s="105"/>
      <c r="BO843" s="105"/>
      <c r="BP843" s="105"/>
      <c r="BQ843" s="105"/>
      <c r="BR843" s="105"/>
      <c r="BS843" s="105"/>
      <c r="BT843" s="105"/>
      <c r="BU843" s="105"/>
      <c r="BV843" s="105"/>
      <c r="BW843" s="105"/>
      <c r="BX843" s="105"/>
      <c r="BY843" s="105"/>
      <c r="BZ843" s="105"/>
      <c r="CA843" s="105"/>
      <c r="CB843" s="105"/>
    </row>
    <row r="844" spans="1:140" s="32" customFormat="1" ht="12" customHeight="1">
      <c r="A844" s="111"/>
      <c r="B844" s="969" t="s">
        <v>36</v>
      </c>
      <c r="C844" s="970"/>
      <c r="D844" s="971"/>
      <c r="E844" s="940" t="s">
        <v>713</v>
      </c>
      <c r="F844" s="941"/>
      <c r="G844" s="941"/>
      <c r="H844" s="941"/>
      <c r="I844" s="941"/>
      <c r="J844" s="941"/>
      <c r="K844" s="941"/>
      <c r="L844" s="941"/>
      <c r="M844" s="941"/>
      <c r="N844" s="941"/>
      <c r="O844" s="941"/>
      <c r="P844" s="941"/>
      <c r="Q844" s="941"/>
      <c r="R844" s="941"/>
      <c r="S844" s="941"/>
      <c r="T844" s="941"/>
      <c r="U844" s="941"/>
      <c r="V844" s="941"/>
      <c r="W844" s="941"/>
      <c r="X844" s="941"/>
      <c r="Y844" s="941"/>
      <c r="Z844" s="941"/>
      <c r="AA844" s="941"/>
      <c r="AB844" s="941"/>
      <c r="AC844" s="941"/>
      <c r="AD844" s="941"/>
      <c r="AE844" s="941"/>
      <c r="AF844" s="941"/>
      <c r="AG844" s="941"/>
      <c r="AH844" s="941"/>
      <c r="AI844" s="941"/>
      <c r="AJ844" s="941"/>
      <c r="AK844" s="941"/>
      <c r="AL844" s="941"/>
      <c r="AM844" s="941"/>
      <c r="AN844" s="941"/>
      <c r="AO844" s="941"/>
      <c r="AP844" s="941"/>
      <c r="AQ844" s="941"/>
      <c r="AR844" s="941"/>
      <c r="AS844" s="941"/>
      <c r="AT844" s="941"/>
      <c r="AU844" s="941"/>
      <c r="AV844" s="941"/>
      <c r="AW844" s="941"/>
      <c r="AX844" s="941"/>
      <c r="AY844" s="941"/>
      <c r="AZ844" s="941"/>
      <c r="BA844" s="941"/>
      <c r="BB844" s="941"/>
      <c r="BC844" s="941"/>
      <c r="BD844" s="941"/>
      <c r="BE844" s="941"/>
      <c r="BF844" s="942"/>
      <c r="BG844" s="899"/>
      <c r="BH844" s="900"/>
      <c r="BI844" s="900"/>
      <c r="BJ844" s="900"/>
      <c r="BK844" s="900"/>
      <c r="BL844" s="901"/>
      <c r="BM844" s="105"/>
      <c r="BN844" s="105"/>
      <c r="BO844" s="105"/>
      <c r="BP844" s="105"/>
      <c r="BQ844" s="105"/>
      <c r="BR844" s="105"/>
      <c r="BS844" s="105"/>
      <c r="BT844" s="105"/>
      <c r="BU844" s="105"/>
      <c r="BV844" s="105"/>
      <c r="BW844" s="105"/>
      <c r="BX844" s="105"/>
      <c r="BY844" s="105"/>
      <c r="BZ844" s="105"/>
      <c r="CA844" s="105"/>
      <c r="CB844" s="105"/>
    </row>
    <row r="845" spans="1:140" s="32" customFormat="1" ht="12" customHeight="1">
      <c r="A845" s="111"/>
      <c r="B845" s="972"/>
      <c r="C845" s="973"/>
      <c r="D845" s="974"/>
      <c r="E845" s="943"/>
      <c r="F845" s="944"/>
      <c r="G845" s="944"/>
      <c r="H845" s="944"/>
      <c r="I845" s="944"/>
      <c r="J845" s="944"/>
      <c r="K845" s="944"/>
      <c r="L845" s="944"/>
      <c r="M845" s="944"/>
      <c r="N845" s="944"/>
      <c r="O845" s="944"/>
      <c r="P845" s="944"/>
      <c r="Q845" s="944"/>
      <c r="R845" s="944"/>
      <c r="S845" s="944"/>
      <c r="T845" s="944"/>
      <c r="U845" s="944"/>
      <c r="V845" s="944"/>
      <c r="W845" s="944"/>
      <c r="X845" s="944"/>
      <c r="Y845" s="944"/>
      <c r="Z845" s="944"/>
      <c r="AA845" s="944"/>
      <c r="AB845" s="944"/>
      <c r="AC845" s="944"/>
      <c r="AD845" s="944"/>
      <c r="AE845" s="944"/>
      <c r="AF845" s="944"/>
      <c r="AG845" s="944"/>
      <c r="AH845" s="944"/>
      <c r="AI845" s="944"/>
      <c r="AJ845" s="944"/>
      <c r="AK845" s="944"/>
      <c r="AL845" s="944"/>
      <c r="AM845" s="944"/>
      <c r="AN845" s="944"/>
      <c r="AO845" s="944"/>
      <c r="AP845" s="944"/>
      <c r="AQ845" s="944"/>
      <c r="AR845" s="944"/>
      <c r="AS845" s="944"/>
      <c r="AT845" s="944"/>
      <c r="AU845" s="944"/>
      <c r="AV845" s="944"/>
      <c r="AW845" s="944"/>
      <c r="AX845" s="944"/>
      <c r="AY845" s="944"/>
      <c r="AZ845" s="944"/>
      <c r="BA845" s="944"/>
      <c r="BB845" s="944"/>
      <c r="BC845" s="944"/>
      <c r="BD845" s="944"/>
      <c r="BE845" s="944"/>
      <c r="BF845" s="945"/>
      <c r="BG845" s="902"/>
      <c r="BH845" s="903"/>
      <c r="BI845" s="903"/>
      <c r="BJ845" s="903"/>
      <c r="BK845" s="903"/>
      <c r="BL845" s="904"/>
      <c r="BM845" s="105"/>
      <c r="BN845" s="105"/>
      <c r="BO845" s="105"/>
      <c r="BP845" s="105"/>
      <c r="BQ845" s="105"/>
      <c r="BR845" s="105"/>
      <c r="BS845" s="105"/>
      <c r="BT845" s="105"/>
      <c r="BU845" s="105"/>
      <c r="BV845" s="105"/>
      <c r="BW845" s="105"/>
      <c r="BX845" s="105"/>
      <c r="BY845" s="105"/>
      <c r="BZ845" s="105"/>
      <c r="CA845" s="105"/>
      <c r="CB845" s="105"/>
    </row>
    <row r="846" spans="1:140" s="32" customFormat="1" ht="12" customHeight="1">
      <c r="A846" s="111"/>
      <c r="B846" s="975"/>
      <c r="C846" s="976"/>
      <c r="D846" s="977"/>
      <c r="E846" s="946"/>
      <c r="F846" s="947"/>
      <c r="G846" s="947"/>
      <c r="H846" s="947"/>
      <c r="I846" s="947"/>
      <c r="J846" s="947"/>
      <c r="K846" s="947"/>
      <c r="L846" s="947"/>
      <c r="M846" s="947"/>
      <c r="N846" s="947"/>
      <c r="O846" s="947"/>
      <c r="P846" s="947"/>
      <c r="Q846" s="947"/>
      <c r="R846" s="947"/>
      <c r="S846" s="947"/>
      <c r="T846" s="947"/>
      <c r="U846" s="947"/>
      <c r="V846" s="947"/>
      <c r="W846" s="947"/>
      <c r="X846" s="947"/>
      <c r="Y846" s="947"/>
      <c r="Z846" s="947"/>
      <c r="AA846" s="947"/>
      <c r="AB846" s="947"/>
      <c r="AC846" s="947"/>
      <c r="AD846" s="947"/>
      <c r="AE846" s="947"/>
      <c r="AF846" s="947"/>
      <c r="AG846" s="947"/>
      <c r="AH846" s="947"/>
      <c r="AI846" s="947"/>
      <c r="AJ846" s="947"/>
      <c r="AK846" s="947"/>
      <c r="AL846" s="947"/>
      <c r="AM846" s="947"/>
      <c r="AN846" s="947"/>
      <c r="AO846" s="947"/>
      <c r="AP846" s="947"/>
      <c r="AQ846" s="947"/>
      <c r="AR846" s="947"/>
      <c r="AS846" s="947"/>
      <c r="AT846" s="947"/>
      <c r="AU846" s="947"/>
      <c r="AV846" s="947"/>
      <c r="AW846" s="947"/>
      <c r="AX846" s="947"/>
      <c r="AY846" s="947"/>
      <c r="AZ846" s="947"/>
      <c r="BA846" s="947"/>
      <c r="BB846" s="947"/>
      <c r="BC846" s="947"/>
      <c r="BD846" s="947"/>
      <c r="BE846" s="947"/>
      <c r="BF846" s="948"/>
      <c r="BG846" s="905"/>
      <c r="BH846" s="906"/>
      <c r="BI846" s="906"/>
      <c r="BJ846" s="906"/>
      <c r="BK846" s="906"/>
      <c r="BL846" s="907"/>
      <c r="BM846" s="105"/>
      <c r="BN846" s="105"/>
      <c r="BO846" s="105"/>
      <c r="BP846" s="105"/>
      <c r="BQ846" s="105"/>
      <c r="BR846" s="105"/>
      <c r="BS846" s="105"/>
      <c r="BT846" s="105"/>
      <c r="BU846" s="105"/>
      <c r="BV846" s="105"/>
      <c r="BW846" s="105"/>
      <c r="BX846" s="105"/>
      <c r="BY846" s="105"/>
      <c r="BZ846" s="105"/>
      <c r="CA846" s="105"/>
      <c r="CB846" s="105"/>
    </row>
    <row r="847" spans="1:140" s="32" customFormat="1" ht="12.75" customHeight="1">
      <c r="A847" s="111"/>
      <c r="BG847" s="93"/>
      <c r="BH847" s="93"/>
      <c r="BI847" s="93"/>
      <c r="BJ847" s="93"/>
      <c r="BK847" s="93"/>
      <c r="BL847" s="93"/>
      <c r="BM847" s="105"/>
      <c r="BN847" s="105"/>
      <c r="BO847" s="105"/>
      <c r="BP847" s="105"/>
      <c r="BQ847" s="105"/>
      <c r="BR847" s="105"/>
      <c r="BS847" s="105"/>
      <c r="BT847" s="105"/>
      <c r="BU847" s="105"/>
      <c r="BV847" s="105"/>
      <c r="BW847" s="105"/>
      <c r="BX847" s="105"/>
      <c r="BY847" s="105"/>
      <c r="BZ847" s="105"/>
      <c r="CA847" s="105"/>
      <c r="CB847" s="105"/>
    </row>
    <row r="848" spans="1:140" s="46" customFormat="1" ht="19.5" customHeight="1">
      <c r="A848" s="113" t="s">
        <v>810</v>
      </c>
      <c r="B848" s="21"/>
      <c r="C848" s="21"/>
      <c r="D848" s="11"/>
      <c r="E848" s="12"/>
      <c r="F848" s="12"/>
      <c r="G848" s="12"/>
      <c r="H848" s="12"/>
      <c r="I848" s="12"/>
      <c r="J848" s="12"/>
      <c r="K848" s="12"/>
      <c r="L848" s="12"/>
      <c r="M848" s="12"/>
      <c r="N848" s="12"/>
      <c r="O848" s="12"/>
      <c r="P848" s="12"/>
      <c r="Q848" s="12"/>
      <c r="R848" s="12"/>
      <c r="S848" s="12"/>
      <c r="T848" s="12"/>
      <c r="U848" s="12"/>
      <c r="V848" s="12"/>
      <c r="W848" s="13"/>
      <c r="X848" s="13"/>
      <c r="Y848" s="13"/>
      <c r="Z848" s="13"/>
      <c r="AA848" s="13"/>
      <c r="AB848" s="13"/>
      <c r="AC848" s="13"/>
      <c r="AD848" s="13"/>
      <c r="AE848" s="13"/>
      <c r="AF848" s="13"/>
      <c r="AG848" s="13"/>
      <c r="AH848" s="13"/>
      <c r="AI848" s="13"/>
      <c r="AJ848" s="13"/>
      <c r="AK848" s="13"/>
      <c r="AL848" s="13"/>
      <c r="AM848" s="13"/>
      <c r="AN848" s="13"/>
      <c r="AO848" s="13"/>
      <c r="AP848" s="13"/>
      <c r="AQ848" s="14"/>
      <c r="AR848" s="14"/>
      <c r="AS848" s="14"/>
      <c r="AT848" s="14"/>
      <c r="AU848" s="14"/>
      <c r="AV848" s="14"/>
      <c r="AW848" s="14"/>
      <c r="AX848" s="14"/>
      <c r="AY848" s="14"/>
      <c r="AZ848" s="14"/>
      <c r="BA848" s="14"/>
      <c r="BB848" s="14"/>
      <c r="BC848" s="14"/>
      <c r="BD848" s="14"/>
      <c r="BE848" s="14"/>
      <c r="BF848" s="14"/>
      <c r="BG848" s="93"/>
      <c r="BH848" s="93"/>
      <c r="BI848" s="93"/>
      <c r="BJ848" s="93"/>
      <c r="BK848" s="93"/>
      <c r="BL848" s="93"/>
      <c r="CC848" s="44"/>
      <c r="CD848" s="44"/>
      <c r="CE848" s="44"/>
      <c r="CF848" s="44"/>
      <c r="CG848" s="44"/>
      <c r="CH848" s="44"/>
      <c r="CI848" s="44"/>
      <c r="CJ848" s="44"/>
      <c r="CK848" s="44"/>
      <c r="CL848" s="44"/>
      <c r="CM848" s="44"/>
      <c r="CN848" s="44"/>
      <c r="CO848" s="44"/>
      <c r="CP848" s="44"/>
      <c r="CQ848" s="44"/>
      <c r="CR848" s="44"/>
      <c r="CS848" s="44"/>
      <c r="CT848" s="44"/>
      <c r="CU848" s="44"/>
      <c r="CV848" s="44"/>
      <c r="CW848" s="44"/>
      <c r="CX848" s="44"/>
      <c r="CY848" s="44"/>
      <c r="CZ848" s="44"/>
      <c r="DA848" s="44"/>
      <c r="DB848" s="44"/>
      <c r="DC848" s="44"/>
      <c r="DD848" s="44"/>
      <c r="DE848" s="44"/>
      <c r="DF848" s="44"/>
      <c r="DG848" s="44"/>
      <c r="DH848" s="44"/>
      <c r="DI848" s="44"/>
      <c r="DJ848" s="44"/>
      <c r="DK848" s="44"/>
      <c r="DL848" s="44"/>
      <c r="DM848" s="44"/>
      <c r="DN848" s="44"/>
      <c r="DO848" s="44"/>
      <c r="DP848" s="44"/>
      <c r="DQ848" s="44"/>
      <c r="DR848" s="44"/>
      <c r="DS848" s="44"/>
      <c r="DT848" s="44"/>
      <c r="DU848" s="44"/>
      <c r="DV848" s="44"/>
      <c r="DW848" s="44"/>
      <c r="DX848" s="44"/>
      <c r="DY848" s="44"/>
      <c r="DZ848" s="44"/>
      <c r="EA848" s="44"/>
      <c r="EB848" s="44"/>
      <c r="EC848" s="44"/>
      <c r="ED848" s="44"/>
      <c r="EE848" s="44"/>
      <c r="EF848" s="44"/>
      <c r="EG848" s="44"/>
      <c r="EH848" s="44"/>
      <c r="EI848" s="44"/>
      <c r="EJ848" s="44"/>
    </row>
    <row r="849" spans="1:80" ht="13.5" customHeight="1">
      <c r="A849" s="2"/>
      <c r="B849" s="969" t="s">
        <v>30</v>
      </c>
      <c r="C849" s="970"/>
      <c r="D849" s="971"/>
      <c r="E849" s="908" t="s">
        <v>358</v>
      </c>
      <c r="F849" s="909"/>
      <c r="G849" s="909"/>
      <c r="H849" s="909"/>
      <c r="I849" s="909"/>
      <c r="J849" s="909"/>
      <c r="K849" s="909"/>
      <c r="L849" s="909"/>
      <c r="M849" s="909"/>
      <c r="N849" s="909"/>
      <c r="O849" s="909"/>
      <c r="P849" s="909"/>
      <c r="Q849" s="909"/>
      <c r="R849" s="909"/>
      <c r="S849" s="909"/>
      <c r="T849" s="909"/>
      <c r="U849" s="909"/>
      <c r="V849" s="909"/>
      <c r="W849" s="909"/>
      <c r="X849" s="909"/>
      <c r="Y849" s="909"/>
      <c r="Z849" s="909"/>
      <c r="AA849" s="909"/>
      <c r="AB849" s="909"/>
      <c r="AC849" s="909"/>
      <c r="AD849" s="909"/>
      <c r="AE849" s="909"/>
      <c r="AF849" s="909"/>
      <c r="AG849" s="909"/>
      <c r="AH849" s="909"/>
      <c r="AI849" s="909"/>
      <c r="AJ849" s="909"/>
      <c r="AK849" s="909"/>
      <c r="AL849" s="909"/>
      <c r="AM849" s="909"/>
      <c r="AN849" s="909"/>
      <c r="AO849" s="909"/>
      <c r="AP849" s="909"/>
      <c r="AQ849" s="909"/>
      <c r="AR849" s="909"/>
      <c r="AS849" s="909"/>
      <c r="AT849" s="909"/>
      <c r="AU849" s="909"/>
      <c r="AV849" s="909"/>
      <c r="AW849" s="909"/>
      <c r="AX849" s="909"/>
      <c r="AY849" s="909"/>
      <c r="AZ849" s="909"/>
      <c r="BA849" s="909"/>
      <c r="BB849" s="909"/>
      <c r="BC849" s="909"/>
      <c r="BD849" s="909"/>
      <c r="BE849" s="909"/>
      <c r="BF849" s="910"/>
      <c r="BG849" s="1243"/>
      <c r="BH849" s="1244"/>
      <c r="BI849" s="1244"/>
      <c r="BJ849" s="1244"/>
      <c r="BK849" s="1244"/>
      <c r="BL849" s="1245"/>
      <c r="BM849" s="92"/>
      <c r="CB849" s="44"/>
    </row>
    <row r="850" spans="1:80" ht="13.5" customHeight="1">
      <c r="A850" s="2"/>
      <c r="B850" s="972"/>
      <c r="C850" s="973"/>
      <c r="D850" s="974"/>
      <c r="E850" s="911"/>
      <c r="F850" s="912"/>
      <c r="G850" s="912"/>
      <c r="H850" s="912"/>
      <c r="I850" s="912"/>
      <c r="J850" s="912"/>
      <c r="K850" s="912"/>
      <c r="L850" s="912"/>
      <c r="M850" s="912"/>
      <c r="N850" s="912"/>
      <c r="O850" s="912"/>
      <c r="P850" s="912"/>
      <c r="Q850" s="912"/>
      <c r="R850" s="912"/>
      <c r="S850" s="912"/>
      <c r="T850" s="912"/>
      <c r="U850" s="912"/>
      <c r="V850" s="912"/>
      <c r="W850" s="912"/>
      <c r="X850" s="912"/>
      <c r="Y850" s="912"/>
      <c r="Z850" s="912"/>
      <c r="AA850" s="912"/>
      <c r="AB850" s="912"/>
      <c r="AC850" s="912"/>
      <c r="AD850" s="912"/>
      <c r="AE850" s="912"/>
      <c r="AF850" s="912"/>
      <c r="AG850" s="912"/>
      <c r="AH850" s="912"/>
      <c r="AI850" s="912"/>
      <c r="AJ850" s="912"/>
      <c r="AK850" s="912"/>
      <c r="AL850" s="912"/>
      <c r="AM850" s="912"/>
      <c r="AN850" s="912"/>
      <c r="AO850" s="912"/>
      <c r="AP850" s="912"/>
      <c r="AQ850" s="912"/>
      <c r="AR850" s="912"/>
      <c r="AS850" s="912"/>
      <c r="AT850" s="912"/>
      <c r="AU850" s="912"/>
      <c r="AV850" s="912"/>
      <c r="AW850" s="912"/>
      <c r="AX850" s="912"/>
      <c r="AY850" s="912"/>
      <c r="AZ850" s="912"/>
      <c r="BA850" s="912"/>
      <c r="BB850" s="912"/>
      <c r="BC850" s="912"/>
      <c r="BD850" s="912"/>
      <c r="BE850" s="912"/>
      <c r="BF850" s="913"/>
      <c r="BG850" s="1246"/>
      <c r="BH850" s="1247"/>
      <c r="BI850" s="1247"/>
      <c r="BJ850" s="1247"/>
      <c r="BK850" s="1247"/>
      <c r="BL850" s="1248"/>
      <c r="BM850" s="92"/>
      <c r="CB850" s="44"/>
    </row>
    <row r="851" spans="1:80" ht="5.25" customHeight="1">
      <c r="A851" s="2"/>
      <c r="B851" s="972"/>
      <c r="C851" s="973"/>
      <c r="D851" s="974"/>
      <c r="E851" s="911"/>
      <c r="F851" s="912"/>
      <c r="G851" s="912"/>
      <c r="H851" s="912"/>
      <c r="I851" s="912"/>
      <c r="J851" s="912"/>
      <c r="K851" s="912"/>
      <c r="L851" s="912"/>
      <c r="M851" s="912"/>
      <c r="N851" s="912"/>
      <c r="O851" s="912"/>
      <c r="P851" s="912"/>
      <c r="Q851" s="912"/>
      <c r="R851" s="912"/>
      <c r="S851" s="912"/>
      <c r="T851" s="912"/>
      <c r="U851" s="912"/>
      <c r="V851" s="912"/>
      <c r="W851" s="912"/>
      <c r="X851" s="912"/>
      <c r="Y851" s="912"/>
      <c r="Z851" s="912"/>
      <c r="AA851" s="912"/>
      <c r="AB851" s="912"/>
      <c r="AC851" s="912"/>
      <c r="AD851" s="912"/>
      <c r="AE851" s="912"/>
      <c r="AF851" s="912"/>
      <c r="AG851" s="912"/>
      <c r="AH851" s="912"/>
      <c r="AI851" s="912"/>
      <c r="AJ851" s="912"/>
      <c r="AK851" s="912"/>
      <c r="AL851" s="912"/>
      <c r="AM851" s="912"/>
      <c r="AN851" s="912"/>
      <c r="AO851" s="912"/>
      <c r="AP851" s="912"/>
      <c r="AQ851" s="912"/>
      <c r="AR851" s="912"/>
      <c r="AS851" s="912"/>
      <c r="AT851" s="912"/>
      <c r="AU851" s="912"/>
      <c r="AV851" s="912"/>
      <c r="AW851" s="912"/>
      <c r="AX851" s="912"/>
      <c r="AY851" s="912"/>
      <c r="AZ851" s="912"/>
      <c r="BA851" s="912"/>
      <c r="BB851" s="912"/>
      <c r="BC851" s="912"/>
      <c r="BD851" s="912"/>
      <c r="BE851" s="912"/>
      <c r="BF851" s="913"/>
      <c r="BG851" s="1246"/>
      <c r="BH851" s="1247"/>
      <c r="BI851" s="1247"/>
      <c r="BJ851" s="1247"/>
      <c r="BK851" s="1247"/>
      <c r="BL851" s="1248"/>
      <c r="CB851" s="44"/>
    </row>
    <row r="852" spans="1:80" ht="18" customHeight="1">
      <c r="A852" s="44"/>
      <c r="B852" s="972"/>
      <c r="C852" s="973"/>
      <c r="D852" s="974"/>
      <c r="E852" s="100"/>
      <c r="F852" s="1239" t="s">
        <v>359</v>
      </c>
      <c r="G852" s="1240"/>
      <c r="H852" s="1064" t="s">
        <v>94</v>
      </c>
      <c r="I852" s="1064"/>
      <c r="J852" s="1064"/>
      <c r="K852" s="1064"/>
      <c r="L852" s="1064"/>
      <c r="M852" s="1064"/>
      <c r="N852" s="1064"/>
      <c r="O852" s="1064"/>
      <c r="P852" s="1064"/>
      <c r="Q852" s="1064"/>
      <c r="R852" s="1064"/>
      <c r="S852" s="1064"/>
      <c r="T852" s="1064"/>
      <c r="U852" s="1064"/>
      <c r="V852" s="1064"/>
      <c r="W852" s="1064"/>
      <c r="X852" s="1064"/>
      <c r="Y852" s="1064"/>
      <c r="Z852" s="1064"/>
      <c r="AA852" s="1064"/>
      <c r="AB852" s="1064"/>
      <c r="AC852" s="1064"/>
      <c r="AD852" s="1064"/>
      <c r="AE852" s="1064"/>
      <c r="AF852" s="1064"/>
      <c r="AG852" s="1064"/>
      <c r="AH852" s="1064"/>
      <c r="AI852" s="1064"/>
      <c r="AJ852" s="1064"/>
      <c r="AK852" s="1064"/>
      <c r="AL852" s="1064"/>
      <c r="AM852" s="1064"/>
      <c r="AN852" s="1064"/>
      <c r="AO852" s="1064"/>
      <c r="AP852" s="1064"/>
      <c r="AQ852" s="1064"/>
      <c r="AR852" s="1064"/>
      <c r="AS852" s="1064"/>
      <c r="AT852" s="1064"/>
      <c r="AU852" s="1064"/>
      <c r="AV852" s="1064"/>
      <c r="AW852" s="1064"/>
      <c r="AX852" s="1064"/>
      <c r="AY852" s="1064"/>
      <c r="AZ852" s="1064"/>
      <c r="BA852" s="1064"/>
      <c r="BB852" s="1064"/>
      <c r="BC852" s="1064"/>
      <c r="BD852" s="1064"/>
      <c r="BE852" s="1064"/>
      <c r="BF852" s="310"/>
      <c r="BG852" s="1068"/>
      <c r="BH852" s="1069"/>
      <c r="BI852" s="1069"/>
      <c r="BJ852" s="1069"/>
      <c r="BK852" s="1069"/>
      <c r="BL852" s="1070"/>
      <c r="CB852" s="44"/>
    </row>
    <row r="853" spans="1:80" ht="18" customHeight="1">
      <c r="A853" s="44"/>
      <c r="B853" s="972"/>
      <c r="C853" s="973"/>
      <c r="D853" s="974"/>
      <c r="E853" s="100"/>
      <c r="F853" s="1062" t="s">
        <v>360</v>
      </c>
      <c r="G853" s="1063"/>
      <c r="H853" s="1196" t="s">
        <v>361</v>
      </c>
      <c r="I853" s="1196"/>
      <c r="J853" s="1196"/>
      <c r="K853" s="1196"/>
      <c r="L853" s="1196"/>
      <c r="M853" s="1196"/>
      <c r="N853" s="1196"/>
      <c r="O853" s="1196"/>
      <c r="P853" s="1196"/>
      <c r="Q853" s="1196"/>
      <c r="R853" s="1196"/>
      <c r="S853" s="1196"/>
      <c r="T853" s="1196"/>
      <c r="U853" s="1196"/>
      <c r="V853" s="1196"/>
      <c r="W853" s="1196"/>
      <c r="X853" s="1196"/>
      <c r="Y853" s="1196"/>
      <c r="Z853" s="1196"/>
      <c r="AA853" s="1196"/>
      <c r="AB853" s="1196"/>
      <c r="AC853" s="1196"/>
      <c r="AD853" s="1196"/>
      <c r="AE853" s="1196"/>
      <c r="AF853" s="1196"/>
      <c r="AG853" s="1196"/>
      <c r="AH853" s="1196"/>
      <c r="AI853" s="1196"/>
      <c r="AJ853" s="1196"/>
      <c r="AK853" s="1196"/>
      <c r="AL853" s="1196"/>
      <c r="AM853" s="1196"/>
      <c r="AN853" s="1196"/>
      <c r="AO853" s="1196"/>
      <c r="AP853" s="1196"/>
      <c r="AQ853" s="1196"/>
      <c r="AR853" s="1196"/>
      <c r="AS853" s="1196"/>
      <c r="AT853" s="1196"/>
      <c r="AU853" s="1196"/>
      <c r="AV853" s="1196"/>
      <c r="AW853" s="1196"/>
      <c r="AX853" s="1196"/>
      <c r="AY853" s="1196"/>
      <c r="AZ853" s="1196"/>
      <c r="BA853" s="1196"/>
      <c r="BB853" s="1196"/>
      <c r="BC853" s="1196"/>
      <c r="BD853" s="1196"/>
      <c r="BE853" s="1196"/>
      <c r="BF853" s="1197"/>
      <c r="BG853" s="1068"/>
      <c r="BH853" s="1069"/>
      <c r="BI853" s="1069"/>
      <c r="BJ853" s="1069"/>
      <c r="BK853" s="1069"/>
      <c r="BL853" s="1070"/>
      <c r="CB853" s="44"/>
    </row>
    <row r="854" spans="1:80" ht="18" customHeight="1">
      <c r="A854" s="44"/>
      <c r="B854" s="972"/>
      <c r="C854" s="973"/>
      <c r="D854" s="974"/>
      <c r="E854" s="100"/>
      <c r="F854" s="1062" t="s">
        <v>362</v>
      </c>
      <c r="G854" s="1063"/>
      <c r="H854" s="1196" t="s">
        <v>381</v>
      </c>
      <c r="I854" s="1196"/>
      <c r="J854" s="1196"/>
      <c r="K854" s="1196"/>
      <c r="L854" s="1196"/>
      <c r="M854" s="1196"/>
      <c r="N854" s="1196"/>
      <c r="O854" s="1196"/>
      <c r="P854" s="1196"/>
      <c r="Q854" s="1196"/>
      <c r="R854" s="1196"/>
      <c r="S854" s="1196"/>
      <c r="T854" s="1196"/>
      <c r="U854" s="1196"/>
      <c r="V854" s="1196"/>
      <c r="W854" s="1196"/>
      <c r="X854" s="1196"/>
      <c r="Y854" s="1196"/>
      <c r="Z854" s="1196"/>
      <c r="AA854" s="1196"/>
      <c r="AB854" s="1196"/>
      <c r="AC854" s="1196"/>
      <c r="AD854" s="1196"/>
      <c r="AE854" s="1196"/>
      <c r="AF854" s="1196"/>
      <c r="AG854" s="1196"/>
      <c r="AH854" s="1196"/>
      <c r="AI854" s="1196"/>
      <c r="AJ854" s="1196"/>
      <c r="AK854" s="1196"/>
      <c r="AL854" s="1196"/>
      <c r="AM854" s="1196"/>
      <c r="AN854" s="1196"/>
      <c r="AO854" s="1196"/>
      <c r="AP854" s="1196"/>
      <c r="AQ854" s="1196"/>
      <c r="AR854" s="1196"/>
      <c r="AS854" s="1196"/>
      <c r="AT854" s="1196"/>
      <c r="AU854" s="1196"/>
      <c r="AV854" s="1196"/>
      <c r="AW854" s="1196"/>
      <c r="AX854" s="1196"/>
      <c r="AY854" s="1196"/>
      <c r="AZ854" s="1196"/>
      <c r="BA854" s="1196"/>
      <c r="BB854" s="1196"/>
      <c r="BC854" s="1196"/>
      <c r="BD854" s="1196"/>
      <c r="BE854" s="1196"/>
      <c r="BF854" s="1197"/>
      <c r="BG854" s="1068"/>
      <c r="BH854" s="1069"/>
      <c r="BI854" s="1069"/>
      <c r="BJ854" s="1069"/>
      <c r="BK854" s="1069"/>
      <c r="BL854" s="1070"/>
      <c r="CB854" s="44"/>
    </row>
    <row r="855" spans="1:80" ht="18" customHeight="1">
      <c r="A855" s="44"/>
      <c r="B855" s="972"/>
      <c r="C855" s="973"/>
      <c r="D855" s="974"/>
      <c r="E855" s="100"/>
      <c r="F855" s="1062" t="s">
        <v>363</v>
      </c>
      <c r="G855" s="1063"/>
      <c r="H855" s="1196" t="s">
        <v>364</v>
      </c>
      <c r="I855" s="1196"/>
      <c r="J855" s="1196"/>
      <c r="K855" s="1196"/>
      <c r="L855" s="1196"/>
      <c r="M855" s="1196"/>
      <c r="N855" s="1196"/>
      <c r="O855" s="1196"/>
      <c r="P855" s="1196"/>
      <c r="Q855" s="1196"/>
      <c r="R855" s="1196"/>
      <c r="S855" s="1196"/>
      <c r="T855" s="1196"/>
      <c r="U855" s="1196"/>
      <c r="V855" s="1196"/>
      <c r="W855" s="1196"/>
      <c r="X855" s="1196"/>
      <c r="Y855" s="1196"/>
      <c r="Z855" s="1196"/>
      <c r="AA855" s="1196"/>
      <c r="AB855" s="1196"/>
      <c r="AC855" s="1196"/>
      <c r="AD855" s="1196"/>
      <c r="AE855" s="1196"/>
      <c r="AF855" s="1196"/>
      <c r="AG855" s="1196"/>
      <c r="AH855" s="1196"/>
      <c r="AI855" s="1196"/>
      <c r="AJ855" s="1196"/>
      <c r="AK855" s="1196"/>
      <c r="AL855" s="1196"/>
      <c r="AM855" s="1196"/>
      <c r="AN855" s="1196"/>
      <c r="AO855" s="1196"/>
      <c r="AP855" s="1196"/>
      <c r="AQ855" s="1196"/>
      <c r="AR855" s="1196"/>
      <c r="AS855" s="1196"/>
      <c r="AT855" s="1196"/>
      <c r="AU855" s="1196"/>
      <c r="AV855" s="1196"/>
      <c r="AW855" s="1196"/>
      <c r="AX855" s="1196"/>
      <c r="AY855" s="1196"/>
      <c r="AZ855" s="1196"/>
      <c r="BA855" s="1196"/>
      <c r="BB855" s="1196"/>
      <c r="BC855" s="1196"/>
      <c r="BD855" s="1196"/>
      <c r="BE855" s="1196"/>
      <c r="BF855" s="1197"/>
      <c r="BG855" s="1068"/>
      <c r="BH855" s="1069"/>
      <c r="BI855" s="1069"/>
      <c r="BJ855" s="1069"/>
      <c r="BK855" s="1069"/>
      <c r="BL855" s="1070"/>
      <c r="CB855" s="44"/>
    </row>
    <row r="856" spans="1:80" ht="15" customHeight="1">
      <c r="A856" s="44"/>
      <c r="B856" s="972"/>
      <c r="C856" s="973"/>
      <c r="D856" s="974"/>
      <c r="E856" s="100"/>
      <c r="F856" s="1239" t="s">
        <v>660</v>
      </c>
      <c r="G856" s="1240"/>
      <c r="H856" s="1064" t="s">
        <v>663</v>
      </c>
      <c r="I856" s="1064"/>
      <c r="J856" s="1064"/>
      <c r="K856" s="1064"/>
      <c r="L856" s="1064"/>
      <c r="M856" s="1064"/>
      <c r="N856" s="1064"/>
      <c r="O856" s="1064"/>
      <c r="P856" s="1064"/>
      <c r="Q856" s="1064"/>
      <c r="R856" s="1064"/>
      <c r="S856" s="1064"/>
      <c r="T856" s="1064"/>
      <c r="U856" s="1064"/>
      <c r="V856" s="1064"/>
      <c r="W856" s="1064"/>
      <c r="X856" s="1064"/>
      <c r="Y856" s="1064"/>
      <c r="Z856" s="1064"/>
      <c r="AA856" s="1064"/>
      <c r="AB856" s="1064"/>
      <c r="AC856" s="1064"/>
      <c r="AD856" s="1064"/>
      <c r="AE856" s="1064"/>
      <c r="AF856" s="1064"/>
      <c r="AG856" s="1064"/>
      <c r="AH856" s="1064"/>
      <c r="AI856" s="1064"/>
      <c r="AJ856" s="1064"/>
      <c r="AK856" s="1064"/>
      <c r="AL856" s="1064"/>
      <c r="AM856" s="1064"/>
      <c r="AN856" s="1064"/>
      <c r="AO856" s="1064"/>
      <c r="AP856" s="1064"/>
      <c r="AQ856" s="1064"/>
      <c r="AR856" s="1064"/>
      <c r="AS856" s="1064"/>
      <c r="AT856" s="1064"/>
      <c r="AU856" s="1064"/>
      <c r="AV856" s="1064"/>
      <c r="AW856" s="1064"/>
      <c r="AX856" s="1064"/>
      <c r="AY856" s="1064"/>
      <c r="AZ856" s="1064"/>
      <c r="BA856" s="1064"/>
      <c r="BB856" s="1064"/>
      <c r="BC856" s="1064"/>
      <c r="BD856" s="1064"/>
      <c r="BE856" s="1064"/>
      <c r="BF856" s="1065"/>
      <c r="BG856" s="1202"/>
      <c r="BH856" s="1203"/>
      <c r="BI856" s="1203"/>
      <c r="BJ856" s="1203"/>
      <c r="BK856" s="1203"/>
      <c r="BL856" s="1204"/>
      <c r="CB856" s="44"/>
    </row>
    <row r="857" spans="1:80" s="360" customFormat="1" ht="15" customHeight="1">
      <c r="B857" s="972"/>
      <c r="C857" s="973"/>
      <c r="D857" s="974"/>
      <c r="E857" s="100"/>
      <c r="F857" s="1241"/>
      <c r="G857" s="1242"/>
      <c r="H857" s="1066"/>
      <c r="I857" s="1066"/>
      <c r="J857" s="1066"/>
      <c r="K857" s="1066"/>
      <c r="L857" s="1066"/>
      <c r="M857" s="1066"/>
      <c r="N857" s="1066"/>
      <c r="O857" s="1066"/>
      <c r="P857" s="1066"/>
      <c r="Q857" s="1066"/>
      <c r="R857" s="1066"/>
      <c r="S857" s="1066"/>
      <c r="T857" s="1066"/>
      <c r="U857" s="1066"/>
      <c r="V857" s="1066"/>
      <c r="W857" s="1066"/>
      <c r="X857" s="1066"/>
      <c r="Y857" s="1066"/>
      <c r="Z857" s="1066"/>
      <c r="AA857" s="1066"/>
      <c r="AB857" s="1066"/>
      <c r="AC857" s="1066"/>
      <c r="AD857" s="1066"/>
      <c r="AE857" s="1066"/>
      <c r="AF857" s="1066"/>
      <c r="AG857" s="1066"/>
      <c r="AH857" s="1066"/>
      <c r="AI857" s="1066"/>
      <c r="AJ857" s="1066"/>
      <c r="AK857" s="1066"/>
      <c r="AL857" s="1066"/>
      <c r="AM857" s="1066"/>
      <c r="AN857" s="1066"/>
      <c r="AO857" s="1066"/>
      <c r="AP857" s="1066"/>
      <c r="AQ857" s="1066"/>
      <c r="AR857" s="1066"/>
      <c r="AS857" s="1066"/>
      <c r="AT857" s="1066"/>
      <c r="AU857" s="1066"/>
      <c r="AV857" s="1066"/>
      <c r="AW857" s="1066"/>
      <c r="AX857" s="1066"/>
      <c r="AY857" s="1066"/>
      <c r="AZ857" s="1066"/>
      <c r="BA857" s="1066"/>
      <c r="BB857" s="1066"/>
      <c r="BC857" s="1066"/>
      <c r="BD857" s="1066"/>
      <c r="BE857" s="1066"/>
      <c r="BF857" s="1067"/>
      <c r="BG857" s="1220"/>
      <c r="BH857" s="1221"/>
      <c r="BI857" s="1221"/>
      <c r="BJ857" s="1221"/>
      <c r="BK857" s="1221"/>
      <c r="BL857" s="1222"/>
      <c r="BM857" s="46"/>
      <c r="BN857" s="46"/>
      <c r="BO857" s="46"/>
      <c r="BP857" s="46"/>
      <c r="BQ857" s="46"/>
      <c r="BR857" s="46"/>
      <c r="BS857" s="46"/>
      <c r="BT857" s="46"/>
      <c r="BU857" s="46"/>
      <c r="BV857" s="46"/>
      <c r="BW857" s="46"/>
      <c r="BX857" s="46"/>
      <c r="BY857" s="46"/>
      <c r="BZ857" s="46"/>
      <c r="CA857" s="46"/>
    </row>
    <row r="858" spans="1:80" ht="15" customHeight="1">
      <c r="A858" s="44"/>
      <c r="B858" s="972"/>
      <c r="C858" s="973"/>
      <c r="D858" s="974"/>
      <c r="E858" s="100"/>
      <c r="F858" s="1239" t="s">
        <v>661</v>
      </c>
      <c r="G858" s="1240"/>
      <c r="H858" s="1064" t="s">
        <v>662</v>
      </c>
      <c r="I858" s="1064"/>
      <c r="J858" s="1064"/>
      <c r="K858" s="1064"/>
      <c r="L858" s="1064"/>
      <c r="M858" s="1064"/>
      <c r="N858" s="1064"/>
      <c r="O858" s="1064"/>
      <c r="P858" s="1064"/>
      <c r="Q858" s="1064"/>
      <c r="R858" s="1064"/>
      <c r="S858" s="1064"/>
      <c r="T858" s="1064"/>
      <c r="U858" s="1064"/>
      <c r="V858" s="1064"/>
      <c r="W858" s="1064"/>
      <c r="X858" s="1064"/>
      <c r="Y858" s="1064"/>
      <c r="Z858" s="1064"/>
      <c r="AA858" s="1064"/>
      <c r="AB858" s="1064"/>
      <c r="AC858" s="1064"/>
      <c r="AD858" s="1064"/>
      <c r="AE858" s="1064"/>
      <c r="AF858" s="1064"/>
      <c r="AG858" s="1064"/>
      <c r="AH858" s="1064"/>
      <c r="AI858" s="1064"/>
      <c r="AJ858" s="1064"/>
      <c r="AK858" s="1064"/>
      <c r="AL858" s="1064"/>
      <c r="AM858" s="1064"/>
      <c r="AN858" s="1064"/>
      <c r="AO858" s="1064"/>
      <c r="AP858" s="1064"/>
      <c r="AQ858" s="1064"/>
      <c r="AR858" s="1064"/>
      <c r="AS858" s="1064"/>
      <c r="AT858" s="1064"/>
      <c r="AU858" s="1064"/>
      <c r="AV858" s="1064"/>
      <c r="AW858" s="1064"/>
      <c r="AX858" s="1064"/>
      <c r="AY858" s="1064"/>
      <c r="AZ858" s="1064"/>
      <c r="BA858" s="1064"/>
      <c r="BB858" s="1064"/>
      <c r="BC858" s="1064"/>
      <c r="BD858" s="1064"/>
      <c r="BE858" s="1064"/>
      <c r="BF858" s="1065"/>
      <c r="BG858" s="1202"/>
      <c r="BH858" s="1203"/>
      <c r="BI858" s="1203"/>
      <c r="BJ858" s="1203"/>
      <c r="BK858" s="1203"/>
      <c r="BL858" s="1204"/>
      <c r="CB858" s="44"/>
    </row>
    <row r="859" spans="1:80" s="360" customFormat="1" ht="15" customHeight="1">
      <c r="B859" s="972"/>
      <c r="C859" s="973"/>
      <c r="D859" s="974"/>
      <c r="E859" s="100"/>
      <c r="F859" s="1241"/>
      <c r="G859" s="1242"/>
      <c r="H859" s="1066"/>
      <c r="I859" s="1066"/>
      <c r="J859" s="1066"/>
      <c r="K859" s="1066"/>
      <c r="L859" s="1066"/>
      <c r="M859" s="1066"/>
      <c r="N859" s="1066"/>
      <c r="O859" s="1066"/>
      <c r="P859" s="1066"/>
      <c r="Q859" s="1066"/>
      <c r="R859" s="1066"/>
      <c r="S859" s="1066"/>
      <c r="T859" s="1066"/>
      <c r="U859" s="1066"/>
      <c r="V859" s="1066"/>
      <c r="W859" s="1066"/>
      <c r="X859" s="1066"/>
      <c r="Y859" s="1066"/>
      <c r="Z859" s="1066"/>
      <c r="AA859" s="1066"/>
      <c r="AB859" s="1066"/>
      <c r="AC859" s="1066"/>
      <c r="AD859" s="1066"/>
      <c r="AE859" s="1066"/>
      <c r="AF859" s="1066"/>
      <c r="AG859" s="1066"/>
      <c r="AH859" s="1066"/>
      <c r="AI859" s="1066"/>
      <c r="AJ859" s="1066"/>
      <c r="AK859" s="1066"/>
      <c r="AL859" s="1066"/>
      <c r="AM859" s="1066"/>
      <c r="AN859" s="1066"/>
      <c r="AO859" s="1066"/>
      <c r="AP859" s="1066"/>
      <c r="AQ859" s="1066"/>
      <c r="AR859" s="1066"/>
      <c r="AS859" s="1066"/>
      <c r="AT859" s="1066"/>
      <c r="AU859" s="1066"/>
      <c r="AV859" s="1066"/>
      <c r="AW859" s="1066"/>
      <c r="AX859" s="1066"/>
      <c r="AY859" s="1066"/>
      <c r="AZ859" s="1066"/>
      <c r="BA859" s="1066"/>
      <c r="BB859" s="1066"/>
      <c r="BC859" s="1066"/>
      <c r="BD859" s="1066"/>
      <c r="BE859" s="1066"/>
      <c r="BF859" s="1067"/>
      <c r="BG859" s="1220"/>
      <c r="BH859" s="1221"/>
      <c r="BI859" s="1221"/>
      <c r="BJ859" s="1221"/>
      <c r="BK859" s="1221"/>
      <c r="BL859" s="1222"/>
      <c r="BM859" s="46"/>
      <c r="BN859" s="46"/>
      <c r="BO859" s="46"/>
      <c r="BP859" s="46"/>
      <c r="BQ859" s="46"/>
      <c r="BR859" s="46"/>
      <c r="BS859" s="46"/>
      <c r="BT859" s="46"/>
      <c r="BU859" s="46"/>
      <c r="BV859" s="46"/>
      <c r="BW859" s="46"/>
      <c r="BX859" s="46"/>
      <c r="BY859" s="46"/>
      <c r="BZ859" s="46"/>
      <c r="CA859" s="46"/>
    </row>
    <row r="860" spans="1:80" ht="15" customHeight="1">
      <c r="A860" s="44"/>
      <c r="B860" s="972"/>
      <c r="C860" s="973"/>
      <c r="D860" s="974"/>
      <c r="E860" s="100"/>
      <c r="F860" s="1062" t="s">
        <v>367</v>
      </c>
      <c r="G860" s="1063"/>
      <c r="H860" s="1196" t="s">
        <v>668</v>
      </c>
      <c r="I860" s="1196"/>
      <c r="J860" s="1196"/>
      <c r="K860" s="1196"/>
      <c r="L860" s="1196"/>
      <c r="M860" s="1196"/>
      <c r="N860" s="1196"/>
      <c r="O860" s="1196"/>
      <c r="P860" s="1196"/>
      <c r="Q860" s="1196"/>
      <c r="R860" s="1196"/>
      <c r="S860" s="1196"/>
      <c r="T860" s="1196"/>
      <c r="U860" s="1196"/>
      <c r="V860" s="1196"/>
      <c r="W860" s="1196"/>
      <c r="X860" s="1196"/>
      <c r="Y860" s="1196"/>
      <c r="Z860" s="1196"/>
      <c r="AA860" s="1196"/>
      <c r="AB860" s="1196"/>
      <c r="AC860" s="1196"/>
      <c r="AD860" s="1196"/>
      <c r="AE860" s="1196"/>
      <c r="AF860" s="1196"/>
      <c r="AG860" s="1196"/>
      <c r="AH860" s="1196"/>
      <c r="AI860" s="1196"/>
      <c r="AJ860" s="1196"/>
      <c r="AK860" s="1196"/>
      <c r="AL860" s="1196"/>
      <c r="AM860" s="1196"/>
      <c r="AN860" s="1196"/>
      <c r="AO860" s="1196"/>
      <c r="AP860" s="1196"/>
      <c r="AQ860" s="1196"/>
      <c r="AR860" s="1196"/>
      <c r="AS860" s="1196"/>
      <c r="AT860" s="1196"/>
      <c r="AU860" s="1196"/>
      <c r="AV860" s="1196"/>
      <c r="AW860" s="1196"/>
      <c r="AX860" s="1196"/>
      <c r="AY860" s="1196"/>
      <c r="AZ860" s="1196"/>
      <c r="BA860" s="1196"/>
      <c r="BB860" s="1196"/>
      <c r="BC860" s="1196"/>
      <c r="BD860" s="1196"/>
      <c r="BE860" s="1196"/>
      <c r="BF860" s="1197"/>
      <c r="BG860" s="1068"/>
      <c r="BH860" s="1069"/>
      <c r="BI860" s="1069"/>
      <c r="BJ860" s="1069"/>
      <c r="BK860" s="1069"/>
      <c r="BL860" s="1070"/>
      <c r="CB860" s="44"/>
    </row>
    <row r="861" spans="1:80" ht="15" customHeight="1">
      <c r="A861" s="44"/>
      <c r="B861" s="972"/>
      <c r="C861" s="973"/>
      <c r="D861" s="974"/>
      <c r="E861" s="100"/>
      <c r="F861" s="1062"/>
      <c r="G861" s="1063"/>
      <c r="H861" s="1196"/>
      <c r="I861" s="1196"/>
      <c r="J861" s="1196"/>
      <c r="K861" s="1196"/>
      <c r="L861" s="1196"/>
      <c r="M861" s="1196"/>
      <c r="N861" s="1196"/>
      <c r="O861" s="1196"/>
      <c r="P861" s="1196"/>
      <c r="Q861" s="1196"/>
      <c r="R861" s="1196"/>
      <c r="S861" s="1196"/>
      <c r="T861" s="1196"/>
      <c r="U861" s="1196"/>
      <c r="V861" s="1196"/>
      <c r="W861" s="1196"/>
      <c r="X861" s="1196"/>
      <c r="Y861" s="1196"/>
      <c r="Z861" s="1196"/>
      <c r="AA861" s="1196"/>
      <c r="AB861" s="1196"/>
      <c r="AC861" s="1196"/>
      <c r="AD861" s="1196"/>
      <c r="AE861" s="1196"/>
      <c r="AF861" s="1196"/>
      <c r="AG861" s="1196"/>
      <c r="AH861" s="1196"/>
      <c r="AI861" s="1196"/>
      <c r="AJ861" s="1196"/>
      <c r="AK861" s="1196"/>
      <c r="AL861" s="1196"/>
      <c r="AM861" s="1196"/>
      <c r="AN861" s="1196"/>
      <c r="AO861" s="1196"/>
      <c r="AP861" s="1196"/>
      <c r="AQ861" s="1196"/>
      <c r="AR861" s="1196"/>
      <c r="AS861" s="1196"/>
      <c r="AT861" s="1196"/>
      <c r="AU861" s="1196"/>
      <c r="AV861" s="1196"/>
      <c r="AW861" s="1196"/>
      <c r="AX861" s="1196"/>
      <c r="AY861" s="1196"/>
      <c r="AZ861" s="1196"/>
      <c r="BA861" s="1196"/>
      <c r="BB861" s="1196"/>
      <c r="BC861" s="1196"/>
      <c r="BD861" s="1196"/>
      <c r="BE861" s="1196"/>
      <c r="BF861" s="1197"/>
      <c r="BG861" s="1068"/>
      <c r="BH861" s="1069"/>
      <c r="BI861" s="1069"/>
      <c r="BJ861" s="1069"/>
      <c r="BK861" s="1069"/>
      <c r="BL861" s="1070"/>
      <c r="CB861" s="44"/>
    </row>
    <row r="862" spans="1:80" ht="15" customHeight="1">
      <c r="A862" s="44"/>
      <c r="B862" s="972"/>
      <c r="C862" s="973"/>
      <c r="D862" s="974"/>
      <c r="E862" s="100"/>
      <c r="F862" s="1239" t="s">
        <v>368</v>
      </c>
      <c r="G862" s="1240"/>
      <c r="H862" s="1149" t="s">
        <v>382</v>
      </c>
      <c r="I862" s="1149"/>
      <c r="J862" s="1149"/>
      <c r="K862" s="1149"/>
      <c r="L862" s="1149"/>
      <c r="M862" s="1149"/>
      <c r="N862" s="1149"/>
      <c r="O862" s="1149"/>
      <c r="P862" s="1149"/>
      <c r="Q862" s="1149"/>
      <c r="R862" s="1149"/>
      <c r="S862" s="1149"/>
      <c r="T862" s="1149"/>
      <c r="U862" s="1149"/>
      <c r="V862" s="1149"/>
      <c r="W862" s="1149"/>
      <c r="X862" s="1149"/>
      <c r="Y862" s="1149"/>
      <c r="Z862" s="1149"/>
      <c r="AA862" s="1149"/>
      <c r="AB862" s="1149"/>
      <c r="AC862" s="1149"/>
      <c r="AD862" s="1149"/>
      <c r="AE862" s="1149"/>
      <c r="AF862" s="1149"/>
      <c r="AG862" s="1149"/>
      <c r="AH862" s="1149"/>
      <c r="AI862" s="1149"/>
      <c r="AJ862" s="1149"/>
      <c r="AK862" s="1149"/>
      <c r="AL862" s="1149"/>
      <c r="AM862" s="1149"/>
      <c r="AN862" s="1149"/>
      <c r="AO862" s="1149"/>
      <c r="AP862" s="1149"/>
      <c r="AQ862" s="1149"/>
      <c r="AR862" s="1149"/>
      <c r="AS862" s="1149"/>
      <c r="AT862" s="1149"/>
      <c r="AU862" s="1149"/>
      <c r="AV862" s="1149"/>
      <c r="AW862" s="1149"/>
      <c r="AX862" s="1149"/>
      <c r="AY862" s="1149"/>
      <c r="AZ862" s="1149"/>
      <c r="BA862" s="1149"/>
      <c r="BB862" s="1149"/>
      <c r="BC862" s="1149"/>
      <c r="BD862" s="1149"/>
      <c r="BE862" s="1149"/>
      <c r="BF862" s="1150"/>
      <c r="BG862" s="1068"/>
      <c r="BH862" s="1069"/>
      <c r="BI862" s="1069"/>
      <c r="BJ862" s="1069"/>
      <c r="BK862" s="1069"/>
      <c r="BL862" s="1070"/>
      <c r="CB862" s="44"/>
    </row>
    <row r="863" spans="1:80" ht="15" customHeight="1">
      <c r="A863" s="44"/>
      <c r="B863" s="972"/>
      <c r="C863" s="973"/>
      <c r="D863" s="974"/>
      <c r="E863" s="100"/>
      <c r="F863" s="854"/>
      <c r="G863" s="855"/>
      <c r="H863" s="1151"/>
      <c r="I863" s="1151"/>
      <c r="J863" s="1151"/>
      <c r="K863" s="1151"/>
      <c r="L863" s="1151"/>
      <c r="M863" s="1151"/>
      <c r="N863" s="1151"/>
      <c r="O863" s="1151"/>
      <c r="P863" s="1151"/>
      <c r="Q863" s="1151"/>
      <c r="R863" s="1151"/>
      <c r="S863" s="1151"/>
      <c r="T863" s="1151"/>
      <c r="U863" s="1151"/>
      <c r="V863" s="1151"/>
      <c r="W863" s="1151"/>
      <c r="X863" s="1151"/>
      <c r="Y863" s="1151"/>
      <c r="Z863" s="1151"/>
      <c r="AA863" s="1151"/>
      <c r="AB863" s="1151"/>
      <c r="AC863" s="1151"/>
      <c r="AD863" s="1151"/>
      <c r="AE863" s="1151"/>
      <c r="AF863" s="1151"/>
      <c r="AG863" s="1151"/>
      <c r="AH863" s="1151"/>
      <c r="AI863" s="1151"/>
      <c r="AJ863" s="1151"/>
      <c r="AK863" s="1151"/>
      <c r="AL863" s="1151"/>
      <c r="AM863" s="1151"/>
      <c r="AN863" s="1151"/>
      <c r="AO863" s="1151"/>
      <c r="AP863" s="1151"/>
      <c r="AQ863" s="1151"/>
      <c r="AR863" s="1151"/>
      <c r="AS863" s="1151"/>
      <c r="AT863" s="1151"/>
      <c r="AU863" s="1151"/>
      <c r="AV863" s="1151"/>
      <c r="AW863" s="1151"/>
      <c r="AX863" s="1151"/>
      <c r="AY863" s="1151"/>
      <c r="AZ863" s="1151"/>
      <c r="BA863" s="1151"/>
      <c r="BB863" s="1151"/>
      <c r="BC863" s="1151"/>
      <c r="BD863" s="1151"/>
      <c r="BE863" s="1151"/>
      <c r="BF863" s="1152"/>
      <c r="BG863" s="1068"/>
      <c r="BH863" s="1069"/>
      <c r="BI863" s="1069"/>
      <c r="BJ863" s="1069"/>
      <c r="BK863" s="1069"/>
      <c r="BL863" s="1070"/>
      <c r="CB863" s="44"/>
    </row>
    <row r="864" spans="1:80" s="399" customFormat="1" ht="18" customHeight="1">
      <c r="B864" s="972"/>
      <c r="C864" s="973"/>
      <c r="D864" s="974"/>
      <c r="E864" s="100"/>
      <c r="F864" s="1062" t="s">
        <v>11</v>
      </c>
      <c r="G864" s="1063"/>
      <c r="H864" s="1196" t="s">
        <v>369</v>
      </c>
      <c r="I864" s="1196"/>
      <c r="J864" s="1196"/>
      <c r="K864" s="1196"/>
      <c r="L864" s="1196"/>
      <c r="M864" s="1196"/>
      <c r="N864" s="1196"/>
      <c r="O864" s="1196"/>
      <c r="P864" s="1196"/>
      <c r="Q864" s="1196"/>
      <c r="R864" s="1196"/>
      <c r="S864" s="1196"/>
      <c r="T864" s="1196"/>
      <c r="U864" s="1196"/>
      <c r="V864" s="1196"/>
      <c r="W864" s="1196"/>
      <c r="X864" s="1196"/>
      <c r="Y864" s="1196"/>
      <c r="Z864" s="1196"/>
      <c r="AA864" s="1196"/>
      <c r="AB864" s="1196"/>
      <c r="AC864" s="1196"/>
      <c r="AD864" s="1196"/>
      <c r="AE864" s="1196"/>
      <c r="AF864" s="1196"/>
      <c r="AG864" s="1196"/>
      <c r="AH864" s="1196"/>
      <c r="AI864" s="1196"/>
      <c r="AJ864" s="1196"/>
      <c r="AK864" s="1196"/>
      <c r="AL864" s="1196"/>
      <c r="AM864" s="1196"/>
      <c r="AN864" s="1196"/>
      <c r="AO864" s="1196"/>
      <c r="AP864" s="1196"/>
      <c r="AQ864" s="1196"/>
      <c r="AR864" s="1196"/>
      <c r="AS864" s="1196"/>
      <c r="AT864" s="1196"/>
      <c r="AU864" s="1196"/>
      <c r="AV864" s="1196"/>
      <c r="AW864" s="1196"/>
      <c r="AX864" s="1196"/>
      <c r="AY864" s="1196"/>
      <c r="AZ864" s="1196"/>
      <c r="BA864" s="1196"/>
      <c r="BB864" s="1196"/>
      <c r="BC864" s="1196"/>
      <c r="BD864" s="1196"/>
      <c r="BE864" s="1196"/>
      <c r="BF864" s="1197"/>
      <c r="BG864" s="1068"/>
      <c r="BH864" s="1069"/>
      <c r="BI864" s="1069"/>
      <c r="BJ864" s="1069"/>
      <c r="BK864" s="1069"/>
      <c r="BL864" s="1070"/>
      <c r="BM864" s="391"/>
      <c r="BN864" s="391"/>
      <c r="BO864" s="391"/>
      <c r="BP864" s="391"/>
      <c r="BQ864" s="391"/>
      <c r="BR864" s="391"/>
      <c r="BS864" s="391"/>
      <c r="BT864" s="391"/>
      <c r="BU864" s="391"/>
      <c r="BV864" s="391"/>
      <c r="BW864" s="391"/>
      <c r="BX864" s="391"/>
      <c r="BY864" s="391"/>
      <c r="BZ864" s="391"/>
      <c r="CA864" s="391"/>
    </row>
    <row r="865" spans="1:80" ht="18" customHeight="1">
      <c r="A865" s="44"/>
      <c r="B865" s="972"/>
      <c r="C865" s="973"/>
      <c r="D865" s="974"/>
      <c r="E865" s="100"/>
      <c r="F865" s="1062" t="s">
        <v>370</v>
      </c>
      <c r="G865" s="1063"/>
      <c r="H865" s="1143" t="s">
        <v>829</v>
      </c>
      <c r="I865" s="1143"/>
      <c r="J865" s="1143"/>
      <c r="K865" s="1143"/>
      <c r="L865" s="1143"/>
      <c r="M865" s="1143"/>
      <c r="N865" s="1143"/>
      <c r="O865" s="1143"/>
      <c r="P865" s="1143"/>
      <c r="Q865" s="1143"/>
      <c r="R865" s="1143"/>
      <c r="S865" s="1143"/>
      <c r="T865" s="1143"/>
      <c r="U865" s="1143"/>
      <c r="V865" s="1143"/>
      <c r="W865" s="1143"/>
      <c r="X865" s="1143"/>
      <c r="Y865" s="1143"/>
      <c r="Z865" s="1143"/>
      <c r="AA865" s="1143"/>
      <c r="AB865" s="1143"/>
      <c r="AC865" s="1143"/>
      <c r="AD865" s="1143"/>
      <c r="AE865" s="1143"/>
      <c r="AF865" s="1143"/>
      <c r="AG865" s="1143"/>
      <c r="AH865" s="1143"/>
      <c r="AI865" s="1143"/>
      <c r="AJ865" s="1143"/>
      <c r="AK865" s="1143"/>
      <c r="AL865" s="1143"/>
      <c r="AM865" s="1143"/>
      <c r="AN865" s="1143"/>
      <c r="AO865" s="1143"/>
      <c r="AP865" s="1143"/>
      <c r="AQ865" s="1143"/>
      <c r="AR865" s="1143"/>
      <c r="AS865" s="1143"/>
      <c r="AT865" s="1143"/>
      <c r="AU865" s="1143"/>
      <c r="AV865" s="1143"/>
      <c r="AW865" s="1143"/>
      <c r="AX865" s="1143"/>
      <c r="AY865" s="1143"/>
      <c r="AZ865" s="1143"/>
      <c r="BA865" s="1143"/>
      <c r="BB865" s="1143"/>
      <c r="BC865" s="1143"/>
      <c r="BD865" s="1143"/>
      <c r="BE865" s="1143"/>
      <c r="BF865" s="1249"/>
      <c r="BG865" s="1068"/>
      <c r="BH865" s="1069"/>
      <c r="BI865" s="1069"/>
      <c r="BJ865" s="1069"/>
      <c r="BK865" s="1069"/>
      <c r="BL865" s="1070"/>
      <c r="CB865" s="44"/>
    </row>
    <row r="866" spans="1:80" ht="18" customHeight="1">
      <c r="A866" s="44"/>
      <c r="B866" s="975"/>
      <c r="C866" s="976"/>
      <c r="D866" s="977"/>
      <c r="E866" s="200"/>
      <c r="F866" s="1554" t="s">
        <v>714</v>
      </c>
      <c r="G866" s="1555"/>
      <c r="H866" s="915" t="s">
        <v>371</v>
      </c>
      <c r="I866" s="915"/>
      <c r="J866" s="915"/>
      <c r="K866" s="915"/>
      <c r="L866" s="915"/>
      <c r="M866" s="915"/>
      <c r="N866" s="915"/>
      <c r="O866" s="915"/>
      <c r="P866" s="915"/>
      <c r="Q866" s="915"/>
      <c r="R866" s="915"/>
      <c r="S866" s="915"/>
      <c r="T866" s="915"/>
      <c r="U866" s="915"/>
      <c r="V866" s="915"/>
      <c r="W866" s="915"/>
      <c r="X866" s="915"/>
      <c r="Y866" s="915"/>
      <c r="Z866" s="915"/>
      <c r="AA866" s="915"/>
      <c r="AB866" s="915"/>
      <c r="AC866" s="915"/>
      <c r="AD866" s="915"/>
      <c r="AE866" s="915"/>
      <c r="AF866" s="915"/>
      <c r="AG866" s="915"/>
      <c r="AH866" s="915"/>
      <c r="AI866" s="915"/>
      <c r="AJ866" s="915"/>
      <c r="AK866" s="915"/>
      <c r="AL866" s="915"/>
      <c r="AM866" s="915"/>
      <c r="AN866" s="915"/>
      <c r="AO866" s="915"/>
      <c r="AP866" s="915"/>
      <c r="AQ866" s="915"/>
      <c r="AR866" s="915"/>
      <c r="AS866" s="915"/>
      <c r="AT866" s="915"/>
      <c r="AU866" s="915"/>
      <c r="AV866" s="915"/>
      <c r="AW866" s="915"/>
      <c r="AX866" s="915"/>
      <c r="AY866" s="915"/>
      <c r="AZ866" s="915"/>
      <c r="BA866" s="915"/>
      <c r="BB866" s="915"/>
      <c r="BC866" s="915"/>
      <c r="BD866" s="915"/>
      <c r="BE866" s="915"/>
      <c r="BF866" s="916"/>
      <c r="BG866" s="1059"/>
      <c r="BH866" s="1060"/>
      <c r="BI866" s="1060"/>
      <c r="BJ866" s="1060"/>
      <c r="BK866" s="1060"/>
      <c r="BL866" s="1061"/>
      <c r="CB866" s="44"/>
    </row>
    <row r="867" spans="1:80" ht="13.5" customHeight="1">
      <c r="A867" s="2"/>
      <c r="B867" s="969" t="s">
        <v>33</v>
      </c>
      <c r="C867" s="970"/>
      <c r="D867" s="971"/>
      <c r="E867" s="1337" t="s">
        <v>1428</v>
      </c>
      <c r="F867" s="1338"/>
      <c r="G867" s="1338"/>
      <c r="H867" s="1338"/>
      <c r="I867" s="1338"/>
      <c r="J867" s="1338"/>
      <c r="K867" s="1338"/>
      <c r="L867" s="1338"/>
      <c r="M867" s="1338"/>
      <c r="N867" s="1338"/>
      <c r="O867" s="1338"/>
      <c r="P867" s="1338"/>
      <c r="Q867" s="1338"/>
      <c r="R867" s="1338"/>
      <c r="S867" s="1338"/>
      <c r="T867" s="1338"/>
      <c r="U867" s="1338"/>
      <c r="V867" s="1338"/>
      <c r="W867" s="1338"/>
      <c r="X867" s="1338"/>
      <c r="Y867" s="1338"/>
      <c r="Z867" s="1338"/>
      <c r="AA867" s="1338"/>
      <c r="AB867" s="1338"/>
      <c r="AC867" s="1338"/>
      <c r="AD867" s="1338"/>
      <c r="AE867" s="1338"/>
      <c r="AF867" s="1338"/>
      <c r="AG867" s="1338"/>
      <c r="AH867" s="1338"/>
      <c r="AI867" s="1338"/>
      <c r="AJ867" s="1338"/>
      <c r="AK867" s="1338"/>
      <c r="AL867" s="1338"/>
      <c r="AM867" s="1338"/>
      <c r="AN867" s="1338"/>
      <c r="AO867" s="1338"/>
      <c r="AP867" s="1338"/>
      <c r="AQ867" s="1338"/>
      <c r="AR867" s="1338"/>
      <c r="AS867" s="1338"/>
      <c r="AT867" s="1338"/>
      <c r="AU867" s="1338"/>
      <c r="AV867" s="1338"/>
      <c r="AW867" s="1338"/>
      <c r="AX867" s="1338"/>
      <c r="AY867" s="1338"/>
      <c r="AZ867" s="1338"/>
      <c r="BA867" s="1338"/>
      <c r="BB867" s="1338"/>
      <c r="BC867" s="1338"/>
      <c r="BD867" s="1338"/>
      <c r="BE867" s="1338"/>
      <c r="BF867" s="1339"/>
      <c r="BG867" s="1243"/>
      <c r="BH867" s="1244"/>
      <c r="BI867" s="1244"/>
      <c r="BJ867" s="1244"/>
      <c r="BK867" s="1244"/>
      <c r="BL867" s="1245"/>
      <c r="BM867" s="92"/>
      <c r="CB867" s="44"/>
    </row>
    <row r="868" spans="1:80" ht="13.5" customHeight="1">
      <c r="A868" s="2"/>
      <c r="B868" s="972"/>
      <c r="C868" s="973"/>
      <c r="D868" s="974"/>
      <c r="E868" s="1340"/>
      <c r="F868" s="1341"/>
      <c r="G868" s="1341"/>
      <c r="H868" s="1341"/>
      <c r="I868" s="1341"/>
      <c r="J868" s="1341"/>
      <c r="K868" s="1341"/>
      <c r="L868" s="1341"/>
      <c r="M868" s="1341"/>
      <c r="N868" s="1341"/>
      <c r="O868" s="1341"/>
      <c r="P868" s="1341"/>
      <c r="Q868" s="1341"/>
      <c r="R868" s="1341"/>
      <c r="S868" s="1341"/>
      <c r="T868" s="1341"/>
      <c r="U868" s="1341"/>
      <c r="V868" s="1341"/>
      <c r="W868" s="1341"/>
      <c r="X868" s="1341"/>
      <c r="Y868" s="1341"/>
      <c r="Z868" s="1341"/>
      <c r="AA868" s="1341"/>
      <c r="AB868" s="1341"/>
      <c r="AC868" s="1341"/>
      <c r="AD868" s="1341"/>
      <c r="AE868" s="1341"/>
      <c r="AF868" s="1341"/>
      <c r="AG868" s="1341"/>
      <c r="AH868" s="1341"/>
      <c r="AI868" s="1341"/>
      <c r="AJ868" s="1341"/>
      <c r="AK868" s="1341"/>
      <c r="AL868" s="1341"/>
      <c r="AM868" s="1341"/>
      <c r="AN868" s="1341"/>
      <c r="AO868" s="1341"/>
      <c r="AP868" s="1341"/>
      <c r="AQ868" s="1341"/>
      <c r="AR868" s="1341"/>
      <c r="AS868" s="1341"/>
      <c r="AT868" s="1341"/>
      <c r="AU868" s="1341"/>
      <c r="AV868" s="1341"/>
      <c r="AW868" s="1341"/>
      <c r="AX868" s="1341"/>
      <c r="AY868" s="1341"/>
      <c r="AZ868" s="1341"/>
      <c r="BA868" s="1341"/>
      <c r="BB868" s="1341"/>
      <c r="BC868" s="1341"/>
      <c r="BD868" s="1341"/>
      <c r="BE868" s="1341"/>
      <c r="BF868" s="1342"/>
      <c r="BG868" s="1246"/>
      <c r="BH868" s="1247"/>
      <c r="BI868" s="1247"/>
      <c r="BJ868" s="1247"/>
      <c r="BK868" s="1247"/>
      <c r="BL868" s="1248"/>
      <c r="BM868" s="92"/>
      <c r="CB868" s="44"/>
    </row>
    <row r="869" spans="1:80" ht="5.25" customHeight="1">
      <c r="A869" s="2"/>
      <c r="B869" s="972"/>
      <c r="C869" s="973"/>
      <c r="D869" s="974"/>
      <c r="E869" s="1340"/>
      <c r="F869" s="1341"/>
      <c r="G869" s="1341"/>
      <c r="H869" s="1341"/>
      <c r="I869" s="1341"/>
      <c r="J869" s="1341"/>
      <c r="K869" s="1341"/>
      <c r="L869" s="1341"/>
      <c r="M869" s="1341"/>
      <c r="N869" s="1341"/>
      <c r="O869" s="1341"/>
      <c r="P869" s="1341"/>
      <c r="Q869" s="1341"/>
      <c r="R869" s="1341"/>
      <c r="S869" s="1341"/>
      <c r="T869" s="1341"/>
      <c r="U869" s="1341"/>
      <c r="V869" s="1341"/>
      <c r="W869" s="1341"/>
      <c r="X869" s="1341"/>
      <c r="Y869" s="1341"/>
      <c r="Z869" s="1341"/>
      <c r="AA869" s="1341"/>
      <c r="AB869" s="1341"/>
      <c r="AC869" s="1341"/>
      <c r="AD869" s="1341"/>
      <c r="AE869" s="1341"/>
      <c r="AF869" s="1341"/>
      <c r="AG869" s="1341"/>
      <c r="AH869" s="1341"/>
      <c r="AI869" s="1341"/>
      <c r="AJ869" s="1341"/>
      <c r="AK869" s="1341"/>
      <c r="AL869" s="1341"/>
      <c r="AM869" s="1341"/>
      <c r="AN869" s="1341"/>
      <c r="AO869" s="1341"/>
      <c r="AP869" s="1341"/>
      <c r="AQ869" s="1341"/>
      <c r="AR869" s="1341"/>
      <c r="AS869" s="1341"/>
      <c r="AT869" s="1341"/>
      <c r="AU869" s="1341"/>
      <c r="AV869" s="1341"/>
      <c r="AW869" s="1341"/>
      <c r="AX869" s="1341"/>
      <c r="AY869" s="1341"/>
      <c r="AZ869" s="1341"/>
      <c r="BA869" s="1341"/>
      <c r="BB869" s="1341"/>
      <c r="BC869" s="1341"/>
      <c r="BD869" s="1341"/>
      <c r="BE869" s="1341"/>
      <c r="BF869" s="1342"/>
      <c r="BG869" s="1246"/>
      <c r="BH869" s="1247"/>
      <c r="BI869" s="1247"/>
      <c r="BJ869" s="1247"/>
      <c r="BK869" s="1247"/>
      <c r="BL869" s="1248"/>
      <c r="CB869" s="44"/>
    </row>
    <row r="870" spans="1:80" ht="18" customHeight="1">
      <c r="A870" s="44"/>
      <c r="B870" s="972"/>
      <c r="C870" s="973"/>
      <c r="D870" s="974"/>
      <c r="E870" s="100"/>
      <c r="F870" s="1062" t="s">
        <v>372</v>
      </c>
      <c r="G870" s="1063"/>
      <c r="H870" s="1143" t="s">
        <v>373</v>
      </c>
      <c r="I870" s="1143"/>
      <c r="J870" s="1143"/>
      <c r="K870" s="1143"/>
      <c r="L870" s="1143"/>
      <c r="M870" s="1143"/>
      <c r="N870" s="1143"/>
      <c r="O870" s="1143"/>
      <c r="P870" s="1143"/>
      <c r="Q870" s="1143"/>
      <c r="R870" s="1143"/>
      <c r="S870" s="1143"/>
      <c r="T870" s="1143"/>
      <c r="U870" s="1143"/>
      <c r="V870" s="1143"/>
      <c r="W870" s="1143"/>
      <c r="X870" s="1143"/>
      <c r="Y870" s="1143"/>
      <c r="Z870" s="1143"/>
      <c r="AA870" s="1143"/>
      <c r="AB870" s="1143"/>
      <c r="AC870" s="1143"/>
      <c r="AD870" s="1143"/>
      <c r="AE870" s="1143"/>
      <c r="AF870" s="1143"/>
      <c r="AG870" s="1143"/>
      <c r="AH870" s="1143"/>
      <c r="AI870" s="1143"/>
      <c r="AJ870" s="1143"/>
      <c r="AK870" s="1143"/>
      <c r="AL870" s="1143"/>
      <c r="AM870" s="1143"/>
      <c r="AN870" s="1143"/>
      <c r="AO870" s="1143"/>
      <c r="AP870" s="1143"/>
      <c r="AQ870" s="1143"/>
      <c r="AR870" s="1143"/>
      <c r="AS870" s="1143"/>
      <c r="AT870" s="1143"/>
      <c r="AU870" s="1143"/>
      <c r="AV870" s="1143"/>
      <c r="AW870" s="1143"/>
      <c r="AX870" s="1143"/>
      <c r="AY870" s="1143"/>
      <c r="AZ870" s="1143"/>
      <c r="BA870" s="1143"/>
      <c r="BB870" s="1143"/>
      <c r="BC870" s="1143"/>
      <c r="BD870" s="1143"/>
      <c r="BE870" s="1143"/>
      <c r="BF870" s="1249"/>
      <c r="BG870" s="1068"/>
      <c r="BH870" s="1069"/>
      <c r="BI870" s="1069"/>
      <c r="BJ870" s="1069"/>
      <c r="BK870" s="1069"/>
      <c r="BL870" s="1070"/>
      <c r="CB870" s="44"/>
    </row>
    <row r="871" spans="1:80" ht="18" customHeight="1">
      <c r="A871" s="44"/>
      <c r="B871" s="972"/>
      <c r="C871" s="973"/>
      <c r="D871" s="974"/>
      <c r="E871" s="100"/>
      <c r="F871" s="1062" t="s">
        <v>374</v>
      </c>
      <c r="G871" s="1063"/>
      <c r="H871" s="1143" t="s">
        <v>830</v>
      </c>
      <c r="I871" s="1143"/>
      <c r="J871" s="1143"/>
      <c r="K871" s="1143"/>
      <c r="L871" s="1143"/>
      <c r="M871" s="1143"/>
      <c r="N871" s="1143"/>
      <c r="O871" s="1143"/>
      <c r="P871" s="1143"/>
      <c r="Q871" s="1143"/>
      <c r="R871" s="1143"/>
      <c r="S871" s="1143"/>
      <c r="T871" s="1143"/>
      <c r="U871" s="1143"/>
      <c r="V871" s="1143"/>
      <c r="W871" s="1143"/>
      <c r="X871" s="1143"/>
      <c r="Y871" s="1143"/>
      <c r="Z871" s="1143"/>
      <c r="AA871" s="1143"/>
      <c r="AB871" s="1143"/>
      <c r="AC871" s="1143"/>
      <c r="AD871" s="1143"/>
      <c r="AE871" s="1143"/>
      <c r="AF871" s="1143"/>
      <c r="AG871" s="1143"/>
      <c r="AH871" s="1143"/>
      <c r="AI871" s="1143"/>
      <c r="AJ871" s="1143"/>
      <c r="AK871" s="1143"/>
      <c r="AL871" s="1143"/>
      <c r="AM871" s="1143"/>
      <c r="AN871" s="1143"/>
      <c r="AO871" s="1143"/>
      <c r="AP871" s="1143"/>
      <c r="AQ871" s="1143"/>
      <c r="AR871" s="1143"/>
      <c r="AS871" s="1143"/>
      <c r="AT871" s="1143"/>
      <c r="AU871" s="1143"/>
      <c r="AV871" s="1143"/>
      <c r="AW871" s="1143"/>
      <c r="AX871" s="1143"/>
      <c r="AY871" s="1143"/>
      <c r="AZ871" s="1143"/>
      <c r="BA871" s="1143"/>
      <c r="BB871" s="1143"/>
      <c r="BC871" s="1143"/>
      <c r="BD871" s="1143"/>
      <c r="BE871" s="1143"/>
      <c r="BF871" s="1249"/>
      <c r="BG871" s="1068"/>
      <c r="BH871" s="1069"/>
      <c r="BI871" s="1069"/>
      <c r="BJ871" s="1069"/>
      <c r="BK871" s="1069"/>
      <c r="BL871" s="1070"/>
      <c r="CB871" s="44"/>
    </row>
    <row r="872" spans="1:80" ht="18" customHeight="1">
      <c r="A872" s="44"/>
      <c r="B872" s="972"/>
      <c r="C872" s="973"/>
      <c r="D872" s="974"/>
      <c r="E872" s="100"/>
      <c r="F872" s="1062" t="s">
        <v>375</v>
      </c>
      <c r="G872" s="1063"/>
      <c r="H872" s="1196" t="s">
        <v>376</v>
      </c>
      <c r="I872" s="1196"/>
      <c r="J872" s="1196"/>
      <c r="K872" s="1196"/>
      <c r="L872" s="1196"/>
      <c r="M872" s="1196"/>
      <c r="N872" s="1196"/>
      <c r="O872" s="1196"/>
      <c r="P872" s="1196"/>
      <c r="Q872" s="1196"/>
      <c r="R872" s="1196"/>
      <c r="S872" s="1196"/>
      <c r="T872" s="1196"/>
      <c r="U872" s="1196"/>
      <c r="V872" s="1196"/>
      <c r="W872" s="1196"/>
      <c r="X872" s="1196"/>
      <c r="Y872" s="1196"/>
      <c r="Z872" s="1196"/>
      <c r="AA872" s="1196"/>
      <c r="AB872" s="1196"/>
      <c r="AC872" s="1196"/>
      <c r="AD872" s="1196"/>
      <c r="AE872" s="1196"/>
      <c r="AF872" s="1196"/>
      <c r="AG872" s="1196"/>
      <c r="AH872" s="1196"/>
      <c r="AI872" s="1196"/>
      <c r="AJ872" s="1196"/>
      <c r="AK872" s="1196"/>
      <c r="AL872" s="1196"/>
      <c r="AM872" s="1196"/>
      <c r="AN872" s="1196"/>
      <c r="AO872" s="1196"/>
      <c r="AP872" s="1196"/>
      <c r="AQ872" s="1196"/>
      <c r="AR872" s="1196"/>
      <c r="AS872" s="1196"/>
      <c r="AT872" s="1196"/>
      <c r="AU872" s="1196"/>
      <c r="AV872" s="1196"/>
      <c r="AW872" s="1196"/>
      <c r="AX872" s="1196"/>
      <c r="AY872" s="1196"/>
      <c r="AZ872" s="1196"/>
      <c r="BA872" s="1196"/>
      <c r="BB872" s="1196"/>
      <c r="BC872" s="1196"/>
      <c r="BD872" s="1196"/>
      <c r="BE872" s="1196"/>
      <c r="BF872" s="1197"/>
      <c r="BG872" s="1068"/>
      <c r="BH872" s="1069"/>
      <c r="BI872" s="1069"/>
      <c r="BJ872" s="1069"/>
      <c r="BK872" s="1069"/>
      <c r="BL872" s="1070"/>
      <c r="CB872" s="44"/>
    </row>
    <row r="873" spans="1:80" ht="18" customHeight="1">
      <c r="A873" s="44"/>
      <c r="B873" s="972"/>
      <c r="C873" s="973"/>
      <c r="D873" s="974"/>
      <c r="E873" s="100"/>
      <c r="F873" s="1062" t="s">
        <v>363</v>
      </c>
      <c r="G873" s="1063"/>
      <c r="H873" s="1196" t="s">
        <v>377</v>
      </c>
      <c r="I873" s="1196"/>
      <c r="J873" s="1196"/>
      <c r="K873" s="1196"/>
      <c r="L873" s="1196"/>
      <c r="M873" s="1196"/>
      <c r="N873" s="1196"/>
      <c r="O873" s="1196"/>
      <c r="P873" s="1196"/>
      <c r="Q873" s="1196"/>
      <c r="R873" s="1196"/>
      <c r="S873" s="1196"/>
      <c r="T873" s="1196"/>
      <c r="U873" s="1196"/>
      <c r="V873" s="1196"/>
      <c r="W873" s="1196"/>
      <c r="X873" s="1196"/>
      <c r="Y873" s="1196"/>
      <c r="Z873" s="1196"/>
      <c r="AA873" s="1196"/>
      <c r="AB873" s="1196"/>
      <c r="AC873" s="1196"/>
      <c r="AD873" s="1196"/>
      <c r="AE873" s="1196"/>
      <c r="AF873" s="1196"/>
      <c r="AG873" s="1196"/>
      <c r="AH873" s="1196"/>
      <c r="AI873" s="1196"/>
      <c r="AJ873" s="1196"/>
      <c r="AK873" s="1196"/>
      <c r="AL873" s="1196"/>
      <c r="AM873" s="1196"/>
      <c r="AN873" s="1196"/>
      <c r="AO873" s="1196"/>
      <c r="AP873" s="1196"/>
      <c r="AQ873" s="1196"/>
      <c r="AR873" s="1196"/>
      <c r="AS873" s="1196"/>
      <c r="AT873" s="1196"/>
      <c r="AU873" s="1196"/>
      <c r="AV873" s="1196"/>
      <c r="AW873" s="1196"/>
      <c r="AX873" s="1196"/>
      <c r="AY873" s="1196"/>
      <c r="AZ873" s="1196"/>
      <c r="BA873" s="1196"/>
      <c r="BB873" s="1196"/>
      <c r="BC873" s="1196"/>
      <c r="BD873" s="1196"/>
      <c r="BE873" s="1196"/>
      <c r="BF873" s="1197"/>
      <c r="BG873" s="1068"/>
      <c r="BH873" s="1069"/>
      <c r="BI873" s="1069"/>
      <c r="BJ873" s="1069"/>
      <c r="BK873" s="1069"/>
      <c r="BL873" s="1070"/>
      <c r="CB873" s="44"/>
    </row>
    <row r="874" spans="1:80" ht="18" customHeight="1">
      <c r="A874" s="44"/>
      <c r="B874" s="972"/>
      <c r="C874" s="973"/>
      <c r="D874" s="974"/>
      <c r="E874" s="100"/>
      <c r="F874" s="1062" t="s">
        <v>365</v>
      </c>
      <c r="G874" s="1063"/>
      <c r="H874" s="1196" t="s">
        <v>378</v>
      </c>
      <c r="I874" s="1196"/>
      <c r="J874" s="1196"/>
      <c r="K874" s="1196"/>
      <c r="L874" s="1196"/>
      <c r="M874" s="1196"/>
      <c r="N874" s="1196"/>
      <c r="O874" s="1196"/>
      <c r="P874" s="1196"/>
      <c r="Q874" s="1196"/>
      <c r="R874" s="1196"/>
      <c r="S874" s="1196"/>
      <c r="T874" s="1196"/>
      <c r="U874" s="1196"/>
      <c r="V874" s="1196"/>
      <c r="W874" s="1196"/>
      <c r="X874" s="1196"/>
      <c r="Y874" s="1196"/>
      <c r="Z874" s="1196"/>
      <c r="AA874" s="1196"/>
      <c r="AB874" s="1196"/>
      <c r="AC874" s="1196"/>
      <c r="AD874" s="1196"/>
      <c r="AE874" s="1196"/>
      <c r="AF874" s="1196"/>
      <c r="AG874" s="1196"/>
      <c r="AH874" s="1196"/>
      <c r="AI874" s="1196"/>
      <c r="AJ874" s="1196"/>
      <c r="AK874" s="1196"/>
      <c r="AL874" s="1196"/>
      <c r="AM874" s="1196"/>
      <c r="AN874" s="1196"/>
      <c r="AO874" s="1196"/>
      <c r="AP874" s="1196"/>
      <c r="AQ874" s="1196"/>
      <c r="AR874" s="1196"/>
      <c r="AS874" s="1196"/>
      <c r="AT874" s="1196"/>
      <c r="AU874" s="1196"/>
      <c r="AV874" s="1196"/>
      <c r="AW874" s="1196"/>
      <c r="AX874" s="1196"/>
      <c r="AY874" s="1196"/>
      <c r="AZ874" s="1196"/>
      <c r="BA874" s="1196"/>
      <c r="BB874" s="1196"/>
      <c r="BC874" s="1196"/>
      <c r="BD874" s="1196"/>
      <c r="BE874" s="1196"/>
      <c r="BF874" s="1197"/>
      <c r="BG874" s="1068"/>
      <c r="BH874" s="1069"/>
      <c r="BI874" s="1069"/>
      <c r="BJ874" s="1069"/>
      <c r="BK874" s="1069"/>
      <c r="BL874" s="1070"/>
      <c r="CB874" s="44"/>
    </row>
    <row r="875" spans="1:80" ht="18" customHeight="1">
      <c r="A875" s="44"/>
      <c r="B875" s="972"/>
      <c r="C875" s="973"/>
      <c r="D875" s="974"/>
      <c r="E875" s="100"/>
      <c r="F875" s="1318" t="s">
        <v>366</v>
      </c>
      <c r="G875" s="1319"/>
      <c r="H875" s="912" t="s">
        <v>379</v>
      </c>
      <c r="I875" s="912"/>
      <c r="J875" s="912"/>
      <c r="K875" s="912"/>
      <c r="L875" s="912"/>
      <c r="M875" s="912"/>
      <c r="N875" s="912"/>
      <c r="O875" s="912"/>
      <c r="P875" s="912"/>
      <c r="Q875" s="912"/>
      <c r="R875" s="912"/>
      <c r="S875" s="912"/>
      <c r="T875" s="912"/>
      <c r="U875" s="912"/>
      <c r="V875" s="912"/>
      <c r="W875" s="912"/>
      <c r="X875" s="912"/>
      <c r="Y875" s="912"/>
      <c r="Z875" s="912"/>
      <c r="AA875" s="912"/>
      <c r="AB875" s="912"/>
      <c r="AC875" s="912"/>
      <c r="AD875" s="912"/>
      <c r="AE875" s="912"/>
      <c r="AF875" s="912"/>
      <c r="AG875" s="912"/>
      <c r="AH875" s="912"/>
      <c r="AI875" s="912"/>
      <c r="AJ875" s="912"/>
      <c r="AK875" s="912"/>
      <c r="AL875" s="912"/>
      <c r="AM875" s="912"/>
      <c r="AN875" s="912"/>
      <c r="AO875" s="912"/>
      <c r="AP875" s="912"/>
      <c r="AQ875" s="912"/>
      <c r="AR875" s="912"/>
      <c r="AS875" s="912"/>
      <c r="AT875" s="912"/>
      <c r="AU875" s="912"/>
      <c r="AV875" s="912"/>
      <c r="AW875" s="912"/>
      <c r="AX875" s="912"/>
      <c r="AY875" s="912"/>
      <c r="AZ875" s="912"/>
      <c r="BA875" s="912"/>
      <c r="BB875" s="912"/>
      <c r="BC875" s="912"/>
      <c r="BD875" s="912"/>
      <c r="BE875" s="912"/>
      <c r="BF875" s="913"/>
      <c r="BG875" s="1068"/>
      <c r="BH875" s="1069"/>
      <c r="BI875" s="1069"/>
      <c r="BJ875" s="1069"/>
      <c r="BK875" s="1069"/>
      <c r="BL875" s="1070"/>
      <c r="CB875" s="44"/>
    </row>
    <row r="876" spans="1:80" ht="12" customHeight="1">
      <c r="A876" s="2"/>
      <c r="B876" s="969" t="s">
        <v>34</v>
      </c>
      <c r="C876" s="970"/>
      <c r="D876" s="971"/>
      <c r="E876" s="931" t="s">
        <v>380</v>
      </c>
      <c r="F876" s="932"/>
      <c r="G876" s="932"/>
      <c r="H876" s="932"/>
      <c r="I876" s="932"/>
      <c r="J876" s="932"/>
      <c r="K876" s="932"/>
      <c r="L876" s="932"/>
      <c r="M876" s="932"/>
      <c r="N876" s="932"/>
      <c r="O876" s="932"/>
      <c r="P876" s="932"/>
      <c r="Q876" s="932"/>
      <c r="R876" s="932"/>
      <c r="S876" s="932"/>
      <c r="T876" s="932"/>
      <c r="U876" s="932"/>
      <c r="V876" s="932"/>
      <c r="W876" s="932"/>
      <c r="X876" s="932"/>
      <c r="Y876" s="932"/>
      <c r="Z876" s="932"/>
      <c r="AA876" s="932"/>
      <c r="AB876" s="932"/>
      <c r="AC876" s="932"/>
      <c r="AD876" s="932"/>
      <c r="AE876" s="932"/>
      <c r="AF876" s="932"/>
      <c r="AG876" s="932"/>
      <c r="AH876" s="932"/>
      <c r="AI876" s="932"/>
      <c r="AJ876" s="932"/>
      <c r="AK876" s="932"/>
      <c r="AL876" s="932"/>
      <c r="AM876" s="932"/>
      <c r="AN876" s="932"/>
      <c r="AO876" s="932"/>
      <c r="AP876" s="932"/>
      <c r="AQ876" s="932"/>
      <c r="AR876" s="932"/>
      <c r="AS876" s="932"/>
      <c r="AT876" s="932"/>
      <c r="AU876" s="932"/>
      <c r="AV876" s="932"/>
      <c r="AW876" s="932"/>
      <c r="AX876" s="932"/>
      <c r="AY876" s="932"/>
      <c r="AZ876" s="932"/>
      <c r="BA876" s="932"/>
      <c r="BB876" s="932"/>
      <c r="BC876" s="932"/>
      <c r="BD876" s="932"/>
      <c r="BE876" s="932"/>
      <c r="BF876" s="933"/>
      <c r="BG876" s="899"/>
      <c r="BH876" s="900"/>
      <c r="BI876" s="900"/>
      <c r="BJ876" s="900"/>
      <c r="BK876" s="900"/>
      <c r="BL876" s="901"/>
      <c r="CB876" s="44"/>
    </row>
    <row r="877" spans="1:80" ht="12" customHeight="1">
      <c r="A877" s="2"/>
      <c r="B877" s="972"/>
      <c r="C877" s="973"/>
      <c r="D877" s="974"/>
      <c r="E877" s="934"/>
      <c r="F877" s="935"/>
      <c r="G877" s="935"/>
      <c r="H877" s="935"/>
      <c r="I877" s="935"/>
      <c r="J877" s="935"/>
      <c r="K877" s="935"/>
      <c r="L877" s="935"/>
      <c r="M877" s="935"/>
      <c r="N877" s="935"/>
      <c r="O877" s="935"/>
      <c r="P877" s="935"/>
      <c r="Q877" s="935"/>
      <c r="R877" s="935"/>
      <c r="S877" s="935"/>
      <c r="T877" s="935"/>
      <c r="U877" s="935"/>
      <c r="V877" s="935"/>
      <c r="W877" s="935"/>
      <c r="X877" s="935"/>
      <c r="Y877" s="935"/>
      <c r="Z877" s="935"/>
      <c r="AA877" s="935"/>
      <c r="AB877" s="935"/>
      <c r="AC877" s="935"/>
      <c r="AD877" s="935"/>
      <c r="AE877" s="935"/>
      <c r="AF877" s="935"/>
      <c r="AG877" s="935"/>
      <c r="AH877" s="935"/>
      <c r="AI877" s="935"/>
      <c r="AJ877" s="935"/>
      <c r="AK877" s="935"/>
      <c r="AL877" s="935"/>
      <c r="AM877" s="935"/>
      <c r="AN877" s="935"/>
      <c r="AO877" s="935"/>
      <c r="AP877" s="935"/>
      <c r="AQ877" s="935"/>
      <c r="AR877" s="935"/>
      <c r="AS877" s="935"/>
      <c r="AT877" s="935"/>
      <c r="AU877" s="935"/>
      <c r="AV877" s="935"/>
      <c r="AW877" s="935"/>
      <c r="AX877" s="935"/>
      <c r="AY877" s="935"/>
      <c r="AZ877" s="935"/>
      <c r="BA877" s="935"/>
      <c r="BB877" s="935"/>
      <c r="BC877" s="935"/>
      <c r="BD877" s="935"/>
      <c r="BE877" s="935"/>
      <c r="BF877" s="936"/>
      <c r="BG877" s="902"/>
      <c r="BH877" s="903"/>
      <c r="BI877" s="903"/>
      <c r="BJ877" s="903"/>
      <c r="BK877" s="903"/>
      <c r="BL877" s="904"/>
      <c r="CB877" s="44"/>
    </row>
    <row r="878" spans="1:80" ht="12" customHeight="1">
      <c r="A878" s="2"/>
      <c r="B878" s="975"/>
      <c r="C878" s="976"/>
      <c r="D878" s="977"/>
      <c r="E878" s="937"/>
      <c r="F878" s="938"/>
      <c r="G878" s="938"/>
      <c r="H878" s="938"/>
      <c r="I878" s="938"/>
      <c r="J878" s="938"/>
      <c r="K878" s="938"/>
      <c r="L878" s="938"/>
      <c r="M878" s="938"/>
      <c r="N878" s="938"/>
      <c r="O878" s="938"/>
      <c r="P878" s="938"/>
      <c r="Q878" s="938"/>
      <c r="R878" s="938"/>
      <c r="S878" s="938"/>
      <c r="T878" s="938"/>
      <c r="U878" s="938"/>
      <c r="V878" s="938"/>
      <c r="W878" s="938"/>
      <c r="X878" s="938"/>
      <c r="Y878" s="938"/>
      <c r="Z878" s="938"/>
      <c r="AA878" s="938"/>
      <c r="AB878" s="938"/>
      <c r="AC878" s="938"/>
      <c r="AD878" s="938"/>
      <c r="AE878" s="938"/>
      <c r="AF878" s="938"/>
      <c r="AG878" s="938"/>
      <c r="AH878" s="938"/>
      <c r="AI878" s="938"/>
      <c r="AJ878" s="938"/>
      <c r="AK878" s="938"/>
      <c r="AL878" s="938"/>
      <c r="AM878" s="938"/>
      <c r="AN878" s="938"/>
      <c r="AO878" s="938"/>
      <c r="AP878" s="938"/>
      <c r="AQ878" s="938"/>
      <c r="AR878" s="938"/>
      <c r="AS878" s="938"/>
      <c r="AT878" s="938"/>
      <c r="AU878" s="938"/>
      <c r="AV878" s="938"/>
      <c r="AW878" s="938"/>
      <c r="AX878" s="938"/>
      <c r="AY878" s="938"/>
      <c r="AZ878" s="938"/>
      <c r="BA878" s="938"/>
      <c r="BB878" s="938"/>
      <c r="BC878" s="938"/>
      <c r="BD878" s="938"/>
      <c r="BE878" s="938"/>
      <c r="BF878" s="939"/>
      <c r="BG878" s="905"/>
      <c r="BH878" s="906"/>
      <c r="BI878" s="906"/>
      <c r="BJ878" s="906"/>
      <c r="BK878" s="906"/>
      <c r="BL878" s="907"/>
      <c r="CB878" s="44"/>
    </row>
    <row r="879" spans="1:80" s="32" customFormat="1" ht="12" customHeight="1">
      <c r="A879" s="111"/>
      <c r="B879" s="969" t="s">
        <v>35</v>
      </c>
      <c r="C879" s="970"/>
      <c r="D879" s="971"/>
      <c r="E879" s="940" t="s">
        <v>664</v>
      </c>
      <c r="F879" s="941"/>
      <c r="G879" s="941"/>
      <c r="H879" s="941"/>
      <c r="I879" s="941"/>
      <c r="J879" s="941"/>
      <c r="K879" s="941"/>
      <c r="L879" s="941"/>
      <c r="M879" s="941"/>
      <c r="N879" s="941"/>
      <c r="O879" s="941"/>
      <c r="P879" s="941"/>
      <c r="Q879" s="941"/>
      <c r="R879" s="941"/>
      <c r="S879" s="941"/>
      <c r="T879" s="941"/>
      <c r="U879" s="941"/>
      <c r="V879" s="941"/>
      <c r="W879" s="941"/>
      <c r="X879" s="941"/>
      <c r="Y879" s="941"/>
      <c r="Z879" s="941"/>
      <c r="AA879" s="941"/>
      <c r="AB879" s="941"/>
      <c r="AC879" s="941"/>
      <c r="AD879" s="941"/>
      <c r="AE879" s="941"/>
      <c r="AF879" s="941"/>
      <c r="AG879" s="941"/>
      <c r="AH879" s="941"/>
      <c r="AI879" s="941"/>
      <c r="AJ879" s="941"/>
      <c r="AK879" s="941"/>
      <c r="AL879" s="941"/>
      <c r="AM879" s="941"/>
      <c r="AN879" s="941"/>
      <c r="AO879" s="941"/>
      <c r="AP879" s="941"/>
      <c r="AQ879" s="941"/>
      <c r="AR879" s="941"/>
      <c r="AS879" s="941"/>
      <c r="AT879" s="941"/>
      <c r="AU879" s="941"/>
      <c r="AV879" s="941"/>
      <c r="AW879" s="941"/>
      <c r="AX879" s="941"/>
      <c r="AY879" s="941"/>
      <c r="AZ879" s="941"/>
      <c r="BA879" s="941"/>
      <c r="BB879" s="941"/>
      <c r="BC879" s="941"/>
      <c r="BD879" s="941"/>
      <c r="BE879" s="941"/>
      <c r="BF879" s="942"/>
      <c r="BG879" s="899"/>
      <c r="BH879" s="900"/>
      <c r="BI879" s="900"/>
      <c r="BJ879" s="900"/>
      <c r="BK879" s="900"/>
      <c r="BL879" s="901"/>
      <c r="BM879" s="105"/>
      <c r="BN879" s="105"/>
      <c r="BO879" s="105"/>
      <c r="BP879" s="105"/>
      <c r="BQ879" s="105"/>
      <c r="BR879" s="105"/>
      <c r="BS879" s="105"/>
      <c r="BT879" s="105"/>
      <c r="BU879" s="105"/>
      <c r="BV879" s="105"/>
      <c r="BW879" s="105"/>
      <c r="BX879" s="105"/>
      <c r="BY879" s="105"/>
      <c r="BZ879" s="105"/>
      <c r="CA879" s="105"/>
      <c r="CB879" s="105"/>
    </row>
    <row r="880" spans="1:80" s="32" customFormat="1" ht="12" customHeight="1">
      <c r="A880" s="111"/>
      <c r="B880" s="972"/>
      <c r="C880" s="973"/>
      <c r="D880" s="974"/>
      <c r="E880" s="943"/>
      <c r="F880" s="944"/>
      <c r="G880" s="944"/>
      <c r="H880" s="944"/>
      <c r="I880" s="944"/>
      <c r="J880" s="944"/>
      <c r="K880" s="944"/>
      <c r="L880" s="944"/>
      <c r="M880" s="944"/>
      <c r="N880" s="944"/>
      <c r="O880" s="944"/>
      <c r="P880" s="944"/>
      <c r="Q880" s="944"/>
      <c r="R880" s="944"/>
      <c r="S880" s="944"/>
      <c r="T880" s="944"/>
      <c r="U880" s="944"/>
      <c r="V880" s="944"/>
      <c r="W880" s="944"/>
      <c r="X880" s="944"/>
      <c r="Y880" s="944"/>
      <c r="Z880" s="944"/>
      <c r="AA880" s="944"/>
      <c r="AB880" s="944"/>
      <c r="AC880" s="944"/>
      <c r="AD880" s="944"/>
      <c r="AE880" s="944"/>
      <c r="AF880" s="944"/>
      <c r="AG880" s="944"/>
      <c r="AH880" s="944"/>
      <c r="AI880" s="944"/>
      <c r="AJ880" s="944"/>
      <c r="AK880" s="944"/>
      <c r="AL880" s="944"/>
      <c r="AM880" s="944"/>
      <c r="AN880" s="944"/>
      <c r="AO880" s="944"/>
      <c r="AP880" s="944"/>
      <c r="AQ880" s="944"/>
      <c r="AR880" s="944"/>
      <c r="AS880" s="944"/>
      <c r="AT880" s="944"/>
      <c r="AU880" s="944"/>
      <c r="AV880" s="944"/>
      <c r="AW880" s="944"/>
      <c r="AX880" s="944"/>
      <c r="AY880" s="944"/>
      <c r="AZ880" s="944"/>
      <c r="BA880" s="944"/>
      <c r="BB880" s="944"/>
      <c r="BC880" s="944"/>
      <c r="BD880" s="944"/>
      <c r="BE880" s="944"/>
      <c r="BF880" s="945"/>
      <c r="BG880" s="902"/>
      <c r="BH880" s="903"/>
      <c r="BI880" s="903"/>
      <c r="BJ880" s="903"/>
      <c r="BK880" s="903"/>
      <c r="BL880" s="904"/>
      <c r="BM880" s="105"/>
      <c r="BN880" s="105"/>
      <c r="BO880" s="105"/>
      <c r="BP880" s="105"/>
      <c r="BQ880" s="105"/>
      <c r="BR880" s="105"/>
      <c r="BS880" s="105"/>
      <c r="BT880" s="105"/>
      <c r="BU880" s="105"/>
      <c r="BV880" s="105"/>
      <c r="BW880" s="105"/>
      <c r="BX880" s="105"/>
      <c r="BY880" s="105"/>
      <c r="BZ880" s="105"/>
      <c r="CA880" s="105"/>
      <c r="CB880" s="105"/>
    </row>
    <row r="881" spans="1:80" s="32" customFormat="1" ht="12" customHeight="1">
      <c r="A881" s="111"/>
      <c r="B881" s="975"/>
      <c r="C881" s="976"/>
      <c r="D881" s="977"/>
      <c r="E881" s="946"/>
      <c r="F881" s="947"/>
      <c r="G881" s="947"/>
      <c r="H881" s="947"/>
      <c r="I881" s="947"/>
      <c r="J881" s="947"/>
      <c r="K881" s="947"/>
      <c r="L881" s="947"/>
      <c r="M881" s="947"/>
      <c r="N881" s="947"/>
      <c r="O881" s="947"/>
      <c r="P881" s="947"/>
      <c r="Q881" s="947"/>
      <c r="R881" s="947"/>
      <c r="S881" s="947"/>
      <c r="T881" s="947"/>
      <c r="U881" s="947"/>
      <c r="V881" s="947"/>
      <c r="W881" s="947"/>
      <c r="X881" s="947"/>
      <c r="Y881" s="947"/>
      <c r="Z881" s="947"/>
      <c r="AA881" s="947"/>
      <c r="AB881" s="947"/>
      <c r="AC881" s="947"/>
      <c r="AD881" s="947"/>
      <c r="AE881" s="947"/>
      <c r="AF881" s="947"/>
      <c r="AG881" s="947"/>
      <c r="AH881" s="947"/>
      <c r="AI881" s="947"/>
      <c r="AJ881" s="947"/>
      <c r="AK881" s="947"/>
      <c r="AL881" s="947"/>
      <c r="AM881" s="947"/>
      <c r="AN881" s="947"/>
      <c r="AO881" s="947"/>
      <c r="AP881" s="947"/>
      <c r="AQ881" s="947"/>
      <c r="AR881" s="947"/>
      <c r="AS881" s="947"/>
      <c r="AT881" s="947"/>
      <c r="AU881" s="947"/>
      <c r="AV881" s="947"/>
      <c r="AW881" s="947"/>
      <c r="AX881" s="947"/>
      <c r="AY881" s="947"/>
      <c r="AZ881" s="947"/>
      <c r="BA881" s="947"/>
      <c r="BB881" s="947"/>
      <c r="BC881" s="947"/>
      <c r="BD881" s="947"/>
      <c r="BE881" s="947"/>
      <c r="BF881" s="948"/>
      <c r="BG881" s="905"/>
      <c r="BH881" s="906"/>
      <c r="BI881" s="906"/>
      <c r="BJ881" s="906"/>
      <c r="BK881" s="906"/>
      <c r="BL881" s="907"/>
      <c r="BM881" s="105"/>
      <c r="BN881" s="105"/>
      <c r="BO881" s="105"/>
      <c r="BP881" s="105"/>
      <c r="BQ881" s="105"/>
      <c r="BR881" s="105"/>
      <c r="BS881" s="105"/>
      <c r="BT881" s="105"/>
      <c r="BU881" s="105"/>
      <c r="BV881" s="105"/>
      <c r="BW881" s="105"/>
      <c r="BX881" s="105"/>
      <c r="BY881" s="105"/>
      <c r="BZ881" s="105"/>
      <c r="CA881" s="105"/>
      <c r="CB881" s="105"/>
    </row>
    <row r="882" spans="1:80" s="32" customFormat="1" ht="12.75" customHeight="1">
      <c r="A882" s="111"/>
      <c r="D882" s="5"/>
      <c r="E882" s="104"/>
      <c r="F882" s="104"/>
      <c r="G882" s="104"/>
      <c r="H882" s="104"/>
      <c r="I882" s="104"/>
      <c r="J882" s="104"/>
      <c r="K882" s="104"/>
      <c r="L882" s="104"/>
      <c r="M882" s="104"/>
      <c r="N882" s="104"/>
      <c r="O882" s="104"/>
      <c r="P882" s="104"/>
      <c r="Q882" s="104"/>
      <c r="R882" s="104"/>
      <c r="S882" s="104"/>
      <c r="T882" s="104"/>
      <c r="U882" s="104"/>
      <c r="V882" s="104"/>
      <c r="W882" s="104"/>
      <c r="X882" s="104"/>
      <c r="Y882" s="104"/>
      <c r="Z882" s="104"/>
      <c r="AA882" s="104"/>
      <c r="AB882" s="104"/>
      <c r="AC882" s="104"/>
      <c r="AD882" s="104"/>
      <c r="AE882" s="104"/>
      <c r="AF882" s="104"/>
      <c r="AG882" s="104"/>
      <c r="AH882" s="104"/>
      <c r="AI882" s="104"/>
      <c r="AJ882" s="104"/>
      <c r="AK882" s="104"/>
      <c r="AL882" s="104"/>
      <c r="AM882" s="104"/>
      <c r="AN882" s="104"/>
      <c r="AO882" s="104"/>
      <c r="AP882" s="104"/>
      <c r="AQ882" s="104"/>
      <c r="AR882" s="104"/>
      <c r="AS882" s="104"/>
      <c r="AT882" s="104"/>
      <c r="AU882" s="104"/>
      <c r="AV882" s="104"/>
      <c r="AW882" s="104"/>
      <c r="AX882" s="104"/>
      <c r="AY882" s="104"/>
      <c r="AZ882" s="104"/>
      <c r="BA882" s="104"/>
      <c r="BB882" s="104"/>
      <c r="BC882" s="104"/>
      <c r="BD882" s="104"/>
      <c r="BE882" s="104"/>
      <c r="BF882" s="104"/>
      <c r="BG882" s="87"/>
      <c r="BH882" s="87"/>
      <c r="BI882" s="87"/>
      <c r="BJ882" s="87"/>
      <c r="BK882" s="87"/>
      <c r="BL882" s="87"/>
      <c r="BM882" s="105"/>
      <c r="BN882" s="105"/>
      <c r="BO882" s="105"/>
      <c r="BP882" s="105"/>
      <c r="BQ882" s="105"/>
      <c r="BR882" s="105"/>
      <c r="BS882" s="105"/>
      <c r="BT882" s="105"/>
      <c r="BU882" s="105"/>
      <c r="BV882" s="105"/>
      <c r="BW882" s="105"/>
      <c r="BX882" s="105"/>
      <c r="BY882" s="105"/>
      <c r="BZ882" s="105"/>
      <c r="CA882" s="105"/>
      <c r="CB882" s="105"/>
    </row>
    <row r="883" spans="1:80" s="14" customFormat="1" ht="18" customHeight="1">
      <c r="A883" s="113" t="s">
        <v>811</v>
      </c>
      <c r="B883" s="21"/>
      <c r="C883" s="21"/>
      <c r="D883" s="11"/>
      <c r="E883" s="12"/>
      <c r="F883" s="12"/>
      <c r="G883" s="12"/>
      <c r="H883" s="12"/>
      <c r="I883" s="12"/>
      <c r="J883" s="12"/>
      <c r="K883" s="12"/>
      <c r="L883" s="12"/>
      <c r="M883" s="12"/>
      <c r="N883" s="12"/>
      <c r="O883" s="12"/>
      <c r="P883" s="12"/>
      <c r="Q883" s="12"/>
      <c r="R883" s="12"/>
      <c r="S883" s="12"/>
      <c r="T883" s="12"/>
      <c r="U883" s="12"/>
      <c r="V883" s="12"/>
      <c r="W883" s="13"/>
      <c r="X883" s="13"/>
      <c r="Y883" s="13"/>
      <c r="Z883" s="13"/>
      <c r="AA883" s="13"/>
      <c r="AB883" s="13"/>
      <c r="AC883" s="13"/>
      <c r="AD883" s="13"/>
      <c r="AE883" s="13"/>
      <c r="AF883" s="13"/>
      <c r="AG883" s="13"/>
      <c r="AH883" s="13"/>
      <c r="AI883" s="13"/>
      <c r="AJ883" s="13"/>
      <c r="AK883" s="13"/>
      <c r="AL883" s="13"/>
      <c r="AM883" s="13"/>
      <c r="AN883" s="13"/>
      <c r="AO883" s="13"/>
      <c r="AP883" s="13"/>
      <c r="BG883" s="93"/>
      <c r="BH883" s="93"/>
      <c r="BI883" s="93"/>
      <c r="BJ883" s="93"/>
      <c r="BK883" s="93"/>
      <c r="BL883" s="93"/>
      <c r="BM883" s="101"/>
      <c r="BN883" s="101"/>
      <c r="BO883" s="101"/>
      <c r="BP883" s="101"/>
      <c r="BQ883" s="101"/>
      <c r="BR883" s="101"/>
      <c r="BS883" s="101"/>
      <c r="BT883" s="101"/>
      <c r="BU883" s="101"/>
      <c r="BV883" s="101"/>
      <c r="BW883" s="101"/>
      <c r="BX883" s="101"/>
      <c r="BY883" s="101"/>
      <c r="BZ883" s="101"/>
      <c r="CA883" s="101"/>
      <c r="CB883" s="101"/>
    </row>
    <row r="884" spans="1:80" s="32" customFormat="1" ht="12.75" customHeight="1">
      <c r="A884" s="111"/>
      <c r="B884" s="969" t="s">
        <v>30</v>
      </c>
      <c r="C884" s="970"/>
      <c r="D884" s="971"/>
      <c r="E884" s="931" t="s">
        <v>437</v>
      </c>
      <c r="F884" s="932"/>
      <c r="G884" s="932"/>
      <c r="H884" s="932"/>
      <c r="I884" s="932"/>
      <c r="J884" s="932"/>
      <c r="K884" s="932"/>
      <c r="L884" s="932"/>
      <c r="M884" s="932"/>
      <c r="N884" s="932"/>
      <c r="O884" s="932"/>
      <c r="P884" s="932"/>
      <c r="Q884" s="932"/>
      <c r="R884" s="932"/>
      <c r="S884" s="932"/>
      <c r="T884" s="932"/>
      <c r="U884" s="932"/>
      <c r="V884" s="932"/>
      <c r="W884" s="932"/>
      <c r="X884" s="932"/>
      <c r="Y884" s="932"/>
      <c r="Z884" s="932"/>
      <c r="AA884" s="932"/>
      <c r="AB884" s="932"/>
      <c r="AC884" s="932"/>
      <c r="AD884" s="932"/>
      <c r="AE884" s="932"/>
      <c r="AF884" s="932"/>
      <c r="AG884" s="932"/>
      <c r="AH884" s="932"/>
      <c r="AI884" s="932"/>
      <c r="AJ884" s="932"/>
      <c r="AK884" s="932"/>
      <c r="AL884" s="932"/>
      <c r="AM884" s="932"/>
      <c r="AN884" s="932"/>
      <c r="AO884" s="932"/>
      <c r="AP884" s="932"/>
      <c r="AQ884" s="932"/>
      <c r="AR884" s="932"/>
      <c r="AS884" s="932"/>
      <c r="AT884" s="932"/>
      <c r="AU884" s="932"/>
      <c r="AV884" s="932"/>
      <c r="AW884" s="932"/>
      <c r="AX884" s="932"/>
      <c r="AY884" s="932"/>
      <c r="AZ884" s="932"/>
      <c r="BA884" s="932"/>
      <c r="BB884" s="932"/>
      <c r="BC884" s="932"/>
      <c r="BD884" s="932"/>
      <c r="BE884" s="932"/>
      <c r="BF884" s="933"/>
      <c r="BG884" s="899"/>
      <c r="BH884" s="900"/>
      <c r="BI884" s="900"/>
      <c r="BJ884" s="900"/>
      <c r="BK884" s="900"/>
      <c r="BL884" s="901"/>
      <c r="BM884" s="105"/>
      <c r="BN884" s="105"/>
      <c r="BO884" s="105"/>
      <c r="BP884" s="105"/>
      <c r="BQ884" s="105"/>
      <c r="BR884" s="105"/>
      <c r="BS884" s="105"/>
      <c r="BT884" s="105"/>
      <c r="BU884" s="105"/>
      <c r="BV884" s="105"/>
      <c r="BW884" s="105"/>
      <c r="BX884" s="105"/>
      <c r="BY884" s="105"/>
      <c r="BZ884" s="105"/>
      <c r="CA884" s="105"/>
      <c r="CB884" s="105"/>
    </row>
    <row r="885" spans="1:80" s="32" customFormat="1" ht="12.75" customHeight="1">
      <c r="A885" s="111"/>
      <c r="B885" s="975"/>
      <c r="C885" s="976"/>
      <c r="D885" s="977"/>
      <c r="E885" s="937"/>
      <c r="F885" s="938"/>
      <c r="G885" s="938"/>
      <c r="H885" s="938"/>
      <c r="I885" s="938"/>
      <c r="J885" s="938"/>
      <c r="K885" s="938"/>
      <c r="L885" s="938"/>
      <c r="M885" s="938"/>
      <c r="N885" s="938"/>
      <c r="O885" s="938"/>
      <c r="P885" s="938"/>
      <c r="Q885" s="938"/>
      <c r="R885" s="938"/>
      <c r="S885" s="938"/>
      <c r="T885" s="938"/>
      <c r="U885" s="938"/>
      <c r="V885" s="938"/>
      <c r="W885" s="938"/>
      <c r="X885" s="938"/>
      <c r="Y885" s="938"/>
      <c r="Z885" s="938"/>
      <c r="AA885" s="938"/>
      <c r="AB885" s="938"/>
      <c r="AC885" s="938"/>
      <c r="AD885" s="938"/>
      <c r="AE885" s="938"/>
      <c r="AF885" s="938"/>
      <c r="AG885" s="938"/>
      <c r="AH885" s="938"/>
      <c r="AI885" s="938"/>
      <c r="AJ885" s="938"/>
      <c r="AK885" s="938"/>
      <c r="AL885" s="938"/>
      <c r="AM885" s="938"/>
      <c r="AN885" s="938"/>
      <c r="AO885" s="938"/>
      <c r="AP885" s="938"/>
      <c r="AQ885" s="938"/>
      <c r="AR885" s="938"/>
      <c r="AS885" s="938"/>
      <c r="AT885" s="938"/>
      <c r="AU885" s="938"/>
      <c r="AV885" s="938"/>
      <c r="AW885" s="938"/>
      <c r="AX885" s="938"/>
      <c r="AY885" s="938"/>
      <c r="AZ885" s="938"/>
      <c r="BA885" s="938"/>
      <c r="BB885" s="938"/>
      <c r="BC885" s="938"/>
      <c r="BD885" s="938"/>
      <c r="BE885" s="938"/>
      <c r="BF885" s="939"/>
      <c r="BG885" s="905"/>
      <c r="BH885" s="906"/>
      <c r="BI885" s="906"/>
      <c r="BJ885" s="906"/>
      <c r="BK885" s="906"/>
      <c r="BL885" s="907"/>
      <c r="BM885" s="105"/>
      <c r="BN885" s="105"/>
      <c r="BO885" s="105"/>
      <c r="BP885" s="105"/>
      <c r="BQ885" s="105"/>
      <c r="BR885" s="105"/>
      <c r="BS885" s="105"/>
      <c r="BT885" s="105"/>
      <c r="BU885" s="105"/>
      <c r="BV885" s="105"/>
      <c r="BW885" s="105"/>
      <c r="BX885" s="105"/>
      <c r="BY885" s="105"/>
      <c r="BZ885" s="105"/>
      <c r="CA885" s="105"/>
      <c r="CB885" s="105"/>
    </row>
    <row r="886" spans="1:80" s="32" customFormat="1" ht="12" customHeight="1">
      <c r="A886" s="111"/>
      <c r="B886" s="969" t="s">
        <v>33</v>
      </c>
      <c r="C886" s="970"/>
      <c r="D886" s="971"/>
      <c r="E886" s="940" t="s">
        <v>383</v>
      </c>
      <c r="F886" s="941"/>
      <c r="G886" s="941"/>
      <c r="H886" s="941"/>
      <c r="I886" s="941"/>
      <c r="J886" s="941"/>
      <c r="K886" s="941"/>
      <c r="L886" s="941"/>
      <c r="M886" s="941"/>
      <c r="N886" s="941"/>
      <c r="O886" s="941"/>
      <c r="P886" s="941"/>
      <c r="Q886" s="941"/>
      <c r="R886" s="941"/>
      <c r="S886" s="941"/>
      <c r="T886" s="941"/>
      <c r="U886" s="941"/>
      <c r="V886" s="941"/>
      <c r="W886" s="941"/>
      <c r="X886" s="941"/>
      <c r="Y886" s="941"/>
      <c r="Z886" s="941"/>
      <c r="AA886" s="941"/>
      <c r="AB886" s="941"/>
      <c r="AC886" s="941"/>
      <c r="AD886" s="941"/>
      <c r="AE886" s="941"/>
      <c r="AF886" s="941"/>
      <c r="AG886" s="941"/>
      <c r="AH886" s="941"/>
      <c r="AI886" s="941"/>
      <c r="AJ886" s="941"/>
      <c r="AK886" s="941"/>
      <c r="AL886" s="941"/>
      <c r="AM886" s="941"/>
      <c r="AN886" s="941"/>
      <c r="AO886" s="941"/>
      <c r="AP886" s="941"/>
      <c r="AQ886" s="941"/>
      <c r="AR886" s="941"/>
      <c r="AS886" s="941"/>
      <c r="AT886" s="941"/>
      <c r="AU886" s="941"/>
      <c r="AV886" s="941"/>
      <c r="AW886" s="941"/>
      <c r="AX886" s="941"/>
      <c r="AY886" s="941"/>
      <c r="AZ886" s="941"/>
      <c r="BA886" s="941"/>
      <c r="BB886" s="941"/>
      <c r="BC886" s="941"/>
      <c r="BD886" s="941"/>
      <c r="BE886" s="941"/>
      <c r="BF886" s="942"/>
      <c r="BG886" s="899"/>
      <c r="BH886" s="900"/>
      <c r="BI886" s="900"/>
      <c r="BJ886" s="900"/>
      <c r="BK886" s="900"/>
      <c r="BL886" s="901"/>
      <c r="BM886" s="105"/>
      <c r="BN886" s="105"/>
      <c r="BO886" s="105"/>
      <c r="BP886" s="105"/>
      <c r="BQ886" s="105"/>
      <c r="BR886" s="105"/>
      <c r="BS886" s="105"/>
      <c r="BT886" s="105"/>
      <c r="BU886" s="105"/>
      <c r="BV886" s="105"/>
      <c r="BW886" s="105"/>
      <c r="BX886" s="105"/>
      <c r="BY886" s="105"/>
      <c r="BZ886" s="105"/>
      <c r="CA886" s="105"/>
      <c r="CB886" s="105"/>
    </row>
    <row r="887" spans="1:80" s="32" customFormat="1" ht="12" customHeight="1">
      <c r="A887" s="111"/>
      <c r="B887" s="972"/>
      <c r="C887" s="973"/>
      <c r="D887" s="974"/>
      <c r="E887" s="943"/>
      <c r="F887" s="944"/>
      <c r="G887" s="944"/>
      <c r="H887" s="944"/>
      <c r="I887" s="944"/>
      <c r="J887" s="944"/>
      <c r="K887" s="944"/>
      <c r="L887" s="944"/>
      <c r="M887" s="944"/>
      <c r="N887" s="944"/>
      <c r="O887" s="944"/>
      <c r="P887" s="944"/>
      <c r="Q887" s="944"/>
      <c r="R887" s="944"/>
      <c r="S887" s="944"/>
      <c r="T887" s="944"/>
      <c r="U887" s="944"/>
      <c r="V887" s="944"/>
      <c r="W887" s="944"/>
      <c r="X887" s="944"/>
      <c r="Y887" s="944"/>
      <c r="Z887" s="944"/>
      <c r="AA887" s="944"/>
      <c r="AB887" s="944"/>
      <c r="AC887" s="944"/>
      <c r="AD887" s="944"/>
      <c r="AE887" s="944"/>
      <c r="AF887" s="944"/>
      <c r="AG887" s="944"/>
      <c r="AH887" s="944"/>
      <c r="AI887" s="944"/>
      <c r="AJ887" s="944"/>
      <c r="AK887" s="944"/>
      <c r="AL887" s="944"/>
      <c r="AM887" s="944"/>
      <c r="AN887" s="944"/>
      <c r="AO887" s="944"/>
      <c r="AP887" s="944"/>
      <c r="AQ887" s="944"/>
      <c r="AR887" s="944"/>
      <c r="AS887" s="944"/>
      <c r="AT887" s="944"/>
      <c r="AU887" s="944"/>
      <c r="AV887" s="944"/>
      <c r="AW887" s="944"/>
      <c r="AX887" s="944"/>
      <c r="AY887" s="944"/>
      <c r="AZ887" s="944"/>
      <c r="BA887" s="944"/>
      <c r="BB887" s="944"/>
      <c r="BC887" s="944"/>
      <c r="BD887" s="944"/>
      <c r="BE887" s="944"/>
      <c r="BF887" s="945"/>
      <c r="BG887" s="902"/>
      <c r="BH887" s="903"/>
      <c r="BI887" s="903"/>
      <c r="BJ887" s="903"/>
      <c r="BK887" s="903"/>
      <c r="BL887" s="904"/>
      <c r="BM887" s="105"/>
      <c r="BN887" s="105"/>
      <c r="BO887" s="105"/>
      <c r="BP887" s="105"/>
      <c r="BQ887" s="105"/>
      <c r="BR887" s="105"/>
      <c r="BS887" s="105"/>
      <c r="BT887" s="105"/>
      <c r="BU887" s="105"/>
      <c r="BV887" s="105"/>
      <c r="BW887" s="105"/>
      <c r="BX887" s="105"/>
      <c r="BY887" s="105"/>
      <c r="BZ887" s="105"/>
      <c r="CA887" s="105"/>
      <c r="CB887" s="105"/>
    </row>
    <row r="888" spans="1:80" s="32" customFormat="1" ht="12" customHeight="1">
      <c r="A888" s="111"/>
      <c r="B888" s="972"/>
      <c r="C888" s="973"/>
      <c r="D888" s="974"/>
      <c r="E888" s="1233" t="s">
        <v>1</v>
      </c>
      <c r="F888" s="1234"/>
      <c r="G888" s="944" t="s">
        <v>534</v>
      </c>
      <c r="H888" s="944"/>
      <c r="I888" s="944"/>
      <c r="J888" s="944"/>
      <c r="K888" s="944"/>
      <c r="L888" s="944"/>
      <c r="M888" s="944"/>
      <c r="N888" s="944"/>
      <c r="O888" s="944"/>
      <c r="P888" s="944"/>
      <c r="Q888" s="944"/>
      <c r="R888" s="944"/>
      <c r="S888" s="944"/>
      <c r="T888" s="944"/>
      <c r="U888" s="944"/>
      <c r="V888" s="944"/>
      <c r="W888" s="944"/>
      <c r="X888" s="944"/>
      <c r="Y888" s="944"/>
      <c r="Z888" s="944"/>
      <c r="AA888" s="944"/>
      <c r="AB888" s="944"/>
      <c r="AC888" s="944"/>
      <c r="AD888" s="944"/>
      <c r="AE888" s="944"/>
      <c r="AF888" s="944"/>
      <c r="AG888" s="944"/>
      <c r="AH888" s="944"/>
      <c r="AI888" s="944"/>
      <c r="AJ888" s="944"/>
      <c r="AK888" s="944"/>
      <c r="AL888" s="944"/>
      <c r="AM888" s="944"/>
      <c r="AN888" s="944"/>
      <c r="AO888" s="944"/>
      <c r="AP888" s="944"/>
      <c r="AQ888" s="944"/>
      <c r="AR888" s="944"/>
      <c r="AS888" s="944"/>
      <c r="AT888" s="944"/>
      <c r="AU888" s="944"/>
      <c r="AV888" s="944"/>
      <c r="AW888" s="944"/>
      <c r="AX888" s="944"/>
      <c r="AY888" s="944"/>
      <c r="AZ888" s="944"/>
      <c r="BA888" s="944"/>
      <c r="BB888" s="944"/>
      <c r="BC888" s="944"/>
      <c r="BD888" s="944"/>
      <c r="BE888" s="944"/>
      <c r="BF888" s="945"/>
      <c r="BG888" s="902"/>
      <c r="BH888" s="903"/>
      <c r="BI888" s="903"/>
      <c r="BJ888" s="903"/>
      <c r="BK888" s="903"/>
      <c r="BL888" s="904"/>
      <c r="BM888" s="105"/>
      <c r="BN888" s="105"/>
      <c r="BO888" s="105"/>
      <c r="BP888" s="105"/>
      <c r="BQ888" s="105"/>
      <c r="BR888" s="105"/>
      <c r="BS888" s="105"/>
      <c r="BT888" s="105"/>
      <c r="BU888" s="105"/>
      <c r="BV888" s="105"/>
      <c r="BW888" s="105"/>
      <c r="BX888" s="105"/>
      <c r="BY888" s="105"/>
      <c r="BZ888" s="105"/>
      <c r="CA888" s="105"/>
      <c r="CB888" s="105"/>
    </row>
    <row r="889" spans="1:80" s="32" customFormat="1" ht="5.25" customHeight="1">
      <c r="A889" s="111"/>
      <c r="B889" s="975"/>
      <c r="C889" s="976"/>
      <c r="D889" s="977"/>
      <c r="E889" s="274"/>
      <c r="F889" s="27"/>
      <c r="G889" s="27"/>
      <c r="H889" s="27"/>
      <c r="I889" s="27"/>
      <c r="J889" s="27"/>
      <c r="K889" s="27"/>
      <c r="L889" s="27"/>
      <c r="M889" s="27"/>
      <c r="N889" s="27"/>
      <c r="O889" s="27"/>
      <c r="P889" s="27"/>
      <c r="Q889" s="27"/>
      <c r="R889" s="27"/>
      <c r="S889" s="27"/>
      <c r="T889" s="27"/>
      <c r="U889" s="27"/>
      <c r="V889" s="27"/>
      <c r="W889" s="27"/>
      <c r="X889" s="27"/>
      <c r="Y889" s="27"/>
      <c r="Z889" s="27"/>
      <c r="AA889" s="27"/>
      <c r="AB889" s="27"/>
      <c r="AC889" s="27"/>
      <c r="AD889" s="27"/>
      <c r="AE889" s="27"/>
      <c r="AF889" s="27"/>
      <c r="AG889" s="27"/>
      <c r="AH889" s="27"/>
      <c r="AI889" s="27"/>
      <c r="AJ889" s="27"/>
      <c r="AK889" s="27"/>
      <c r="AL889" s="27"/>
      <c r="AM889" s="27"/>
      <c r="AN889" s="27"/>
      <c r="AO889" s="27"/>
      <c r="AP889" s="27"/>
      <c r="AQ889" s="27"/>
      <c r="AR889" s="27"/>
      <c r="AS889" s="27"/>
      <c r="AT889" s="27"/>
      <c r="AU889" s="27"/>
      <c r="AV889" s="27"/>
      <c r="AW889" s="27"/>
      <c r="AX889" s="27"/>
      <c r="AY889" s="27"/>
      <c r="AZ889" s="27"/>
      <c r="BA889" s="27"/>
      <c r="BB889" s="27"/>
      <c r="BC889" s="27"/>
      <c r="BD889" s="27"/>
      <c r="BE889" s="27"/>
      <c r="BF889" s="275"/>
      <c r="BG889" s="905"/>
      <c r="BH889" s="906"/>
      <c r="BI889" s="906"/>
      <c r="BJ889" s="906"/>
      <c r="BK889" s="906"/>
      <c r="BL889" s="907"/>
      <c r="BM889" s="105"/>
      <c r="BN889" s="105"/>
      <c r="BO889" s="105"/>
      <c r="BP889" s="105"/>
      <c r="BQ889" s="105"/>
      <c r="BR889" s="105"/>
      <c r="BS889" s="105"/>
      <c r="BT889" s="105"/>
      <c r="BU889" s="105"/>
      <c r="BV889" s="105"/>
      <c r="BW889" s="105"/>
      <c r="BX889" s="105"/>
      <c r="BY889" s="105"/>
      <c r="BZ889" s="105"/>
      <c r="CA889" s="105"/>
      <c r="CB889" s="105"/>
    </row>
    <row r="890" spans="1:80" s="32" customFormat="1" ht="12.75" customHeight="1">
      <c r="A890" s="111"/>
      <c r="B890" s="969" t="s">
        <v>34</v>
      </c>
      <c r="C890" s="970"/>
      <c r="D890" s="971"/>
      <c r="E890" s="940" t="s">
        <v>95</v>
      </c>
      <c r="F890" s="941"/>
      <c r="G890" s="941"/>
      <c r="H890" s="941"/>
      <c r="I890" s="941"/>
      <c r="J890" s="941"/>
      <c r="K890" s="941"/>
      <c r="L890" s="941"/>
      <c r="M890" s="941"/>
      <c r="N890" s="941"/>
      <c r="O890" s="941"/>
      <c r="P890" s="941"/>
      <c r="Q890" s="941"/>
      <c r="R890" s="941"/>
      <c r="S890" s="941"/>
      <c r="T890" s="941"/>
      <c r="U890" s="941"/>
      <c r="V890" s="941"/>
      <c r="W890" s="941"/>
      <c r="X890" s="941"/>
      <c r="Y890" s="941"/>
      <c r="Z890" s="941"/>
      <c r="AA890" s="941"/>
      <c r="AB890" s="941"/>
      <c r="AC890" s="941"/>
      <c r="AD890" s="941"/>
      <c r="AE890" s="941"/>
      <c r="AF890" s="941"/>
      <c r="AG890" s="941"/>
      <c r="AH890" s="941"/>
      <c r="AI890" s="941"/>
      <c r="AJ890" s="941"/>
      <c r="AK890" s="941"/>
      <c r="AL890" s="941"/>
      <c r="AM890" s="941"/>
      <c r="AN890" s="941"/>
      <c r="AO890" s="941"/>
      <c r="AP890" s="941"/>
      <c r="AQ890" s="941"/>
      <c r="AR890" s="941"/>
      <c r="AS890" s="941"/>
      <c r="AT890" s="941"/>
      <c r="AU890" s="941"/>
      <c r="AV890" s="941"/>
      <c r="AW890" s="941"/>
      <c r="AX890" s="941"/>
      <c r="AY890" s="941"/>
      <c r="AZ890" s="941"/>
      <c r="BA890" s="941"/>
      <c r="BB890" s="941"/>
      <c r="BC890" s="941"/>
      <c r="BD890" s="941"/>
      <c r="BE890" s="941"/>
      <c r="BF890" s="942"/>
      <c r="BG890" s="899"/>
      <c r="BH890" s="900"/>
      <c r="BI890" s="900"/>
      <c r="BJ890" s="900"/>
      <c r="BK890" s="900"/>
      <c r="BL890" s="901"/>
      <c r="BM890" s="105"/>
      <c r="BN890" s="105"/>
      <c r="BO890" s="105"/>
      <c r="BP890" s="105"/>
      <c r="BQ890" s="105"/>
      <c r="BR890" s="105"/>
      <c r="BS890" s="105"/>
      <c r="BT890" s="105"/>
      <c r="BU890" s="105"/>
      <c r="BV890" s="105"/>
      <c r="BW890" s="105"/>
      <c r="BX890" s="105"/>
      <c r="BY890" s="105"/>
      <c r="BZ890" s="105"/>
      <c r="CA890" s="105"/>
      <c r="CB890" s="105"/>
    </row>
    <row r="891" spans="1:80" s="32" customFormat="1" ht="12.75" customHeight="1">
      <c r="A891" s="111"/>
      <c r="B891" s="975"/>
      <c r="C891" s="976"/>
      <c r="D891" s="977"/>
      <c r="E891" s="946"/>
      <c r="F891" s="947"/>
      <c r="G891" s="947"/>
      <c r="H891" s="947"/>
      <c r="I891" s="947"/>
      <c r="J891" s="947"/>
      <c r="K891" s="947"/>
      <c r="L891" s="947"/>
      <c r="M891" s="947"/>
      <c r="N891" s="947"/>
      <c r="O891" s="947"/>
      <c r="P891" s="947"/>
      <c r="Q891" s="947"/>
      <c r="R891" s="947"/>
      <c r="S891" s="947"/>
      <c r="T891" s="947"/>
      <c r="U891" s="947"/>
      <c r="V891" s="947"/>
      <c r="W891" s="947"/>
      <c r="X891" s="947"/>
      <c r="Y891" s="947"/>
      <c r="Z891" s="947"/>
      <c r="AA891" s="947"/>
      <c r="AB891" s="947"/>
      <c r="AC891" s="947"/>
      <c r="AD891" s="947"/>
      <c r="AE891" s="947"/>
      <c r="AF891" s="947"/>
      <c r="AG891" s="947"/>
      <c r="AH891" s="947"/>
      <c r="AI891" s="947"/>
      <c r="AJ891" s="947"/>
      <c r="AK891" s="947"/>
      <c r="AL891" s="947"/>
      <c r="AM891" s="947"/>
      <c r="AN891" s="947"/>
      <c r="AO891" s="947"/>
      <c r="AP891" s="947"/>
      <c r="AQ891" s="947"/>
      <c r="AR891" s="947"/>
      <c r="AS891" s="947"/>
      <c r="AT891" s="947"/>
      <c r="AU891" s="947"/>
      <c r="AV891" s="947"/>
      <c r="AW891" s="947"/>
      <c r="AX891" s="947"/>
      <c r="AY891" s="947"/>
      <c r="AZ891" s="947"/>
      <c r="BA891" s="947"/>
      <c r="BB891" s="947"/>
      <c r="BC891" s="947"/>
      <c r="BD891" s="947"/>
      <c r="BE891" s="947"/>
      <c r="BF891" s="948"/>
      <c r="BG891" s="905"/>
      <c r="BH891" s="906"/>
      <c r="BI891" s="906"/>
      <c r="BJ891" s="906"/>
      <c r="BK891" s="906"/>
      <c r="BL891" s="907"/>
      <c r="BM891" s="105"/>
      <c r="BN891" s="105"/>
      <c r="BO891" s="105"/>
      <c r="BP891" s="105"/>
      <c r="BQ891" s="105"/>
      <c r="BR891" s="105"/>
      <c r="BS891" s="105"/>
      <c r="BT891" s="105"/>
      <c r="BU891" s="105"/>
      <c r="BV891" s="105"/>
      <c r="BW891" s="105"/>
      <c r="BX891" s="105"/>
      <c r="BY891" s="105"/>
      <c r="BZ891" s="105"/>
      <c r="CA891" s="105"/>
      <c r="CB891" s="105"/>
    </row>
    <row r="892" spans="1:80" s="32" customFormat="1" ht="12" customHeight="1">
      <c r="A892" s="111"/>
      <c r="B892" s="1106" t="s">
        <v>35</v>
      </c>
      <c r="C892" s="1107"/>
      <c r="D892" s="1108"/>
      <c r="E892" s="940" t="s">
        <v>831</v>
      </c>
      <c r="F892" s="941"/>
      <c r="G892" s="941"/>
      <c r="H892" s="941"/>
      <c r="I892" s="941"/>
      <c r="J892" s="941"/>
      <c r="K892" s="941"/>
      <c r="L892" s="941"/>
      <c r="M892" s="941"/>
      <c r="N892" s="941"/>
      <c r="O892" s="941"/>
      <c r="P892" s="941"/>
      <c r="Q892" s="941"/>
      <c r="R892" s="941"/>
      <c r="S892" s="941"/>
      <c r="T892" s="941"/>
      <c r="U892" s="941"/>
      <c r="V892" s="941"/>
      <c r="W892" s="941"/>
      <c r="X892" s="941"/>
      <c r="Y892" s="941"/>
      <c r="Z892" s="941"/>
      <c r="AA892" s="941"/>
      <c r="AB892" s="941"/>
      <c r="AC892" s="941"/>
      <c r="AD892" s="941"/>
      <c r="AE892" s="941"/>
      <c r="AF892" s="941"/>
      <c r="AG892" s="941"/>
      <c r="AH892" s="941"/>
      <c r="AI892" s="941"/>
      <c r="AJ892" s="941"/>
      <c r="AK892" s="941"/>
      <c r="AL892" s="941"/>
      <c r="AM892" s="941"/>
      <c r="AN892" s="941"/>
      <c r="AO892" s="941"/>
      <c r="AP892" s="941"/>
      <c r="AQ892" s="941"/>
      <c r="AR892" s="941"/>
      <c r="AS892" s="941"/>
      <c r="AT892" s="941"/>
      <c r="AU892" s="941"/>
      <c r="AV892" s="941"/>
      <c r="AW892" s="941"/>
      <c r="AX892" s="941"/>
      <c r="AY892" s="941"/>
      <c r="AZ892" s="941"/>
      <c r="BA892" s="941"/>
      <c r="BB892" s="941"/>
      <c r="BC892" s="941"/>
      <c r="BD892" s="941"/>
      <c r="BE892" s="941"/>
      <c r="BF892" s="942"/>
      <c r="BG892" s="899"/>
      <c r="BH892" s="900"/>
      <c r="BI892" s="900"/>
      <c r="BJ892" s="900"/>
      <c r="BK892" s="900"/>
      <c r="BL892" s="901"/>
      <c r="BM892" s="105"/>
      <c r="BN892" s="105"/>
      <c r="BO892" s="105"/>
      <c r="BP892" s="105"/>
      <c r="BQ892" s="105"/>
      <c r="BR892" s="105"/>
      <c r="BS892" s="105"/>
      <c r="BT892" s="105"/>
      <c r="BU892" s="105"/>
      <c r="BV892" s="105"/>
      <c r="BW892" s="105"/>
      <c r="BX892" s="105"/>
      <c r="BY892" s="105"/>
      <c r="BZ892" s="105"/>
      <c r="CA892" s="105"/>
      <c r="CB892" s="105"/>
    </row>
    <row r="893" spans="1:80" s="32" customFormat="1" ht="12" customHeight="1">
      <c r="A893" s="111"/>
      <c r="B893" s="1109"/>
      <c r="C893" s="1110"/>
      <c r="D893" s="1111"/>
      <c r="E893" s="943"/>
      <c r="F893" s="944"/>
      <c r="G893" s="944"/>
      <c r="H893" s="944"/>
      <c r="I893" s="944"/>
      <c r="J893" s="944"/>
      <c r="K893" s="944"/>
      <c r="L893" s="944"/>
      <c r="M893" s="944"/>
      <c r="N893" s="944"/>
      <c r="O893" s="944"/>
      <c r="P893" s="944"/>
      <c r="Q893" s="944"/>
      <c r="R893" s="944"/>
      <c r="S893" s="944"/>
      <c r="T893" s="944"/>
      <c r="U893" s="944"/>
      <c r="V893" s="944"/>
      <c r="W893" s="944"/>
      <c r="X893" s="944"/>
      <c r="Y893" s="944"/>
      <c r="Z893" s="944"/>
      <c r="AA893" s="944"/>
      <c r="AB893" s="944"/>
      <c r="AC893" s="944"/>
      <c r="AD893" s="944"/>
      <c r="AE893" s="944"/>
      <c r="AF893" s="944"/>
      <c r="AG893" s="944"/>
      <c r="AH893" s="944"/>
      <c r="AI893" s="944"/>
      <c r="AJ893" s="944"/>
      <c r="AK893" s="944"/>
      <c r="AL893" s="944"/>
      <c r="AM893" s="944"/>
      <c r="AN893" s="944"/>
      <c r="AO893" s="944"/>
      <c r="AP893" s="944"/>
      <c r="AQ893" s="944"/>
      <c r="AR893" s="944"/>
      <c r="AS893" s="944"/>
      <c r="AT893" s="944"/>
      <c r="AU893" s="944"/>
      <c r="AV893" s="944"/>
      <c r="AW893" s="944"/>
      <c r="AX893" s="944"/>
      <c r="AY893" s="944"/>
      <c r="AZ893" s="944"/>
      <c r="BA893" s="944"/>
      <c r="BB893" s="944"/>
      <c r="BC893" s="944"/>
      <c r="BD893" s="944"/>
      <c r="BE893" s="944"/>
      <c r="BF893" s="945"/>
      <c r="BG893" s="902"/>
      <c r="BH893" s="903"/>
      <c r="BI893" s="903"/>
      <c r="BJ893" s="903"/>
      <c r="BK893" s="903"/>
      <c r="BL893" s="904"/>
      <c r="BM893" s="105"/>
      <c r="BN893" s="105"/>
      <c r="BO893" s="105"/>
      <c r="BP893" s="105"/>
      <c r="BQ893" s="105"/>
      <c r="BR893" s="105"/>
      <c r="BS893" s="105"/>
      <c r="BT893" s="105"/>
      <c r="BU893" s="105"/>
      <c r="BV893" s="105"/>
      <c r="BW893" s="105"/>
      <c r="BX893" s="105"/>
      <c r="BY893" s="105"/>
      <c r="BZ893" s="105"/>
      <c r="CA893" s="105"/>
      <c r="CB893" s="105"/>
    </row>
    <row r="894" spans="1:80" s="32" customFormat="1" ht="12" customHeight="1">
      <c r="A894" s="111"/>
      <c r="B894" s="1109"/>
      <c r="C894" s="1110"/>
      <c r="D894" s="1111"/>
      <c r="E894" s="943"/>
      <c r="F894" s="944"/>
      <c r="G894" s="944"/>
      <c r="H894" s="944"/>
      <c r="I894" s="944"/>
      <c r="J894" s="944"/>
      <c r="K894" s="944"/>
      <c r="L894" s="944"/>
      <c r="M894" s="944"/>
      <c r="N894" s="944"/>
      <c r="O894" s="944"/>
      <c r="P894" s="944"/>
      <c r="Q894" s="944"/>
      <c r="R894" s="944"/>
      <c r="S894" s="944"/>
      <c r="T894" s="944"/>
      <c r="U894" s="944"/>
      <c r="V894" s="944"/>
      <c r="W894" s="944"/>
      <c r="X894" s="944"/>
      <c r="Y894" s="944"/>
      <c r="Z894" s="944"/>
      <c r="AA894" s="944"/>
      <c r="AB894" s="944"/>
      <c r="AC894" s="944"/>
      <c r="AD894" s="944"/>
      <c r="AE894" s="944"/>
      <c r="AF894" s="944"/>
      <c r="AG894" s="944"/>
      <c r="AH894" s="944"/>
      <c r="AI894" s="944"/>
      <c r="AJ894" s="944"/>
      <c r="AK894" s="944"/>
      <c r="AL894" s="944"/>
      <c r="AM894" s="944"/>
      <c r="AN894" s="944"/>
      <c r="AO894" s="944"/>
      <c r="AP894" s="944"/>
      <c r="AQ894" s="944"/>
      <c r="AR894" s="944"/>
      <c r="AS894" s="944"/>
      <c r="AT894" s="944"/>
      <c r="AU894" s="944"/>
      <c r="AV894" s="944"/>
      <c r="AW894" s="944"/>
      <c r="AX894" s="944"/>
      <c r="AY894" s="944"/>
      <c r="AZ894" s="944"/>
      <c r="BA894" s="944"/>
      <c r="BB894" s="944"/>
      <c r="BC894" s="944"/>
      <c r="BD894" s="944"/>
      <c r="BE894" s="944"/>
      <c r="BF894" s="945"/>
      <c r="BG894" s="902"/>
      <c r="BH894" s="903"/>
      <c r="BI894" s="903"/>
      <c r="BJ894" s="903"/>
      <c r="BK894" s="903"/>
      <c r="BL894" s="904"/>
      <c r="BM894" s="105"/>
      <c r="BN894" s="105"/>
      <c r="BO894" s="105"/>
      <c r="BP894" s="105"/>
      <c r="BQ894" s="105"/>
      <c r="BR894" s="105"/>
      <c r="BS894" s="105"/>
      <c r="BT894" s="105"/>
      <c r="BU894" s="105"/>
      <c r="BV894" s="105"/>
      <c r="BW894" s="105"/>
      <c r="BX894" s="105"/>
      <c r="BY894" s="105"/>
      <c r="BZ894" s="105"/>
      <c r="CA894" s="105"/>
      <c r="CB894" s="105"/>
    </row>
    <row r="895" spans="1:80" s="32" customFormat="1" ht="12" customHeight="1">
      <c r="A895" s="111"/>
      <c r="B895" s="1112"/>
      <c r="C895" s="1113"/>
      <c r="D895" s="1114"/>
      <c r="E895" s="946"/>
      <c r="F895" s="947"/>
      <c r="G895" s="947"/>
      <c r="H895" s="947"/>
      <c r="I895" s="947"/>
      <c r="J895" s="947"/>
      <c r="K895" s="947"/>
      <c r="L895" s="947"/>
      <c r="M895" s="947"/>
      <c r="N895" s="947"/>
      <c r="O895" s="947"/>
      <c r="P895" s="947"/>
      <c r="Q895" s="947"/>
      <c r="R895" s="947"/>
      <c r="S895" s="947"/>
      <c r="T895" s="947"/>
      <c r="U895" s="947"/>
      <c r="V895" s="947"/>
      <c r="W895" s="947"/>
      <c r="X895" s="947"/>
      <c r="Y895" s="947"/>
      <c r="Z895" s="947"/>
      <c r="AA895" s="947"/>
      <c r="AB895" s="947"/>
      <c r="AC895" s="947"/>
      <c r="AD895" s="947"/>
      <c r="AE895" s="947"/>
      <c r="AF895" s="947"/>
      <c r="AG895" s="947"/>
      <c r="AH895" s="947"/>
      <c r="AI895" s="947"/>
      <c r="AJ895" s="947"/>
      <c r="AK895" s="947"/>
      <c r="AL895" s="947"/>
      <c r="AM895" s="947"/>
      <c r="AN895" s="947"/>
      <c r="AO895" s="947"/>
      <c r="AP895" s="947"/>
      <c r="AQ895" s="947"/>
      <c r="AR895" s="947"/>
      <c r="AS895" s="947"/>
      <c r="AT895" s="947"/>
      <c r="AU895" s="947"/>
      <c r="AV895" s="947"/>
      <c r="AW895" s="947"/>
      <c r="AX895" s="947"/>
      <c r="AY895" s="947"/>
      <c r="AZ895" s="947"/>
      <c r="BA895" s="947"/>
      <c r="BB895" s="947"/>
      <c r="BC895" s="947"/>
      <c r="BD895" s="947"/>
      <c r="BE895" s="947"/>
      <c r="BF895" s="948"/>
      <c r="BG895" s="905"/>
      <c r="BH895" s="906"/>
      <c r="BI895" s="906"/>
      <c r="BJ895" s="906"/>
      <c r="BK895" s="906"/>
      <c r="BL895" s="907"/>
      <c r="BM895" s="105"/>
      <c r="BN895" s="105"/>
      <c r="BO895" s="105"/>
      <c r="BP895" s="105"/>
      <c r="BQ895" s="105"/>
      <c r="BR895" s="105"/>
      <c r="BS895" s="105"/>
      <c r="BT895" s="105"/>
      <c r="BU895" s="105"/>
      <c r="BV895" s="105"/>
      <c r="BW895" s="105"/>
      <c r="BX895" s="105"/>
      <c r="BY895" s="105"/>
      <c r="BZ895" s="105"/>
      <c r="CA895" s="105"/>
      <c r="CB895" s="105"/>
    </row>
    <row r="896" spans="1:80" s="32" customFormat="1" ht="12" customHeight="1">
      <c r="A896" s="111"/>
      <c r="B896" s="1106" t="s">
        <v>36</v>
      </c>
      <c r="C896" s="1107"/>
      <c r="D896" s="1108"/>
      <c r="E896" s="931" t="s">
        <v>1499</v>
      </c>
      <c r="F896" s="932"/>
      <c r="G896" s="932"/>
      <c r="H896" s="932"/>
      <c r="I896" s="932"/>
      <c r="J896" s="932"/>
      <c r="K896" s="932"/>
      <c r="L896" s="932"/>
      <c r="M896" s="932"/>
      <c r="N896" s="932"/>
      <c r="O896" s="932"/>
      <c r="P896" s="932"/>
      <c r="Q896" s="932"/>
      <c r="R896" s="932"/>
      <c r="S896" s="932"/>
      <c r="T896" s="932"/>
      <c r="U896" s="932"/>
      <c r="V896" s="932"/>
      <c r="W896" s="932"/>
      <c r="X896" s="932"/>
      <c r="Y896" s="932"/>
      <c r="Z896" s="932"/>
      <c r="AA896" s="932"/>
      <c r="AB896" s="932"/>
      <c r="AC896" s="932"/>
      <c r="AD896" s="932"/>
      <c r="AE896" s="932"/>
      <c r="AF896" s="932"/>
      <c r="AG896" s="932"/>
      <c r="AH896" s="932"/>
      <c r="AI896" s="932"/>
      <c r="AJ896" s="932"/>
      <c r="AK896" s="932"/>
      <c r="AL896" s="932"/>
      <c r="AM896" s="932"/>
      <c r="AN896" s="932"/>
      <c r="AO896" s="932"/>
      <c r="AP896" s="932"/>
      <c r="AQ896" s="932"/>
      <c r="AR896" s="932"/>
      <c r="AS896" s="932"/>
      <c r="AT896" s="932"/>
      <c r="AU896" s="932"/>
      <c r="AV896" s="932"/>
      <c r="AW896" s="932"/>
      <c r="AX896" s="932"/>
      <c r="AY896" s="932"/>
      <c r="AZ896" s="932"/>
      <c r="BA896" s="932"/>
      <c r="BB896" s="932"/>
      <c r="BC896" s="932"/>
      <c r="BD896" s="932"/>
      <c r="BE896" s="932"/>
      <c r="BF896" s="933"/>
      <c r="BG896" s="899"/>
      <c r="BH896" s="900"/>
      <c r="BI896" s="900"/>
      <c r="BJ896" s="900"/>
      <c r="BK896" s="900"/>
      <c r="BL896" s="901"/>
      <c r="BM896" s="105"/>
      <c r="BN896" s="105"/>
      <c r="BO896" s="105"/>
      <c r="BP896" s="105"/>
      <c r="BQ896" s="105"/>
      <c r="BR896" s="105"/>
      <c r="BS896" s="105"/>
      <c r="BT896" s="105"/>
      <c r="BU896" s="105"/>
      <c r="BV896" s="105"/>
      <c r="BW896" s="105"/>
      <c r="BX896" s="105"/>
      <c r="BY896" s="105"/>
      <c r="BZ896" s="105"/>
      <c r="CA896" s="105"/>
      <c r="CB896" s="105"/>
    </row>
    <row r="897" spans="1:80" s="32" customFormat="1" ht="12" customHeight="1">
      <c r="A897" s="111"/>
      <c r="B897" s="1109"/>
      <c r="C897" s="1110"/>
      <c r="D897" s="1111"/>
      <c r="E897" s="934"/>
      <c r="F897" s="935"/>
      <c r="G897" s="935"/>
      <c r="H897" s="935"/>
      <c r="I897" s="935"/>
      <c r="J897" s="935"/>
      <c r="K897" s="935"/>
      <c r="L897" s="935"/>
      <c r="M897" s="935"/>
      <c r="N897" s="935"/>
      <c r="O897" s="935"/>
      <c r="P897" s="935"/>
      <c r="Q897" s="935"/>
      <c r="R897" s="935"/>
      <c r="S897" s="935"/>
      <c r="T897" s="935"/>
      <c r="U897" s="935"/>
      <c r="V897" s="935"/>
      <c r="W897" s="935"/>
      <c r="X897" s="935"/>
      <c r="Y897" s="935"/>
      <c r="Z897" s="935"/>
      <c r="AA897" s="935"/>
      <c r="AB897" s="935"/>
      <c r="AC897" s="935"/>
      <c r="AD897" s="935"/>
      <c r="AE897" s="935"/>
      <c r="AF897" s="935"/>
      <c r="AG897" s="935"/>
      <c r="AH897" s="935"/>
      <c r="AI897" s="935"/>
      <c r="AJ897" s="935"/>
      <c r="AK897" s="935"/>
      <c r="AL897" s="935"/>
      <c r="AM897" s="935"/>
      <c r="AN897" s="935"/>
      <c r="AO897" s="935"/>
      <c r="AP897" s="935"/>
      <c r="AQ897" s="935"/>
      <c r="AR897" s="935"/>
      <c r="AS897" s="935"/>
      <c r="AT897" s="935"/>
      <c r="AU897" s="935"/>
      <c r="AV897" s="935"/>
      <c r="AW897" s="935"/>
      <c r="AX897" s="935"/>
      <c r="AY897" s="935"/>
      <c r="AZ897" s="935"/>
      <c r="BA897" s="935"/>
      <c r="BB897" s="935"/>
      <c r="BC897" s="935"/>
      <c r="BD897" s="935"/>
      <c r="BE897" s="935"/>
      <c r="BF897" s="936"/>
      <c r="BG897" s="902"/>
      <c r="BH897" s="903"/>
      <c r="BI897" s="903"/>
      <c r="BJ897" s="903"/>
      <c r="BK897" s="903"/>
      <c r="BL897" s="904"/>
      <c r="BM897" s="105"/>
      <c r="BN897" s="105"/>
      <c r="BO897" s="105"/>
      <c r="BP897" s="105"/>
      <c r="BQ897" s="105"/>
      <c r="BR897" s="105"/>
      <c r="BS897" s="105"/>
      <c r="BT897" s="105"/>
      <c r="BU897" s="105"/>
      <c r="BV897" s="105"/>
      <c r="BW897" s="105"/>
      <c r="BX897" s="105"/>
      <c r="BY897" s="105"/>
      <c r="BZ897" s="105"/>
      <c r="CA897" s="105"/>
      <c r="CB897" s="105"/>
    </row>
    <row r="898" spans="1:80" s="32" customFormat="1" ht="12" customHeight="1">
      <c r="A898" s="111"/>
      <c r="B898" s="1109"/>
      <c r="C898" s="1110"/>
      <c r="D898" s="1111"/>
      <c r="E898" s="934"/>
      <c r="F898" s="935"/>
      <c r="G898" s="935"/>
      <c r="H898" s="935"/>
      <c r="I898" s="935"/>
      <c r="J898" s="935"/>
      <c r="K898" s="935"/>
      <c r="L898" s="935"/>
      <c r="M898" s="935"/>
      <c r="N898" s="935"/>
      <c r="O898" s="935"/>
      <c r="P898" s="935"/>
      <c r="Q898" s="935"/>
      <c r="R898" s="935"/>
      <c r="S898" s="935"/>
      <c r="T898" s="935"/>
      <c r="U898" s="935"/>
      <c r="V898" s="935"/>
      <c r="W898" s="935"/>
      <c r="X898" s="935"/>
      <c r="Y898" s="935"/>
      <c r="Z898" s="935"/>
      <c r="AA898" s="935"/>
      <c r="AB898" s="935"/>
      <c r="AC898" s="935"/>
      <c r="AD898" s="935"/>
      <c r="AE898" s="935"/>
      <c r="AF898" s="935"/>
      <c r="AG898" s="935"/>
      <c r="AH898" s="935"/>
      <c r="AI898" s="935"/>
      <c r="AJ898" s="935"/>
      <c r="AK898" s="935"/>
      <c r="AL898" s="935"/>
      <c r="AM898" s="935"/>
      <c r="AN898" s="935"/>
      <c r="AO898" s="935"/>
      <c r="AP898" s="935"/>
      <c r="AQ898" s="935"/>
      <c r="AR898" s="935"/>
      <c r="AS898" s="935"/>
      <c r="AT898" s="935"/>
      <c r="AU898" s="935"/>
      <c r="AV898" s="935"/>
      <c r="AW898" s="935"/>
      <c r="AX898" s="935"/>
      <c r="AY898" s="935"/>
      <c r="AZ898" s="935"/>
      <c r="BA898" s="935"/>
      <c r="BB898" s="935"/>
      <c r="BC898" s="935"/>
      <c r="BD898" s="935"/>
      <c r="BE898" s="935"/>
      <c r="BF898" s="936"/>
      <c r="BG898" s="902"/>
      <c r="BH898" s="903"/>
      <c r="BI898" s="903"/>
      <c r="BJ898" s="903"/>
      <c r="BK898" s="903"/>
      <c r="BL898" s="904"/>
      <c r="BM898" s="105"/>
      <c r="BN898" s="105"/>
      <c r="BO898" s="105"/>
      <c r="BP898" s="105"/>
      <c r="BQ898" s="105"/>
      <c r="BR898" s="105"/>
      <c r="BS898" s="105"/>
      <c r="BT898" s="105"/>
      <c r="BU898" s="105"/>
      <c r="BV898" s="105"/>
      <c r="BW898" s="105"/>
      <c r="BX898" s="105"/>
      <c r="BY898" s="105"/>
      <c r="BZ898" s="105"/>
      <c r="CA898" s="105"/>
      <c r="CB898" s="105"/>
    </row>
    <row r="899" spans="1:80" s="32" customFormat="1" ht="12" customHeight="1">
      <c r="A899" s="111"/>
      <c r="B899" s="1112"/>
      <c r="C899" s="1113"/>
      <c r="D899" s="1114"/>
      <c r="E899" s="937"/>
      <c r="F899" s="938"/>
      <c r="G899" s="938"/>
      <c r="H899" s="938"/>
      <c r="I899" s="938"/>
      <c r="J899" s="938"/>
      <c r="K899" s="938"/>
      <c r="L899" s="938"/>
      <c r="M899" s="938"/>
      <c r="N899" s="938"/>
      <c r="O899" s="938"/>
      <c r="P899" s="938"/>
      <c r="Q899" s="938"/>
      <c r="R899" s="938"/>
      <c r="S899" s="938"/>
      <c r="T899" s="938"/>
      <c r="U899" s="938"/>
      <c r="V899" s="938"/>
      <c r="W899" s="938"/>
      <c r="X899" s="938"/>
      <c r="Y899" s="938"/>
      <c r="Z899" s="938"/>
      <c r="AA899" s="938"/>
      <c r="AB899" s="938"/>
      <c r="AC899" s="938"/>
      <c r="AD899" s="938"/>
      <c r="AE899" s="938"/>
      <c r="AF899" s="938"/>
      <c r="AG899" s="938"/>
      <c r="AH899" s="938"/>
      <c r="AI899" s="938"/>
      <c r="AJ899" s="938"/>
      <c r="AK899" s="938"/>
      <c r="AL899" s="938"/>
      <c r="AM899" s="938"/>
      <c r="AN899" s="938"/>
      <c r="AO899" s="938"/>
      <c r="AP899" s="938"/>
      <c r="AQ899" s="938"/>
      <c r="AR899" s="938"/>
      <c r="AS899" s="938"/>
      <c r="AT899" s="938"/>
      <c r="AU899" s="938"/>
      <c r="AV899" s="938"/>
      <c r="AW899" s="938"/>
      <c r="AX899" s="938"/>
      <c r="AY899" s="938"/>
      <c r="AZ899" s="938"/>
      <c r="BA899" s="938"/>
      <c r="BB899" s="938"/>
      <c r="BC899" s="938"/>
      <c r="BD899" s="938"/>
      <c r="BE899" s="938"/>
      <c r="BF899" s="939"/>
      <c r="BG899" s="905"/>
      <c r="BH899" s="906"/>
      <c r="BI899" s="906"/>
      <c r="BJ899" s="906"/>
      <c r="BK899" s="906"/>
      <c r="BL899" s="907"/>
      <c r="BM899" s="105"/>
      <c r="BN899" s="105"/>
      <c r="BO899" s="105"/>
      <c r="BP899" s="105"/>
      <c r="BQ899" s="105"/>
      <c r="BR899" s="105"/>
      <c r="BS899" s="105"/>
      <c r="BT899" s="105"/>
      <c r="BU899" s="105"/>
      <c r="BV899" s="105"/>
      <c r="BW899" s="105"/>
      <c r="BX899" s="105"/>
      <c r="BY899" s="105"/>
      <c r="BZ899" s="105"/>
      <c r="CA899" s="105"/>
      <c r="CB899" s="105"/>
    </row>
    <row r="900" spans="1:80" s="32" customFormat="1" ht="12.75" customHeight="1">
      <c r="A900" s="111"/>
      <c r="B900" s="969" t="s">
        <v>38</v>
      </c>
      <c r="C900" s="970"/>
      <c r="D900" s="971"/>
      <c r="E900" s="940" t="s">
        <v>1453</v>
      </c>
      <c r="F900" s="941"/>
      <c r="G900" s="941"/>
      <c r="H900" s="941"/>
      <c r="I900" s="941"/>
      <c r="J900" s="941"/>
      <c r="K900" s="941"/>
      <c r="L900" s="941"/>
      <c r="M900" s="941"/>
      <c r="N900" s="941"/>
      <c r="O900" s="941"/>
      <c r="P900" s="941"/>
      <c r="Q900" s="941"/>
      <c r="R900" s="941"/>
      <c r="S900" s="941"/>
      <c r="T900" s="941"/>
      <c r="U900" s="941"/>
      <c r="V900" s="941"/>
      <c r="W900" s="941"/>
      <c r="X900" s="941"/>
      <c r="Y900" s="941"/>
      <c r="Z900" s="941"/>
      <c r="AA900" s="941"/>
      <c r="AB900" s="941"/>
      <c r="AC900" s="941"/>
      <c r="AD900" s="941"/>
      <c r="AE900" s="941"/>
      <c r="AF900" s="941"/>
      <c r="AG900" s="941"/>
      <c r="AH900" s="941"/>
      <c r="AI900" s="941"/>
      <c r="AJ900" s="941"/>
      <c r="AK900" s="941"/>
      <c r="AL900" s="941"/>
      <c r="AM900" s="941"/>
      <c r="AN900" s="941"/>
      <c r="AO900" s="941"/>
      <c r="AP900" s="941"/>
      <c r="AQ900" s="941"/>
      <c r="AR900" s="941"/>
      <c r="AS900" s="941"/>
      <c r="AT900" s="941"/>
      <c r="AU900" s="941"/>
      <c r="AV900" s="941"/>
      <c r="AW900" s="941"/>
      <c r="AX900" s="941"/>
      <c r="AY900" s="941"/>
      <c r="AZ900" s="941"/>
      <c r="BA900" s="941"/>
      <c r="BB900" s="941"/>
      <c r="BC900" s="941"/>
      <c r="BD900" s="941"/>
      <c r="BE900" s="941"/>
      <c r="BF900" s="942"/>
      <c r="BG900" s="899"/>
      <c r="BH900" s="900"/>
      <c r="BI900" s="900"/>
      <c r="BJ900" s="900"/>
      <c r="BK900" s="900"/>
      <c r="BL900" s="901"/>
      <c r="BM900" s="105"/>
      <c r="BN900" s="105"/>
      <c r="BO900" s="105"/>
      <c r="BP900" s="105"/>
      <c r="BQ900" s="105"/>
      <c r="BR900" s="105"/>
      <c r="BS900" s="105"/>
      <c r="BT900" s="105"/>
      <c r="BU900" s="105"/>
      <c r="BV900" s="105"/>
      <c r="BW900" s="105"/>
      <c r="BX900" s="105"/>
      <c r="BY900" s="105"/>
      <c r="BZ900" s="105"/>
      <c r="CA900" s="105"/>
      <c r="CB900" s="105"/>
    </row>
    <row r="901" spans="1:80" s="32" customFormat="1" ht="12.75" customHeight="1">
      <c r="A901" s="111"/>
      <c r="B901" s="975"/>
      <c r="C901" s="976"/>
      <c r="D901" s="977"/>
      <c r="E901" s="946"/>
      <c r="F901" s="947"/>
      <c r="G901" s="947"/>
      <c r="H901" s="947"/>
      <c r="I901" s="947"/>
      <c r="J901" s="947"/>
      <c r="K901" s="947"/>
      <c r="L901" s="947"/>
      <c r="M901" s="947"/>
      <c r="N901" s="947"/>
      <c r="O901" s="947"/>
      <c r="P901" s="947"/>
      <c r="Q901" s="947"/>
      <c r="R901" s="947"/>
      <c r="S901" s="947"/>
      <c r="T901" s="947"/>
      <c r="U901" s="947"/>
      <c r="V901" s="947"/>
      <c r="W901" s="947"/>
      <c r="X901" s="947"/>
      <c r="Y901" s="947"/>
      <c r="Z901" s="947"/>
      <c r="AA901" s="947"/>
      <c r="AB901" s="947"/>
      <c r="AC901" s="947"/>
      <c r="AD901" s="947"/>
      <c r="AE901" s="947"/>
      <c r="AF901" s="947"/>
      <c r="AG901" s="947"/>
      <c r="AH901" s="947"/>
      <c r="AI901" s="947"/>
      <c r="AJ901" s="947"/>
      <c r="AK901" s="947"/>
      <c r="AL901" s="947"/>
      <c r="AM901" s="947"/>
      <c r="AN901" s="947"/>
      <c r="AO901" s="947"/>
      <c r="AP901" s="947"/>
      <c r="AQ901" s="947"/>
      <c r="AR901" s="947"/>
      <c r="AS901" s="947"/>
      <c r="AT901" s="947"/>
      <c r="AU901" s="947"/>
      <c r="AV901" s="947"/>
      <c r="AW901" s="947"/>
      <c r="AX901" s="947"/>
      <c r="AY901" s="947"/>
      <c r="AZ901" s="947"/>
      <c r="BA901" s="947"/>
      <c r="BB901" s="947"/>
      <c r="BC901" s="947"/>
      <c r="BD901" s="947"/>
      <c r="BE901" s="947"/>
      <c r="BF901" s="948"/>
      <c r="BG901" s="905"/>
      <c r="BH901" s="906"/>
      <c r="BI901" s="906"/>
      <c r="BJ901" s="906"/>
      <c r="BK901" s="906"/>
      <c r="BL901" s="907"/>
      <c r="BM901" s="105"/>
      <c r="BN901" s="105"/>
      <c r="BO901" s="105"/>
      <c r="BP901" s="105"/>
      <c r="BQ901" s="105"/>
      <c r="BR901" s="105"/>
      <c r="BS901" s="105"/>
      <c r="BT901" s="105"/>
      <c r="BU901" s="105"/>
      <c r="BV901" s="105"/>
      <c r="BW901" s="105"/>
      <c r="BX901" s="105"/>
      <c r="BY901" s="105"/>
      <c r="BZ901" s="105"/>
      <c r="CA901" s="105"/>
      <c r="CB901" s="105"/>
    </row>
    <row r="902" spans="1:80" s="32" customFormat="1" ht="12.6" customHeight="1">
      <c r="A902" s="111"/>
      <c r="B902" s="969" t="s">
        <v>41</v>
      </c>
      <c r="C902" s="970"/>
      <c r="D902" s="971"/>
      <c r="E902" s="931" t="s">
        <v>1454</v>
      </c>
      <c r="F902" s="932"/>
      <c r="G902" s="932"/>
      <c r="H902" s="932"/>
      <c r="I902" s="932"/>
      <c r="J902" s="932"/>
      <c r="K902" s="932"/>
      <c r="L902" s="932"/>
      <c r="M902" s="932"/>
      <c r="N902" s="932"/>
      <c r="O902" s="932"/>
      <c r="P902" s="932"/>
      <c r="Q902" s="932"/>
      <c r="R902" s="932"/>
      <c r="S902" s="932"/>
      <c r="T902" s="932"/>
      <c r="U902" s="932"/>
      <c r="V902" s="932"/>
      <c r="W902" s="932"/>
      <c r="X902" s="932"/>
      <c r="Y902" s="932"/>
      <c r="Z902" s="932"/>
      <c r="AA902" s="932"/>
      <c r="AB902" s="932"/>
      <c r="AC902" s="932"/>
      <c r="AD902" s="932"/>
      <c r="AE902" s="932"/>
      <c r="AF902" s="932"/>
      <c r="AG902" s="932"/>
      <c r="AH902" s="932"/>
      <c r="AI902" s="932"/>
      <c r="AJ902" s="932"/>
      <c r="AK902" s="932"/>
      <c r="AL902" s="932"/>
      <c r="AM902" s="932"/>
      <c r="AN902" s="932"/>
      <c r="AO902" s="932"/>
      <c r="AP902" s="932"/>
      <c r="AQ902" s="932"/>
      <c r="AR902" s="932"/>
      <c r="AS902" s="932"/>
      <c r="AT902" s="932"/>
      <c r="AU902" s="932"/>
      <c r="AV902" s="932"/>
      <c r="AW902" s="932"/>
      <c r="AX902" s="932"/>
      <c r="AY902" s="932"/>
      <c r="AZ902" s="932"/>
      <c r="BA902" s="932"/>
      <c r="BB902" s="932"/>
      <c r="BC902" s="932"/>
      <c r="BD902" s="932"/>
      <c r="BE902" s="932"/>
      <c r="BF902" s="933"/>
      <c r="BG902" s="899"/>
      <c r="BH902" s="900"/>
      <c r="BI902" s="900"/>
      <c r="BJ902" s="900"/>
      <c r="BK902" s="900"/>
      <c r="BL902" s="901"/>
      <c r="BM902" s="105"/>
      <c r="BN902" s="105"/>
      <c r="BO902" s="105"/>
      <c r="BP902" s="105"/>
      <c r="BQ902" s="105"/>
      <c r="BR902" s="105"/>
      <c r="BS902" s="105"/>
      <c r="BT902" s="105"/>
      <c r="BU902" s="105"/>
      <c r="BV902" s="105"/>
      <c r="BW902" s="105"/>
      <c r="BX902" s="105"/>
      <c r="BY902" s="105"/>
      <c r="BZ902" s="105"/>
      <c r="CA902" s="105"/>
      <c r="CB902" s="105"/>
    </row>
    <row r="903" spans="1:80" s="32" customFormat="1" ht="12.6" customHeight="1">
      <c r="A903" s="111"/>
      <c r="B903" s="972"/>
      <c r="C903" s="973"/>
      <c r="D903" s="974"/>
      <c r="E903" s="934"/>
      <c r="F903" s="935"/>
      <c r="G903" s="935"/>
      <c r="H903" s="935"/>
      <c r="I903" s="935"/>
      <c r="J903" s="935"/>
      <c r="K903" s="935"/>
      <c r="L903" s="935"/>
      <c r="M903" s="935"/>
      <c r="N903" s="935"/>
      <c r="O903" s="935"/>
      <c r="P903" s="935"/>
      <c r="Q903" s="935"/>
      <c r="R903" s="935"/>
      <c r="S903" s="935"/>
      <c r="T903" s="935"/>
      <c r="U903" s="935"/>
      <c r="V903" s="935"/>
      <c r="W903" s="935"/>
      <c r="X903" s="935"/>
      <c r="Y903" s="935"/>
      <c r="Z903" s="935"/>
      <c r="AA903" s="935"/>
      <c r="AB903" s="935"/>
      <c r="AC903" s="935"/>
      <c r="AD903" s="935"/>
      <c r="AE903" s="935"/>
      <c r="AF903" s="935"/>
      <c r="AG903" s="935"/>
      <c r="AH903" s="935"/>
      <c r="AI903" s="935"/>
      <c r="AJ903" s="935"/>
      <c r="AK903" s="935"/>
      <c r="AL903" s="935"/>
      <c r="AM903" s="935"/>
      <c r="AN903" s="935"/>
      <c r="AO903" s="935"/>
      <c r="AP903" s="935"/>
      <c r="AQ903" s="935"/>
      <c r="AR903" s="935"/>
      <c r="AS903" s="935"/>
      <c r="AT903" s="935"/>
      <c r="AU903" s="935"/>
      <c r="AV903" s="935"/>
      <c r="AW903" s="935"/>
      <c r="AX903" s="935"/>
      <c r="AY903" s="935"/>
      <c r="AZ903" s="935"/>
      <c r="BA903" s="935"/>
      <c r="BB903" s="935"/>
      <c r="BC903" s="935"/>
      <c r="BD903" s="935"/>
      <c r="BE903" s="935"/>
      <c r="BF903" s="936"/>
      <c r="BG903" s="902"/>
      <c r="BH903" s="903"/>
      <c r="BI903" s="903"/>
      <c r="BJ903" s="903"/>
      <c r="BK903" s="903"/>
      <c r="BL903" s="904"/>
      <c r="BM903" s="105"/>
      <c r="BN903" s="105"/>
      <c r="BO903" s="105"/>
      <c r="BP903" s="105"/>
      <c r="BQ903" s="105"/>
      <c r="BR903" s="105"/>
      <c r="BS903" s="105"/>
      <c r="BT903" s="105"/>
      <c r="BU903" s="105"/>
      <c r="BV903" s="105"/>
      <c r="BW903" s="105"/>
      <c r="BX903" s="105"/>
      <c r="BY903" s="105"/>
      <c r="BZ903" s="105"/>
      <c r="CA903" s="105"/>
      <c r="CB903" s="105"/>
    </row>
    <row r="904" spans="1:80" s="32" customFormat="1" ht="12.6" customHeight="1">
      <c r="A904" s="111"/>
      <c r="B904" s="975"/>
      <c r="C904" s="976"/>
      <c r="D904" s="977"/>
      <c r="E904" s="937"/>
      <c r="F904" s="938"/>
      <c r="G904" s="938"/>
      <c r="H904" s="938"/>
      <c r="I904" s="938"/>
      <c r="J904" s="938"/>
      <c r="K904" s="938"/>
      <c r="L904" s="938"/>
      <c r="M904" s="938"/>
      <c r="N904" s="938"/>
      <c r="O904" s="938"/>
      <c r="P904" s="938"/>
      <c r="Q904" s="938"/>
      <c r="R904" s="938"/>
      <c r="S904" s="938"/>
      <c r="T904" s="938"/>
      <c r="U904" s="938"/>
      <c r="V904" s="938"/>
      <c r="W904" s="938"/>
      <c r="X904" s="938"/>
      <c r="Y904" s="938"/>
      <c r="Z904" s="938"/>
      <c r="AA904" s="938"/>
      <c r="AB904" s="938"/>
      <c r="AC904" s="938"/>
      <c r="AD904" s="938"/>
      <c r="AE904" s="938"/>
      <c r="AF904" s="938"/>
      <c r="AG904" s="938"/>
      <c r="AH904" s="938"/>
      <c r="AI904" s="938"/>
      <c r="AJ904" s="938"/>
      <c r="AK904" s="938"/>
      <c r="AL904" s="938"/>
      <c r="AM904" s="938"/>
      <c r="AN904" s="938"/>
      <c r="AO904" s="938"/>
      <c r="AP904" s="938"/>
      <c r="AQ904" s="938"/>
      <c r="AR904" s="938"/>
      <c r="AS904" s="938"/>
      <c r="AT904" s="938"/>
      <c r="AU904" s="938"/>
      <c r="AV904" s="938"/>
      <c r="AW904" s="938"/>
      <c r="AX904" s="938"/>
      <c r="AY904" s="938"/>
      <c r="AZ904" s="938"/>
      <c r="BA904" s="938"/>
      <c r="BB904" s="938"/>
      <c r="BC904" s="938"/>
      <c r="BD904" s="938"/>
      <c r="BE904" s="938"/>
      <c r="BF904" s="939"/>
      <c r="BG904" s="905"/>
      <c r="BH904" s="906"/>
      <c r="BI904" s="906"/>
      <c r="BJ904" s="906"/>
      <c r="BK904" s="906"/>
      <c r="BL904" s="907"/>
      <c r="BM904" s="105"/>
      <c r="BN904" s="105"/>
      <c r="BO904" s="105"/>
      <c r="BP904" s="105"/>
      <c r="BQ904" s="105"/>
      <c r="BR904" s="105"/>
      <c r="BS904" s="105"/>
      <c r="BT904" s="105"/>
      <c r="BU904" s="105"/>
      <c r="BV904" s="105"/>
      <c r="BW904" s="105"/>
      <c r="BX904" s="105"/>
      <c r="BY904" s="105"/>
      <c r="BZ904" s="105"/>
      <c r="CA904" s="105"/>
      <c r="CB904" s="105"/>
    </row>
    <row r="905" spans="1:80" s="399" customFormat="1" ht="12.75" customHeight="1">
      <c r="A905" s="2"/>
      <c r="B905" s="2"/>
      <c r="C905" s="2"/>
      <c r="D905" s="4"/>
      <c r="E905" s="817"/>
      <c r="F905" s="817"/>
      <c r="G905" s="817"/>
      <c r="H905" s="817"/>
      <c r="I905" s="4"/>
      <c r="J905" s="4"/>
      <c r="K905" s="4"/>
      <c r="L905" s="4"/>
      <c r="M905" s="4"/>
      <c r="N905" s="4"/>
      <c r="O905" s="4"/>
      <c r="P905" s="4"/>
      <c r="Q905" s="4"/>
      <c r="R905" s="4"/>
      <c r="S905" s="4"/>
      <c r="T905" s="4"/>
      <c r="U905" s="4"/>
      <c r="V905" s="4"/>
      <c r="W905" s="82"/>
      <c r="X905" s="82"/>
      <c r="Y905" s="82"/>
      <c r="Z905" s="82"/>
      <c r="AA905" s="82"/>
      <c r="AB905" s="82"/>
      <c r="AC905" s="82"/>
      <c r="AD905" s="82"/>
      <c r="AE905" s="82"/>
      <c r="AF905" s="82"/>
      <c r="AG905" s="82"/>
      <c r="AH905" s="82"/>
      <c r="AI905" s="82"/>
      <c r="AJ905" s="82"/>
      <c r="AK905" s="82"/>
      <c r="AL905" s="82"/>
      <c r="AM905" s="82"/>
      <c r="AN905" s="82"/>
      <c r="AO905" s="82"/>
      <c r="AP905" s="82"/>
      <c r="AQ905" s="820"/>
      <c r="AR905" s="820"/>
      <c r="AS905" s="820"/>
      <c r="AT905" s="820"/>
      <c r="AU905" s="820"/>
      <c r="AV905" s="820"/>
      <c r="AW905" s="820"/>
      <c r="AX905" s="820"/>
      <c r="AY905" s="820"/>
      <c r="AZ905" s="820"/>
      <c r="BA905" s="820"/>
      <c r="BB905" s="820"/>
      <c r="BC905" s="820"/>
      <c r="BD905" s="820"/>
      <c r="BE905" s="820"/>
      <c r="BF905" s="820"/>
      <c r="BG905" s="407"/>
      <c r="BH905" s="407"/>
      <c r="BI905" s="407"/>
      <c r="BJ905" s="407"/>
      <c r="BK905" s="407"/>
      <c r="BL905" s="391"/>
      <c r="BM905" s="391"/>
      <c r="BN905" s="391"/>
      <c r="BO905" s="391"/>
      <c r="BP905" s="391"/>
      <c r="BQ905" s="391"/>
      <c r="BR905" s="391"/>
      <c r="BS905" s="391"/>
      <c r="BT905" s="391"/>
      <c r="BU905" s="391"/>
      <c r="BV905" s="391"/>
      <c r="BW905" s="391"/>
      <c r="BX905" s="391"/>
      <c r="BY905" s="391"/>
      <c r="BZ905" s="391"/>
      <c r="CA905" s="391"/>
    </row>
    <row r="906" spans="1:80" s="14" customFormat="1" ht="20.100000000000001" customHeight="1">
      <c r="A906" s="113" t="s">
        <v>832</v>
      </c>
      <c r="B906" s="21"/>
      <c r="C906" s="21"/>
      <c r="D906" s="11"/>
      <c r="E906" s="12"/>
      <c r="F906" s="12"/>
      <c r="G906" s="12"/>
      <c r="H906" s="12"/>
      <c r="I906" s="12"/>
      <c r="J906" s="12"/>
      <c r="K906" s="12"/>
      <c r="L906" s="12"/>
      <c r="M906" s="12"/>
      <c r="N906" s="12"/>
      <c r="O906" s="12"/>
      <c r="P906" s="12"/>
      <c r="Q906" s="12"/>
      <c r="R906" s="12"/>
      <c r="S906" s="12"/>
      <c r="T906" s="12"/>
      <c r="U906" s="12"/>
      <c r="V906" s="12"/>
      <c r="W906" s="13"/>
      <c r="X906" s="13"/>
      <c r="Y906" s="13"/>
      <c r="Z906" s="13"/>
      <c r="AA906" s="13"/>
      <c r="AB906" s="13"/>
      <c r="AC906" s="13"/>
      <c r="AD906" s="13"/>
      <c r="AE906" s="13"/>
      <c r="AF906" s="13"/>
      <c r="AG906" s="13"/>
      <c r="AH906" s="13"/>
      <c r="AI906" s="13"/>
      <c r="AJ906" s="13"/>
      <c r="AK906" s="13"/>
      <c r="AL906" s="13"/>
      <c r="AM906" s="13"/>
      <c r="AN906" s="13"/>
      <c r="AO906" s="13"/>
      <c r="AP906" s="13"/>
      <c r="BG906" s="93"/>
      <c r="BH906" s="93"/>
      <c r="BI906" s="93"/>
      <c r="BJ906" s="93"/>
      <c r="BK906" s="93"/>
      <c r="BL906" s="93"/>
      <c r="BM906" s="101"/>
      <c r="BN906" s="101"/>
      <c r="BO906" s="101"/>
      <c r="BP906" s="101"/>
      <c r="BQ906" s="101"/>
      <c r="BR906" s="101"/>
      <c r="BS906" s="101"/>
      <c r="BT906" s="101"/>
      <c r="BU906" s="101"/>
      <c r="BV906" s="101"/>
      <c r="BW906" s="101"/>
      <c r="BX906" s="101"/>
      <c r="BY906" s="101"/>
      <c r="BZ906" s="101"/>
      <c r="CA906" s="101"/>
      <c r="CB906" s="101"/>
    </row>
    <row r="907" spans="1:80" s="32" customFormat="1" ht="12.6" customHeight="1">
      <c r="A907" s="111"/>
      <c r="B907" s="969" t="s">
        <v>30</v>
      </c>
      <c r="C907" s="970"/>
      <c r="D907" s="971"/>
      <c r="E907" s="931" t="s">
        <v>715</v>
      </c>
      <c r="F907" s="932"/>
      <c r="G907" s="932"/>
      <c r="H907" s="932"/>
      <c r="I907" s="932"/>
      <c r="J907" s="932"/>
      <c r="K907" s="932"/>
      <c r="L907" s="932"/>
      <c r="M907" s="932"/>
      <c r="N907" s="932"/>
      <c r="O907" s="932"/>
      <c r="P907" s="932"/>
      <c r="Q907" s="932"/>
      <c r="R907" s="932"/>
      <c r="S907" s="932"/>
      <c r="T907" s="932"/>
      <c r="U907" s="932"/>
      <c r="V907" s="932"/>
      <c r="W907" s="932"/>
      <c r="X907" s="932"/>
      <c r="Y907" s="932"/>
      <c r="Z907" s="932"/>
      <c r="AA907" s="932"/>
      <c r="AB907" s="932"/>
      <c r="AC907" s="932"/>
      <c r="AD907" s="932"/>
      <c r="AE907" s="932"/>
      <c r="AF907" s="932"/>
      <c r="AG907" s="932"/>
      <c r="AH907" s="932"/>
      <c r="AI907" s="932"/>
      <c r="AJ907" s="932"/>
      <c r="AK907" s="932"/>
      <c r="AL907" s="932"/>
      <c r="AM907" s="932"/>
      <c r="AN907" s="932"/>
      <c r="AO907" s="932"/>
      <c r="AP907" s="932"/>
      <c r="AQ907" s="932"/>
      <c r="AR907" s="932"/>
      <c r="AS907" s="932"/>
      <c r="AT907" s="932"/>
      <c r="AU907" s="932"/>
      <c r="AV907" s="932"/>
      <c r="AW907" s="932"/>
      <c r="AX907" s="932"/>
      <c r="AY907" s="932"/>
      <c r="AZ907" s="932"/>
      <c r="BA907" s="932"/>
      <c r="BB907" s="932"/>
      <c r="BC907" s="932"/>
      <c r="BD907" s="932"/>
      <c r="BE907" s="932"/>
      <c r="BF907" s="933"/>
      <c r="BG907" s="899"/>
      <c r="BH907" s="900"/>
      <c r="BI907" s="900"/>
      <c r="BJ907" s="900"/>
      <c r="BK907" s="900"/>
      <c r="BL907" s="901"/>
      <c r="BM907" s="105"/>
      <c r="BN907" s="105"/>
      <c r="BO907" s="105"/>
      <c r="BP907" s="105"/>
      <c r="BQ907" s="105"/>
      <c r="BR907" s="105"/>
      <c r="BS907" s="105"/>
      <c r="BT907" s="105"/>
      <c r="BU907" s="105"/>
      <c r="BV907" s="105"/>
      <c r="BW907" s="105"/>
      <c r="BX907" s="105"/>
      <c r="BY907" s="105"/>
      <c r="BZ907" s="105"/>
      <c r="CA907" s="105"/>
      <c r="CB907" s="105"/>
    </row>
    <row r="908" spans="1:80" s="32" customFormat="1" ht="12.6" customHeight="1">
      <c r="A908" s="111"/>
      <c r="B908" s="972"/>
      <c r="C908" s="973"/>
      <c r="D908" s="974"/>
      <c r="E908" s="934"/>
      <c r="F908" s="935"/>
      <c r="G908" s="935"/>
      <c r="H908" s="935"/>
      <c r="I908" s="935"/>
      <c r="J908" s="935"/>
      <c r="K908" s="935"/>
      <c r="L908" s="935"/>
      <c r="M908" s="935"/>
      <c r="N908" s="935"/>
      <c r="O908" s="935"/>
      <c r="P908" s="935"/>
      <c r="Q908" s="935"/>
      <c r="R908" s="935"/>
      <c r="S908" s="935"/>
      <c r="T908" s="935"/>
      <c r="U908" s="935"/>
      <c r="V908" s="935"/>
      <c r="W908" s="935"/>
      <c r="X908" s="935"/>
      <c r="Y908" s="935"/>
      <c r="Z908" s="935"/>
      <c r="AA908" s="935"/>
      <c r="AB908" s="935"/>
      <c r="AC908" s="935"/>
      <c r="AD908" s="935"/>
      <c r="AE908" s="935"/>
      <c r="AF908" s="935"/>
      <c r="AG908" s="935"/>
      <c r="AH908" s="935"/>
      <c r="AI908" s="935"/>
      <c r="AJ908" s="935"/>
      <c r="AK908" s="935"/>
      <c r="AL908" s="935"/>
      <c r="AM908" s="935"/>
      <c r="AN908" s="935"/>
      <c r="AO908" s="935"/>
      <c r="AP908" s="935"/>
      <c r="AQ908" s="935"/>
      <c r="AR908" s="935"/>
      <c r="AS908" s="935"/>
      <c r="AT908" s="935"/>
      <c r="AU908" s="935"/>
      <c r="AV908" s="935"/>
      <c r="AW908" s="935"/>
      <c r="AX908" s="935"/>
      <c r="AY908" s="935"/>
      <c r="AZ908" s="935"/>
      <c r="BA908" s="935"/>
      <c r="BB908" s="935"/>
      <c r="BC908" s="935"/>
      <c r="BD908" s="935"/>
      <c r="BE908" s="935"/>
      <c r="BF908" s="936"/>
      <c r="BG908" s="902"/>
      <c r="BH908" s="903"/>
      <c r="BI908" s="903"/>
      <c r="BJ908" s="903"/>
      <c r="BK908" s="903"/>
      <c r="BL908" s="904"/>
      <c r="BM908" s="105"/>
      <c r="BN908" s="105"/>
      <c r="BO908" s="105"/>
      <c r="BP908" s="105"/>
      <c r="BQ908" s="105"/>
      <c r="BR908" s="105"/>
      <c r="BS908" s="105"/>
      <c r="BT908" s="105"/>
      <c r="BU908" s="105"/>
      <c r="BV908" s="105"/>
      <c r="BW908" s="105"/>
      <c r="BX908" s="105"/>
      <c r="BY908" s="105"/>
      <c r="BZ908" s="105"/>
      <c r="CA908" s="105"/>
      <c r="CB908" s="105"/>
    </row>
    <row r="909" spans="1:80" s="32" customFormat="1" ht="12.6" customHeight="1">
      <c r="A909" s="111"/>
      <c r="B909" s="972"/>
      <c r="C909" s="973"/>
      <c r="D909" s="974"/>
      <c r="E909" s="934"/>
      <c r="F909" s="935"/>
      <c r="G909" s="935"/>
      <c r="H909" s="935"/>
      <c r="I909" s="935"/>
      <c r="J909" s="935"/>
      <c r="K909" s="935"/>
      <c r="L909" s="935"/>
      <c r="M909" s="935"/>
      <c r="N909" s="935"/>
      <c r="O909" s="935"/>
      <c r="P909" s="935"/>
      <c r="Q909" s="935"/>
      <c r="R909" s="935"/>
      <c r="S909" s="935"/>
      <c r="T909" s="935"/>
      <c r="U909" s="935"/>
      <c r="V909" s="935"/>
      <c r="W909" s="935"/>
      <c r="X909" s="935"/>
      <c r="Y909" s="935"/>
      <c r="Z909" s="935"/>
      <c r="AA909" s="935"/>
      <c r="AB909" s="935"/>
      <c r="AC909" s="935"/>
      <c r="AD909" s="935"/>
      <c r="AE909" s="935"/>
      <c r="AF909" s="935"/>
      <c r="AG909" s="935"/>
      <c r="AH909" s="935"/>
      <c r="AI909" s="935"/>
      <c r="AJ909" s="935"/>
      <c r="AK909" s="935"/>
      <c r="AL909" s="935"/>
      <c r="AM909" s="935"/>
      <c r="AN909" s="935"/>
      <c r="AO909" s="935"/>
      <c r="AP909" s="935"/>
      <c r="AQ909" s="935"/>
      <c r="AR909" s="935"/>
      <c r="AS909" s="935"/>
      <c r="AT909" s="935"/>
      <c r="AU909" s="935"/>
      <c r="AV909" s="935"/>
      <c r="AW909" s="935"/>
      <c r="AX909" s="935"/>
      <c r="AY909" s="935"/>
      <c r="AZ909" s="935"/>
      <c r="BA909" s="935"/>
      <c r="BB909" s="935"/>
      <c r="BC909" s="935"/>
      <c r="BD909" s="935"/>
      <c r="BE909" s="935"/>
      <c r="BF909" s="936"/>
      <c r="BG909" s="902"/>
      <c r="BH909" s="903"/>
      <c r="BI909" s="903"/>
      <c r="BJ909" s="903"/>
      <c r="BK909" s="903"/>
      <c r="BL909" s="904"/>
      <c r="BM909" s="105"/>
      <c r="BN909" s="105"/>
      <c r="BO909" s="105"/>
      <c r="BP909" s="105"/>
      <c r="BQ909" s="105"/>
      <c r="BR909" s="105"/>
      <c r="BS909" s="105"/>
      <c r="BT909" s="105"/>
      <c r="BU909" s="105"/>
      <c r="BV909" s="105"/>
      <c r="BW909" s="105"/>
      <c r="BX909" s="105"/>
      <c r="BY909" s="105"/>
      <c r="BZ909" s="105"/>
      <c r="CA909" s="105"/>
      <c r="CB909" s="105"/>
    </row>
    <row r="910" spans="1:80" s="32" customFormat="1" ht="12.6" customHeight="1">
      <c r="A910" s="111"/>
      <c r="B910" s="975"/>
      <c r="C910" s="976"/>
      <c r="D910" s="977"/>
      <c r="E910" s="937"/>
      <c r="F910" s="938"/>
      <c r="G910" s="938"/>
      <c r="H910" s="938"/>
      <c r="I910" s="938"/>
      <c r="J910" s="938"/>
      <c r="K910" s="938"/>
      <c r="L910" s="938"/>
      <c r="M910" s="938"/>
      <c r="N910" s="938"/>
      <c r="O910" s="938"/>
      <c r="P910" s="938"/>
      <c r="Q910" s="938"/>
      <c r="R910" s="938"/>
      <c r="S910" s="938"/>
      <c r="T910" s="938"/>
      <c r="U910" s="938"/>
      <c r="V910" s="938"/>
      <c r="W910" s="938"/>
      <c r="X910" s="938"/>
      <c r="Y910" s="938"/>
      <c r="Z910" s="938"/>
      <c r="AA910" s="938"/>
      <c r="AB910" s="938"/>
      <c r="AC910" s="938"/>
      <c r="AD910" s="938"/>
      <c r="AE910" s="938"/>
      <c r="AF910" s="938"/>
      <c r="AG910" s="938"/>
      <c r="AH910" s="938"/>
      <c r="AI910" s="938"/>
      <c r="AJ910" s="938"/>
      <c r="AK910" s="938"/>
      <c r="AL910" s="938"/>
      <c r="AM910" s="938"/>
      <c r="AN910" s="938"/>
      <c r="AO910" s="938"/>
      <c r="AP910" s="938"/>
      <c r="AQ910" s="938"/>
      <c r="AR910" s="938"/>
      <c r="AS910" s="938"/>
      <c r="AT910" s="938"/>
      <c r="AU910" s="938"/>
      <c r="AV910" s="938"/>
      <c r="AW910" s="938"/>
      <c r="AX910" s="938"/>
      <c r="AY910" s="938"/>
      <c r="AZ910" s="938"/>
      <c r="BA910" s="938"/>
      <c r="BB910" s="938"/>
      <c r="BC910" s="938"/>
      <c r="BD910" s="938"/>
      <c r="BE910" s="938"/>
      <c r="BF910" s="939"/>
      <c r="BG910" s="905"/>
      <c r="BH910" s="906"/>
      <c r="BI910" s="906"/>
      <c r="BJ910" s="906"/>
      <c r="BK910" s="906"/>
      <c r="BL910" s="907"/>
      <c r="BM910" s="105"/>
      <c r="BN910" s="105"/>
      <c r="BO910" s="105"/>
      <c r="BP910" s="105"/>
      <c r="BQ910" s="105"/>
      <c r="BR910" s="105"/>
      <c r="BS910" s="105"/>
      <c r="BT910" s="105"/>
      <c r="BU910" s="105"/>
      <c r="BV910" s="105"/>
      <c r="BW910" s="105"/>
      <c r="BX910" s="105"/>
      <c r="BY910" s="105"/>
      <c r="BZ910" s="105"/>
      <c r="CA910" s="105"/>
      <c r="CB910" s="105"/>
    </row>
    <row r="911" spans="1:80" s="32" customFormat="1" ht="12.6" customHeight="1">
      <c r="A911" s="111"/>
      <c r="B911" s="969" t="s">
        <v>33</v>
      </c>
      <c r="C911" s="970"/>
      <c r="D911" s="971"/>
      <c r="E911" s="931" t="s">
        <v>1482</v>
      </c>
      <c r="F911" s="932"/>
      <c r="G911" s="932"/>
      <c r="H911" s="932"/>
      <c r="I911" s="932"/>
      <c r="J911" s="932"/>
      <c r="K911" s="932"/>
      <c r="L911" s="932"/>
      <c r="M911" s="932"/>
      <c r="N911" s="932"/>
      <c r="O911" s="932"/>
      <c r="P911" s="932"/>
      <c r="Q911" s="932"/>
      <c r="R911" s="932"/>
      <c r="S911" s="932"/>
      <c r="T911" s="932"/>
      <c r="U911" s="932"/>
      <c r="V911" s="932"/>
      <c r="W911" s="932"/>
      <c r="X911" s="932"/>
      <c r="Y911" s="932"/>
      <c r="Z911" s="932"/>
      <c r="AA911" s="932"/>
      <c r="AB911" s="932"/>
      <c r="AC911" s="932"/>
      <c r="AD911" s="932"/>
      <c r="AE911" s="932"/>
      <c r="AF911" s="932"/>
      <c r="AG911" s="932"/>
      <c r="AH911" s="932"/>
      <c r="AI911" s="932"/>
      <c r="AJ911" s="932"/>
      <c r="AK911" s="932"/>
      <c r="AL911" s="932"/>
      <c r="AM911" s="932"/>
      <c r="AN911" s="932"/>
      <c r="AO911" s="932"/>
      <c r="AP911" s="932"/>
      <c r="AQ911" s="932"/>
      <c r="AR911" s="932"/>
      <c r="AS911" s="932"/>
      <c r="AT911" s="932"/>
      <c r="AU911" s="932"/>
      <c r="AV911" s="932"/>
      <c r="AW911" s="932"/>
      <c r="AX911" s="932"/>
      <c r="AY911" s="932"/>
      <c r="AZ911" s="932"/>
      <c r="BA911" s="932"/>
      <c r="BB911" s="932"/>
      <c r="BC911" s="932"/>
      <c r="BD911" s="932"/>
      <c r="BE911" s="932"/>
      <c r="BF911" s="933"/>
      <c r="BG911" s="899"/>
      <c r="BH911" s="900"/>
      <c r="BI911" s="900"/>
      <c r="BJ911" s="900"/>
      <c r="BK911" s="900"/>
      <c r="BL911" s="901"/>
      <c r="BM911" s="105"/>
      <c r="BN911" s="105"/>
      <c r="BO911" s="105"/>
      <c r="BP911" s="105"/>
      <c r="BQ911" s="105"/>
      <c r="BR911" s="105"/>
      <c r="BS911" s="105"/>
      <c r="BT911" s="105"/>
      <c r="BU911" s="105"/>
      <c r="BV911" s="105"/>
      <c r="BW911" s="105"/>
      <c r="BX911" s="105"/>
      <c r="BY911" s="105"/>
      <c r="BZ911" s="105"/>
      <c r="CA911" s="105"/>
      <c r="CB911" s="105"/>
    </row>
    <row r="912" spans="1:80" s="32" customFormat="1" ht="12.6" customHeight="1">
      <c r="A912" s="111"/>
      <c r="B912" s="972"/>
      <c r="C912" s="973"/>
      <c r="D912" s="974"/>
      <c r="E912" s="934"/>
      <c r="F912" s="935"/>
      <c r="G912" s="935"/>
      <c r="H912" s="935"/>
      <c r="I912" s="935"/>
      <c r="J912" s="935"/>
      <c r="K912" s="935"/>
      <c r="L912" s="935"/>
      <c r="M912" s="935"/>
      <c r="N912" s="935"/>
      <c r="O912" s="935"/>
      <c r="P912" s="935"/>
      <c r="Q912" s="935"/>
      <c r="R912" s="935"/>
      <c r="S912" s="935"/>
      <c r="T912" s="935"/>
      <c r="U912" s="935"/>
      <c r="V912" s="935"/>
      <c r="W912" s="935"/>
      <c r="X912" s="935"/>
      <c r="Y912" s="935"/>
      <c r="Z912" s="935"/>
      <c r="AA912" s="935"/>
      <c r="AB912" s="935"/>
      <c r="AC912" s="935"/>
      <c r="AD912" s="935"/>
      <c r="AE912" s="935"/>
      <c r="AF912" s="935"/>
      <c r="AG912" s="935"/>
      <c r="AH912" s="935"/>
      <c r="AI912" s="935"/>
      <c r="AJ912" s="935"/>
      <c r="AK912" s="935"/>
      <c r="AL912" s="935"/>
      <c r="AM912" s="935"/>
      <c r="AN912" s="935"/>
      <c r="AO912" s="935"/>
      <c r="AP912" s="935"/>
      <c r="AQ912" s="935"/>
      <c r="AR912" s="935"/>
      <c r="AS912" s="935"/>
      <c r="AT912" s="935"/>
      <c r="AU912" s="935"/>
      <c r="AV912" s="935"/>
      <c r="AW912" s="935"/>
      <c r="AX912" s="935"/>
      <c r="AY912" s="935"/>
      <c r="AZ912" s="935"/>
      <c r="BA912" s="935"/>
      <c r="BB912" s="935"/>
      <c r="BC912" s="935"/>
      <c r="BD912" s="935"/>
      <c r="BE912" s="935"/>
      <c r="BF912" s="936"/>
      <c r="BG912" s="905"/>
      <c r="BH912" s="906"/>
      <c r="BI912" s="906"/>
      <c r="BJ912" s="906"/>
      <c r="BK912" s="906"/>
      <c r="BL912" s="907"/>
      <c r="BM912" s="105"/>
      <c r="BN912" s="105"/>
      <c r="BO912" s="105"/>
      <c r="BP912" s="105"/>
      <c r="BQ912" s="105"/>
      <c r="BR912" s="105"/>
      <c r="BS912" s="105"/>
      <c r="BT912" s="105"/>
      <c r="BU912" s="105"/>
      <c r="BV912" s="105"/>
      <c r="BW912" s="105"/>
      <c r="BX912" s="105"/>
      <c r="BY912" s="105"/>
      <c r="BZ912" s="105"/>
      <c r="CA912" s="105"/>
      <c r="CB912" s="105"/>
    </row>
    <row r="913" spans="1:80" s="32" customFormat="1" ht="12.6" customHeight="1">
      <c r="A913" s="111"/>
      <c r="B913" s="969" t="s">
        <v>34</v>
      </c>
      <c r="C913" s="970"/>
      <c r="D913" s="971"/>
      <c r="E913" s="940" t="s">
        <v>1480</v>
      </c>
      <c r="F913" s="941"/>
      <c r="G913" s="941"/>
      <c r="H913" s="941"/>
      <c r="I913" s="941"/>
      <c r="J913" s="941"/>
      <c r="K913" s="941"/>
      <c r="L913" s="941"/>
      <c r="M913" s="941"/>
      <c r="N913" s="941"/>
      <c r="O913" s="941"/>
      <c r="P913" s="941"/>
      <c r="Q913" s="941"/>
      <c r="R913" s="941"/>
      <c r="S913" s="941"/>
      <c r="T913" s="941"/>
      <c r="U913" s="941"/>
      <c r="V913" s="941"/>
      <c r="W913" s="941"/>
      <c r="X913" s="941"/>
      <c r="Y913" s="941"/>
      <c r="Z913" s="941"/>
      <c r="AA913" s="941"/>
      <c r="AB913" s="941"/>
      <c r="AC913" s="941"/>
      <c r="AD913" s="941"/>
      <c r="AE913" s="941"/>
      <c r="AF913" s="941"/>
      <c r="AG913" s="941"/>
      <c r="AH913" s="941"/>
      <c r="AI913" s="941"/>
      <c r="AJ913" s="941"/>
      <c r="AK913" s="941"/>
      <c r="AL913" s="941"/>
      <c r="AM913" s="941"/>
      <c r="AN913" s="941"/>
      <c r="AO913" s="941"/>
      <c r="AP913" s="941"/>
      <c r="AQ913" s="941"/>
      <c r="AR913" s="941"/>
      <c r="AS913" s="941"/>
      <c r="AT913" s="941"/>
      <c r="AU913" s="941"/>
      <c r="AV913" s="941"/>
      <c r="AW913" s="941"/>
      <c r="AX913" s="941"/>
      <c r="AY913" s="941"/>
      <c r="AZ913" s="941"/>
      <c r="BA913" s="941"/>
      <c r="BB913" s="941"/>
      <c r="BC913" s="941"/>
      <c r="BD913" s="941"/>
      <c r="BE913" s="941"/>
      <c r="BF913" s="942"/>
      <c r="BG913" s="899"/>
      <c r="BH913" s="900"/>
      <c r="BI913" s="900"/>
      <c r="BJ913" s="900"/>
      <c r="BK913" s="900"/>
      <c r="BL913" s="901"/>
      <c r="BM913" s="105"/>
      <c r="BN913" s="105"/>
      <c r="BO913" s="105"/>
      <c r="BP913" s="105"/>
      <c r="BQ913" s="105"/>
      <c r="BR913" s="105"/>
      <c r="BS913" s="105"/>
      <c r="BT913" s="105"/>
      <c r="BU913" s="105"/>
      <c r="BV913" s="105"/>
      <c r="BW913" s="105"/>
      <c r="BX913" s="105"/>
      <c r="BY913" s="105"/>
      <c r="BZ913" s="105"/>
      <c r="CA913" s="105"/>
      <c r="CB913" s="105"/>
    </row>
    <row r="914" spans="1:80" s="32" customFormat="1" ht="12.6" customHeight="1">
      <c r="A914" s="111"/>
      <c r="B914" s="972"/>
      <c r="C914" s="973"/>
      <c r="D914" s="974"/>
      <c r="E914" s="943"/>
      <c r="F914" s="944"/>
      <c r="G914" s="944"/>
      <c r="H914" s="944"/>
      <c r="I914" s="944"/>
      <c r="J914" s="944"/>
      <c r="K914" s="944"/>
      <c r="L914" s="944"/>
      <c r="M914" s="944"/>
      <c r="N914" s="944"/>
      <c r="O914" s="944"/>
      <c r="P914" s="944"/>
      <c r="Q914" s="944"/>
      <c r="R914" s="944"/>
      <c r="S914" s="944"/>
      <c r="T914" s="944"/>
      <c r="U914" s="944"/>
      <c r="V914" s="944"/>
      <c r="W914" s="944"/>
      <c r="X914" s="944"/>
      <c r="Y914" s="944"/>
      <c r="Z914" s="944"/>
      <c r="AA914" s="944"/>
      <c r="AB914" s="944"/>
      <c r="AC914" s="944"/>
      <c r="AD914" s="944"/>
      <c r="AE914" s="944"/>
      <c r="AF914" s="944"/>
      <c r="AG914" s="944"/>
      <c r="AH914" s="944"/>
      <c r="AI914" s="944"/>
      <c r="AJ914" s="944"/>
      <c r="AK914" s="944"/>
      <c r="AL914" s="944"/>
      <c r="AM914" s="944"/>
      <c r="AN914" s="944"/>
      <c r="AO914" s="944"/>
      <c r="AP914" s="944"/>
      <c r="AQ914" s="944"/>
      <c r="AR914" s="944"/>
      <c r="AS914" s="944"/>
      <c r="AT914" s="944"/>
      <c r="AU914" s="944"/>
      <c r="AV914" s="944"/>
      <c r="AW914" s="944"/>
      <c r="AX914" s="944"/>
      <c r="AY914" s="944"/>
      <c r="AZ914" s="944"/>
      <c r="BA914" s="944"/>
      <c r="BB914" s="944"/>
      <c r="BC914" s="944"/>
      <c r="BD914" s="944"/>
      <c r="BE914" s="944"/>
      <c r="BF914" s="945"/>
      <c r="BG914" s="902"/>
      <c r="BH914" s="903"/>
      <c r="BI914" s="903"/>
      <c r="BJ914" s="903"/>
      <c r="BK914" s="903"/>
      <c r="BL914" s="904"/>
      <c r="BM914" s="105"/>
      <c r="BN914" s="105"/>
      <c r="BO914" s="105"/>
      <c r="BP914" s="105"/>
      <c r="BQ914" s="105"/>
      <c r="BR914" s="105"/>
      <c r="BS914" s="105"/>
      <c r="BT914" s="105"/>
      <c r="BU914" s="105"/>
      <c r="BV914" s="105"/>
      <c r="BW914" s="105"/>
      <c r="BX914" s="105"/>
      <c r="BY914" s="105"/>
      <c r="BZ914" s="105"/>
      <c r="CA914" s="105"/>
      <c r="CB914" s="105"/>
    </row>
    <row r="915" spans="1:80" s="32" customFormat="1" ht="12.6" customHeight="1">
      <c r="A915" s="111"/>
      <c r="B915" s="975"/>
      <c r="C915" s="976"/>
      <c r="D915" s="977"/>
      <c r="E915" s="946"/>
      <c r="F915" s="947"/>
      <c r="G915" s="947"/>
      <c r="H915" s="947"/>
      <c r="I915" s="947"/>
      <c r="J915" s="947"/>
      <c r="K915" s="947"/>
      <c r="L915" s="947"/>
      <c r="M915" s="947"/>
      <c r="N915" s="947"/>
      <c r="O915" s="947"/>
      <c r="P915" s="947"/>
      <c r="Q915" s="947"/>
      <c r="R915" s="947"/>
      <c r="S915" s="947"/>
      <c r="T915" s="947"/>
      <c r="U915" s="947"/>
      <c r="V915" s="947"/>
      <c r="W915" s="947"/>
      <c r="X915" s="947"/>
      <c r="Y915" s="947"/>
      <c r="Z915" s="947"/>
      <c r="AA915" s="947"/>
      <c r="AB915" s="947"/>
      <c r="AC915" s="947"/>
      <c r="AD915" s="947"/>
      <c r="AE915" s="947"/>
      <c r="AF915" s="947"/>
      <c r="AG915" s="947"/>
      <c r="AH915" s="947"/>
      <c r="AI915" s="947"/>
      <c r="AJ915" s="947"/>
      <c r="AK915" s="947"/>
      <c r="AL915" s="947"/>
      <c r="AM915" s="947"/>
      <c r="AN915" s="947"/>
      <c r="AO915" s="947"/>
      <c r="AP915" s="947"/>
      <c r="AQ915" s="947"/>
      <c r="AR915" s="947"/>
      <c r="AS915" s="947"/>
      <c r="AT915" s="947"/>
      <c r="AU915" s="947"/>
      <c r="AV915" s="947"/>
      <c r="AW915" s="947"/>
      <c r="AX915" s="947"/>
      <c r="AY915" s="947"/>
      <c r="AZ915" s="947"/>
      <c r="BA915" s="947"/>
      <c r="BB915" s="947"/>
      <c r="BC915" s="947"/>
      <c r="BD915" s="947"/>
      <c r="BE915" s="947"/>
      <c r="BF915" s="948"/>
      <c r="BG915" s="905"/>
      <c r="BH915" s="906"/>
      <c r="BI915" s="906"/>
      <c r="BJ915" s="906"/>
      <c r="BK915" s="906"/>
      <c r="BL915" s="907"/>
      <c r="BM915" s="105"/>
      <c r="BN915" s="105"/>
      <c r="BO915" s="105"/>
      <c r="BP915" s="105"/>
      <c r="BQ915" s="105"/>
      <c r="BR915" s="105"/>
      <c r="BS915" s="105"/>
      <c r="BT915" s="105"/>
      <c r="BU915" s="105"/>
      <c r="BV915" s="105"/>
      <c r="BW915" s="105"/>
      <c r="BX915" s="105"/>
      <c r="BY915" s="105"/>
      <c r="BZ915" s="105"/>
      <c r="CA915" s="105"/>
      <c r="CB915" s="105"/>
    </row>
    <row r="916" spans="1:80" s="32" customFormat="1" ht="12.6" customHeight="1">
      <c r="A916" s="111"/>
      <c r="B916" s="969" t="s">
        <v>35</v>
      </c>
      <c r="C916" s="970"/>
      <c r="D916" s="971"/>
      <c r="E916" s="940" t="s">
        <v>1481</v>
      </c>
      <c r="F916" s="941"/>
      <c r="G916" s="941"/>
      <c r="H916" s="941"/>
      <c r="I916" s="941"/>
      <c r="J916" s="941"/>
      <c r="K916" s="941"/>
      <c r="L916" s="941"/>
      <c r="M916" s="941"/>
      <c r="N916" s="941"/>
      <c r="O916" s="941"/>
      <c r="P916" s="941"/>
      <c r="Q916" s="941"/>
      <c r="R916" s="941"/>
      <c r="S916" s="941"/>
      <c r="T916" s="941"/>
      <c r="U916" s="941"/>
      <c r="V916" s="941"/>
      <c r="W916" s="941"/>
      <c r="X916" s="941"/>
      <c r="Y916" s="941"/>
      <c r="Z916" s="941"/>
      <c r="AA916" s="941"/>
      <c r="AB916" s="941"/>
      <c r="AC916" s="941"/>
      <c r="AD916" s="941"/>
      <c r="AE916" s="941"/>
      <c r="AF916" s="941"/>
      <c r="AG916" s="941"/>
      <c r="AH916" s="941"/>
      <c r="AI916" s="941"/>
      <c r="AJ916" s="941"/>
      <c r="AK916" s="941"/>
      <c r="AL916" s="941"/>
      <c r="AM916" s="941"/>
      <c r="AN916" s="941"/>
      <c r="AO916" s="941"/>
      <c r="AP916" s="941"/>
      <c r="AQ916" s="941"/>
      <c r="AR916" s="941"/>
      <c r="AS916" s="941"/>
      <c r="AT916" s="941"/>
      <c r="AU916" s="941"/>
      <c r="AV916" s="941"/>
      <c r="AW916" s="941"/>
      <c r="AX916" s="941"/>
      <c r="AY916" s="941"/>
      <c r="AZ916" s="941"/>
      <c r="BA916" s="941"/>
      <c r="BB916" s="941"/>
      <c r="BC916" s="941"/>
      <c r="BD916" s="941"/>
      <c r="BE916" s="941"/>
      <c r="BF916" s="942"/>
      <c r="BG916" s="899"/>
      <c r="BH916" s="900"/>
      <c r="BI916" s="900"/>
      <c r="BJ916" s="900"/>
      <c r="BK916" s="900"/>
      <c r="BL916" s="901"/>
      <c r="BM916" s="105"/>
      <c r="BN916" s="105"/>
      <c r="BO916" s="105"/>
      <c r="BP916" s="105"/>
      <c r="BQ916" s="105"/>
      <c r="BR916" s="105"/>
      <c r="BS916" s="105"/>
      <c r="BT916" s="105"/>
      <c r="BU916" s="105"/>
      <c r="BV916" s="105"/>
      <c r="BW916" s="105"/>
      <c r="BX916" s="105"/>
      <c r="BY916" s="105"/>
      <c r="BZ916" s="105"/>
      <c r="CA916" s="105"/>
      <c r="CB916" s="105"/>
    </row>
    <row r="917" spans="1:80" s="32" customFormat="1" ht="12.6" customHeight="1">
      <c r="A917" s="111"/>
      <c r="B917" s="972"/>
      <c r="C917" s="973"/>
      <c r="D917" s="974"/>
      <c r="E917" s="943"/>
      <c r="F917" s="944"/>
      <c r="G917" s="944"/>
      <c r="H917" s="944"/>
      <c r="I917" s="944"/>
      <c r="J917" s="944"/>
      <c r="K917" s="944"/>
      <c r="L917" s="944"/>
      <c r="M917" s="944"/>
      <c r="N917" s="944"/>
      <c r="O917" s="944"/>
      <c r="P917" s="944"/>
      <c r="Q917" s="944"/>
      <c r="R917" s="944"/>
      <c r="S917" s="944"/>
      <c r="T917" s="944"/>
      <c r="U917" s="944"/>
      <c r="V917" s="944"/>
      <c r="W917" s="944"/>
      <c r="X917" s="944"/>
      <c r="Y917" s="944"/>
      <c r="Z917" s="944"/>
      <c r="AA917" s="944"/>
      <c r="AB917" s="944"/>
      <c r="AC917" s="944"/>
      <c r="AD917" s="944"/>
      <c r="AE917" s="944"/>
      <c r="AF917" s="944"/>
      <c r="AG917" s="944"/>
      <c r="AH917" s="944"/>
      <c r="AI917" s="944"/>
      <c r="AJ917" s="944"/>
      <c r="AK917" s="944"/>
      <c r="AL917" s="944"/>
      <c r="AM917" s="944"/>
      <c r="AN917" s="944"/>
      <c r="AO917" s="944"/>
      <c r="AP917" s="944"/>
      <c r="AQ917" s="944"/>
      <c r="AR917" s="944"/>
      <c r="AS917" s="944"/>
      <c r="AT917" s="944"/>
      <c r="AU917" s="944"/>
      <c r="AV917" s="944"/>
      <c r="AW917" s="944"/>
      <c r="AX917" s="944"/>
      <c r="AY917" s="944"/>
      <c r="AZ917" s="944"/>
      <c r="BA917" s="944"/>
      <c r="BB917" s="944"/>
      <c r="BC917" s="944"/>
      <c r="BD917" s="944"/>
      <c r="BE917" s="944"/>
      <c r="BF917" s="945"/>
      <c r="BG917" s="902"/>
      <c r="BH917" s="903"/>
      <c r="BI917" s="903"/>
      <c r="BJ917" s="903"/>
      <c r="BK917" s="903"/>
      <c r="BL917" s="904"/>
      <c r="BM917" s="105"/>
      <c r="BN917" s="105"/>
      <c r="BO917" s="105"/>
      <c r="BP917" s="105"/>
      <c r="BQ917" s="105"/>
      <c r="BR917" s="105"/>
      <c r="BS917" s="105"/>
      <c r="BT917" s="105"/>
      <c r="BU917" s="105"/>
      <c r="BV917" s="105"/>
      <c r="BW917" s="105"/>
      <c r="BX917" s="105"/>
      <c r="BY917" s="105"/>
      <c r="BZ917" s="105"/>
      <c r="CA917" s="105"/>
      <c r="CB917" s="105"/>
    </row>
    <row r="918" spans="1:80" s="32" customFormat="1" ht="12.6" customHeight="1">
      <c r="A918" s="111"/>
      <c r="B918" s="975"/>
      <c r="C918" s="976"/>
      <c r="D918" s="977"/>
      <c r="E918" s="946"/>
      <c r="F918" s="947"/>
      <c r="G918" s="947"/>
      <c r="H918" s="947"/>
      <c r="I918" s="947"/>
      <c r="J918" s="947"/>
      <c r="K918" s="947"/>
      <c r="L918" s="947"/>
      <c r="M918" s="947"/>
      <c r="N918" s="947"/>
      <c r="O918" s="947"/>
      <c r="P918" s="947"/>
      <c r="Q918" s="947"/>
      <c r="R918" s="947"/>
      <c r="S918" s="947"/>
      <c r="T918" s="947"/>
      <c r="U918" s="947"/>
      <c r="V918" s="947"/>
      <c r="W918" s="947"/>
      <c r="X918" s="947"/>
      <c r="Y918" s="947"/>
      <c r="Z918" s="947"/>
      <c r="AA918" s="947"/>
      <c r="AB918" s="947"/>
      <c r="AC918" s="947"/>
      <c r="AD918" s="947"/>
      <c r="AE918" s="947"/>
      <c r="AF918" s="947"/>
      <c r="AG918" s="947"/>
      <c r="AH918" s="947"/>
      <c r="AI918" s="947"/>
      <c r="AJ918" s="947"/>
      <c r="AK918" s="947"/>
      <c r="AL918" s="947"/>
      <c r="AM918" s="947"/>
      <c r="AN918" s="947"/>
      <c r="AO918" s="947"/>
      <c r="AP918" s="947"/>
      <c r="AQ918" s="947"/>
      <c r="AR918" s="947"/>
      <c r="AS918" s="947"/>
      <c r="AT918" s="947"/>
      <c r="AU918" s="947"/>
      <c r="AV918" s="947"/>
      <c r="AW918" s="947"/>
      <c r="AX918" s="947"/>
      <c r="AY918" s="947"/>
      <c r="AZ918" s="947"/>
      <c r="BA918" s="947"/>
      <c r="BB918" s="947"/>
      <c r="BC918" s="947"/>
      <c r="BD918" s="947"/>
      <c r="BE918" s="947"/>
      <c r="BF918" s="948"/>
      <c r="BG918" s="905"/>
      <c r="BH918" s="906"/>
      <c r="BI918" s="906"/>
      <c r="BJ918" s="906"/>
      <c r="BK918" s="906"/>
      <c r="BL918" s="907"/>
      <c r="BM918" s="105"/>
      <c r="BN918" s="105"/>
      <c r="BO918" s="105"/>
      <c r="BP918" s="105"/>
      <c r="BQ918" s="105"/>
      <c r="BR918" s="105"/>
      <c r="BS918" s="105"/>
      <c r="BT918" s="105"/>
      <c r="BU918" s="105"/>
      <c r="BV918" s="105"/>
      <c r="BW918" s="105"/>
      <c r="BX918" s="105"/>
      <c r="BY918" s="105"/>
      <c r="BZ918" s="105"/>
      <c r="CA918" s="105"/>
      <c r="CB918" s="105"/>
    </row>
    <row r="919" spans="1:80" s="32" customFormat="1" ht="12.6" customHeight="1">
      <c r="A919" s="111"/>
      <c r="B919" s="969" t="s">
        <v>36</v>
      </c>
      <c r="C919" s="970"/>
      <c r="D919" s="971"/>
      <c r="E919" s="940" t="s">
        <v>716</v>
      </c>
      <c r="F919" s="941"/>
      <c r="G919" s="941"/>
      <c r="H919" s="941"/>
      <c r="I919" s="941"/>
      <c r="J919" s="941"/>
      <c r="K919" s="941"/>
      <c r="L919" s="941"/>
      <c r="M919" s="941"/>
      <c r="N919" s="941"/>
      <c r="O919" s="941"/>
      <c r="P919" s="941"/>
      <c r="Q919" s="941"/>
      <c r="R919" s="941"/>
      <c r="S919" s="941"/>
      <c r="T919" s="941"/>
      <c r="U919" s="941"/>
      <c r="V919" s="941"/>
      <c r="W919" s="941"/>
      <c r="X919" s="941"/>
      <c r="Y919" s="941"/>
      <c r="Z919" s="941"/>
      <c r="AA919" s="941"/>
      <c r="AB919" s="941"/>
      <c r="AC919" s="941"/>
      <c r="AD919" s="941"/>
      <c r="AE919" s="941"/>
      <c r="AF919" s="941"/>
      <c r="AG919" s="941"/>
      <c r="AH919" s="941"/>
      <c r="AI919" s="941"/>
      <c r="AJ919" s="941"/>
      <c r="AK919" s="941"/>
      <c r="AL919" s="941"/>
      <c r="AM919" s="941"/>
      <c r="AN919" s="941"/>
      <c r="AO919" s="941"/>
      <c r="AP919" s="941"/>
      <c r="AQ919" s="941"/>
      <c r="AR919" s="941"/>
      <c r="AS919" s="941"/>
      <c r="AT919" s="941"/>
      <c r="AU919" s="941"/>
      <c r="AV919" s="941"/>
      <c r="AW919" s="941"/>
      <c r="AX919" s="941"/>
      <c r="AY919" s="941"/>
      <c r="AZ919" s="941"/>
      <c r="BA919" s="941"/>
      <c r="BB919" s="941"/>
      <c r="BC919" s="941"/>
      <c r="BD919" s="941"/>
      <c r="BE919" s="941"/>
      <c r="BF919" s="942"/>
      <c r="BG919" s="899"/>
      <c r="BH919" s="900"/>
      <c r="BI919" s="900"/>
      <c r="BJ919" s="900"/>
      <c r="BK919" s="900"/>
      <c r="BL919" s="901"/>
      <c r="BM919" s="105"/>
      <c r="BN919" s="105"/>
      <c r="BO919" s="105"/>
      <c r="BP919" s="105"/>
      <c r="BQ919" s="105"/>
      <c r="BR919" s="105"/>
      <c r="BS919" s="105"/>
      <c r="BT919" s="105"/>
      <c r="BU919" s="105"/>
      <c r="BV919" s="105"/>
      <c r="BW919" s="105"/>
      <c r="BX919" s="105"/>
      <c r="BY919" s="105"/>
      <c r="BZ919" s="105"/>
      <c r="CA919" s="105"/>
      <c r="CB919" s="105"/>
    </row>
    <row r="920" spans="1:80" s="32" customFormat="1" ht="12.6" customHeight="1">
      <c r="A920" s="111"/>
      <c r="B920" s="975"/>
      <c r="C920" s="976"/>
      <c r="D920" s="977"/>
      <c r="E920" s="946"/>
      <c r="F920" s="947"/>
      <c r="G920" s="947"/>
      <c r="H920" s="947"/>
      <c r="I920" s="947"/>
      <c r="J920" s="947"/>
      <c r="K920" s="947"/>
      <c r="L920" s="947"/>
      <c r="M920" s="947"/>
      <c r="N920" s="947"/>
      <c r="O920" s="947"/>
      <c r="P920" s="947"/>
      <c r="Q920" s="947"/>
      <c r="R920" s="947"/>
      <c r="S920" s="947"/>
      <c r="T920" s="947"/>
      <c r="U920" s="947"/>
      <c r="V920" s="947"/>
      <c r="W920" s="947"/>
      <c r="X920" s="947"/>
      <c r="Y920" s="947"/>
      <c r="Z920" s="947"/>
      <c r="AA920" s="947"/>
      <c r="AB920" s="947"/>
      <c r="AC920" s="947"/>
      <c r="AD920" s="947"/>
      <c r="AE920" s="947"/>
      <c r="AF920" s="947"/>
      <c r="AG920" s="947"/>
      <c r="AH920" s="947"/>
      <c r="AI920" s="947"/>
      <c r="AJ920" s="947"/>
      <c r="AK920" s="947"/>
      <c r="AL920" s="947"/>
      <c r="AM920" s="947"/>
      <c r="AN920" s="947"/>
      <c r="AO920" s="947"/>
      <c r="AP920" s="947"/>
      <c r="AQ920" s="947"/>
      <c r="AR920" s="947"/>
      <c r="AS920" s="947"/>
      <c r="AT920" s="947"/>
      <c r="AU920" s="947"/>
      <c r="AV920" s="947"/>
      <c r="AW920" s="947"/>
      <c r="AX920" s="947"/>
      <c r="AY920" s="947"/>
      <c r="AZ920" s="947"/>
      <c r="BA920" s="947"/>
      <c r="BB920" s="947"/>
      <c r="BC920" s="947"/>
      <c r="BD920" s="947"/>
      <c r="BE920" s="947"/>
      <c r="BF920" s="948"/>
      <c r="BG920" s="905"/>
      <c r="BH920" s="906"/>
      <c r="BI920" s="906"/>
      <c r="BJ920" s="906"/>
      <c r="BK920" s="906"/>
      <c r="BL920" s="907"/>
      <c r="BM920" s="105"/>
      <c r="BN920" s="105"/>
      <c r="BO920" s="105"/>
      <c r="BP920" s="105"/>
      <c r="BQ920" s="105"/>
      <c r="BR920" s="105"/>
      <c r="BS920" s="105"/>
      <c r="BT920" s="105"/>
      <c r="BU920" s="105"/>
      <c r="BV920" s="105"/>
      <c r="BW920" s="105"/>
      <c r="BX920" s="105"/>
      <c r="BY920" s="105"/>
      <c r="BZ920" s="105"/>
      <c r="CA920" s="105"/>
      <c r="CB920" s="105"/>
    </row>
    <row r="921" spans="1:80" s="32" customFormat="1" ht="12.75" customHeight="1">
      <c r="A921" s="111"/>
      <c r="BG921" s="93"/>
      <c r="BH921" s="93"/>
      <c r="BI921" s="93"/>
      <c r="BJ921" s="93"/>
      <c r="BK921" s="93"/>
      <c r="BL921" s="93"/>
      <c r="BM921" s="105"/>
      <c r="BN921" s="105"/>
      <c r="BO921" s="105"/>
      <c r="BP921" s="105"/>
      <c r="BQ921" s="105"/>
      <c r="BR921" s="105"/>
      <c r="BS921" s="105"/>
      <c r="BT921" s="105"/>
      <c r="BU921" s="105"/>
      <c r="BV921" s="105"/>
      <c r="BW921" s="105"/>
      <c r="BX921" s="105"/>
      <c r="BY921" s="105"/>
      <c r="BZ921" s="105"/>
      <c r="CA921" s="105"/>
      <c r="CB921" s="105"/>
    </row>
    <row r="922" spans="1:80" s="14" customFormat="1" ht="18" customHeight="1">
      <c r="A922" s="113" t="s">
        <v>812</v>
      </c>
      <c r="B922" s="21"/>
      <c r="C922" s="21"/>
      <c r="D922" s="11"/>
      <c r="E922" s="12"/>
      <c r="F922" s="12"/>
      <c r="G922" s="12"/>
      <c r="H922" s="12"/>
      <c r="I922" s="12"/>
      <c r="J922" s="12"/>
      <c r="K922" s="12"/>
      <c r="L922" s="12"/>
      <c r="M922" s="12"/>
      <c r="N922" s="12"/>
      <c r="O922" s="12"/>
      <c r="P922" s="12"/>
      <c r="Q922" s="12"/>
      <c r="R922" s="12"/>
      <c r="S922" s="12"/>
      <c r="T922" s="12"/>
      <c r="U922" s="12"/>
      <c r="V922" s="12"/>
      <c r="W922" s="13"/>
      <c r="X922" s="13"/>
      <c r="Y922" s="13"/>
      <c r="Z922" s="13"/>
      <c r="AA922" s="13"/>
      <c r="AB922" s="13"/>
      <c r="AC922" s="13"/>
      <c r="AD922" s="13"/>
      <c r="AE922" s="13"/>
      <c r="AF922" s="13"/>
      <c r="AG922" s="13"/>
      <c r="AH922" s="13"/>
      <c r="AI922" s="13"/>
      <c r="AJ922" s="13"/>
      <c r="AK922" s="13"/>
      <c r="AL922" s="13"/>
      <c r="AM922" s="13"/>
      <c r="AN922" s="13"/>
      <c r="AO922" s="13"/>
      <c r="AP922" s="13"/>
      <c r="BG922" s="93"/>
      <c r="BH922" s="93"/>
      <c r="BI922" s="93"/>
      <c r="BJ922" s="93"/>
      <c r="BK922" s="93"/>
      <c r="BL922" s="93"/>
      <c r="BM922" s="101"/>
      <c r="BN922" s="101"/>
      <c r="BO922" s="101"/>
      <c r="BP922" s="101"/>
      <c r="BQ922" s="101"/>
      <c r="BR922" s="101"/>
      <c r="BS922" s="101"/>
      <c r="BT922" s="101"/>
      <c r="BU922" s="101"/>
      <c r="BV922" s="101"/>
      <c r="BW922" s="101"/>
      <c r="BX922" s="101"/>
      <c r="BY922" s="101"/>
      <c r="BZ922" s="101"/>
      <c r="CA922" s="101"/>
      <c r="CB922" s="101"/>
    </row>
    <row r="923" spans="1:80" s="32" customFormat="1" ht="12" customHeight="1">
      <c r="A923" s="111"/>
      <c r="B923" s="1106" t="s">
        <v>30</v>
      </c>
      <c r="C923" s="1107"/>
      <c r="D923" s="1108"/>
      <c r="E923" s="1131" t="s">
        <v>1429</v>
      </c>
      <c r="F923" s="1132"/>
      <c r="G923" s="1132"/>
      <c r="H923" s="1132"/>
      <c r="I923" s="1132"/>
      <c r="J923" s="1132"/>
      <c r="K923" s="1132"/>
      <c r="L923" s="1132"/>
      <c r="M923" s="1132"/>
      <c r="N923" s="1132"/>
      <c r="O923" s="1132"/>
      <c r="P923" s="1132"/>
      <c r="Q923" s="1132"/>
      <c r="R923" s="1132"/>
      <c r="S923" s="1132"/>
      <c r="T923" s="1132"/>
      <c r="U923" s="1132"/>
      <c r="V923" s="1132"/>
      <c r="W923" s="1132"/>
      <c r="X923" s="1132"/>
      <c r="Y923" s="1132"/>
      <c r="Z923" s="1132"/>
      <c r="AA923" s="1132"/>
      <c r="AB923" s="1132"/>
      <c r="AC923" s="1132"/>
      <c r="AD923" s="1132"/>
      <c r="AE923" s="1132"/>
      <c r="AF923" s="1132"/>
      <c r="AG923" s="1132"/>
      <c r="AH923" s="1132"/>
      <c r="AI923" s="1132"/>
      <c r="AJ923" s="1132"/>
      <c r="AK923" s="1132"/>
      <c r="AL923" s="1132"/>
      <c r="AM923" s="1132"/>
      <c r="AN923" s="1132"/>
      <c r="AO923" s="1132"/>
      <c r="AP923" s="1132"/>
      <c r="AQ923" s="1132"/>
      <c r="AR923" s="1132"/>
      <c r="AS923" s="1132"/>
      <c r="AT923" s="1132"/>
      <c r="AU923" s="1132"/>
      <c r="AV923" s="1132"/>
      <c r="AW923" s="1132"/>
      <c r="AX923" s="1132"/>
      <c r="AY923" s="1132"/>
      <c r="AZ923" s="1132"/>
      <c r="BA923" s="1132"/>
      <c r="BB923" s="1132"/>
      <c r="BC923" s="1132"/>
      <c r="BD923" s="1132"/>
      <c r="BE923" s="1132"/>
      <c r="BF923" s="1133"/>
      <c r="BG923" s="899"/>
      <c r="BH923" s="900"/>
      <c r="BI923" s="900"/>
      <c r="BJ923" s="900"/>
      <c r="BK923" s="900"/>
      <c r="BL923" s="901"/>
      <c r="BM923" s="105"/>
      <c r="BN923" s="105"/>
      <c r="BO923" s="105"/>
      <c r="BP923" s="105"/>
      <c r="BQ923" s="105"/>
      <c r="BR923" s="105"/>
      <c r="BS923" s="105"/>
      <c r="BT923" s="105"/>
      <c r="BU923" s="105"/>
      <c r="BV923" s="105"/>
      <c r="BW923" s="105"/>
      <c r="BX923" s="105"/>
      <c r="BY923" s="105"/>
      <c r="BZ923" s="105"/>
      <c r="CA923" s="105"/>
      <c r="CB923" s="105"/>
    </row>
    <row r="924" spans="1:80" s="32" customFormat="1" ht="12" customHeight="1">
      <c r="A924" s="111"/>
      <c r="B924" s="1109"/>
      <c r="C924" s="1110"/>
      <c r="D924" s="1111"/>
      <c r="E924" s="1134"/>
      <c r="F924" s="1135"/>
      <c r="G924" s="1135"/>
      <c r="H924" s="1135"/>
      <c r="I924" s="1135"/>
      <c r="J924" s="1135"/>
      <c r="K924" s="1135"/>
      <c r="L924" s="1135"/>
      <c r="M924" s="1135"/>
      <c r="N924" s="1135"/>
      <c r="O924" s="1135"/>
      <c r="P924" s="1135"/>
      <c r="Q924" s="1135"/>
      <c r="R924" s="1135"/>
      <c r="S924" s="1135"/>
      <c r="T924" s="1135"/>
      <c r="U924" s="1135"/>
      <c r="V924" s="1135"/>
      <c r="W924" s="1135"/>
      <c r="X924" s="1135"/>
      <c r="Y924" s="1135"/>
      <c r="Z924" s="1135"/>
      <c r="AA924" s="1135"/>
      <c r="AB924" s="1135"/>
      <c r="AC924" s="1135"/>
      <c r="AD924" s="1135"/>
      <c r="AE924" s="1135"/>
      <c r="AF924" s="1135"/>
      <c r="AG924" s="1135"/>
      <c r="AH924" s="1135"/>
      <c r="AI924" s="1135"/>
      <c r="AJ924" s="1135"/>
      <c r="AK924" s="1135"/>
      <c r="AL924" s="1135"/>
      <c r="AM924" s="1135"/>
      <c r="AN924" s="1135"/>
      <c r="AO924" s="1135"/>
      <c r="AP924" s="1135"/>
      <c r="AQ924" s="1135"/>
      <c r="AR924" s="1135"/>
      <c r="AS924" s="1135"/>
      <c r="AT924" s="1135"/>
      <c r="AU924" s="1135"/>
      <c r="AV924" s="1135"/>
      <c r="AW924" s="1135"/>
      <c r="AX924" s="1135"/>
      <c r="AY924" s="1135"/>
      <c r="AZ924" s="1135"/>
      <c r="BA924" s="1135"/>
      <c r="BB924" s="1135"/>
      <c r="BC924" s="1135"/>
      <c r="BD924" s="1135"/>
      <c r="BE924" s="1135"/>
      <c r="BF924" s="1136"/>
      <c r="BG924" s="902"/>
      <c r="BH924" s="903"/>
      <c r="BI924" s="903"/>
      <c r="BJ924" s="903"/>
      <c r="BK924" s="903"/>
      <c r="BL924" s="904"/>
      <c r="BM924" s="105"/>
      <c r="BN924" s="105"/>
      <c r="BO924" s="105"/>
      <c r="BP924" s="105"/>
      <c r="BQ924" s="105"/>
      <c r="BR924" s="105"/>
      <c r="BS924" s="105"/>
      <c r="BT924" s="105"/>
      <c r="BU924" s="105"/>
      <c r="BV924" s="105"/>
      <c r="BW924" s="105"/>
      <c r="BX924" s="105"/>
      <c r="BY924" s="105"/>
      <c r="BZ924" s="105"/>
      <c r="CA924" s="105"/>
      <c r="CB924" s="105"/>
    </row>
    <row r="925" spans="1:80" s="32" customFormat="1" ht="12" customHeight="1">
      <c r="A925" s="111"/>
      <c r="B925" s="1109"/>
      <c r="C925" s="1110"/>
      <c r="D925" s="1111"/>
      <c r="E925" s="1134"/>
      <c r="F925" s="1135"/>
      <c r="G925" s="1135"/>
      <c r="H925" s="1135"/>
      <c r="I925" s="1135"/>
      <c r="J925" s="1135"/>
      <c r="K925" s="1135"/>
      <c r="L925" s="1135"/>
      <c r="M925" s="1135"/>
      <c r="N925" s="1135"/>
      <c r="O925" s="1135"/>
      <c r="P925" s="1135"/>
      <c r="Q925" s="1135"/>
      <c r="R925" s="1135"/>
      <c r="S925" s="1135"/>
      <c r="T925" s="1135"/>
      <c r="U925" s="1135"/>
      <c r="V925" s="1135"/>
      <c r="W925" s="1135"/>
      <c r="X925" s="1135"/>
      <c r="Y925" s="1135"/>
      <c r="Z925" s="1135"/>
      <c r="AA925" s="1135"/>
      <c r="AB925" s="1135"/>
      <c r="AC925" s="1135"/>
      <c r="AD925" s="1135"/>
      <c r="AE925" s="1135"/>
      <c r="AF925" s="1135"/>
      <c r="AG925" s="1135"/>
      <c r="AH925" s="1135"/>
      <c r="AI925" s="1135"/>
      <c r="AJ925" s="1135"/>
      <c r="AK925" s="1135"/>
      <c r="AL925" s="1135"/>
      <c r="AM925" s="1135"/>
      <c r="AN925" s="1135"/>
      <c r="AO925" s="1135"/>
      <c r="AP925" s="1135"/>
      <c r="AQ925" s="1135"/>
      <c r="AR925" s="1135"/>
      <c r="AS925" s="1135"/>
      <c r="AT925" s="1135"/>
      <c r="AU925" s="1135"/>
      <c r="AV925" s="1135"/>
      <c r="AW925" s="1135"/>
      <c r="AX925" s="1135"/>
      <c r="AY925" s="1135"/>
      <c r="AZ925" s="1135"/>
      <c r="BA925" s="1135"/>
      <c r="BB925" s="1135"/>
      <c r="BC925" s="1135"/>
      <c r="BD925" s="1135"/>
      <c r="BE925" s="1135"/>
      <c r="BF925" s="1136"/>
      <c r="BG925" s="902"/>
      <c r="BH925" s="903"/>
      <c r="BI925" s="903"/>
      <c r="BJ925" s="903"/>
      <c r="BK925" s="903"/>
      <c r="BL925" s="904"/>
      <c r="BM925" s="105"/>
      <c r="BN925" s="105"/>
      <c r="BO925" s="105"/>
      <c r="BP925" s="105"/>
      <c r="BQ925" s="105"/>
      <c r="BR925" s="105"/>
      <c r="BS925" s="105"/>
      <c r="BT925" s="105"/>
      <c r="BU925" s="105"/>
      <c r="BV925" s="105"/>
      <c r="BW925" s="105"/>
      <c r="BX925" s="105"/>
      <c r="BY925" s="105"/>
      <c r="BZ925" s="105"/>
      <c r="CA925" s="105"/>
      <c r="CB925" s="105"/>
    </row>
    <row r="926" spans="1:80" s="32" customFormat="1" ht="12" customHeight="1">
      <c r="A926" s="111"/>
      <c r="B926" s="1109"/>
      <c r="C926" s="1110"/>
      <c r="D926" s="1111"/>
      <c r="E926" s="1134"/>
      <c r="F926" s="1135"/>
      <c r="G926" s="1135"/>
      <c r="H926" s="1135"/>
      <c r="I926" s="1135"/>
      <c r="J926" s="1135"/>
      <c r="K926" s="1135"/>
      <c r="L926" s="1135"/>
      <c r="M926" s="1135"/>
      <c r="N926" s="1135"/>
      <c r="O926" s="1135"/>
      <c r="P926" s="1135"/>
      <c r="Q926" s="1135"/>
      <c r="R926" s="1135"/>
      <c r="S926" s="1135"/>
      <c r="T926" s="1135"/>
      <c r="U926" s="1135"/>
      <c r="V926" s="1135"/>
      <c r="W926" s="1135"/>
      <c r="X926" s="1135"/>
      <c r="Y926" s="1135"/>
      <c r="Z926" s="1135"/>
      <c r="AA926" s="1135"/>
      <c r="AB926" s="1135"/>
      <c r="AC926" s="1135"/>
      <c r="AD926" s="1135"/>
      <c r="AE926" s="1135"/>
      <c r="AF926" s="1135"/>
      <c r="AG926" s="1135"/>
      <c r="AH926" s="1135"/>
      <c r="AI926" s="1135"/>
      <c r="AJ926" s="1135"/>
      <c r="AK926" s="1135"/>
      <c r="AL926" s="1135"/>
      <c r="AM926" s="1135"/>
      <c r="AN926" s="1135"/>
      <c r="AO926" s="1135"/>
      <c r="AP926" s="1135"/>
      <c r="AQ926" s="1135"/>
      <c r="AR926" s="1135"/>
      <c r="AS926" s="1135"/>
      <c r="AT926" s="1135"/>
      <c r="AU926" s="1135"/>
      <c r="AV926" s="1135"/>
      <c r="AW926" s="1135"/>
      <c r="AX926" s="1135"/>
      <c r="AY926" s="1135"/>
      <c r="AZ926" s="1135"/>
      <c r="BA926" s="1135"/>
      <c r="BB926" s="1135"/>
      <c r="BC926" s="1135"/>
      <c r="BD926" s="1135"/>
      <c r="BE926" s="1135"/>
      <c r="BF926" s="1136"/>
      <c r="BG926" s="902"/>
      <c r="BH926" s="903"/>
      <c r="BI926" s="903"/>
      <c r="BJ926" s="903"/>
      <c r="BK926" s="903"/>
      <c r="BL926" s="904"/>
      <c r="BM926" s="105"/>
      <c r="BN926" s="105"/>
      <c r="BO926" s="105"/>
      <c r="BP926" s="105"/>
      <c r="BQ926" s="105"/>
      <c r="BR926" s="105"/>
      <c r="BS926" s="105"/>
      <c r="BT926" s="105"/>
      <c r="BU926" s="105"/>
      <c r="BV926" s="105"/>
      <c r="BW926" s="105"/>
      <c r="BX926" s="105"/>
      <c r="BY926" s="105"/>
      <c r="BZ926" s="105"/>
      <c r="CA926" s="105"/>
      <c r="CB926" s="105"/>
    </row>
    <row r="927" spans="1:80" s="32" customFormat="1" ht="12" customHeight="1">
      <c r="A927" s="111"/>
      <c r="B927" s="1112"/>
      <c r="C927" s="1113"/>
      <c r="D927" s="1114"/>
      <c r="E927" s="1250"/>
      <c r="F927" s="1251"/>
      <c r="G927" s="1251"/>
      <c r="H927" s="1251"/>
      <c r="I927" s="1251"/>
      <c r="J927" s="1251"/>
      <c r="K927" s="1251"/>
      <c r="L927" s="1251"/>
      <c r="M927" s="1251"/>
      <c r="N927" s="1251"/>
      <c r="O927" s="1251"/>
      <c r="P927" s="1251"/>
      <c r="Q927" s="1251"/>
      <c r="R927" s="1251"/>
      <c r="S927" s="1251"/>
      <c r="T927" s="1251"/>
      <c r="U927" s="1251"/>
      <c r="V927" s="1251"/>
      <c r="W927" s="1251"/>
      <c r="X927" s="1251"/>
      <c r="Y927" s="1251"/>
      <c r="Z927" s="1251"/>
      <c r="AA927" s="1251"/>
      <c r="AB927" s="1251"/>
      <c r="AC927" s="1251"/>
      <c r="AD927" s="1251"/>
      <c r="AE927" s="1251"/>
      <c r="AF927" s="1251"/>
      <c r="AG927" s="1251"/>
      <c r="AH927" s="1251"/>
      <c r="AI927" s="1251"/>
      <c r="AJ927" s="1251"/>
      <c r="AK927" s="1251"/>
      <c r="AL927" s="1251"/>
      <c r="AM927" s="1251"/>
      <c r="AN927" s="1251"/>
      <c r="AO927" s="1251"/>
      <c r="AP927" s="1251"/>
      <c r="AQ927" s="1251"/>
      <c r="AR927" s="1251"/>
      <c r="AS927" s="1251"/>
      <c r="AT927" s="1251"/>
      <c r="AU927" s="1251"/>
      <c r="AV927" s="1251"/>
      <c r="AW927" s="1251"/>
      <c r="AX927" s="1251"/>
      <c r="AY927" s="1251"/>
      <c r="AZ927" s="1251"/>
      <c r="BA927" s="1251"/>
      <c r="BB927" s="1251"/>
      <c r="BC927" s="1251"/>
      <c r="BD927" s="1251"/>
      <c r="BE927" s="1251"/>
      <c r="BF927" s="1252"/>
      <c r="BG927" s="905"/>
      <c r="BH927" s="906"/>
      <c r="BI927" s="906"/>
      <c r="BJ927" s="906"/>
      <c r="BK927" s="906"/>
      <c r="BL927" s="907"/>
      <c r="BM927" s="105"/>
      <c r="BN927" s="105"/>
      <c r="BO927" s="105"/>
      <c r="BP927" s="105"/>
      <c r="BQ927" s="105"/>
      <c r="BR927" s="105"/>
      <c r="BS927" s="105"/>
      <c r="BT927" s="105"/>
      <c r="BU927" s="105"/>
      <c r="BV927" s="105"/>
      <c r="BW927" s="105"/>
      <c r="BX927" s="105"/>
      <c r="BY927" s="105"/>
      <c r="BZ927" s="105"/>
      <c r="CA927" s="105"/>
      <c r="CB927" s="105"/>
    </row>
    <row r="928" spans="1:80" s="32" customFormat="1" ht="12.75" customHeight="1">
      <c r="A928" s="111"/>
      <c r="BG928" s="93"/>
      <c r="BH928" s="93"/>
      <c r="BI928" s="93"/>
      <c r="BJ928" s="93"/>
      <c r="BK928" s="93"/>
      <c r="BL928" s="93"/>
      <c r="BM928" s="105"/>
      <c r="BN928" s="105"/>
      <c r="BO928" s="105"/>
      <c r="BP928" s="105"/>
      <c r="BQ928" s="105"/>
      <c r="BR928" s="105"/>
      <c r="BS928" s="105"/>
      <c r="BT928" s="105"/>
      <c r="BU928" s="105"/>
      <c r="BV928" s="105"/>
      <c r="BW928" s="105"/>
      <c r="BX928" s="105"/>
      <c r="BY928" s="105"/>
      <c r="BZ928" s="105"/>
      <c r="CA928" s="105"/>
      <c r="CB928" s="105"/>
    </row>
    <row r="929" spans="1:80" s="14" customFormat="1" ht="18" customHeight="1">
      <c r="A929" s="113" t="s">
        <v>813</v>
      </c>
      <c r="B929" s="21"/>
      <c r="C929" s="21"/>
      <c r="D929" s="11"/>
      <c r="E929" s="12"/>
      <c r="F929" s="12"/>
      <c r="G929" s="12"/>
      <c r="H929" s="12"/>
      <c r="I929" s="12"/>
      <c r="J929" s="12"/>
      <c r="K929" s="12"/>
      <c r="L929" s="12"/>
      <c r="M929" s="12"/>
      <c r="N929" s="12"/>
      <c r="O929" s="12"/>
      <c r="P929" s="12"/>
      <c r="Q929" s="12"/>
      <c r="R929" s="12"/>
      <c r="S929" s="12"/>
      <c r="T929" s="12"/>
      <c r="U929" s="12"/>
      <c r="V929" s="12"/>
      <c r="W929" s="13"/>
      <c r="X929" s="13"/>
      <c r="Y929" s="13"/>
      <c r="Z929" s="13"/>
      <c r="AA929" s="13"/>
      <c r="AB929" s="13"/>
      <c r="AC929" s="13"/>
      <c r="AD929" s="13"/>
      <c r="AE929" s="13"/>
      <c r="AF929" s="13"/>
      <c r="AG929" s="13"/>
      <c r="AH929" s="13"/>
      <c r="AI929" s="13"/>
      <c r="AJ929" s="13"/>
      <c r="AK929" s="13"/>
      <c r="AL929" s="13"/>
      <c r="AM929" s="13"/>
      <c r="AN929" s="13"/>
      <c r="AO929" s="13"/>
      <c r="AP929" s="13"/>
      <c r="BG929" s="93"/>
      <c r="BH929" s="93"/>
      <c r="BI929" s="93"/>
      <c r="BJ929" s="93"/>
      <c r="BK929" s="93"/>
      <c r="BL929" s="93"/>
      <c r="BM929" s="101"/>
      <c r="BN929" s="101"/>
      <c r="BO929" s="101"/>
      <c r="BP929" s="101"/>
      <c r="BQ929" s="101"/>
      <c r="BR929" s="101"/>
      <c r="BS929" s="101"/>
      <c r="BT929" s="101"/>
      <c r="BU929" s="101"/>
      <c r="BV929" s="101"/>
      <c r="BW929" s="101"/>
      <c r="BX929" s="101"/>
      <c r="BY929" s="101"/>
      <c r="BZ929" s="101"/>
      <c r="CA929" s="101"/>
      <c r="CB929" s="101"/>
    </row>
    <row r="930" spans="1:80" s="32" customFormat="1" ht="12" customHeight="1">
      <c r="A930" s="111"/>
      <c r="B930" s="969" t="s">
        <v>30</v>
      </c>
      <c r="C930" s="970"/>
      <c r="D930" s="971"/>
      <c r="E930" s="931" t="s">
        <v>1483</v>
      </c>
      <c r="F930" s="932"/>
      <c r="G930" s="932"/>
      <c r="H930" s="932"/>
      <c r="I930" s="932"/>
      <c r="J930" s="932"/>
      <c r="K930" s="932"/>
      <c r="L930" s="932"/>
      <c r="M930" s="932"/>
      <c r="N930" s="932"/>
      <c r="O930" s="932"/>
      <c r="P930" s="932"/>
      <c r="Q930" s="932"/>
      <c r="R930" s="932"/>
      <c r="S930" s="932"/>
      <c r="T930" s="932"/>
      <c r="U930" s="932"/>
      <c r="V930" s="932"/>
      <c r="W930" s="932"/>
      <c r="X930" s="932"/>
      <c r="Y930" s="932"/>
      <c r="Z930" s="932"/>
      <c r="AA930" s="932"/>
      <c r="AB930" s="932"/>
      <c r="AC930" s="932"/>
      <c r="AD930" s="932"/>
      <c r="AE930" s="932"/>
      <c r="AF930" s="932"/>
      <c r="AG930" s="932"/>
      <c r="AH930" s="932"/>
      <c r="AI930" s="932"/>
      <c r="AJ930" s="932"/>
      <c r="AK930" s="932"/>
      <c r="AL930" s="932"/>
      <c r="AM930" s="932"/>
      <c r="AN930" s="932"/>
      <c r="AO930" s="932"/>
      <c r="AP930" s="932"/>
      <c r="AQ930" s="932"/>
      <c r="AR930" s="932"/>
      <c r="AS930" s="932"/>
      <c r="AT930" s="932"/>
      <c r="AU930" s="932"/>
      <c r="AV930" s="932"/>
      <c r="AW930" s="932"/>
      <c r="AX930" s="932"/>
      <c r="AY930" s="932"/>
      <c r="AZ930" s="932"/>
      <c r="BA930" s="932"/>
      <c r="BB930" s="932"/>
      <c r="BC930" s="932"/>
      <c r="BD930" s="932"/>
      <c r="BE930" s="932"/>
      <c r="BF930" s="933"/>
      <c r="BG930" s="899"/>
      <c r="BH930" s="900"/>
      <c r="BI930" s="900"/>
      <c r="BJ930" s="900"/>
      <c r="BK930" s="900"/>
      <c r="BL930" s="901"/>
      <c r="BM930" s="105"/>
      <c r="BN930" s="105" t="s">
        <v>2</v>
      </c>
      <c r="BO930" s="105"/>
      <c r="BP930" s="105"/>
      <c r="BQ930" s="105"/>
      <c r="BR930" s="105"/>
      <c r="BS930" s="105"/>
      <c r="BT930" s="105"/>
      <c r="BU930" s="105"/>
      <c r="BV930" s="105"/>
      <c r="BW930" s="105"/>
      <c r="BX930" s="105"/>
      <c r="BY930" s="105"/>
      <c r="BZ930" s="105"/>
      <c r="CA930" s="105"/>
      <c r="CB930" s="105"/>
    </row>
    <row r="931" spans="1:80" s="32" customFormat="1" ht="12" customHeight="1">
      <c r="A931" s="111"/>
      <c r="B931" s="972"/>
      <c r="C931" s="973"/>
      <c r="D931" s="974"/>
      <c r="E931" s="934"/>
      <c r="F931" s="935"/>
      <c r="G931" s="935"/>
      <c r="H931" s="935"/>
      <c r="I931" s="935"/>
      <c r="J931" s="935"/>
      <c r="K931" s="935"/>
      <c r="L931" s="935"/>
      <c r="M931" s="935"/>
      <c r="N931" s="935"/>
      <c r="O931" s="935"/>
      <c r="P931" s="935"/>
      <c r="Q931" s="935"/>
      <c r="R931" s="935"/>
      <c r="S931" s="935"/>
      <c r="T931" s="935"/>
      <c r="U931" s="935"/>
      <c r="V931" s="935"/>
      <c r="W931" s="935"/>
      <c r="X931" s="935"/>
      <c r="Y931" s="935"/>
      <c r="Z931" s="935"/>
      <c r="AA931" s="935"/>
      <c r="AB931" s="935"/>
      <c r="AC931" s="935"/>
      <c r="AD931" s="935"/>
      <c r="AE931" s="935"/>
      <c r="AF931" s="935"/>
      <c r="AG931" s="935"/>
      <c r="AH931" s="935"/>
      <c r="AI931" s="935"/>
      <c r="AJ931" s="935"/>
      <c r="AK931" s="935"/>
      <c r="AL931" s="935"/>
      <c r="AM931" s="935"/>
      <c r="AN931" s="935"/>
      <c r="AO931" s="935"/>
      <c r="AP931" s="935"/>
      <c r="AQ931" s="935"/>
      <c r="AR931" s="935"/>
      <c r="AS931" s="935"/>
      <c r="AT931" s="935"/>
      <c r="AU931" s="935"/>
      <c r="AV931" s="935"/>
      <c r="AW931" s="935"/>
      <c r="AX931" s="935"/>
      <c r="AY931" s="935"/>
      <c r="AZ931" s="935"/>
      <c r="BA931" s="935"/>
      <c r="BB931" s="935"/>
      <c r="BC931" s="935"/>
      <c r="BD931" s="935"/>
      <c r="BE931" s="935"/>
      <c r="BF931" s="936"/>
      <c r="BG931" s="902"/>
      <c r="BH931" s="903"/>
      <c r="BI931" s="903"/>
      <c r="BJ931" s="903"/>
      <c r="BK931" s="903"/>
      <c r="BL931" s="904"/>
      <c r="BM931" s="105"/>
      <c r="BN931" s="105"/>
      <c r="BO931" s="105"/>
      <c r="BP931" s="105"/>
      <c r="BQ931" s="105"/>
      <c r="BR931" s="105"/>
      <c r="BS931" s="105"/>
      <c r="BT931" s="105"/>
      <c r="BU931" s="105"/>
      <c r="BV931" s="105"/>
      <c r="BW931" s="105"/>
      <c r="BX931" s="105"/>
      <c r="BY931" s="105"/>
      <c r="BZ931" s="105"/>
      <c r="CA931" s="105"/>
      <c r="CB931" s="105"/>
    </row>
    <row r="932" spans="1:80" s="32" customFormat="1" ht="12" customHeight="1">
      <c r="A932" s="111"/>
      <c r="B932" s="972"/>
      <c r="C932" s="973"/>
      <c r="D932" s="974"/>
      <c r="E932" s="934"/>
      <c r="F932" s="935"/>
      <c r="G932" s="935"/>
      <c r="H932" s="935"/>
      <c r="I932" s="935"/>
      <c r="J932" s="935"/>
      <c r="K932" s="935"/>
      <c r="L932" s="935"/>
      <c r="M932" s="935"/>
      <c r="N932" s="935"/>
      <c r="O932" s="935"/>
      <c r="P932" s="935"/>
      <c r="Q932" s="935"/>
      <c r="R932" s="935"/>
      <c r="S932" s="935"/>
      <c r="T932" s="935"/>
      <c r="U932" s="935"/>
      <c r="V932" s="935"/>
      <c r="W932" s="935"/>
      <c r="X932" s="935"/>
      <c r="Y932" s="935"/>
      <c r="Z932" s="935"/>
      <c r="AA932" s="935"/>
      <c r="AB932" s="935"/>
      <c r="AC932" s="935"/>
      <c r="AD932" s="935"/>
      <c r="AE932" s="935"/>
      <c r="AF932" s="935"/>
      <c r="AG932" s="935"/>
      <c r="AH932" s="935"/>
      <c r="AI932" s="935"/>
      <c r="AJ932" s="935"/>
      <c r="AK932" s="935"/>
      <c r="AL932" s="935"/>
      <c r="AM932" s="935"/>
      <c r="AN932" s="935"/>
      <c r="AO932" s="935"/>
      <c r="AP932" s="935"/>
      <c r="AQ932" s="935"/>
      <c r="AR932" s="935"/>
      <c r="AS932" s="935"/>
      <c r="AT932" s="935"/>
      <c r="AU932" s="935"/>
      <c r="AV932" s="935"/>
      <c r="AW932" s="935"/>
      <c r="AX932" s="935"/>
      <c r="AY932" s="935"/>
      <c r="AZ932" s="935"/>
      <c r="BA932" s="935"/>
      <c r="BB932" s="935"/>
      <c r="BC932" s="935"/>
      <c r="BD932" s="935"/>
      <c r="BE932" s="935"/>
      <c r="BF932" s="936"/>
      <c r="BG932" s="902"/>
      <c r="BH932" s="903"/>
      <c r="BI932" s="903"/>
      <c r="BJ932" s="903"/>
      <c r="BK932" s="903"/>
      <c r="BL932" s="904"/>
      <c r="BM932" s="105"/>
      <c r="BN932" s="105"/>
      <c r="BO932" s="105"/>
      <c r="BP932" s="105"/>
      <c r="BQ932" s="105"/>
      <c r="BR932" s="105"/>
      <c r="BS932" s="105"/>
      <c r="BT932" s="105"/>
      <c r="BU932" s="105"/>
      <c r="BV932" s="105"/>
      <c r="BW932" s="105"/>
      <c r="BX932" s="105"/>
      <c r="BY932" s="105"/>
      <c r="BZ932" s="105"/>
      <c r="CA932" s="105"/>
      <c r="CB932" s="105"/>
    </row>
    <row r="933" spans="1:80" s="32" customFormat="1" ht="12" customHeight="1">
      <c r="A933" s="111"/>
      <c r="B933" s="975"/>
      <c r="C933" s="976"/>
      <c r="D933" s="977"/>
      <c r="E933" s="937"/>
      <c r="F933" s="938"/>
      <c r="G933" s="938"/>
      <c r="H933" s="938"/>
      <c r="I933" s="938"/>
      <c r="J933" s="938"/>
      <c r="K933" s="938"/>
      <c r="L933" s="938"/>
      <c r="M933" s="938"/>
      <c r="N933" s="938"/>
      <c r="O933" s="938"/>
      <c r="P933" s="938"/>
      <c r="Q933" s="938"/>
      <c r="R933" s="938"/>
      <c r="S933" s="938"/>
      <c r="T933" s="938"/>
      <c r="U933" s="938"/>
      <c r="V933" s="938"/>
      <c r="W933" s="938"/>
      <c r="X933" s="938"/>
      <c r="Y933" s="938"/>
      <c r="Z933" s="938"/>
      <c r="AA933" s="938"/>
      <c r="AB933" s="938"/>
      <c r="AC933" s="938"/>
      <c r="AD933" s="938"/>
      <c r="AE933" s="938"/>
      <c r="AF933" s="938"/>
      <c r="AG933" s="938"/>
      <c r="AH933" s="938"/>
      <c r="AI933" s="938"/>
      <c r="AJ933" s="938"/>
      <c r="AK933" s="938"/>
      <c r="AL933" s="938"/>
      <c r="AM933" s="938"/>
      <c r="AN933" s="938"/>
      <c r="AO933" s="938"/>
      <c r="AP933" s="938"/>
      <c r="AQ933" s="938"/>
      <c r="AR933" s="938"/>
      <c r="AS933" s="938"/>
      <c r="AT933" s="938"/>
      <c r="AU933" s="938"/>
      <c r="AV933" s="938"/>
      <c r="AW933" s="938"/>
      <c r="AX933" s="938"/>
      <c r="AY933" s="938"/>
      <c r="AZ933" s="938"/>
      <c r="BA933" s="938"/>
      <c r="BB933" s="938"/>
      <c r="BC933" s="938"/>
      <c r="BD933" s="938"/>
      <c r="BE933" s="938"/>
      <c r="BF933" s="939"/>
      <c r="BG933" s="905"/>
      <c r="BH933" s="906"/>
      <c r="BI933" s="906"/>
      <c r="BJ933" s="906"/>
      <c r="BK933" s="906"/>
      <c r="BL933" s="907"/>
      <c r="BM933" s="105"/>
      <c r="BN933" s="105" t="s">
        <v>2</v>
      </c>
      <c r="BO933" s="105"/>
      <c r="BP933" s="105"/>
      <c r="BQ933" s="105"/>
      <c r="BR933" s="105"/>
      <c r="BS933" s="105"/>
      <c r="BT933" s="105"/>
      <c r="BU933" s="105"/>
      <c r="BV933" s="105"/>
      <c r="BW933" s="105"/>
      <c r="BX933" s="105"/>
      <c r="BY933" s="105"/>
      <c r="BZ933" s="105"/>
      <c r="CA933" s="105"/>
      <c r="CB933" s="105"/>
    </row>
    <row r="934" spans="1:80" s="32" customFormat="1" ht="12" customHeight="1">
      <c r="A934" s="111"/>
      <c r="B934" s="969" t="s">
        <v>33</v>
      </c>
      <c r="C934" s="970"/>
      <c r="D934" s="971"/>
      <c r="E934" s="931" t="s">
        <v>1484</v>
      </c>
      <c r="F934" s="932"/>
      <c r="G934" s="932"/>
      <c r="H934" s="932"/>
      <c r="I934" s="932"/>
      <c r="J934" s="932"/>
      <c r="K934" s="932"/>
      <c r="L934" s="932"/>
      <c r="M934" s="932"/>
      <c r="N934" s="932"/>
      <c r="O934" s="932"/>
      <c r="P934" s="932"/>
      <c r="Q934" s="932"/>
      <c r="R934" s="932"/>
      <c r="S934" s="932"/>
      <c r="T934" s="932"/>
      <c r="U934" s="932"/>
      <c r="V934" s="932"/>
      <c r="W934" s="932"/>
      <c r="X934" s="932"/>
      <c r="Y934" s="932"/>
      <c r="Z934" s="932"/>
      <c r="AA934" s="932"/>
      <c r="AB934" s="932"/>
      <c r="AC934" s="932"/>
      <c r="AD934" s="932"/>
      <c r="AE934" s="932"/>
      <c r="AF934" s="932"/>
      <c r="AG934" s="932"/>
      <c r="AH934" s="932"/>
      <c r="AI934" s="932"/>
      <c r="AJ934" s="932"/>
      <c r="AK934" s="932"/>
      <c r="AL934" s="932"/>
      <c r="AM934" s="932"/>
      <c r="AN934" s="932"/>
      <c r="AO934" s="932"/>
      <c r="AP934" s="932"/>
      <c r="AQ934" s="932"/>
      <c r="AR934" s="932"/>
      <c r="AS934" s="932"/>
      <c r="AT934" s="932"/>
      <c r="AU934" s="932"/>
      <c r="AV934" s="932"/>
      <c r="AW934" s="932"/>
      <c r="AX934" s="932"/>
      <c r="AY934" s="932"/>
      <c r="AZ934" s="932"/>
      <c r="BA934" s="932"/>
      <c r="BB934" s="932"/>
      <c r="BC934" s="932"/>
      <c r="BD934" s="932"/>
      <c r="BE934" s="932"/>
      <c r="BF934" s="933"/>
      <c r="BG934" s="899"/>
      <c r="BH934" s="900"/>
      <c r="BI934" s="900"/>
      <c r="BJ934" s="900"/>
      <c r="BK934" s="900"/>
      <c r="BL934" s="901"/>
      <c r="BM934" s="105"/>
      <c r="BN934" s="105" t="s">
        <v>2</v>
      </c>
      <c r="BO934" s="105"/>
      <c r="BP934" s="105"/>
      <c r="BQ934" s="105"/>
      <c r="BR934" s="105"/>
      <c r="BS934" s="105"/>
      <c r="BT934" s="105"/>
      <c r="BU934" s="105"/>
      <c r="BV934" s="105"/>
      <c r="BW934" s="105"/>
      <c r="BX934" s="105"/>
      <c r="BY934" s="105"/>
      <c r="BZ934" s="105"/>
      <c r="CA934" s="105"/>
      <c r="CB934" s="105"/>
    </row>
    <row r="935" spans="1:80" s="32" customFormat="1" ht="12" customHeight="1">
      <c r="A935" s="111"/>
      <c r="B935" s="975"/>
      <c r="C935" s="976"/>
      <c r="D935" s="977"/>
      <c r="E935" s="937"/>
      <c r="F935" s="938"/>
      <c r="G935" s="938"/>
      <c r="H935" s="938"/>
      <c r="I935" s="938"/>
      <c r="J935" s="938"/>
      <c r="K935" s="938"/>
      <c r="L935" s="938"/>
      <c r="M935" s="938"/>
      <c r="N935" s="938"/>
      <c r="O935" s="938"/>
      <c r="P935" s="938"/>
      <c r="Q935" s="938"/>
      <c r="R935" s="938"/>
      <c r="S935" s="938"/>
      <c r="T935" s="938"/>
      <c r="U935" s="938"/>
      <c r="V935" s="938"/>
      <c r="W935" s="938"/>
      <c r="X935" s="938"/>
      <c r="Y935" s="938"/>
      <c r="Z935" s="938"/>
      <c r="AA935" s="938"/>
      <c r="AB935" s="938"/>
      <c r="AC935" s="938"/>
      <c r="AD935" s="938"/>
      <c r="AE935" s="938"/>
      <c r="AF935" s="938"/>
      <c r="AG935" s="938"/>
      <c r="AH935" s="938"/>
      <c r="AI935" s="938"/>
      <c r="AJ935" s="938"/>
      <c r="AK935" s="938"/>
      <c r="AL935" s="938"/>
      <c r="AM935" s="938"/>
      <c r="AN935" s="938"/>
      <c r="AO935" s="938"/>
      <c r="AP935" s="938"/>
      <c r="AQ935" s="938"/>
      <c r="AR935" s="938"/>
      <c r="AS935" s="938"/>
      <c r="AT935" s="938"/>
      <c r="AU935" s="938"/>
      <c r="AV935" s="938"/>
      <c r="AW935" s="938"/>
      <c r="AX935" s="938"/>
      <c r="AY935" s="938"/>
      <c r="AZ935" s="938"/>
      <c r="BA935" s="938"/>
      <c r="BB935" s="938"/>
      <c r="BC935" s="938"/>
      <c r="BD935" s="938"/>
      <c r="BE935" s="938"/>
      <c r="BF935" s="939"/>
      <c r="BG935" s="905"/>
      <c r="BH935" s="906"/>
      <c r="BI935" s="906"/>
      <c r="BJ935" s="906"/>
      <c r="BK935" s="906"/>
      <c r="BL935" s="907"/>
      <c r="BM935" s="105"/>
      <c r="BN935" s="105" t="s">
        <v>2</v>
      </c>
      <c r="BO935" s="105"/>
      <c r="BP935" s="105"/>
      <c r="BQ935" s="105"/>
      <c r="BR935" s="105"/>
      <c r="BS935" s="105"/>
      <c r="BT935" s="105"/>
      <c r="BU935" s="105"/>
      <c r="BV935" s="105"/>
      <c r="BW935" s="105"/>
      <c r="BX935" s="105"/>
      <c r="BY935" s="105"/>
      <c r="BZ935" s="105"/>
      <c r="CA935" s="105"/>
      <c r="CB935" s="105"/>
    </row>
    <row r="936" spans="1:80" s="32" customFormat="1" ht="12" customHeight="1">
      <c r="A936" s="111"/>
      <c r="B936" s="969" t="s">
        <v>34</v>
      </c>
      <c r="C936" s="970"/>
      <c r="D936" s="971"/>
      <c r="E936" s="931" t="s">
        <v>1485</v>
      </c>
      <c r="F936" s="932"/>
      <c r="G936" s="932"/>
      <c r="H936" s="932"/>
      <c r="I936" s="932"/>
      <c r="J936" s="932"/>
      <c r="K936" s="932"/>
      <c r="L936" s="932"/>
      <c r="M936" s="932"/>
      <c r="N936" s="932"/>
      <c r="O936" s="932"/>
      <c r="P936" s="932"/>
      <c r="Q936" s="932"/>
      <c r="R936" s="932"/>
      <c r="S936" s="932"/>
      <c r="T936" s="932"/>
      <c r="U936" s="932"/>
      <c r="V936" s="932"/>
      <c r="W936" s="932"/>
      <c r="X936" s="932"/>
      <c r="Y936" s="932"/>
      <c r="Z936" s="932"/>
      <c r="AA936" s="932"/>
      <c r="AB936" s="932"/>
      <c r="AC936" s="932"/>
      <c r="AD936" s="932"/>
      <c r="AE936" s="932"/>
      <c r="AF936" s="932"/>
      <c r="AG936" s="932"/>
      <c r="AH936" s="932"/>
      <c r="AI936" s="932"/>
      <c r="AJ936" s="932"/>
      <c r="AK936" s="932"/>
      <c r="AL936" s="932"/>
      <c r="AM936" s="932"/>
      <c r="AN936" s="932"/>
      <c r="AO936" s="932"/>
      <c r="AP936" s="932"/>
      <c r="AQ936" s="932"/>
      <c r="AR936" s="932"/>
      <c r="AS936" s="932"/>
      <c r="AT936" s="932"/>
      <c r="AU936" s="932"/>
      <c r="AV936" s="932"/>
      <c r="AW936" s="932"/>
      <c r="AX936" s="932"/>
      <c r="AY936" s="932"/>
      <c r="AZ936" s="932"/>
      <c r="BA936" s="932"/>
      <c r="BB936" s="932"/>
      <c r="BC936" s="932"/>
      <c r="BD936" s="932"/>
      <c r="BE936" s="932"/>
      <c r="BF936" s="933"/>
      <c r="BG936" s="899"/>
      <c r="BH936" s="900"/>
      <c r="BI936" s="900"/>
      <c r="BJ936" s="900"/>
      <c r="BK936" s="900"/>
      <c r="BL936" s="901"/>
      <c r="BM936" s="105"/>
      <c r="BN936" s="105" t="s">
        <v>2</v>
      </c>
      <c r="BO936" s="105"/>
      <c r="BP936" s="105"/>
      <c r="BQ936" s="105"/>
      <c r="BR936" s="105"/>
      <c r="BS936" s="105"/>
      <c r="BT936" s="105"/>
      <c r="BU936" s="105"/>
      <c r="BV936" s="105"/>
      <c r="BW936" s="105"/>
      <c r="BX936" s="105"/>
      <c r="BY936" s="105"/>
      <c r="BZ936" s="105"/>
      <c r="CA936" s="105"/>
      <c r="CB936" s="105"/>
    </row>
    <row r="937" spans="1:80" s="32" customFormat="1" ht="12" customHeight="1">
      <c r="A937" s="111"/>
      <c r="B937" s="975"/>
      <c r="C937" s="976"/>
      <c r="D937" s="977"/>
      <c r="E937" s="937"/>
      <c r="F937" s="938"/>
      <c r="G937" s="938"/>
      <c r="H937" s="938"/>
      <c r="I937" s="938"/>
      <c r="J937" s="938"/>
      <c r="K937" s="938"/>
      <c r="L937" s="938"/>
      <c r="M937" s="938"/>
      <c r="N937" s="938"/>
      <c r="O937" s="938"/>
      <c r="P937" s="938"/>
      <c r="Q937" s="938"/>
      <c r="R937" s="938"/>
      <c r="S937" s="938"/>
      <c r="T937" s="938"/>
      <c r="U937" s="938"/>
      <c r="V937" s="938"/>
      <c r="W937" s="938"/>
      <c r="X937" s="938"/>
      <c r="Y937" s="938"/>
      <c r="Z937" s="938"/>
      <c r="AA937" s="938"/>
      <c r="AB937" s="938"/>
      <c r="AC937" s="938"/>
      <c r="AD937" s="938"/>
      <c r="AE937" s="938"/>
      <c r="AF937" s="938"/>
      <c r="AG937" s="938"/>
      <c r="AH937" s="938"/>
      <c r="AI937" s="938"/>
      <c r="AJ937" s="938"/>
      <c r="AK937" s="938"/>
      <c r="AL937" s="938"/>
      <c r="AM937" s="938"/>
      <c r="AN937" s="938"/>
      <c r="AO937" s="938"/>
      <c r="AP937" s="938"/>
      <c r="AQ937" s="938"/>
      <c r="AR937" s="938"/>
      <c r="AS937" s="938"/>
      <c r="AT937" s="938"/>
      <c r="AU937" s="938"/>
      <c r="AV937" s="938"/>
      <c r="AW937" s="938"/>
      <c r="AX937" s="938"/>
      <c r="AY937" s="938"/>
      <c r="AZ937" s="938"/>
      <c r="BA937" s="938"/>
      <c r="BB937" s="938"/>
      <c r="BC937" s="938"/>
      <c r="BD937" s="938"/>
      <c r="BE937" s="938"/>
      <c r="BF937" s="939"/>
      <c r="BG937" s="905"/>
      <c r="BH937" s="906"/>
      <c r="BI937" s="906"/>
      <c r="BJ937" s="906"/>
      <c r="BK937" s="906"/>
      <c r="BL937" s="907"/>
      <c r="BM937" s="105"/>
      <c r="BN937" s="105" t="s">
        <v>2</v>
      </c>
      <c r="BO937" s="105"/>
      <c r="BP937" s="105"/>
      <c r="BQ937" s="105"/>
      <c r="BR937" s="105"/>
      <c r="BS937" s="105"/>
      <c r="BT937" s="105"/>
      <c r="BU937" s="105"/>
      <c r="BV937" s="105"/>
      <c r="BW937" s="105"/>
      <c r="BX937" s="105"/>
      <c r="BY937" s="105"/>
      <c r="BZ937" s="105"/>
      <c r="CA937" s="105"/>
      <c r="CB937" s="105"/>
    </row>
    <row r="938" spans="1:80" s="32" customFormat="1" ht="12" customHeight="1">
      <c r="A938" s="111"/>
      <c r="B938" s="969" t="s">
        <v>35</v>
      </c>
      <c r="C938" s="970"/>
      <c r="D938" s="971"/>
      <c r="E938" s="931" t="s">
        <v>1486</v>
      </c>
      <c r="F938" s="932"/>
      <c r="G938" s="932"/>
      <c r="H938" s="932"/>
      <c r="I938" s="932"/>
      <c r="J938" s="932"/>
      <c r="K938" s="932"/>
      <c r="L938" s="932"/>
      <c r="M938" s="932"/>
      <c r="N938" s="932"/>
      <c r="O938" s="932"/>
      <c r="P938" s="932"/>
      <c r="Q938" s="932"/>
      <c r="R938" s="932"/>
      <c r="S938" s="932"/>
      <c r="T938" s="932"/>
      <c r="U938" s="932"/>
      <c r="V938" s="932"/>
      <c r="W938" s="932"/>
      <c r="X938" s="932"/>
      <c r="Y938" s="932"/>
      <c r="Z938" s="932"/>
      <c r="AA938" s="932"/>
      <c r="AB938" s="932"/>
      <c r="AC938" s="932"/>
      <c r="AD938" s="932"/>
      <c r="AE938" s="932"/>
      <c r="AF938" s="932"/>
      <c r="AG938" s="932"/>
      <c r="AH938" s="932"/>
      <c r="AI938" s="932"/>
      <c r="AJ938" s="932"/>
      <c r="AK938" s="932"/>
      <c r="AL938" s="932"/>
      <c r="AM938" s="932"/>
      <c r="AN938" s="932"/>
      <c r="AO938" s="932"/>
      <c r="AP938" s="932"/>
      <c r="AQ938" s="932"/>
      <c r="AR938" s="932"/>
      <c r="AS938" s="932"/>
      <c r="AT938" s="932"/>
      <c r="AU938" s="932"/>
      <c r="AV938" s="932"/>
      <c r="AW938" s="932"/>
      <c r="AX938" s="932"/>
      <c r="AY938" s="932"/>
      <c r="AZ938" s="932"/>
      <c r="BA938" s="932"/>
      <c r="BB938" s="932"/>
      <c r="BC938" s="932"/>
      <c r="BD938" s="932"/>
      <c r="BE938" s="932"/>
      <c r="BF938" s="933"/>
      <c r="BG938" s="899"/>
      <c r="BH938" s="900"/>
      <c r="BI938" s="900"/>
      <c r="BJ938" s="900"/>
      <c r="BK938" s="900"/>
      <c r="BL938" s="901"/>
      <c r="BM938" s="105"/>
      <c r="BN938" s="105" t="s">
        <v>2</v>
      </c>
      <c r="BO938" s="105"/>
      <c r="BP938" s="105"/>
      <c r="BQ938" s="105"/>
      <c r="BR938" s="105"/>
      <c r="BS938" s="105"/>
      <c r="BT938" s="105"/>
      <c r="BU938" s="105"/>
      <c r="BV938" s="105"/>
      <c r="BW938" s="105"/>
      <c r="BX938" s="105"/>
      <c r="BY938" s="105"/>
      <c r="BZ938" s="105"/>
      <c r="CA938" s="105"/>
      <c r="CB938" s="105"/>
    </row>
    <row r="939" spans="1:80" s="32" customFormat="1" ht="12" customHeight="1">
      <c r="A939" s="111"/>
      <c r="B939" s="975"/>
      <c r="C939" s="976"/>
      <c r="D939" s="977"/>
      <c r="E939" s="937"/>
      <c r="F939" s="938"/>
      <c r="G939" s="938"/>
      <c r="H939" s="938"/>
      <c r="I939" s="938"/>
      <c r="J939" s="938"/>
      <c r="K939" s="938"/>
      <c r="L939" s="938"/>
      <c r="M939" s="938"/>
      <c r="N939" s="938"/>
      <c r="O939" s="938"/>
      <c r="P939" s="938"/>
      <c r="Q939" s="938"/>
      <c r="R939" s="938"/>
      <c r="S939" s="938"/>
      <c r="T939" s="938"/>
      <c r="U939" s="938"/>
      <c r="V939" s="938"/>
      <c r="W939" s="938"/>
      <c r="X939" s="938"/>
      <c r="Y939" s="938"/>
      <c r="Z939" s="938"/>
      <c r="AA939" s="938"/>
      <c r="AB939" s="938"/>
      <c r="AC939" s="938"/>
      <c r="AD939" s="938"/>
      <c r="AE939" s="938"/>
      <c r="AF939" s="938"/>
      <c r="AG939" s="938"/>
      <c r="AH939" s="938"/>
      <c r="AI939" s="938"/>
      <c r="AJ939" s="938"/>
      <c r="AK939" s="938"/>
      <c r="AL939" s="938"/>
      <c r="AM939" s="938"/>
      <c r="AN939" s="938"/>
      <c r="AO939" s="938"/>
      <c r="AP939" s="938"/>
      <c r="AQ939" s="938"/>
      <c r="AR939" s="938"/>
      <c r="AS939" s="938"/>
      <c r="AT939" s="938"/>
      <c r="AU939" s="938"/>
      <c r="AV939" s="938"/>
      <c r="AW939" s="938"/>
      <c r="AX939" s="938"/>
      <c r="AY939" s="938"/>
      <c r="AZ939" s="938"/>
      <c r="BA939" s="938"/>
      <c r="BB939" s="938"/>
      <c r="BC939" s="938"/>
      <c r="BD939" s="938"/>
      <c r="BE939" s="938"/>
      <c r="BF939" s="939"/>
      <c r="BG939" s="905"/>
      <c r="BH939" s="906"/>
      <c r="BI939" s="906"/>
      <c r="BJ939" s="906"/>
      <c r="BK939" s="906"/>
      <c r="BL939" s="907"/>
      <c r="BM939" s="105"/>
      <c r="BN939" s="105" t="s">
        <v>2</v>
      </c>
      <c r="BO939" s="105"/>
      <c r="BP939" s="105"/>
      <c r="BQ939" s="105"/>
      <c r="BR939" s="105"/>
      <c r="BS939" s="105"/>
      <c r="BT939" s="105"/>
      <c r="BU939" s="105"/>
      <c r="BV939" s="105"/>
      <c r="BW939" s="105"/>
      <c r="BX939" s="105"/>
      <c r="BY939" s="105"/>
      <c r="BZ939" s="105"/>
      <c r="CA939" s="105"/>
      <c r="CB939" s="105"/>
    </row>
    <row r="940" spans="1:80" s="32" customFormat="1" ht="12" customHeight="1">
      <c r="A940" s="111"/>
      <c r="B940" s="969" t="s">
        <v>36</v>
      </c>
      <c r="C940" s="970"/>
      <c r="D940" s="971"/>
      <c r="E940" s="931" t="s">
        <v>1455</v>
      </c>
      <c r="F940" s="932"/>
      <c r="G940" s="932"/>
      <c r="H940" s="932"/>
      <c r="I940" s="932"/>
      <c r="J940" s="932"/>
      <c r="K940" s="932"/>
      <c r="L940" s="932"/>
      <c r="M940" s="932"/>
      <c r="N940" s="932"/>
      <c r="O940" s="932"/>
      <c r="P940" s="932"/>
      <c r="Q940" s="932"/>
      <c r="R940" s="932"/>
      <c r="S940" s="932"/>
      <c r="T940" s="932"/>
      <c r="U940" s="932"/>
      <c r="V940" s="932"/>
      <c r="W940" s="932"/>
      <c r="X940" s="932"/>
      <c r="Y940" s="932"/>
      <c r="Z940" s="932"/>
      <c r="AA940" s="932"/>
      <c r="AB940" s="932"/>
      <c r="AC940" s="932"/>
      <c r="AD940" s="932"/>
      <c r="AE940" s="932"/>
      <c r="AF940" s="932"/>
      <c r="AG940" s="932"/>
      <c r="AH940" s="932"/>
      <c r="AI940" s="932"/>
      <c r="AJ940" s="932"/>
      <c r="AK940" s="932"/>
      <c r="AL940" s="932"/>
      <c r="AM940" s="932"/>
      <c r="AN940" s="932"/>
      <c r="AO940" s="932"/>
      <c r="AP940" s="932"/>
      <c r="AQ940" s="932"/>
      <c r="AR940" s="932"/>
      <c r="AS940" s="932"/>
      <c r="AT940" s="932"/>
      <c r="AU940" s="932"/>
      <c r="AV940" s="932"/>
      <c r="AW940" s="932"/>
      <c r="AX940" s="932"/>
      <c r="AY940" s="932"/>
      <c r="AZ940" s="932"/>
      <c r="BA940" s="932"/>
      <c r="BB940" s="932"/>
      <c r="BC940" s="932"/>
      <c r="BD940" s="932"/>
      <c r="BE940" s="932"/>
      <c r="BF940" s="933"/>
      <c r="BG940" s="899"/>
      <c r="BH940" s="900"/>
      <c r="BI940" s="900"/>
      <c r="BJ940" s="900"/>
      <c r="BK940" s="900"/>
      <c r="BL940" s="901"/>
      <c r="BM940" s="105"/>
      <c r="BN940" s="105" t="s">
        <v>2</v>
      </c>
      <c r="BO940" s="105"/>
      <c r="BP940" s="105"/>
      <c r="BQ940" s="105"/>
      <c r="BR940" s="105"/>
      <c r="BS940" s="105"/>
      <c r="BT940" s="105"/>
      <c r="BU940" s="105"/>
      <c r="BV940" s="105"/>
      <c r="BW940" s="105"/>
      <c r="BX940" s="105"/>
      <c r="BY940" s="105"/>
      <c r="BZ940" s="105"/>
      <c r="CA940" s="105"/>
      <c r="CB940" s="105"/>
    </row>
    <row r="941" spans="1:80" s="32" customFormat="1" ht="12" customHeight="1">
      <c r="A941" s="111"/>
      <c r="B941" s="975"/>
      <c r="C941" s="976"/>
      <c r="D941" s="977"/>
      <c r="E941" s="937"/>
      <c r="F941" s="938"/>
      <c r="G941" s="938"/>
      <c r="H941" s="938"/>
      <c r="I941" s="938"/>
      <c r="J941" s="938"/>
      <c r="K941" s="938"/>
      <c r="L941" s="938"/>
      <c r="M941" s="938"/>
      <c r="N941" s="938"/>
      <c r="O941" s="938"/>
      <c r="P941" s="938"/>
      <c r="Q941" s="938"/>
      <c r="R941" s="938"/>
      <c r="S941" s="938"/>
      <c r="T941" s="938"/>
      <c r="U941" s="938"/>
      <c r="V941" s="938"/>
      <c r="W941" s="938"/>
      <c r="X941" s="938"/>
      <c r="Y941" s="938"/>
      <c r="Z941" s="938"/>
      <c r="AA941" s="938"/>
      <c r="AB941" s="938"/>
      <c r="AC941" s="938"/>
      <c r="AD941" s="938"/>
      <c r="AE941" s="938"/>
      <c r="AF941" s="938"/>
      <c r="AG941" s="938"/>
      <c r="AH941" s="938"/>
      <c r="AI941" s="938"/>
      <c r="AJ941" s="938"/>
      <c r="AK941" s="938"/>
      <c r="AL941" s="938"/>
      <c r="AM941" s="938"/>
      <c r="AN941" s="938"/>
      <c r="AO941" s="938"/>
      <c r="AP941" s="938"/>
      <c r="AQ941" s="938"/>
      <c r="AR941" s="938"/>
      <c r="AS941" s="938"/>
      <c r="AT941" s="938"/>
      <c r="AU941" s="938"/>
      <c r="AV941" s="938"/>
      <c r="AW941" s="938"/>
      <c r="AX941" s="938"/>
      <c r="AY941" s="938"/>
      <c r="AZ941" s="938"/>
      <c r="BA941" s="938"/>
      <c r="BB941" s="938"/>
      <c r="BC941" s="938"/>
      <c r="BD941" s="938"/>
      <c r="BE941" s="938"/>
      <c r="BF941" s="939"/>
      <c r="BG941" s="905"/>
      <c r="BH941" s="906"/>
      <c r="BI941" s="906"/>
      <c r="BJ941" s="906"/>
      <c r="BK941" s="906"/>
      <c r="BL941" s="907"/>
      <c r="BM941" s="105"/>
      <c r="BN941" s="105" t="s">
        <v>2</v>
      </c>
      <c r="BO941" s="105"/>
      <c r="BP941" s="105"/>
      <c r="BQ941" s="105"/>
      <c r="BR941" s="105"/>
      <c r="BS941" s="105"/>
      <c r="BT941" s="105"/>
      <c r="BU941" s="105"/>
      <c r="BV941" s="105"/>
      <c r="BW941" s="105"/>
      <c r="BX941" s="105"/>
      <c r="BY941" s="105"/>
      <c r="BZ941" s="105"/>
      <c r="CA941" s="105"/>
      <c r="CB941" s="105"/>
    </row>
    <row r="942" spans="1:80" s="32" customFormat="1" ht="12" customHeight="1">
      <c r="A942" s="111"/>
      <c r="B942" s="969" t="s">
        <v>38</v>
      </c>
      <c r="C942" s="970"/>
      <c r="D942" s="971"/>
      <c r="E942" s="931" t="s">
        <v>1456</v>
      </c>
      <c r="F942" s="932"/>
      <c r="G942" s="932"/>
      <c r="H942" s="932"/>
      <c r="I942" s="932"/>
      <c r="J942" s="932"/>
      <c r="K942" s="932"/>
      <c r="L942" s="932"/>
      <c r="M942" s="932"/>
      <c r="N942" s="932"/>
      <c r="O942" s="932"/>
      <c r="P942" s="932"/>
      <c r="Q942" s="932"/>
      <c r="R942" s="932"/>
      <c r="S942" s="932"/>
      <c r="T942" s="932"/>
      <c r="U942" s="932"/>
      <c r="V942" s="932"/>
      <c r="W942" s="932"/>
      <c r="X942" s="932"/>
      <c r="Y942" s="932"/>
      <c r="Z942" s="932"/>
      <c r="AA942" s="932"/>
      <c r="AB942" s="932"/>
      <c r="AC942" s="932"/>
      <c r="AD942" s="932"/>
      <c r="AE942" s="932"/>
      <c r="AF942" s="932"/>
      <c r="AG942" s="932"/>
      <c r="AH942" s="932"/>
      <c r="AI942" s="932"/>
      <c r="AJ942" s="932"/>
      <c r="AK942" s="932"/>
      <c r="AL942" s="932"/>
      <c r="AM942" s="932"/>
      <c r="AN942" s="932"/>
      <c r="AO942" s="932"/>
      <c r="AP942" s="932"/>
      <c r="AQ942" s="932"/>
      <c r="AR942" s="932"/>
      <c r="AS942" s="932"/>
      <c r="AT942" s="932"/>
      <c r="AU942" s="932"/>
      <c r="AV942" s="932"/>
      <c r="AW942" s="932"/>
      <c r="AX942" s="932"/>
      <c r="AY942" s="932"/>
      <c r="AZ942" s="932"/>
      <c r="BA942" s="932"/>
      <c r="BB942" s="932"/>
      <c r="BC942" s="932"/>
      <c r="BD942" s="932"/>
      <c r="BE942" s="932"/>
      <c r="BF942" s="933"/>
      <c r="BG942" s="899"/>
      <c r="BH942" s="900"/>
      <c r="BI942" s="900"/>
      <c r="BJ942" s="900"/>
      <c r="BK942" s="900"/>
      <c r="BL942" s="901"/>
      <c r="BM942" s="105"/>
      <c r="BN942" s="105" t="s">
        <v>2</v>
      </c>
      <c r="BO942" s="105"/>
      <c r="BP942" s="105"/>
      <c r="BQ942" s="105"/>
      <c r="BR942" s="105"/>
      <c r="BS942" s="105"/>
      <c r="BT942" s="105"/>
      <c r="BU942" s="105"/>
      <c r="BV942" s="105"/>
      <c r="BW942" s="105"/>
      <c r="BX942" s="105"/>
      <c r="BY942" s="105"/>
      <c r="BZ942" s="105"/>
      <c r="CA942" s="105"/>
      <c r="CB942" s="105"/>
    </row>
    <row r="943" spans="1:80" s="32" customFormat="1" ht="12" customHeight="1">
      <c r="A943" s="111"/>
      <c r="B943" s="972"/>
      <c r="C943" s="973"/>
      <c r="D943" s="974"/>
      <c r="E943" s="934"/>
      <c r="F943" s="935"/>
      <c r="G943" s="935"/>
      <c r="H943" s="935"/>
      <c r="I943" s="935"/>
      <c r="J943" s="935"/>
      <c r="K943" s="935"/>
      <c r="L943" s="935"/>
      <c r="M943" s="935"/>
      <c r="N943" s="935"/>
      <c r="O943" s="935"/>
      <c r="P943" s="935"/>
      <c r="Q943" s="935"/>
      <c r="R943" s="935"/>
      <c r="S943" s="935"/>
      <c r="T943" s="935"/>
      <c r="U943" s="935"/>
      <c r="V943" s="935"/>
      <c r="W943" s="935"/>
      <c r="X943" s="935"/>
      <c r="Y943" s="935"/>
      <c r="Z943" s="935"/>
      <c r="AA943" s="935"/>
      <c r="AB943" s="935"/>
      <c r="AC943" s="935"/>
      <c r="AD943" s="935"/>
      <c r="AE943" s="935"/>
      <c r="AF943" s="935"/>
      <c r="AG943" s="935"/>
      <c r="AH943" s="935"/>
      <c r="AI943" s="935"/>
      <c r="AJ943" s="935"/>
      <c r="AK943" s="935"/>
      <c r="AL943" s="935"/>
      <c r="AM943" s="935"/>
      <c r="AN943" s="935"/>
      <c r="AO943" s="935"/>
      <c r="AP943" s="935"/>
      <c r="AQ943" s="935"/>
      <c r="AR943" s="935"/>
      <c r="AS943" s="935"/>
      <c r="AT943" s="935"/>
      <c r="AU943" s="935"/>
      <c r="AV943" s="935"/>
      <c r="AW943" s="935"/>
      <c r="AX943" s="935"/>
      <c r="AY943" s="935"/>
      <c r="AZ943" s="935"/>
      <c r="BA943" s="935"/>
      <c r="BB943" s="935"/>
      <c r="BC943" s="935"/>
      <c r="BD943" s="935"/>
      <c r="BE943" s="935"/>
      <c r="BF943" s="936"/>
      <c r="BG943" s="902"/>
      <c r="BH943" s="903"/>
      <c r="BI943" s="903"/>
      <c r="BJ943" s="903"/>
      <c r="BK943" s="903"/>
      <c r="BL943" s="904"/>
      <c r="BM943" s="105"/>
      <c r="BN943" s="105" t="s">
        <v>2</v>
      </c>
      <c r="BO943" s="105"/>
      <c r="BP943" s="105"/>
      <c r="BQ943" s="105"/>
      <c r="BR943" s="105"/>
      <c r="BS943" s="105"/>
      <c r="BT943" s="105"/>
      <c r="BU943" s="105"/>
      <c r="BV943" s="105"/>
      <c r="BW943" s="105"/>
      <c r="BX943" s="105"/>
      <c r="BY943" s="105"/>
      <c r="BZ943" s="105"/>
      <c r="CA943" s="105"/>
      <c r="CB943" s="105"/>
    </row>
    <row r="944" spans="1:80" s="32" customFormat="1" ht="12" customHeight="1">
      <c r="A944" s="111"/>
      <c r="B944" s="975"/>
      <c r="C944" s="976"/>
      <c r="D944" s="977"/>
      <c r="E944" s="937"/>
      <c r="F944" s="938"/>
      <c r="G944" s="938"/>
      <c r="H944" s="938"/>
      <c r="I944" s="938"/>
      <c r="J944" s="938"/>
      <c r="K944" s="938"/>
      <c r="L944" s="938"/>
      <c r="M944" s="938"/>
      <c r="N944" s="938"/>
      <c r="O944" s="938"/>
      <c r="P944" s="938"/>
      <c r="Q944" s="938"/>
      <c r="R944" s="938"/>
      <c r="S944" s="938"/>
      <c r="T944" s="938"/>
      <c r="U944" s="938"/>
      <c r="V944" s="938"/>
      <c r="W944" s="938"/>
      <c r="X944" s="938"/>
      <c r="Y944" s="938"/>
      <c r="Z944" s="938"/>
      <c r="AA944" s="938"/>
      <c r="AB944" s="938"/>
      <c r="AC944" s="938"/>
      <c r="AD944" s="938"/>
      <c r="AE944" s="938"/>
      <c r="AF944" s="938"/>
      <c r="AG944" s="938"/>
      <c r="AH944" s="938"/>
      <c r="AI944" s="938"/>
      <c r="AJ944" s="938"/>
      <c r="AK944" s="938"/>
      <c r="AL944" s="938"/>
      <c r="AM944" s="938"/>
      <c r="AN944" s="938"/>
      <c r="AO944" s="938"/>
      <c r="AP944" s="938"/>
      <c r="AQ944" s="938"/>
      <c r="AR944" s="938"/>
      <c r="AS944" s="938"/>
      <c r="AT944" s="938"/>
      <c r="AU944" s="938"/>
      <c r="AV944" s="938"/>
      <c r="AW944" s="938"/>
      <c r="AX944" s="938"/>
      <c r="AY944" s="938"/>
      <c r="AZ944" s="938"/>
      <c r="BA944" s="938"/>
      <c r="BB944" s="938"/>
      <c r="BC944" s="938"/>
      <c r="BD944" s="938"/>
      <c r="BE944" s="938"/>
      <c r="BF944" s="939"/>
      <c r="BG944" s="905"/>
      <c r="BH944" s="906"/>
      <c r="BI944" s="906"/>
      <c r="BJ944" s="906"/>
      <c r="BK944" s="906"/>
      <c r="BL944" s="907"/>
      <c r="BM944" s="105"/>
      <c r="BN944" s="105" t="s">
        <v>2</v>
      </c>
      <c r="BO944" s="105"/>
      <c r="BP944" s="105"/>
      <c r="BQ944" s="105"/>
      <c r="BR944" s="105"/>
      <c r="BS944" s="105"/>
      <c r="BT944" s="105"/>
      <c r="BU944" s="105"/>
      <c r="BV944" s="105"/>
      <c r="BW944" s="105"/>
      <c r="BX944" s="105"/>
      <c r="BY944" s="105"/>
      <c r="BZ944" s="105"/>
      <c r="CA944" s="105"/>
      <c r="CB944" s="105"/>
    </row>
    <row r="945" spans="1:80" s="32" customFormat="1" ht="12.75" customHeight="1">
      <c r="A945" s="111"/>
      <c r="BG945" s="93"/>
      <c r="BH945" s="93"/>
      <c r="BI945" s="93"/>
      <c r="BJ945" s="93"/>
      <c r="BK945" s="93"/>
      <c r="BL945" s="93"/>
      <c r="BM945" s="105"/>
      <c r="BN945" s="105"/>
      <c r="BO945" s="105"/>
      <c r="BP945" s="105"/>
      <c r="BQ945" s="105"/>
      <c r="BR945" s="105"/>
      <c r="BS945" s="105"/>
      <c r="BT945" s="105"/>
      <c r="BU945" s="105"/>
      <c r="BV945" s="105"/>
      <c r="BW945" s="105"/>
      <c r="BX945" s="105"/>
      <c r="BY945" s="105"/>
      <c r="BZ945" s="105"/>
      <c r="CA945" s="105"/>
      <c r="CB945" s="105"/>
    </row>
    <row r="946" spans="1:80" s="14" customFormat="1" ht="19.5" customHeight="1">
      <c r="A946" s="113" t="s">
        <v>814</v>
      </c>
      <c r="B946" s="21"/>
      <c r="C946" s="21"/>
      <c r="D946" s="11"/>
      <c r="E946" s="12"/>
      <c r="F946" s="12"/>
      <c r="G946" s="12"/>
      <c r="H946" s="12"/>
      <c r="I946" s="12"/>
      <c r="J946" s="12"/>
      <c r="K946" s="12"/>
      <c r="L946" s="12"/>
      <c r="M946" s="12"/>
      <c r="N946" s="12"/>
      <c r="O946" s="12"/>
      <c r="P946" s="12"/>
      <c r="Q946" s="12"/>
      <c r="R946" s="12"/>
      <c r="S946" s="12"/>
      <c r="T946" s="12"/>
      <c r="U946" s="12"/>
      <c r="V946" s="12"/>
      <c r="W946" s="13"/>
      <c r="X946" s="13"/>
      <c r="Y946" s="13"/>
      <c r="Z946" s="13"/>
      <c r="AA946" s="13"/>
      <c r="AB946" s="13"/>
      <c r="AC946" s="13"/>
      <c r="AD946" s="13"/>
      <c r="AE946" s="13"/>
      <c r="AF946" s="13"/>
      <c r="AG946" s="13"/>
      <c r="AH946" s="13"/>
      <c r="AI946" s="13"/>
      <c r="AJ946" s="13"/>
      <c r="AK946" s="13"/>
      <c r="AL946" s="13"/>
      <c r="AM946" s="13"/>
      <c r="AN946" s="13"/>
      <c r="AO946" s="13"/>
      <c r="AP946" s="13"/>
      <c r="BG946" s="93"/>
      <c r="BH946" s="93"/>
      <c r="BI946" s="93"/>
      <c r="BJ946" s="93"/>
      <c r="BK946" s="93"/>
      <c r="BL946" s="93"/>
      <c r="BM946" s="101"/>
      <c r="BN946" s="101"/>
      <c r="BO946" s="101"/>
      <c r="BP946" s="101"/>
      <c r="BQ946" s="101"/>
      <c r="BR946" s="101"/>
      <c r="BS946" s="101"/>
      <c r="BT946" s="101"/>
      <c r="BU946" s="101"/>
      <c r="BV946" s="101"/>
      <c r="BW946" s="101"/>
      <c r="BX946" s="101"/>
      <c r="BY946" s="101"/>
      <c r="BZ946" s="101"/>
      <c r="CA946" s="101"/>
      <c r="CB946" s="101"/>
    </row>
    <row r="947" spans="1:80" s="32" customFormat="1" ht="12.75" customHeight="1">
      <c r="A947" s="111"/>
      <c r="B947" s="1106" t="s">
        <v>30</v>
      </c>
      <c r="C947" s="1107"/>
      <c r="D947" s="1108"/>
      <c r="E947" s="931" t="s">
        <v>1430</v>
      </c>
      <c r="F947" s="932"/>
      <c r="G947" s="932"/>
      <c r="H947" s="932"/>
      <c r="I947" s="932"/>
      <c r="J947" s="932"/>
      <c r="K947" s="932"/>
      <c r="L947" s="932"/>
      <c r="M947" s="932"/>
      <c r="N947" s="932"/>
      <c r="O947" s="932"/>
      <c r="P947" s="932"/>
      <c r="Q947" s="932"/>
      <c r="R947" s="932"/>
      <c r="S947" s="932"/>
      <c r="T947" s="932"/>
      <c r="U947" s="932"/>
      <c r="V947" s="932"/>
      <c r="W947" s="932"/>
      <c r="X947" s="932"/>
      <c r="Y947" s="932"/>
      <c r="Z947" s="932"/>
      <c r="AA947" s="932"/>
      <c r="AB947" s="932"/>
      <c r="AC947" s="932"/>
      <c r="AD947" s="932"/>
      <c r="AE947" s="932"/>
      <c r="AF947" s="932"/>
      <c r="AG947" s="932"/>
      <c r="AH947" s="932"/>
      <c r="AI947" s="932"/>
      <c r="AJ947" s="932"/>
      <c r="AK947" s="932"/>
      <c r="AL947" s="932"/>
      <c r="AM947" s="932"/>
      <c r="AN947" s="932"/>
      <c r="AO947" s="932"/>
      <c r="AP947" s="932"/>
      <c r="AQ947" s="932"/>
      <c r="AR947" s="932"/>
      <c r="AS947" s="932"/>
      <c r="AT947" s="932"/>
      <c r="AU947" s="932"/>
      <c r="AV947" s="932"/>
      <c r="AW947" s="932"/>
      <c r="AX947" s="932"/>
      <c r="AY947" s="932"/>
      <c r="AZ947" s="932"/>
      <c r="BA947" s="932"/>
      <c r="BB947" s="932"/>
      <c r="BC947" s="932"/>
      <c r="BD947" s="932"/>
      <c r="BE947" s="932"/>
      <c r="BF947" s="933"/>
      <c r="BG947" s="899"/>
      <c r="BH947" s="900"/>
      <c r="BI947" s="900"/>
      <c r="BJ947" s="900"/>
      <c r="BK947" s="900"/>
      <c r="BL947" s="901"/>
      <c r="BM947" s="105"/>
      <c r="BN947" s="105"/>
      <c r="BO947" s="105"/>
      <c r="BP947" s="105"/>
      <c r="BQ947" s="105"/>
      <c r="BR947" s="105"/>
      <c r="BS947" s="105"/>
      <c r="BT947" s="105"/>
      <c r="BU947" s="105"/>
      <c r="BV947" s="105"/>
      <c r="BW947" s="105"/>
      <c r="BX947" s="105"/>
      <c r="BY947" s="105"/>
      <c r="BZ947" s="105"/>
      <c r="CA947" s="105"/>
      <c r="CB947" s="105"/>
    </row>
    <row r="948" spans="1:80" s="32" customFormat="1" ht="12.75" customHeight="1">
      <c r="A948" s="111"/>
      <c r="B948" s="1109"/>
      <c r="C948" s="1110"/>
      <c r="D948" s="1111"/>
      <c r="E948" s="934"/>
      <c r="F948" s="935"/>
      <c r="G948" s="935"/>
      <c r="H948" s="935"/>
      <c r="I948" s="935"/>
      <c r="J948" s="935"/>
      <c r="K948" s="935"/>
      <c r="L948" s="935"/>
      <c r="M948" s="935"/>
      <c r="N948" s="935"/>
      <c r="O948" s="935"/>
      <c r="P948" s="935"/>
      <c r="Q948" s="935"/>
      <c r="R948" s="935"/>
      <c r="S948" s="935"/>
      <c r="T948" s="935"/>
      <c r="U948" s="935"/>
      <c r="V948" s="935"/>
      <c r="W948" s="935"/>
      <c r="X948" s="935"/>
      <c r="Y948" s="935"/>
      <c r="Z948" s="935"/>
      <c r="AA948" s="935"/>
      <c r="AB948" s="935"/>
      <c r="AC948" s="935"/>
      <c r="AD948" s="935"/>
      <c r="AE948" s="935"/>
      <c r="AF948" s="935"/>
      <c r="AG948" s="935"/>
      <c r="AH948" s="935"/>
      <c r="AI948" s="935"/>
      <c r="AJ948" s="935"/>
      <c r="AK948" s="935"/>
      <c r="AL948" s="935"/>
      <c r="AM948" s="935"/>
      <c r="AN948" s="935"/>
      <c r="AO948" s="935"/>
      <c r="AP948" s="935"/>
      <c r="AQ948" s="935"/>
      <c r="AR948" s="935"/>
      <c r="AS948" s="935"/>
      <c r="AT948" s="935"/>
      <c r="AU948" s="935"/>
      <c r="AV948" s="935"/>
      <c r="AW948" s="935"/>
      <c r="AX948" s="935"/>
      <c r="AY948" s="935"/>
      <c r="AZ948" s="935"/>
      <c r="BA948" s="935"/>
      <c r="BB948" s="935"/>
      <c r="BC948" s="935"/>
      <c r="BD948" s="935"/>
      <c r="BE948" s="935"/>
      <c r="BF948" s="936"/>
      <c r="BG948" s="902"/>
      <c r="BH948" s="903"/>
      <c r="BI948" s="903"/>
      <c r="BJ948" s="903"/>
      <c r="BK948" s="903"/>
      <c r="BL948" s="904"/>
      <c r="BM948" s="105"/>
      <c r="BN948" s="105"/>
      <c r="BO948" s="105"/>
      <c r="BP948" s="105"/>
      <c r="BQ948" s="105"/>
      <c r="BR948" s="105"/>
      <c r="BS948" s="105"/>
      <c r="BT948" s="105"/>
      <c r="BU948" s="105"/>
      <c r="BV948" s="105"/>
      <c r="BW948" s="105"/>
      <c r="BX948" s="105"/>
      <c r="BY948" s="105"/>
      <c r="BZ948" s="105"/>
      <c r="CA948" s="105"/>
      <c r="CB948" s="105"/>
    </row>
    <row r="949" spans="1:80" s="32" customFormat="1" ht="12.75" customHeight="1">
      <c r="A949" s="111"/>
      <c r="B949" s="1112"/>
      <c r="C949" s="1113"/>
      <c r="D949" s="1114"/>
      <c r="E949" s="937"/>
      <c r="F949" s="938"/>
      <c r="G949" s="938"/>
      <c r="H949" s="938"/>
      <c r="I949" s="938"/>
      <c r="J949" s="938"/>
      <c r="K949" s="938"/>
      <c r="L949" s="938"/>
      <c r="M949" s="938"/>
      <c r="N949" s="938"/>
      <c r="O949" s="938"/>
      <c r="P949" s="938"/>
      <c r="Q949" s="938"/>
      <c r="R949" s="938"/>
      <c r="S949" s="938"/>
      <c r="T949" s="938"/>
      <c r="U949" s="938"/>
      <c r="V949" s="938"/>
      <c r="W949" s="938"/>
      <c r="X949" s="938"/>
      <c r="Y949" s="938"/>
      <c r="Z949" s="938"/>
      <c r="AA949" s="938"/>
      <c r="AB949" s="938"/>
      <c r="AC949" s="938"/>
      <c r="AD949" s="938"/>
      <c r="AE949" s="938"/>
      <c r="AF949" s="938"/>
      <c r="AG949" s="938"/>
      <c r="AH949" s="938"/>
      <c r="AI949" s="938"/>
      <c r="AJ949" s="938"/>
      <c r="AK949" s="938"/>
      <c r="AL949" s="938"/>
      <c r="AM949" s="938"/>
      <c r="AN949" s="938"/>
      <c r="AO949" s="938"/>
      <c r="AP949" s="938"/>
      <c r="AQ949" s="938"/>
      <c r="AR949" s="938"/>
      <c r="AS949" s="938"/>
      <c r="AT949" s="938"/>
      <c r="AU949" s="938"/>
      <c r="AV949" s="938"/>
      <c r="AW949" s="938"/>
      <c r="AX949" s="938"/>
      <c r="AY949" s="938"/>
      <c r="AZ949" s="938"/>
      <c r="BA949" s="938"/>
      <c r="BB949" s="938"/>
      <c r="BC949" s="938"/>
      <c r="BD949" s="938"/>
      <c r="BE949" s="938"/>
      <c r="BF949" s="939"/>
      <c r="BG949" s="905"/>
      <c r="BH949" s="906"/>
      <c r="BI949" s="906"/>
      <c r="BJ949" s="906"/>
      <c r="BK949" s="906"/>
      <c r="BL949" s="907"/>
      <c r="BM949" s="105"/>
      <c r="BN949" s="105"/>
      <c r="BO949" s="105"/>
      <c r="BP949" s="105"/>
      <c r="BQ949" s="105"/>
      <c r="BR949" s="105"/>
      <c r="BS949" s="105"/>
      <c r="BT949" s="105"/>
      <c r="BU949" s="105"/>
      <c r="BV949" s="105"/>
      <c r="BW949" s="105"/>
      <c r="BX949" s="105"/>
      <c r="BY949" s="105"/>
      <c r="BZ949" s="105"/>
      <c r="CA949" s="105"/>
      <c r="CB949" s="105"/>
    </row>
    <row r="950" spans="1:80" s="32" customFormat="1" ht="12.75" customHeight="1">
      <c r="A950" s="111"/>
      <c r="B950" s="969" t="s">
        <v>33</v>
      </c>
      <c r="C950" s="970"/>
      <c r="D950" s="971"/>
      <c r="E950" s="931" t="s">
        <v>96</v>
      </c>
      <c r="F950" s="932"/>
      <c r="G950" s="932"/>
      <c r="H950" s="932"/>
      <c r="I950" s="932"/>
      <c r="J950" s="932"/>
      <c r="K950" s="932"/>
      <c r="L950" s="932"/>
      <c r="M950" s="932"/>
      <c r="N950" s="932"/>
      <c r="O950" s="932"/>
      <c r="P950" s="932"/>
      <c r="Q950" s="932"/>
      <c r="R950" s="932"/>
      <c r="S950" s="932"/>
      <c r="T950" s="932"/>
      <c r="U950" s="932"/>
      <c r="V950" s="932"/>
      <c r="W950" s="932"/>
      <c r="X950" s="932"/>
      <c r="Y950" s="932"/>
      <c r="Z950" s="932"/>
      <c r="AA950" s="932"/>
      <c r="AB950" s="932"/>
      <c r="AC950" s="932"/>
      <c r="AD950" s="932"/>
      <c r="AE950" s="932"/>
      <c r="AF950" s="932"/>
      <c r="AG950" s="932"/>
      <c r="AH950" s="932"/>
      <c r="AI950" s="932"/>
      <c r="AJ950" s="932"/>
      <c r="AK950" s="932"/>
      <c r="AL950" s="932"/>
      <c r="AM950" s="932"/>
      <c r="AN950" s="932"/>
      <c r="AO950" s="932"/>
      <c r="AP950" s="932"/>
      <c r="AQ950" s="932"/>
      <c r="AR950" s="932"/>
      <c r="AS950" s="932"/>
      <c r="AT950" s="932"/>
      <c r="AU950" s="932"/>
      <c r="AV950" s="932"/>
      <c r="AW950" s="932"/>
      <c r="AX950" s="932"/>
      <c r="AY950" s="932"/>
      <c r="AZ950" s="932"/>
      <c r="BA950" s="932"/>
      <c r="BB950" s="932"/>
      <c r="BC950" s="932"/>
      <c r="BD950" s="932"/>
      <c r="BE950" s="932"/>
      <c r="BF950" s="933"/>
      <c r="BG950" s="899"/>
      <c r="BH950" s="900"/>
      <c r="BI950" s="900"/>
      <c r="BJ950" s="900"/>
      <c r="BK950" s="900"/>
      <c r="BL950" s="901"/>
      <c r="BM950" s="105"/>
      <c r="BN950" s="105"/>
      <c r="BO950" s="105"/>
      <c r="BP950" s="105"/>
      <c r="BQ950" s="105"/>
      <c r="BR950" s="105"/>
      <c r="BS950" s="105"/>
      <c r="BT950" s="105"/>
      <c r="BU950" s="105"/>
      <c r="BV950" s="105"/>
      <c r="BW950" s="105"/>
      <c r="BX950" s="105"/>
      <c r="BY950" s="105"/>
      <c r="BZ950" s="105"/>
      <c r="CA950" s="105"/>
      <c r="CB950" s="105"/>
    </row>
    <row r="951" spans="1:80" s="32" customFormat="1" ht="12.75" customHeight="1">
      <c r="A951" s="111"/>
      <c r="B951" s="975"/>
      <c r="C951" s="976"/>
      <c r="D951" s="977"/>
      <c r="E951" s="937"/>
      <c r="F951" s="938"/>
      <c r="G951" s="938"/>
      <c r="H951" s="938"/>
      <c r="I951" s="938"/>
      <c r="J951" s="938"/>
      <c r="K951" s="938"/>
      <c r="L951" s="938"/>
      <c r="M951" s="938"/>
      <c r="N951" s="938"/>
      <c r="O951" s="938"/>
      <c r="P951" s="938"/>
      <c r="Q951" s="938"/>
      <c r="R951" s="938"/>
      <c r="S951" s="938"/>
      <c r="T951" s="938"/>
      <c r="U951" s="938"/>
      <c r="V951" s="938"/>
      <c r="W951" s="938"/>
      <c r="X951" s="938"/>
      <c r="Y951" s="938"/>
      <c r="Z951" s="938"/>
      <c r="AA951" s="938"/>
      <c r="AB951" s="938"/>
      <c r="AC951" s="938"/>
      <c r="AD951" s="938"/>
      <c r="AE951" s="938"/>
      <c r="AF951" s="938"/>
      <c r="AG951" s="938"/>
      <c r="AH951" s="938"/>
      <c r="AI951" s="938"/>
      <c r="AJ951" s="938"/>
      <c r="AK951" s="938"/>
      <c r="AL951" s="938"/>
      <c r="AM951" s="938"/>
      <c r="AN951" s="938"/>
      <c r="AO951" s="938"/>
      <c r="AP951" s="938"/>
      <c r="AQ951" s="938"/>
      <c r="AR951" s="938"/>
      <c r="AS951" s="938"/>
      <c r="AT951" s="938"/>
      <c r="AU951" s="938"/>
      <c r="AV951" s="938"/>
      <c r="AW951" s="938"/>
      <c r="AX951" s="938"/>
      <c r="AY951" s="938"/>
      <c r="AZ951" s="938"/>
      <c r="BA951" s="938"/>
      <c r="BB951" s="938"/>
      <c r="BC951" s="938"/>
      <c r="BD951" s="938"/>
      <c r="BE951" s="938"/>
      <c r="BF951" s="939"/>
      <c r="BG951" s="905"/>
      <c r="BH951" s="906"/>
      <c r="BI951" s="906"/>
      <c r="BJ951" s="906"/>
      <c r="BK951" s="906"/>
      <c r="BL951" s="907"/>
      <c r="BM951" s="105"/>
      <c r="BN951" s="105"/>
      <c r="BO951" s="105"/>
      <c r="BP951" s="105"/>
      <c r="BQ951" s="105"/>
      <c r="BR951" s="105"/>
      <c r="BS951" s="105"/>
      <c r="BT951" s="105"/>
      <c r="BU951" s="105"/>
      <c r="BV951" s="105"/>
      <c r="BW951" s="105"/>
      <c r="BX951" s="105"/>
      <c r="BY951" s="105"/>
      <c r="BZ951" s="105"/>
      <c r="CA951" s="105"/>
      <c r="CB951" s="105"/>
    </row>
    <row r="952" spans="1:80" s="32" customFormat="1" ht="12.75" customHeight="1">
      <c r="A952" s="111"/>
      <c r="B952" s="969" t="s">
        <v>34</v>
      </c>
      <c r="C952" s="970"/>
      <c r="D952" s="971"/>
      <c r="E952" s="931" t="s">
        <v>1431</v>
      </c>
      <c r="F952" s="932"/>
      <c r="G952" s="932"/>
      <c r="H952" s="932"/>
      <c r="I952" s="932"/>
      <c r="J952" s="932"/>
      <c r="K952" s="932"/>
      <c r="L952" s="932"/>
      <c r="M952" s="932"/>
      <c r="N952" s="932"/>
      <c r="O952" s="932"/>
      <c r="P952" s="932"/>
      <c r="Q952" s="932"/>
      <c r="R952" s="932"/>
      <c r="S952" s="932"/>
      <c r="T952" s="932"/>
      <c r="U952" s="932"/>
      <c r="V952" s="932"/>
      <c r="W952" s="932"/>
      <c r="X952" s="932"/>
      <c r="Y952" s="932"/>
      <c r="Z952" s="932"/>
      <c r="AA952" s="932"/>
      <c r="AB952" s="932"/>
      <c r="AC952" s="932"/>
      <c r="AD952" s="932"/>
      <c r="AE952" s="932"/>
      <c r="AF952" s="932"/>
      <c r="AG952" s="932"/>
      <c r="AH952" s="932"/>
      <c r="AI952" s="932"/>
      <c r="AJ952" s="932"/>
      <c r="AK952" s="932"/>
      <c r="AL952" s="932"/>
      <c r="AM952" s="932"/>
      <c r="AN952" s="932"/>
      <c r="AO952" s="932"/>
      <c r="AP952" s="932"/>
      <c r="AQ952" s="932"/>
      <c r="AR952" s="932"/>
      <c r="AS952" s="932"/>
      <c r="AT952" s="932"/>
      <c r="AU952" s="932"/>
      <c r="AV952" s="932"/>
      <c r="AW952" s="932"/>
      <c r="AX952" s="932"/>
      <c r="AY952" s="932"/>
      <c r="AZ952" s="932"/>
      <c r="BA952" s="932"/>
      <c r="BB952" s="932"/>
      <c r="BC952" s="932"/>
      <c r="BD952" s="932"/>
      <c r="BE952" s="932"/>
      <c r="BF952" s="933"/>
      <c r="BG952" s="966"/>
      <c r="BH952" s="966"/>
      <c r="BI952" s="966"/>
      <c r="BJ952" s="966"/>
      <c r="BK952" s="966"/>
      <c r="BL952" s="966"/>
      <c r="BM952" s="105"/>
      <c r="BN952" s="105"/>
      <c r="BO952" s="105"/>
      <c r="BP952" s="105"/>
      <c r="BQ952" s="105"/>
      <c r="BR952" s="105"/>
      <c r="BS952" s="105"/>
      <c r="BT952" s="105"/>
      <c r="BU952" s="105"/>
      <c r="BV952" s="105"/>
      <c r="BW952" s="105"/>
      <c r="BX952" s="105"/>
      <c r="BY952" s="105"/>
      <c r="BZ952" s="105"/>
      <c r="CA952" s="105"/>
      <c r="CB952" s="105"/>
    </row>
    <row r="953" spans="1:80" s="32" customFormat="1" ht="12.75" customHeight="1">
      <c r="A953" s="111"/>
      <c r="B953" s="972"/>
      <c r="C953" s="973"/>
      <c r="D953" s="974"/>
      <c r="E953" s="934"/>
      <c r="F953" s="935"/>
      <c r="G953" s="935"/>
      <c r="H953" s="935"/>
      <c r="I953" s="935"/>
      <c r="J953" s="935"/>
      <c r="K953" s="935"/>
      <c r="L953" s="935"/>
      <c r="M953" s="935"/>
      <c r="N953" s="935"/>
      <c r="O953" s="935"/>
      <c r="P953" s="935"/>
      <c r="Q953" s="935"/>
      <c r="R953" s="935"/>
      <c r="S953" s="935"/>
      <c r="T953" s="935"/>
      <c r="U953" s="935"/>
      <c r="V953" s="935"/>
      <c r="W953" s="935"/>
      <c r="X953" s="935"/>
      <c r="Y953" s="935"/>
      <c r="Z953" s="935"/>
      <c r="AA953" s="935"/>
      <c r="AB953" s="935"/>
      <c r="AC953" s="935"/>
      <c r="AD953" s="935"/>
      <c r="AE953" s="935"/>
      <c r="AF953" s="935"/>
      <c r="AG953" s="935"/>
      <c r="AH953" s="935"/>
      <c r="AI953" s="935"/>
      <c r="AJ953" s="935"/>
      <c r="AK953" s="935"/>
      <c r="AL953" s="935"/>
      <c r="AM953" s="935"/>
      <c r="AN953" s="935"/>
      <c r="AO953" s="935"/>
      <c r="AP953" s="935"/>
      <c r="AQ953" s="935"/>
      <c r="AR953" s="935"/>
      <c r="AS953" s="935"/>
      <c r="AT953" s="935"/>
      <c r="AU953" s="935"/>
      <c r="AV953" s="935"/>
      <c r="AW953" s="935"/>
      <c r="AX953" s="935"/>
      <c r="AY953" s="935"/>
      <c r="AZ953" s="935"/>
      <c r="BA953" s="935"/>
      <c r="BB953" s="935"/>
      <c r="BC953" s="935"/>
      <c r="BD953" s="935"/>
      <c r="BE953" s="935"/>
      <c r="BF953" s="936"/>
      <c r="BG953" s="966"/>
      <c r="BH953" s="966"/>
      <c r="BI953" s="966"/>
      <c r="BJ953" s="966"/>
      <c r="BK953" s="966"/>
      <c r="BL953" s="966"/>
      <c r="BM953" s="105"/>
      <c r="BN953" s="105"/>
      <c r="BO953" s="105"/>
      <c r="BP953" s="105"/>
      <c r="BQ953" s="105"/>
      <c r="BR953" s="105"/>
      <c r="BS953" s="105"/>
      <c r="BT953" s="105"/>
      <c r="BU953" s="105"/>
      <c r="BV953" s="105"/>
      <c r="BW953" s="105"/>
      <c r="BX953" s="105"/>
      <c r="BY953" s="105"/>
      <c r="BZ953" s="105"/>
      <c r="CA953" s="105"/>
      <c r="CB953" s="105"/>
    </row>
    <row r="954" spans="1:80" s="32" customFormat="1" ht="12.75" customHeight="1">
      <c r="A954" s="111"/>
      <c r="B954" s="972"/>
      <c r="C954" s="973"/>
      <c r="D954" s="974"/>
      <c r="E954" s="934"/>
      <c r="F954" s="935"/>
      <c r="G954" s="935"/>
      <c r="H954" s="935"/>
      <c r="I954" s="935"/>
      <c r="J954" s="935"/>
      <c r="K954" s="935"/>
      <c r="L954" s="935"/>
      <c r="M954" s="935"/>
      <c r="N954" s="935"/>
      <c r="O954" s="935"/>
      <c r="P954" s="935"/>
      <c r="Q954" s="935"/>
      <c r="R954" s="935"/>
      <c r="S954" s="935"/>
      <c r="T954" s="935"/>
      <c r="U954" s="935"/>
      <c r="V954" s="935"/>
      <c r="W954" s="935"/>
      <c r="X954" s="935"/>
      <c r="Y954" s="935"/>
      <c r="Z954" s="935"/>
      <c r="AA954" s="935"/>
      <c r="AB954" s="935"/>
      <c r="AC954" s="935"/>
      <c r="AD954" s="935"/>
      <c r="AE954" s="935"/>
      <c r="AF954" s="935"/>
      <c r="AG954" s="935"/>
      <c r="AH954" s="935"/>
      <c r="AI954" s="935"/>
      <c r="AJ954" s="935"/>
      <c r="AK954" s="935"/>
      <c r="AL954" s="935"/>
      <c r="AM954" s="935"/>
      <c r="AN954" s="935"/>
      <c r="AO954" s="935"/>
      <c r="AP954" s="935"/>
      <c r="AQ954" s="935"/>
      <c r="AR954" s="935"/>
      <c r="AS954" s="935"/>
      <c r="AT954" s="935"/>
      <c r="AU954" s="935"/>
      <c r="AV954" s="935"/>
      <c r="AW954" s="935"/>
      <c r="AX954" s="935"/>
      <c r="AY954" s="935"/>
      <c r="AZ954" s="935"/>
      <c r="BA954" s="935"/>
      <c r="BB954" s="935"/>
      <c r="BC954" s="935"/>
      <c r="BD954" s="935"/>
      <c r="BE954" s="935"/>
      <c r="BF954" s="936"/>
      <c r="BG954" s="966"/>
      <c r="BH954" s="966"/>
      <c r="BI954" s="966"/>
      <c r="BJ954" s="966"/>
      <c r="BK954" s="966"/>
      <c r="BL954" s="966"/>
      <c r="BM954" s="105"/>
      <c r="BN954" s="105"/>
      <c r="BO954" s="105"/>
      <c r="BP954" s="105"/>
      <c r="BQ954" s="105"/>
      <c r="BR954" s="105"/>
      <c r="BS954" s="105"/>
      <c r="BT954" s="105"/>
      <c r="BU954" s="105"/>
      <c r="BV954" s="105"/>
      <c r="BW954" s="105"/>
      <c r="BX954" s="105"/>
      <c r="BY954" s="105"/>
      <c r="BZ954" s="105"/>
      <c r="CA954" s="105"/>
      <c r="CB954" s="105"/>
    </row>
    <row r="955" spans="1:80" s="32" customFormat="1" ht="12.75" customHeight="1">
      <c r="A955" s="111"/>
      <c r="B955" s="975"/>
      <c r="C955" s="976"/>
      <c r="D955" s="977"/>
      <c r="E955" s="937"/>
      <c r="F955" s="938"/>
      <c r="G955" s="938"/>
      <c r="H955" s="938"/>
      <c r="I955" s="938"/>
      <c r="J955" s="938"/>
      <c r="K955" s="938"/>
      <c r="L955" s="938"/>
      <c r="M955" s="938"/>
      <c r="N955" s="938"/>
      <c r="O955" s="938"/>
      <c r="P955" s="938"/>
      <c r="Q955" s="938"/>
      <c r="R955" s="938"/>
      <c r="S955" s="938"/>
      <c r="T955" s="938"/>
      <c r="U955" s="938"/>
      <c r="V955" s="938"/>
      <c r="W955" s="938"/>
      <c r="X955" s="938"/>
      <c r="Y955" s="938"/>
      <c r="Z955" s="938"/>
      <c r="AA955" s="938"/>
      <c r="AB955" s="938"/>
      <c r="AC955" s="938"/>
      <c r="AD955" s="938"/>
      <c r="AE955" s="938"/>
      <c r="AF955" s="938"/>
      <c r="AG955" s="938"/>
      <c r="AH955" s="938"/>
      <c r="AI955" s="938"/>
      <c r="AJ955" s="938"/>
      <c r="AK955" s="938"/>
      <c r="AL955" s="938"/>
      <c r="AM955" s="938"/>
      <c r="AN955" s="938"/>
      <c r="AO955" s="938"/>
      <c r="AP955" s="938"/>
      <c r="AQ955" s="938"/>
      <c r="AR955" s="938"/>
      <c r="AS955" s="938"/>
      <c r="AT955" s="938"/>
      <c r="AU955" s="938"/>
      <c r="AV955" s="938"/>
      <c r="AW955" s="938"/>
      <c r="AX955" s="938"/>
      <c r="AY955" s="938"/>
      <c r="AZ955" s="938"/>
      <c r="BA955" s="938"/>
      <c r="BB955" s="938"/>
      <c r="BC955" s="938"/>
      <c r="BD955" s="938"/>
      <c r="BE955" s="938"/>
      <c r="BF955" s="939"/>
      <c r="BG955" s="966"/>
      <c r="BH955" s="966"/>
      <c r="BI955" s="966"/>
      <c r="BJ955" s="966"/>
      <c r="BK955" s="966"/>
      <c r="BL955" s="966"/>
      <c r="BM955" s="105"/>
      <c r="BN955" s="105"/>
      <c r="BO955" s="105"/>
      <c r="BP955" s="105"/>
      <c r="BQ955" s="105"/>
      <c r="BR955" s="105"/>
      <c r="BS955" s="105"/>
      <c r="BT955" s="105"/>
      <c r="BU955" s="105"/>
      <c r="BV955" s="105"/>
      <c r="BW955" s="105"/>
      <c r="BX955" s="105"/>
      <c r="BY955" s="105"/>
      <c r="BZ955" s="105"/>
      <c r="CA955" s="105"/>
      <c r="CB955" s="105"/>
    </row>
    <row r="956" spans="1:80" s="32" customFormat="1" ht="12.6" customHeight="1">
      <c r="A956" s="111"/>
      <c r="B956" s="969" t="s">
        <v>35</v>
      </c>
      <c r="C956" s="970"/>
      <c r="D956" s="971"/>
      <c r="E956" s="931" t="s">
        <v>1432</v>
      </c>
      <c r="F956" s="1293"/>
      <c r="G956" s="1293"/>
      <c r="H956" s="1293"/>
      <c r="I956" s="1293"/>
      <c r="J956" s="1293"/>
      <c r="K956" s="1293"/>
      <c r="L956" s="1293"/>
      <c r="M956" s="1293"/>
      <c r="N956" s="1293"/>
      <c r="O956" s="1293"/>
      <c r="P956" s="1293"/>
      <c r="Q956" s="1293"/>
      <c r="R956" s="1293"/>
      <c r="S956" s="1293"/>
      <c r="T956" s="1293"/>
      <c r="U956" s="1293"/>
      <c r="V956" s="1293"/>
      <c r="W956" s="1293"/>
      <c r="X956" s="1293"/>
      <c r="Y956" s="1293"/>
      <c r="Z956" s="1293"/>
      <c r="AA956" s="1293"/>
      <c r="AB956" s="1293"/>
      <c r="AC956" s="1293"/>
      <c r="AD956" s="1293"/>
      <c r="AE956" s="1293"/>
      <c r="AF956" s="1293"/>
      <c r="AG956" s="1293"/>
      <c r="AH956" s="1293"/>
      <c r="AI956" s="1293"/>
      <c r="AJ956" s="1293"/>
      <c r="AK956" s="1293"/>
      <c r="AL956" s="1293"/>
      <c r="AM956" s="1293"/>
      <c r="AN956" s="1293"/>
      <c r="AO956" s="1293"/>
      <c r="AP956" s="1293"/>
      <c r="AQ956" s="1293"/>
      <c r="AR956" s="1293"/>
      <c r="AS956" s="1293"/>
      <c r="AT956" s="1293"/>
      <c r="AU956" s="1293"/>
      <c r="AV956" s="1293"/>
      <c r="AW956" s="1293"/>
      <c r="AX956" s="1293"/>
      <c r="AY956" s="1293"/>
      <c r="AZ956" s="1293"/>
      <c r="BA956" s="1293"/>
      <c r="BB956" s="1293"/>
      <c r="BC956" s="1293"/>
      <c r="BD956" s="1293"/>
      <c r="BE956" s="1293"/>
      <c r="BF956" s="1294"/>
      <c r="BG956" s="899"/>
      <c r="BH956" s="900"/>
      <c r="BI956" s="900"/>
      <c r="BJ956" s="900"/>
      <c r="BK956" s="900"/>
      <c r="BL956" s="901"/>
      <c r="BM956" s="105"/>
      <c r="BN956" s="105"/>
      <c r="BO956" s="105"/>
      <c r="BP956" s="105"/>
      <c r="BQ956" s="105"/>
      <c r="BR956" s="105"/>
      <c r="BS956" s="105"/>
      <c r="BT956" s="105"/>
      <c r="BU956" s="105"/>
      <c r="BV956" s="105"/>
      <c r="BW956" s="105"/>
      <c r="BX956" s="105"/>
      <c r="BY956" s="105"/>
      <c r="BZ956" s="105"/>
      <c r="CA956" s="105"/>
      <c r="CB956" s="105"/>
    </row>
    <row r="957" spans="1:80" s="32" customFormat="1" ht="12.6" customHeight="1">
      <c r="A957" s="111"/>
      <c r="B957" s="975"/>
      <c r="C957" s="976"/>
      <c r="D957" s="977"/>
      <c r="E957" s="1295"/>
      <c r="F957" s="1296"/>
      <c r="G957" s="1296"/>
      <c r="H957" s="1296"/>
      <c r="I957" s="1296"/>
      <c r="J957" s="1296"/>
      <c r="K957" s="1296"/>
      <c r="L957" s="1296"/>
      <c r="M957" s="1296"/>
      <c r="N957" s="1296"/>
      <c r="O957" s="1296"/>
      <c r="P957" s="1296"/>
      <c r="Q957" s="1296"/>
      <c r="R957" s="1296"/>
      <c r="S957" s="1296"/>
      <c r="T957" s="1296"/>
      <c r="U957" s="1296"/>
      <c r="V957" s="1296"/>
      <c r="W957" s="1296"/>
      <c r="X957" s="1296"/>
      <c r="Y957" s="1296"/>
      <c r="Z957" s="1296"/>
      <c r="AA957" s="1296"/>
      <c r="AB957" s="1296"/>
      <c r="AC957" s="1296"/>
      <c r="AD957" s="1296"/>
      <c r="AE957" s="1296"/>
      <c r="AF957" s="1296"/>
      <c r="AG957" s="1296"/>
      <c r="AH957" s="1296"/>
      <c r="AI957" s="1296"/>
      <c r="AJ957" s="1296"/>
      <c r="AK957" s="1296"/>
      <c r="AL957" s="1296"/>
      <c r="AM957" s="1296"/>
      <c r="AN957" s="1296"/>
      <c r="AO957" s="1296"/>
      <c r="AP957" s="1296"/>
      <c r="AQ957" s="1296"/>
      <c r="AR957" s="1296"/>
      <c r="AS957" s="1296"/>
      <c r="AT957" s="1296"/>
      <c r="AU957" s="1296"/>
      <c r="AV957" s="1296"/>
      <c r="AW957" s="1296"/>
      <c r="AX957" s="1296"/>
      <c r="AY957" s="1296"/>
      <c r="AZ957" s="1296"/>
      <c r="BA957" s="1296"/>
      <c r="BB957" s="1296"/>
      <c r="BC957" s="1296"/>
      <c r="BD957" s="1296"/>
      <c r="BE957" s="1296"/>
      <c r="BF957" s="1297"/>
      <c r="BG957" s="905"/>
      <c r="BH957" s="906"/>
      <c r="BI957" s="906"/>
      <c r="BJ957" s="906"/>
      <c r="BK957" s="906"/>
      <c r="BL957" s="907"/>
      <c r="BM957" s="105"/>
      <c r="BN957" s="105"/>
      <c r="BO957" s="105"/>
      <c r="BP957" s="105"/>
      <c r="BQ957" s="105"/>
      <c r="BR957" s="105"/>
      <c r="BS957" s="105"/>
      <c r="BT957" s="105"/>
      <c r="BU957" s="105"/>
      <c r="BV957" s="105"/>
      <c r="BW957" s="105"/>
      <c r="BX957" s="105"/>
      <c r="BY957" s="105"/>
      <c r="BZ957" s="105"/>
      <c r="CA957" s="105"/>
      <c r="CB957" s="105"/>
    </row>
    <row r="958" spans="1:80" s="32" customFormat="1" ht="12.6" customHeight="1">
      <c r="A958" s="111"/>
      <c r="B958" s="969" t="s">
        <v>36</v>
      </c>
      <c r="C958" s="970"/>
      <c r="D958" s="971"/>
      <c r="E958" s="931" t="s">
        <v>835</v>
      </c>
      <c r="F958" s="1293"/>
      <c r="G958" s="1293"/>
      <c r="H958" s="1293"/>
      <c r="I958" s="1293"/>
      <c r="J958" s="1293"/>
      <c r="K958" s="1293"/>
      <c r="L958" s="1293"/>
      <c r="M958" s="1293"/>
      <c r="N958" s="1293"/>
      <c r="O958" s="1293"/>
      <c r="P958" s="1293"/>
      <c r="Q958" s="1293"/>
      <c r="R958" s="1293"/>
      <c r="S958" s="1293"/>
      <c r="T958" s="1293"/>
      <c r="U958" s="1293"/>
      <c r="V958" s="1293"/>
      <c r="W958" s="1293"/>
      <c r="X958" s="1293"/>
      <c r="Y958" s="1293"/>
      <c r="Z958" s="1293"/>
      <c r="AA958" s="1293"/>
      <c r="AB958" s="1293"/>
      <c r="AC958" s="1293"/>
      <c r="AD958" s="1293"/>
      <c r="AE958" s="1293"/>
      <c r="AF958" s="1293"/>
      <c r="AG958" s="1293"/>
      <c r="AH958" s="1293"/>
      <c r="AI958" s="1293"/>
      <c r="AJ958" s="1293"/>
      <c r="AK958" s="1293"/>
      <c r="AL958" s="1293"/>
      <c r="AM958" s="1293"/>
      <c r="AN958" s="1293"/>
      <c r="AO958" s="1293"/>
      <c r="AP958" s="1293"/>
      <c r="AQ958" s="1293"/>
      <c r="AR958" s="1293"/>
      <c r="AS958" s="1293"/>
      <c r="AT958" s="1293"/>
      <c r="AU958" s="1293"/>
      <c r="AV958" s="1293"/>
      <c r="AW958" s="1293"/>
      <c r="AX958" s="1293"/>
      <c r="AY958" s="1293"/>
      <c r="AZ958" s="1293"/>
      <c r="BA958" s="1293"/>
      <c r="BB958" s="1293"/>
      <c r="BC958" s="1293"/>
      <c r="BD958" s="1293"/>
      <c r="BE958" s="1293"/>
      <c r="BF958" s="1294"/>
      <c r="BG958" s="899"/>
      <c r="BH958" s="900"/>
      <c r="BI958" s="900"/>
      <c r="BJ958" s="900"/>
      <c r="BK958" s="900"/>
      <c r="BL958" s="901"/>
      <c r="BM958" s="105"/>
      <c r="BN958" s="105"/>
      <c r="BO958" s="105"/>
      <c r="BP958" s="105"/>
      <c r="BQ958" s="105"/>
      <c r="BR958" s="105"/>
      <c r="BS958" s="105"/>
      <c r="BT958" s="105"/>
      <c r="BU958" s="105"/>
      <c r="BV958" s="105"/>
      <c r="BW958" s="105"/>
      <c r="BX958" s="105"/>
      <c r="BY958" s="105"/>
      <c r="BZ958" s="105"/>
      <c r="CA958" s="105"/>
      <c r="CB958" s="105"/>
    </row>
    <row r="959" spans="1:80" s="32" customFormat="1" ht="12.6" customHeight="1">
      <c r="A959" s="111"/>
      <c r="B959" s="975"/>
      <c r="C959" s="976"/>
      <c r="D959" s="977"/>
      <c r="E959" s="1295"/>
      <c r="F959" s="1296"/>
      <c r="G959" s="1296"/>
      <c r="H959" s="1296"/>
      <c r="I959" s="1296"/>
      <c r="J959" s="1296"/>
      <c r="K959" s="1296"/>
      <c r="L959" s="1296"/>
      <c r="M959" s="1296"/>
      <c r="N959" s="1296"/>
      <c r="O959" s="1296"/>
      <c r="P959" s="1296"/>
      <c r="Q959" s="1296"/>
      <c r="R959" s="1296"/>
      <c r="S959" s="1296"/>
      <c r="T959" s="1296"/>
      <c r="U959" s="1296"/>
      <c r="V959" s="1296"/>
      <c r="W959" s="1296"/>
      <c r="X959" s="1296"/>
      <c r="Y959" s="1296"/>
      <c r="Z959" s="1296"/>
      <c r="AA959" s="1296"/>
      <c r="AB959" s="1296"/>
      <c r="AC959" s="1296"/>
      <c r="AD959" s="1296"/>
      <c r="AE959" s="1296"/>
      <c r="AF959" s="1296"/>
      <c r="AG959" s="1296"/>
      <c r="AH959" s="1296"/>
      <c r="AI959" s="1296"/>
      <c r="AJ959" s="1296"/>
      <c r="AK959" s="1296"/>
      <c r="AL959" s="1296"/>
      <c r="AM959" s="1296"/>
      <c r="AN959" s="1296"/>
      <c r="AO959" s="1296"/>
      <c r="AP959" s="1296"/>
      <c r="AQ959" s="1296"/>
      <c r="AR959" s="1296"/>
      <c r="AS959" s="1296"/>
      <c r="AT959" s="1296"/>
      <c r="AU959" s="1296"/>
      <c r="AV959" s="1296"/>
      <c r="AW959" s="1296"/>
      <c r="AX959" s="1296"/>
      <c r="AY959" s="1296"/>
      <c r="AZ959" s="1296"/>
      <c r="BA959" s="1296"/>
      <c r="BB959" s="1296"/>
      <c r="BC959" s="1296"/>
      <c r="BD959" s="1296"/>
      <c r="BE959" s="1296"/>
      <c r="BF959" s="1297"/>
      <c r="BG959" s="905"/>
      <c r="BH959" s="906"/>
      <c r="BI959" s="906"/>
      <c r="BJ959" s="906"/>
      <c r="BK959" s="906"/>
      <c r="BL959" s="907"/>
      <c r="BM959" s="105"/>
      <c r="BN959" s="105"/>
      <c r="BO959" s="105"/>
      <c r="BP959" s="105"/>
      <c r="BQ959" s="105"/>
      <c r="BR959" s="105"/>
      <c r="BS959" s="105"/>
      <c r="BT959" s="105"/>
      <c r="BU959" s="105"/>
      <c r="BV959" s="105"/>
      <c r="BW959" s="105"/>
      <c r="BX959" s="105"/>
      <c r="BY959" s="105"/>
      <c r="BZ959" s="105"/>
      <c r="CA959" s="105"/>
      <c r="CB959" s="105"/>
    </row>
    <row r="960" spans="1:80" s="32" customFormat="1" ht="12.75" customHeight="1">
      <c r="A960" s="111"/>
      <c r="B960" s="969" t="s">
        <v>38</v>
      </c>
      <c r="C960" s="970"/>
      <c r="D960" s="971"/>
      <c r="E960" s="1227" t="s">
        <v>1497</v>
      </c>
      <c r="F960" s="1228"/>
      <c r="G960" s="1228"/>
      <c r="H960" s="1228"/>
      <c r="I960" s="1228"/>
      <c r="J960" s="1228"/>
      <c r="K960" s="1228"/>
      <c r="L960" s="1228"/>
      <c r="M960" s="1228"/>
      <c r="N960" s="1228"/>
      <c r="O960" s="1228"/>
      <c r="P960" s="1228"/>
      <c r="Q960" s="1228"/>
      <c r="R960" s="1228"/>
      <c r="S960" s="1228"/>
      <c r="T960" s="1228"/>
      <c r="U960" s="1228"/>
      <c r="V960" s="1228"/>
      <c r="W960" s="1228"/>
      <c r="X960" s="1228"/>
      <c r="Y960" s="1228"/>
      <c r="Z960" s="1228"/>
      <c r="AA960" s="1228"/>
      <c r="AB960" s="1228"/>
      <c r="AC960" s="1228"/>
      <c r="AD960" s="1228"/>
      <c r="AE960" s="1228"/>
      <c r="AF960" s="1228"/>
      <c r="AG960" s="1228"/>
      <c r="AH960" s="1228"/>
      <c r="AI960" s="1228"/>
      <c r="AJ960" s="1228"/>
      <c r="AK960" s="1228"/>
      <c r="AL960" s="1228"/>
      <c r="AM960" s="1228"/>
      <c r="AN960" s="1228"/>
      <c r="AO960" s="1228"/>
      <c r="AP960" s="1228"/>
      <c r="AQ960" s="1228"/>
      <c r="AR960" s="1228"/>
      <c r="AS960" s="1228"/>
      <c r="AT960" s="1228"/>
      <c r="AU960" s="1228"/>
      <c r="AV960" s="1228"/>
      <c r="AW960" s="1228"/>
      <c r="AX960" s="1228"/>
      <c r="AY960" s="1228"/>
      <c r="AZ960" s="1228"/>
      <c r="BA960" s="1228"/>
      <c r="BB960" s="1228"/>
      <c r="BC960" s="1228"/>
      <c r="BD960" s="1228"/>
      <c r="BE960" s="1228"/>
      <c r="BF960" s="1229"/>
      <c r="BG960" s="899"/>
      <c r="BH960" s="900"/>
      <c r="BI960" s="900"/>
      <c r="BJ960" s="900"/>
      <c r="BK960" s="900"/>
      <c r="BL960" s="901"/>
      <c r="BM960" s="105"/>
      <c r="BN960" s="105"/>
      <c r="BO960" s="105"/>
      <c r="BP960" s="105"/>
      <c r="BQ960" s="105"/>
      <c r="BR960" s="105"/>
      <c r="BS960" s="105"/>
      <c r="BT960" s="105"/>
      <c r="BU960" s="105"/>
      <c r="BV960" s="105"/>
      <c r="BW960" s="105"/>
      <c r="BX960" s="105"/>
      <c r="BY960" s="105"/>
      <c r="BZ960" s="105"/>
      <c r="CA960" s="105"/>
      <c r="CB960" s="105"/>
    </row>
    <row r="961" spans="1:80" s="32" customFormat="1" ht="12.75" customHeight="1">
      <c r="A961" s="111"/>
      <c r="B961" s="972"/>
      <c r="C961" s="973"/>
      <c r="D961" s="974"/>
      <c r="E961" s="1230"/>
      <c r="F961" s="1231"/>
      <c r="G961" s="1231"/>
      <c r="H961" s="1231"/>
      <c r="I961" s="1231"/>
      <c r="J961" s="1231"/>
      <c r="K961" s="1231"/>
      <c r="L961" s="1231"/>
      <c r="M961" s="1231"/>
      <c r="N961" s="1231"/>
      <c r="O961" s="1231"/>
      <c r="P961" s="1231"/>
      <c r="Q961" s="1231"/>
      <c r="R961" s="1231"/>
      <c r="S961" s="1231"/>
      <c r="T961" s="1231"/>
      <c r="U961" s="1231"/>
      <c r="V961" s="1231"/>
      <c r="W961" s="1231"/>
      <c r="X961" s="1231"/>
      <c r="Y961" s="1231"/>
      <c r="Z961" s="1231"/>
      <c r="AA961" s="1231"/>
      <c r="AB961" s="1231"/>
      <c r="AC961" s="1231"/>
      <c r="AD961" s="1231"/>
      <c r="AE961" s="1231"/>
      <c r="AF961" s="1231"/>
      <c r="AG961" s="1231"/>
      <c r="AH961" s="1231"/>
      <c r="AI961" s="1231"/>
      <c r="AJ961" s="1231"/>
      <c r="AK961" s="1231"/>
      <c r="AL961" s="1231"/>
      <c r="AM961" s="1231"/>
      <c r="AN961" s="1231"/>
      <c r="AO961" s="1231"/>
      <c r="AP961" s="1231"/>
      <c r="AQ961" s="1231"/>
      <c r="AR961" s="1231"/>
      <c r="AS961" s="1231"/>
      <c r="AT961" s="1231"/>
      <c r="AU961" s="1231"/>
      <c r="AV961" s="1231"/>
      <c r="AW961" s="1231"/>
      <c r="AX961" s="1231"/>
      <c r="AY961" s="1231"/>
      <c r="AZ961" s="1231"/>
      <c r="BA961" s="1231"/>
      <c r="BB961" s="1231"/>
      <c r="BC961" s="1231"/>
      <c r="BD961" s="1231"/>
      <c r="BE961" s="1231"/>
      <c r="BF961" s="1232"/>
      <c r="BG961" s="902"/>
      <c r="BH961" s="903"/>
      <c r="BI961" s="903"/>
      <c r="BJ961" s="903"/>
      <c r="BK961" s="903"/>
      <c r="BL961" s="904"/>
      <c r="BM961" s="105"/>
      <c r="BN961" s="105"/>
      <c r="BO961" s="105"/>
      <c r="BP961" s="105"/>
      <c r="BQ961" s="105"/>
      <c r="BR961" s="105"/>
      <c r="BS961" s="105"/>
      <c r="BT961" s="105"/>
      <c r="BU961" s="105"/>
      <c r="BV961" s="105"/>
      <c r="BW961" s="105"/>
      <c r="BX961" s="105"/>
      <c r="BY961" s="105"/>
      <c r="BZ961" s="105"/>
      <c r="CA961" s="105"/>
      <c r="CB961" s="105"/>
    </row>
    <row r="962" spans="1:80" s="32" customFormat="1" ht="10.5" customHeight="1">
      <c r="A962" s="111"/>
      <c r="B962" s="972"/>
      <c r="C962" s="973"/>
      <c r="D962" s="974"/>
      <c r="E962" s="1230"/>
      <c r="F962" s="1231"/>
      <c r="G962" s="1231"/>
      <c r="H962" s="1231"/>
      <c r="I962" s="1231"/>
      <c r="J962" s="1231"/>
      <c r="K962" s="1231"/>
      <c r="L962" s="1231"/>
      <c r="M962" s="1231"/>
      <c r="N962" s="1231"/>
      <c r="O962" s="1231"/>
      <c r="P962" s="1231"/>
      <c r="Q962" s="1231"/>
      <c r="R962" s="1231"/>
      <c r="S962" s="1231"/>
      <c r="T962" s="1231"/>
      <c r="U962" s="1231"/>
      <c r="V962" s="1231"/>
      <c r="W962" s="1231"/>
      <c r="X962" s="1231"/>
      <c r="Y962" s="1231"/>
      <c r="Z962" s="1231"/>
      <c r="AA962" s="1231"/>
      <c r="AB962" s="1231"/>
      <c r="AC962" s="1231"/>
      <c r="AD962" s="1231"/>
      <c r="AE962" s="1231"/>
      <c r="AF962" s="1231"/>
      <c r="AG962" s="1231"/>
      <c r="AH962" s="1231"/>
      <c r="AI962" s="1231"/>
      <c r="AJ962" s="1231"/>
      <c r="AK962" s="1231"/>
      <c r="AL962" s="1231"/>
      <c r="AM962" s="1231"/>
      <c r="AN962" s="1231"/>
      <c r="AO962" s="1231"/>
      <c r="AP962" s="1231"/>
      <c r="AQ962" s="1231"/>
      <c r="AR962" s="1231"/>
      <c r="AS962" s="1231"/>
      <c r="AT962" s="1231"/>
      <c r="AU962" s="1231"/>
      <c r="AV962" s="1231"/>
      <c r="AW962" s="1231"/>
      <c r="AX962" s="1231"/>
      <c r="AY962" s="1231"/>
      <c r="AZ962" s="1231"/>
      <c r="BA962" s="1231"/>
      <c r="BB962" s="1231"/>
      <c r="BC962" s="1231"/>
      <c r="BD962" s="1231"/>
      <c r="BE962" s="1231"/>
      <c r="BF962" s="1232"/>
      <c r="BG962" s="902"/>
      <c r="BH962" s="903"/>
      <c r="BI962" s="903"/>
      <c r="BJ962" s="903"/>
      <c r="BK962" s="903"/>
      <c r="BL962" s="904"/>
      <c r="BM962" s="105"/>
      <c r="BN962" s="105"/>
      <c r="BO962" s="105"/>
      <c r="BP962" s="105"/>
      <c r="BQ962" s="105"/>
      <c r="BR962" s="105"/>
      <c r="BS962" s="105"/>
      <c r="BT962" s="105"/>
      <c r="BU962" s="105"/>
      <c r="BV962" s="105"/>
      <c r="BW962" s="105"/>
      <c r="BX962" s="105"/>
      <c r="BY962" s="105"/>
      <c r="BZ962" s="105"/>
      <c r="CA962" s="105"/>
      <c r="CB962" s="105"/>
    </row>
    <row r="963" spans="1:80" s="14" customFormat="1" ht="12" customHeight="1">
      <c r="A963" s="114"/>
      <c r="B963" s="969" t="s">
        <v>41</v>
      </c>
      <c r="C963" s="970"/>
      <c r="D963" s="971"/>
      <c r="E963" s="1311" t="s">
        <v>1494</v>
      </c>
      <c r="F963" s="1293"/>
      <c r="G963" s="1293"/>
      <c r="H963" s="1293"/>
      <c r="I963" s="1293"/>
      <c r="J963" s="1293"/>
      <c r="K963" s="1293"/>
      <c r="L963" s="1293"/>
      <c r="M963" s="1293"/>
      <c r="N963" s="1293"/>
      <c r="O963" s="1293"/>
      <c r="P963" s="1293"/>
      <c r="Q963" s="1293"/>
      <c r="R963" s="1293"/>
      <c r="S963" s="1293"/>
      <c r="T963" s="1293"/>
      <c r="U963" s="1293"/>
      <c r="V963" s="1293"/>
      <c r="W963" s="1293"/>
      <c r="X963" s="1293"/>
      <c r="Y963" s="1293"/>
      <c r="Z963" s="1293"/>
      <c r="AA963" s="1293"/>
      <c r="AB963" s="1293"/>
      <c r="AC963" s="1293"/>
      <c r="AD963" s="1293"/>
      <c r="AE963" s="1293"/>
      <c r="AF963" s="1293"/>
      <c r="AG963" s="1293"/>
      <c r="AH963" s="1293"/>
      <c r="AI963" s="1293"/>
      <c r="AJ963" s="1293"/>
      <c r="AK963" s="1293"/>
      <c r="AL963" s="1293"/>
      <c r="AM963" s="1293"/>
      <c r="AN963" s="1293"/>
      <c r="AO963" s="1293"/>
      <c r="AP963" s="1293"/>
      <c r="AQ963" s="1293"/>
      <c r="AR963" s="1293"/>
      <c r="AS963" s="1293"/>
      <c r="AT963" s="1293"/>
      <c r="AU963" s="1293"/>
      <c r="AV963" s="1293"/>
      <c r="AW963" s="1293"/>
      <c r="AX963" s="1293"/>
      <c r="AY963" s="1293"/>
      <c r="AZ963" s="1293"/>
      <c r="BA963" s="1293"/>
      <c r="BB963" s="1293"/>
      <c r="BC963" s="1293"/>
      <c r="BD963" s="1293"/>
      <c r="BE963" s="1293"/>
      <c r="BF963" s="1294"/>
      <c r="BG963" s="966"/>
      <c r="BH963" s="966"/>
      <c r="BI963" s="966"/>
      <c r="BJ963" s="966"/>
      <c r="BK963" s="966"/>
      <c r="BL963" s="966"/>
      <c r="BM963" s="101"/>
      <c r="BN963" s="101"/>
      <c r="BO963" s="101"/>
      <c r="BP963" s="101"/>
      <c r="BQ963" s="101"/>
      <c r="BR963" s="101"/>
      <c r="BS963" s="101"/>
      <c r="BT963" s="101"/>
      <c r="BU963" s="101"/>
      <c r="BV963" s="101"/>
      <c r="BW963" s="101"/>
      <c r="BX963" s="101"/>
      <c r="BY963" s="101"/>
      <c r="BZ963" s="101"/>
      <c r="CA963" s="101"/>
      <c r="CB963" s="101"/>
    </row>
    <row r="964" spans="1:80" s="14" customFormat="1" ht="12.6" customHeight="1">
      <c r="A964" s="114"/>
      <c r="B964" s="972"/>
      <c r="C964" s="973"/>
      <c r="D964" s="974"/>
      <c r="E964" s="1312"/>
      <c r="F964" s="1313"/>
      <c r="G964" s="1313"/>
      <c r="H964" s="1313"/>
      <c r="I964" s="1313"/>
      <c r="J964" s="1313"/>
      <c r="K964" s="1313"/>
      <c r="L964" s="1313"/>
      <c r="M964" s="1313"/>
      <c r="N964" s="1313"/>
      <c r="O964" s="1313"/>
      <c r="P964" s="1313"/>
      <c r="Q964" s="1313"/>
      <c r="R964" s="1313"/>
      <c r="S964" s="1313"/>
      <c r="T964" s="1313"/>
      <c r="U964" s="1313"/>
      <c r="V964" s="1313"/>
      <c r="W964" s="1313"/>
      <c r="X964" s="1313"/>
      <c r="Y964" s="1313"/>
      <c r="Z964" s="1313"/>
      <c r="AA964" s="1313"/>
      <c r="AB964" s="1313"/>
      <c r="AC964" s="1313"/>
      <c r="AD964" s="1313"/>
      <c r="AE964" s="1313"/>
      <c r="AF964" s="1313"/>
      <c r="AG964" s="1313"/>
      <c r="AH964" s="1313"/>
      <c r="AI964" s="1313"/>
      <c r="AJ964" s="1313"/>
      <c r="AK964" s="1313"/>
      <c r="AL964" s="1313"/>
      <c r="AM964" s="1313"/>
      <c r="AN964" s="1313"/>
      <c r="AO964" s="1313"/>
      <c r="AP964" s="1313"/>
      <c r="AQ964" s="1313"/>
      <c r="AR964" s="1313"/>
      <c r="AS964" s="1313"/>
      <c r="AT964" s="1313"/>
      <c r="AU964" s="1313"/>
      <c r="AV964" s="1313"/>
      <c r="AW964" s="1313"/>
      <c r="AX964" s="1313"/>
      <c r="AY964" s="1313"/>
      <c r="AZ964" s="1313"/>
      <c r="BA964" s="1313"/>
      <c r="BB964" s="1313"/>
      <c r="BC964" s="1313"/>
      <c r="BD964" s="1313"/>
      <c r="BE964" s="1313"/>
      <c r="BF964" s="1314"/>
      <c r="BG964" s="966"/>
      <c r="BH964" s="966"/>
      <c r="BI964" s="966"/>
      <c r="BJ964" s="966"/>
      <c r="BK964" s="966"/>
      <c r="BL964" s="966"/>
      <c r="BM964" s="101"/>
      <c r="BN964" s="101"/>
      <c r="BO964" s="101"/>
      <c r="BP964" s="101"/>
      <c r="BQ964" s="101"/>
      <c r="BR964" s="101"/>
      <c r="BS964" s="101"/>
      <c r="BT964" s="101"/>
      <c r="BU964" s="101"/>
      <c r="BV964" s="101"/>
      <c r="BW964" s="101"/>
      <c r="BX964" s="101"/>
      <c r="BY964" s="101"/>
      <c r="BZ964" s="101"/>
      <c r="CA964" s="101"/>
      <c r="CB964" s="101"/>
    </row>
    <row r="965" spans="1:80" s="14" customFormat="1" ht="12.6" customHeight="1">
      <c r="A965" s="114"/>
      <c r="B965" s="975"/>
      <c r="C965" s="976"/>
      <c r="D965" s="977"/>
      <c r="E965" s="1295"/>
      <c r="F965" s="1296"/>
      <c r="G965" s="1296"/>
      <c r="H965" s="1296"/>
      <c r="I965" s="1296"/>
      <c r="J965" s="1296"/>
      <c r="K965" s="1296"/>
      <c r="L965" s="1296"/>
      <c r="M965" s="1296"/>
      <c r="N965" s="1296"/>
      <c r="O965" s="1296"/>
      <c r="P965" s="1296"/>
      <c r="Q965" s="1296"/>
      <c r="R965" s="1296"/>
      <c r="S965" s="1296"/>
      <c r="T965" s="1296"/>
      <c r="U965" s="1296"/>
      <c r="V965" s="1296"/>
      <c r="W965" s="1296"/>
      <c r="X965" s="1296"/>
      <c r="Y965" s="1296"/>
      <c r="Z965" s="1296"/>
      <c r="AA965" s="1296"/>
      <c r="AB965" s="1296"/>
      <c r="AC965" s="1296"/>
      <c r="AD965" s="1296"/>
      <c r="AE965" s="1296"/>
      <c r="AF965" s="1296"/>
      <c r="AG965" s="1296"/>
      <c r="AH965" s="1296"/>
      <c r="AI965" s="1296"/>
      <c r="AJ965" s="1296"/>
      <c r="AK965" s="1296"/>
      <c r="AL965" s="1296"/>
      <c r="AM965" s="1296"/>
      <c r="AN965" s="1296"/>
      <c r="AO965" s="1296"/>
      <c r="AP965" s="1296"/>
      <c r="AQ965" s="1296"/>
      <c r="AR965" s="1296"/>
      <c r="AS965" s="1296"/>
      <c r="AT965" s="1296"/>
      <c r="AU965" s="1296"/>
      <c r="AV965" s="1296"/>
      <c r="AW965" s="1296"/>
      <c r="AX965" s="1296"/>
      <c r="AY965" s="1296"/>
      <c r="AZ965" s="1296"/>
      <c r="BA965" s="1296"/>
      <c r="BB965" s="1296"/>
      <c r="BC965" s="1296"/>
      <c r="BD965" s="1296"/>
      <c r="BE965" s="1296"/>
      <c r="BF965" s="1297"/>
      <c r="BG965" s="966"/>
      <c r="BH965" s="966"/>
      <c r="BI965" s="966"/>
      <c r="BJ965" s="966"/>
      <c r="BK965" s="966"/>
      <c r="BL965" s="966"/>
      <c r="BM965" s="101"/>
      <c r="BN965" s="101"/>
      <c r="BO965" s="101"/>
      <c r="BP965" s="101"/>
      <c r="BQ965" s="101"/>
      <c r="BR965" s="101"/>
      <c r="BS965" s="101"/>
      <c r="BT965" s="101"/>
      <c r="BU965" s="101"/>
      <c r="BV965" s="101"/>
      <c r="BW965" s="101"/>
      <c r="BX965" s="101"/>
      <c r="BY965" s="101"/>
      <c r="BZ965" s="101"/>
      <c r="CA965" s="101"/>
      <c r="CB965" s="101"/>
    </row>
    <row r="966" spans="1:80" s="32" customFormat="1" ht="12.75" customHeight="1">
      <c r="A966" s="111"/>
      <c r="B966" s="969" t="s">
        <v>42</v>
      </c>
      <c r="C966" s="970"/>
      <c r="D966" s="971"/>
      <c r="E966" s="1227" t="s">
        <v>836</v>
      </c>
      <c r="F966" s="1228"/>
      <c r="G966" s="1228"/>
      <c r="H966" s="1228"/>
      <c r="I966" s="1228"/>
      <c r="J966" s="1228"/>
      <c r="K966" s="1228"/>
      <c r="L966" s="1228"/>
      <c r="M966" s="1228"/>
      <c r="N966" s="1228"/>
      <c r="O966" s="1228"/>
      <c r="P966" s="1228"/>
      <c r="Q966" s="1228"/>
      <c r="R966" s="1228"/>
      <c r="S966" s="1228"/>
      <c r="T966" s="1228"/>
      <c r="U966" s="1228"/>
      <c r="V966" s="1228"/>
      <c r="W966" s="1228"/>
      <c r="X966" s="1228"/>
      <c r="Y966" s="1228"/>
      <c r="Z966" s="1228"/>
      <c r="AA966" s="1228"/>
      <c r="AB966" s="1228"/>
      <c r="AC966" s="1228"/>
      <c r="AD966" s="1228"/>
      <c r="AE966" s="1228"/>
      <c r="AF966" s="1228"/>
      <c r="AG966" s="1228"/>
      <c r="AH966" s="1228"/>
      <c r="AI966" s="1228"/>
      <c r="AJ966" s="1228"/>
      <c r="AK966" s="1228"/>
      <c r="AL966" s="1228"/>
      <c r="AM966" s="1228"/>
      <c r="AN966" s="1228"/>
      <c r="AO966" s="1228"/>
      <c r="AP966" s="1228"/>
      <c r="AQ966" s="1228"/>
      <c r="AR966" s="1228"/>
      <c r="AS966" s="1228"/>
      <c r="AT966" s="1228"/>
      <c r="AU966" s="1228"/>
      <c r="AV966" s="1228"/>
      <c r="AW966" s="1228"/>
      <c r="AX966" s="1228"/>
      <c r="AY966" s="1228"/>
      <c r="AZ966" s="1228"/>
      <c r="BA966" s="1228"/>
      <c r="BB966" s="1228"/>
      <c r="BC966" s="1228"/>
      <c r="BD966" s="1228"/>
      <c r="BE966" s="1228"/>
      <c r="BF966" s="1229"/>
      <c r="BG966" s="966"/>
      <c r="BH966" s="966"/>
      <c r="BI966" s="966"/>
      <c r="BJ966" s="966"/>
      <c r="BK966" s="966"/>
      <c r="BL966" s="966"/>
      <c r="BM966" s="105"/>
      <c r="BN966" s="105"/>
      <c r="BO966" s="105"/>
      <c r="BP966" s="105"/>
      <c r="BQ966" s="105"/>
      <c r="BR966" s="105"/>
      <c r="BS966" s="105"/>
      <c r="BT966" s="105"/>
      <c r="BU966" s="105"/>
      <c r="BV966" s="105"/>
      <c r="BW966" s="105"/>
      <c r="BX966" s="105"/>
      <c r="BY966" s="105"/>
      <c r="BZ966" s="105"/>
      <c r="CA966" s="105"/>
      <c r="CB966" s="105"/>
    </row>
    <row r="967" spans="1:80" s="32" customFormat="1" ht="12.75" customHeight="1">
      <c r="A967" s="111"/>
      <c r="B967" s="972"/>
      <c r="C967" s="973"/>
      <c r="D967" s="974"/>
      <c r="E967" s="1230"/>
      <c r="F967" s="1231"/>
      <c r="G967" s="1231"/>
      <c r="H967" s="1231"/>
      <c r="I967" s="1231"/>
      <c r="J967" s="1231"/>
      <c r="K967" s="1231"/>
      <c r="L967" s="1231"/>
      <c r="M967" s="1231"/>
      <c r="N967" s="1231"/>
      <c r="O967" s="1231"/>
      <c r="P967" s="1231"/>
      <c r="Q967" s="1231"/>
      <c r="R967" s="1231"/>
      <c r="S967" s="1231"/>
      <c r="T967" s="1231"/>
      <c r="U967" s="1231"/>
      <c r="V967" s="1231"/>
      <c r="W967" s="1231"/>
      <c r="X967" s="1231"/>
      <c r="Y967" s="1231"/>
      <c r="Z967" s="1231"/>
      <c r="AA967" s="1231"/>
      <c r="AB967" s="1231"/>
      <c r="AC967" s="1231"/>
      <c r="AD967" s="1231"/>
      <c r="AE967" s="1231"/>
      <c r="AF967" s="1231"/>
      <c r="AG967" s="1231"/>
      <c r="AH967" s="1231"/>
      <c r="AI967" s="1231"/>
      <c r="AJ967" s="1231"/>
      <c r="AK967" s="1231"/>
      <c r="AL967" s="1231"/>
      <c r="AM967" s="1231"/>
      <c r="AN967" s="1231"/>
      <c r="AO967" s="1231"/>
      <c r="AP967" s="1231"/>
      <c r="AQ967" s="1231"/>
      <c r="AR967" s="1231"/>
      <c r="AS967" s="1231"/>
      <c r="AT967" s="1231"/>
      <c r="AU967" s="1231"/>
      <c r="AV967" s="1231"/>
      <c r="AW967" s="1231"/>
      <c r="AX967" s="1231"/>
      <c r="AY967" s="1231"/>
      <c r="AZ967" s="1231"/>
      <c r="BA967" s="1231"/>
      <c r="BB967" s="1231"/>
      <c r="BC967" s="1231"/>
      <c r="BD967" s="1231"/>
      <c r="BE967" s="1231"/>
      <c r="BF967" s="1232"/>
      <c r="BG967" s="966"/>
      <c r="BH967" s="966"/>
      <c r="BI967" s="966"/>
      <c r="BJ967" s="966"/>
      <c r="BK967" s="966"/>
      <c r="BL967" s="966"/>
      <c r="BM967" s="105"/>
      <c r="BN967" s="105"/>
      <c r="BO967" s="105"/>
      <c r="BP967" s="105"/>
      <c r="BQ967" s="105"/>
      <c r="BR967" s="105"/>
      <c r="BS967" s="105"/>
      <c r="BT967" s="105"/>
      <c r="BU967" s="105"/>
      <c r="BV967" s="105"/>
      <c r="BW967" s="105"/>
      <c r="BX967" s="105"/>
      <c r="BY967" s="105"/>
      <c r="BZ967" s="105"/>
      <c r="CA967" s="105"/>
      <c r="CB967" s="105"/>
    </row>
    <row r="968" spans="1:80" s="32" customFormat="1" ht="12.75" customHeight="1">
      <c r="A968" s="111"/>
      <c r="B968" s="975"/>
      <c r="C968" s="976"/>
      <c r="D968" s="977"/>
      <c r="E968" s="1315"/>
      <c r="F968" s="1316"/>
      <c r="G968" s="1316"/>
      <c r="H968" s="1316"/>
      <c r="I968" s="1316"/>
      <c r="J968" s="1316"/>
      <c r="K968" s="1316"/>
      <c r="L968" s="1316"/>
      <c r="M968" s="1316"/>
      <c r="N968" s="1316"/>
      <c r="O968" s="1316"/>
      <c r="P968" s="1316"/>
      <c r="Q968" s="1316"/>
      <c r="R968" s="1316"/>
      <c r="S968" s="1316"/>
      <c r="T968" s="1316"/>
      <c r="U968" s="1316"/>
      <c r="V968" s="1316"/>
      <c r="W968" s="1316"/>
      <c r="X968" s="1316"/>
      <c r="Y968" s="1316"/>
      <c r="Z968" s="1316"/>
      <c r="AA968" s="1316"/>
      <c r="AB968" s="1316"/>
      <c r="AC968" s="1316"/>
      <c r="AD968" s="1316"/>
      <c r="AE968" s="1316"/>
      <c r="AF968" s="1316"/>
      <c r="AG968" s="1316"/>
      <c r="AH968" s="1316"/>
      <c r="AI968" s="1316"/>
      <c r="AJ968" s="1316"/>
      <c r="AK968" s="1316"/>
      <c r="AL968" s="1316"/>
      <c r="AM968" s="1316"/>
      <c r="AN968" s="1316"/>
      <c r="AO968" s="1316"/>
      <c r="AP968" s="1316"/>
      <c r="AQ968" s="1316"/>
      <c r="AR968" s="1316"/>
      <c r="AS968" s="1316"/>
      <c r="AT968" s="1316"/>
      <c r="AU968" s="1316"/>
      <c r="AV968" s="1316"/>
      <c r="AW968" s="1316"/>
      <c r="AX968" s="1316"/>
      <c r="AY968" s="1316"/>
      <c r="AZ968" s="1316"/>
      <c r="BA968" s="1316"/>
      <c r="BB968" s="1316"/>
      <c r="BC968" s="1316"/>
      <c r="BD968" s="1316"/>
      <c r="BE968" s="1316"/>
      <c r="BF968" s="1317"/>
      <c r="BG968" s="966"/>
      <c r="BH968" s="966"/>
      <c r="BI968" s="966"/>
      <c r="BJ968" s="966"/>
      <c r="BK968" s="966"/>
      <c r="BL968" s="966"/>
      <c r="BM968" s="105"/>
      <c r="BN968" s="105"/>
      <c r="BO968" s="105"/>
      <c r="BP968" s="105"/>
      <c r="BQ968" s="105"/>
      <c r="BR968" s="105"/>
      <c r="BS968" s="105"/>
      <c r="BT968" s="105"/>
      <c r="BU968" s="105"/>
      <c r="BV968" s="105"/>
      <c r="BW968" s="105"/>
      <c r="BX968" s="105"/>
      <c r="BY968" s="105"/>
      <c r="BZ968" s="105"/>
      <c r="CA968" s="105"/>
      <c r="CB968" s="105"/>
    </row>
    <row r="969" spans="1:80" s="32" customFormat="1" ht="12.75" customHeight="1">
      <c r="A969" s="111"/>
      <c r="D969" s="5"/>
      <c r="E969" s="40"/>
      <c r="F969" s="40"/>
      <c r="G969" s="40"/>
      <c r="H969" s="40"/>
      <c r="I969" s="40"/>
      <c r="J969" s="40"/>
      <c r="K969" s="40"/>
      <c r="L969" s="40"/>
      <c r="M969" s="40"/>
      <c r="N969" s="40"/>
      <c r="O969" s="40"/>
      <c r="P969" s="40"/>
      <c r="Q969" s="40"/>
      <c r="R969" s="40"/>
      <c r="S969" s="40"/>
      <c r="T969" s="40"/>
      <c r="U969" s="40"/>
      <c r="V969" s="40"/>
      <c r="W969" s="40"/>
      <c r="X969" s="40"/>
      <c r="Y969" s="40"/>
      <c r="Z969" s="40"/>
      <c r="AA969" s="40"/>
      <c r="AB969" s="40"/>
      <c r="AC969" s="40"/>
      <c r="AD969" s="40"/>
      <c r="AE969" s="40"/>
      <c r="AF969" s="40"/>
      <c r="AG969" s="40"/>
      <c r="AH969" s="40"/>
      <c r="AI969" s="40"/>
      <c r="AJ969" s="40"/>
      <c r="AK969" s="40"/>
      <c r="AL969" s="40"/>
      <c r="AM969" s="40"/>
      <c r="AN969" s="40"/>
      <c r="AO969" s="40"/>
      <c r="AP969" s="40"/>
      <c r="AQ969" s="40"/>
      <c r="AR969" s="40"/>
      <c r="AS969" s="40"/>
      <c r="AT969" s="40"/>
      <c r="AU969" s="40"/>
      <c r="AV969" s="40"/>
      <c r="AW969" s="40"/>
      <c r="AX969" s="40"/>
      <c r="AY969" s="40"/>
      <c r="AZ969" s="40"/>
      <c r="BA969" s="40"/>
      <c r="BB969" s="40"/>
      <c r="BC969" s="40"/>
      <c r="BD969" s="40"/>
      <c r="BE969" s="40"/>
      <c r="BF969" s="40"/>
      <c r="BG969" s="87"/>
      <c r="BH969" s="87"/>
      <c r="BI969" s="87"/>
      <c r="BJ969" s="87"/>
      <c r="BK969" s="87"/>
      <c r="BL969" s="87"/>
      <c r="BM969" s="105"/>
      <c r="BN969" s="105"/>
      <c r="BO969" s="105"/>
      <c r="BP969" s="105"/>
      <c r="BQ969" s="105"/>
      <c r="BR969" s="105"/>
      <c r="BS969" s="105"/>
      <c r="BT969" s="105"/>
      <c r="BU969" s="105"/>
      <c r="BV969" s="105"/>
      <c r="BW969" s="105"/>
      <c r="BX969" s="105"/>
      <c r="BY969" s="105"/>
      <c r="BZ969" s="105"/>
      <c r="CA969" s="105"/>
      <c r="CB969" s="105"/>
    </row>
    <row r="970" spans="1:80" s="32" customFormat="1" ht="19.5" customHeight="1">
      <c r="A970" s="258" t="s">
        <v>837</v>
      </c>
      <c r="B970" s="109"/>
      <c r="C970" s="109"/>
      <c r="D970" s="5"/>
      <c r="E970" s="40"/>
      <c r="F970" s="40"/>
      <c r="G970" s="40"/>
      <c r="H970" s="40"/>
      <c r="I970" s="40"/>
      <c r="J970" s="40"/>
      <c r="K970" s="40"/>
      <c r="L970" s="40"/>
      <c r="M970" s="40"/>
      <c r="N970" s="40"/>
      <c r="O970" s="40"/>
      <c r="P970" s="40"/>
      <c r="Q970" s="40"/>
      <c r="R970" s="40"/>
      <c r="S970" s="40"/>
      <c r="T970" s="40"/>
      <c r="U970" s="40"/>
      <c r="V970" s="40"/>
      <c r="W970" s="40"/>
      <c r="X970" s="40"/>
      <c r="Y970" s="40"/>
      <c r="Z970" s="40"/>
      <c r="AA970" s="40"/>
      <c r="AB970" s="40"/>
      <c r="AC970" s="40"/>
      <c r="AD970" s="40"/>
      <c r="AE970" s="40"/>
      <c r="AF970" s="40"/>
      <c r="AG970" s="40"/>
      <c r="AH970" s="40"/>
      <c r="AI970" s="40"/>
      <c r="AJ970" s="40"/>
      <c r="AK970" s="40"/>
      <c r="AL970" s="40"/>
      <c r="AM970" s="40"/>
      <c r="AN970" s="40"/>
      <c r="AO970" s="40"/>
      <c r="AP970" s="40"/>
      <c r="AQ970" s="40"/>
      <c r="AR970" s="40"/>
      <c r="AS970" s="40"/>
      <c r="AT970" s="40"/>
      <c r="AU970" s="40"/>
      <c r="AV970" s="40"/>
      <c r="AW970" s="40"/>
      <c r="AX970" s="40"/>
      <c r="AY970" s="40"/>
      <c r="AZ970" s="40"/>
      <c r="BA970" s="40"/>
      <c r="BB970" s="40"/>
      <c r="BC970" s="40"/>
      <c r="BD970" s="40"/>
      <c r="BE970" s="40"/>
      <c r="BF970" s="40"/>
      <c r="BG970" s="87"/>
      <c r="BH970" s="87"/>
      <c r="BI970" s="87"/>
      <c r="BJ970" s="87"/>
      <c r="BK970" s="87"/>
      <c r="BL970" s="87"/>
      <c r="BM970" s="105"/>
      <c r="BN970" s="105"/>
      <c r="BO970" s="105"/>
      <c r="BP970" s="105"/>
      <c r="BQ970" s="105"/>
      <c r="BR970" s="105"/>
      <c r="BS970" s="105"/>
      <c r="BT970" s="105"/>
      <c r="BU970" s="105"/>
      <c r="BV970" s="105"/>
      <c r="BW970" s="105"/>
      <c r="BX970" s="105"/>
      <c r="BY970" s="105"/>
      <c r="BZ970" s="105"/>
      <c r="CA970" s="105"/>
      <c r="CB970" s="105"/>
    </row>
    <row r="971" spans="1:80" s="32" customFormat="1" ht="12.75" customHeight="1">
      <c r="A971" s="259"/>
      <c r="B971" s="1187" t="s">
        <v>30</v>
      </c>
      <c r="C971" s="1188"/>
      <c r="D971" s="1189"/>
      <c r="E971" s="1559" t="s">
        <v>838</v>
      </c>
      <c r="F971" s="1560"/>
      <c r="G971" s="1560"/>
      <c r="H971" s="1560"/>
      <c r="I971" s="1560"/>
      <c r="J971" s="1560"/>
      <c r="K971" s="1560"/>
      <c r="L971" s="1560"/>
      <c r="M971" s="1560"/>
      <c r="N971" s="1560"/>
      <c r="O971" s="1560"/>
      <c r="P971" s="1560"/>
      <c r="Q971" s="1560"/>
      <c r="R971" s="1560"/>
      <c r="S971" s="1560"/>
      <c r="T971" s="1560"/>
      <c r="U971" s="1560"/>
      <c r="V971" s="1560"/>
      <c r="W971" s="1560"/>
      <c r="X971" s="1560"/>
      <c r="Y971" s="1560"/>
      <c r="Z971" s="1560"/>
      <c r="AA971" s="1560"/>
      <c r="AB971" s="1560"/>
      <c r="AC971" s="1560"/>
      <c r="AD971" s="1560"/>
      <c r="AE971" s="1560"/>
      <c r="AF971" s="1560"/>
      <c r="AG971" s="1560"/>
      <c r="AH971" s="1560"/>
      <c r="AI971" s="1560"/>
      <c r="AJ971" s="1560"/>
      <c r="AK971" s="1560"/>
      <c r="AL971" s="1560"/>
      <c r="AM971" s="1560"/>
      <c r="AN971" s="1560"/>
      <c r="AO971" s="1560"/>
      <c r="AP971" s="1560"/>
      <c r="AQ971" s="1560"/>
      <c r="AR971" s="1560"/>
      <c r="AS971" s="1560"/>
      <c r="AT971" s="1560"/>
      <c r="AU971" s="1560"/>
      <c r="AV971" s="1560"/>
      <c r="AW971" s="1560"/>
      <c r="AX971" s="1560"/>
      <c r="AY971" s="1560"/>
      <c r="AZ971" s="1560"/>
      <c r="BA971" s="1560"/>
      <c r="BB971" s="1560"/>
      <c r="BC971" s="1560"/>
      <c r="BD971" s="1560"/>
      <c r="BE971" s="1560"/>
      <c r="BF971" s="1561"/>
      <c r="BG971" s="1300"/>
      <c r="BH971" s="1301"/>
      <c r="BI971" s="1301"/>
      <c r="BJ971" s="1301"/>
      <c r="BK971" s="1301"/>
      <c r="BL971" s="1302"/>
      <c r="BM971" s="105"/>
      <c r="BN971" s="105"/>
      <c r="BO971" s="105"/>
      <c r="BP971" s="105"/>
      <c r="BQ971" s="105"/>
      <c r="BR971" s="105"/>
      <c r="BS971" s="105"/>
      <c r="BT971" s="105"/>
      <c r="BU971" s="105"/>
      <c r="BV971" s="105"/>
      <c r="BW971" s="105"/>
      <c r="BX971" s="105"/>
      <c r="BY971" s="105"/>
      <c r="BZ971" s="105"/>
      <c r="CA971" s="105"/>
      <c r="CB971" s="105"/>
    </row>
    <row r="972" spans="1:80" s="32" customFormat="1" ht="12.75" customHeight="1">
      <c r="A972" s="259"/>
      <c r="B972" s="1190"/>
      <c r="C972" s="1191"/>
      <c r="D972" s="1192"/>
      <c r="E972" s="1562"/>
      <c r="F972" s="1563"/>
      <c r="G972" s="1563"/>
      <c r="H972" s="1563"/>
      <c r="I972" s="1563"/>
      <c r="J972" s="1563"/>
      <c r="K972" s="1563"/>
      <c r="L972" s="1563"/>
      <c r="M972" s="1563"/>
      <c r="N972" s="1563"/>
      <c r="O972" s="1563"/>
      <c r="P972" s="1563"/>
      <c r="Q972" s="1563"/>
      <c r="R972" s="1563"/>
      <c r="S972" s="1563"/>
      <c r="T972" s="1563"/>
      <c r="U972" s="1563"/>
      <c r="V972" s="1563"/>
      <c r="W972" s="1563"/>
      <c r="X972" s="1563"/>
      <c r="Y972" s="1563"/>
      <c r="Z972" s="1563"/>
      <c r="AA972" s="1563"/>
      <c r="AB972" s="1563"/>
      <c r="AC972" s="1563"/>
      <c r="AD972" s="1563"/>
      <c r="AE972" s="1563"/>
      <c r="AF972" s="1563"/>
      <c r="AG972" s="1563"/>
      <c r="AH972" s="1563"/>
      <c r="AI972" s="1563"/>
      <c r="AJ972" s="1563"/>
      <c r="AK972" s="1563"/>
      <c r="AL972" s="1563"/>
      <c r="AM972" s="1563"/>
      <c r="AN972" s="1563"/>
      <c r="AO972" s="1563"/>
      <c r="AP972" s="1563"/>
      <c r="AQ972" s="1563"/>
      <c r="AR972" s="1563"/>
      <c r="AS972" s="1563"/>
      <c r="AT972" s="1563"/>
      <c r="AU972" s="1563"/>
      <c r="AV972" s="1563"/>
      <c r="AW972" s="1563"/>
      <c r="AX972" s="1563"/>
      <c r="AY972" s="1563"/>
      <c r="AZ972" s="1563"/>
      <c r="BA972" s="1563"/>
      <c r="BB972" s="1563"/>
      <c r="BC972" s="1563"/>
      <c r="BD972" s="1563"/>
      <c r="BE972" s="1563"/>
      <c r="BF972" s="1564"/>
      <c r="BG972" s="1303"/>
      <c r="BH972" s="1304"/>
      <c r="BI972" s="1304"/>
      <c r="BJ972" s="1304"/>
      <c r="BK972" s="1304"/>
      <c r="BL972" s="1305"/>
      <c r="BM972" s="105"/>
      <c r="BN972" s="105"/>
      <c r="BO972" s="105"/>
      <c r="BP972" s="105"/>
      <c r="BQ972" s="105"/>
      <c r="BR972" s="105"/>
      <c r="BS972" s="105"/>
      <c r="BT972" s="105"/>
      <c r="BU972" s="105"/>
      <c r="BV972" s="105"/>
      <c r="BW972" s="105"/>
      <c r="BX972" s="105"/>
      <c r="BY972" s="105"/>
      <c r="BZ972" s="105"/>
      <c r="CA972" s="105"/>
      <c r="CB972" s="105"/>
    </row>
    <row r="973" spans="1:80" s="32" customFormat="1" ht="12.75" customHeight="1">
      <c r="A973" s="259"/>
      <c r="B973" s="1190"/>
      <c r="C973" s="1191"/>
      <c r="D973" s="1192"/>
      <c r="E973" s="509"/>
      <c r="F973" s="510"/>
      <c r="G973" s="510" t="s">
        <v>839</v>
      </c>
      <c r="H973" s="510"/>
      <c r="I973" s="510"/>
      <c r="J973" s="510"/>
      <c r="K973" s="510"/>
      <c r="L973" s="510"/>
      <c r="M973" s="510"/>
      <c r="N973" s="510"/>
      <c r="O973" s="510"/>
      <c r="P973" s="510"/>
      <c r="Q973" s="510"/>
      <c r="R973" s="510"/>
      <c r="S973" s="510"/>
      <c r="T973" s="510"/>
      <c r="U973" s="510"/>
      <c r="V973" s="510"/>
      <c r="W973" s="510"/>
      <c r="X973" s="510"/>
      <c r="Y973" s="510"/>
      <c r="Z973" s="510"/>
      <c r="AA973" s="510"/>
      <c r="AB973" s="510"/>
      <c r="AC973" s="510"/>
      <c r="AD973" s="510"/>
      <c r="AE973" s="510"/>
      <c r="AF973" s="510"/>
      <c r="AG973" s="510"/>
      <c r="AH973" s="510"/>
      <c r="AI973" s="510"/>
      <c r="AJ973" s="510"/>
      <c r="AK973" s="510"/>
      <c r="AL973" s="510"/>
      <c r="AM973" s="510"/>
      <c r="AN973" s="510"/>
      <c r="AO973" s="510"/>
      <c r="AP973" s="510"/>
      <c r="AQ973" s="510"/>
      <c r="AR973" s="510"/>
      <c r="AS973" s="510"/>
      <c r="AT973" s="510"/>
      <c r="AU973" s="510"/>
      <c r="AV973" s="510"/>
      <c r="AW973" s="510"/>
      <c r="AX973" s="510"/>
      <c r="AY973" s="510"/>
      <c r="AZ973" s="510"/>
      <c r="BA973" s="510"/>
      <c r="BB973" s="510"/>
      <c r="BC973" s="510"/>
      <c r="BD973" s="510"/>
      <c r="BE973" s="510"/>
      <c r="BF973" s="511"/>
      <c r="BG973" s="1303"/>
      <c r="BH973" s="1304"/>
      <c r="BI973" s="1304"/>
      <c r="BJ973" s="1304"/>
      <c r="BK973" s="1304"/>
      <c r="BL973" s="1305"/>
      <c r="BM973" s="105"/>
      <c r="BN973" s="105"/>
      <c r="BO973" s="105"/>
      <c r="BP973" s="105"/>
      <c r="BQ973" s="105"/>
      <c r="BR973" s="105"/>
      <c r="BS973" s="105"/>
      <c r="BT973" s="105"/>
      <c r="BU973" s="105"/>
      <c r="BV973" s="105"/>
      <c r="BW973" s="105"/>
      <c r="BX973" s="105"/>
      <c r="BY973" s="105"/>
      <c r="BZ973" s="105"/>
      <c r="CA973" s="105"/>
      <c r="CB973" s="105"/>
    </row>
    <row r="974" spans="1:80" s="32" customFormat="1" ht="12.75" customHeight="1">
      <c r="A974" s="259"/>
      <c r="B974" s="1190"/>
      <c r="C974" s="1191"/>
      <c r="D974" s="1192"/>
      <c r="E974" s="512"/>
      <c r="F974" s="513"/>
      <c r="G974" s="1306" t="s">
        <v>272</v>
      </c>
      <c r="H974" s="1307"/>
      <c r="I974" s="1198"/>
      <c r="J974" s="1198"/>
      <c r="K974" s="1198"/>
      <c r="L974" s="1198"/>
      <c r="M974" s="1198"/>
      <c r="N974" s="1198"/>
      <c r="O974" s="1198"/>
      <c r="P974" s="1198"/>
      <c r="Q974" s="1198"/>
      <c r="R974" s="1198"/>
      <c r="S974" s="1198"/>
      <c r="T974" s="1198"/>
      <c r="U974" s="1198"/>
      <c r="V974" s="1198"/>
      <c r="W974" s="1198"/>
      <c r="X974" s="1198"/>
      <c r="Y974" s="1198"/>
      <c r="Z974" s="1198"/>
      <c r="AA974" s="1198"/>
      <c r="AB974" s="1198"/>
      <c r="AC974" s="1198"/>
      <c r="AD974" s="1198"/>
      <c r="AE974" s="1198"/>
      <c r="AF974" s="1198"/>
      <c r="AG974" s="1198"/>
      <c r="AH974" s="1198"/>
      <c r="AI974" s="1198"/>
      <c r="AJ974" s="1198"/>
      <c r="AK974" s="1198"/>
      <c r="AL974" s="1198"/>
      <c r="AM974" s="1198"/>
      <c r="AN974" s="1198"/>
      <c r="AO974" s="1198"/>
      <c r="AP974" s="1198"/>
      <c r="AQ974" s="1198"/>
      <c r="AR974" s="1198"/>
      <c r="AS974" s="1198"/>
      <c r="AT974" s="1198"/>
      <c r="AU974" s="1198"/>
      <c r="AV974" s="1198"/>
      <c r="AW974" s="1198"/>
      <c r="AX974" s="1198"/>
      <c r="AY974" s="1199"/>
      <c r="AZ974" s="514"/>
      <c r="BA974" s="514"/>
      <c r="BB974" s="514"/>
      <c r="BC974" s="514"/>
      <c r="BD974" s="514"/>
      <c r="BE974" s="514"/>
      <c r="BF974" s="515"/>
      <c r="BG974" s="1303"/>
      <c r="BH974" s="1304"/>
      <c r="BI974" s="1304"/>
      <c r="BJ974" s="1304"/>
      <c r="BK974" s="1304"/>
      <c r="BL974" s="1305"/>
      <c r="BM974" s="105"/>
      <c r="BN974" s="105"/>
      <c r="BO974" s="105"/>
      <c r="BP974" s="105"/>
      <c r="BQ974" s="105"/>
      <c r="BR974" s="105"/>
      <c r="BS974" s="105"/>
      <c r="BT974" s="105"/>
      <c r="BU974" s="105"/>
      <c r="BV974" s="105"/>
      <c r="BW974" s="105"/>
      <c r="BX974" s="105"/>
      <c r="BY974" s="105"/>
      <c r="BZ974" s="105"/>
      <c r="CA974" s="105"/>
      <c r="CB974" s="105"/>
    </row>
    <row r="975" spans="1:80" s="32" customFormat="1" ht="12.75" customHeight="1">
      <c r="A975" s="259"/>
      <c r="B975" s="1190"/>
      <c r="C975" s="1191"/>
      <c r="D975" s="1192"/>
      <c r="E975" s="512"/>
      <c r="F975" s="513"/>
      <c r="G975" s="1308"/>
      <c r="H975" s="1309"/>
      <c r="I975" s="1200"/>
      <c r="J975" s="1200"/>
      <c r="K975" s="1200"/>
      <c r="L975" s="1200"/>
      <c r="M975" s="1200"/>
      <c r="N975" s="1200"/>
      <c r="O975" s="1200"/>
      <c r="P975" s="1200"/>
      <c r="Q975" s="1200"/>
      <c r="R975" s="1200"/>
      <c r="S975" s="1200"/>
      <c r="T975" s="1200"/>
      <c r="U975" s="1200"/>
      <c r="V975" s="1200"/>
      <c r="W975" s="1200"/>
      <c r="X975" s="1200"/>
      <c r="Y975" s="1200"/>
      <c r="Z975" s="1200"/>
      <c r="AA975" s="1200"/>
      <c r="AB975" s="1200"/>
      <c r="AC975" s="1200"/>
      <c r="AD975" s="1200"/>
      <c r="AE975" s="1200"/>
      <c r="AF975" s="1200"/>
      <c r="AG975" s="1200"/>
      <c r="AH975" s="1200"/>
      <c r="AI975" s="1200"/>
      <c r="AJ975" s="1200"/>
      <c r="AK975" s="1200"/>
      <c r="AL975" s="1200"/>
      <c r="AM975" s="1200"/>
      <c r="AN975" s="1200"/>
      <c r="AO975" s="1200"/>
      <c r="AP975" s="1200"/>
      <c r="AQ975" s="1200"/>
      <c r="AR975" s="1200"/>
      <c r="AS975" s="1200"/>
      <c r="AT975" s="1200"/>
      <c r="AU975" s="1200"/>
      <c r="AV975" s="1200"/>
      <c r="AW975" s="1200"/>
      <c r="AX975" s="1200"/>
      <c r="AY975" s="1201"/>
      <c r="AZ975" s="514"/>
      <c r="BA975" s="514"/>
      <c r="BB975" s="514"/>
      <c r="BC975" s="514"/>
      <c r="BD975" s="514"/>
      <c r="BE975" s="514"/>
      <c r="BF975" s="515"/>
      <c r="BG975" s="1303"/>
      <c r="BH975" s="1304"/>
      <c r="BI975" s="1304"/>
      <c r="BJ975" s="1304"/>
      <c r="BK975" s="1304"/>
      <c r="BL975" s="1305"/>
      <c r="BM975" s="105"/>
      <c r="BN975" s="105"/>
      <c r="BO975" s="105"/>
      <c r="BP975" s="105"/>
      <c r="BQ975" s="105"/>
      <c r="BR975" s="105"/>
      <c r="BS975" s="105"/>
      <c r="BT975" s="105"/>
      <c r="BU975" s="105"/>
      <c r="BV975" s="105"/>
      <c r="BW975" s="105"/>
      <c r="BX975" s="105"/>
      <c r="BY975" s="105"/>
      <c r="BZ975" s="105"/>
      <c r="CA975" s="105"/>
      <c r="CB975" s="105"/>
    </row>
    <row r="976" spans="1:80" s="32" customFormat="1" ht="12.75" customHeight="1">
      <c r="A976" s="259"/>
      <c r="B976" s="1190"/>
      <c r="C976" s="1191"/>
      <c r="D976" s="1192"/>
      <c r="E976" s="512"/>
      <c r="F976" s="513"/>
      <c r="G976" s="1306" t="s">
        <v>3</v>
      </c>
      <c r="H976" s="1310"/>
      <c r="I976" s="1198"/>
      <c r="J976" s="1198"/>
      <c r="K976" s="1198"/>
      <c r="L976" s="1198"/>
      <c r="M976" s="1198"/>
      <c r="N976" s="1198"/>
      <c r="O976" s="1198"/>
      <c r="P976" s="1198"/>
      <c r="Q976" s="1198"/>
      <c r="R976" s="1198"/>
      <c r="S976" s="1198"/>
      <c r="T976" s="1198"/>
      <c r="U976" s="1198"/>
      <c r="V976" s="1198"/>
      <c r="W976" s="1198"/>
      <c r="X976" s="1198"/>
      <c r="Y976" s="1198"/>
      <c r="Z976" s="1198"/>
      <c r="AA976" s="1198"/>
      <c r="AB976" s="1198"/>
      <c r="AC976" s="1198"/>
      <c r="AD976" s="1198"/>
      <c r="AE976" s="1198"/>
      <c r="AF976" s="1198"/>
      <c r="AG976" s="1198"/>
      <c r="AH976" s="1198"/>
      <c r="AI976" s="1198"/>
      <c r="AJ976" s="1198"/>
      <c r="AK976" s="1198"/>
      <c r="AL976" s="1198"/>
      <c r="AM976" s="1198"/>
      <c r="AN976" s="1198"/>
      <c r="AO976" s="1198"/>
      <c r="AP976" s="1198"/>
      <c r="AQ976" s="1198"/>
      <c r="AR976" s="1198"/>
      <c r="AS976" s="1198"/>
      <c r="AT976" s="1198"/>
      <c r="AU976" s="1198"/>
      <c r="AV976" s="1198"/>
      <c r="AW976" s="1198"/>
      <c r="AX976" s="1198"/>
      <c r="AY976" s="1199"/>
      <c r="AZ976" s="514"/>
      <c r="BA976" s="514"/>
      <c r="BB976" s="514"/>
      <c r="BC976" s="514"/>
      <c r="BD976" s="514"/>
      <c r="BE976" s="514"/>
      <c r="BF976" s="515"/>
      <c r="BG976" s="1303"/>
      <c r="BH976" s="1304"/>
      <c r="BI976" s="1304"/>
      <c r="BJ976" s="1304"/>
      <c r="BK976" s="1304"/>
      <c r="BL976" s="1305"/>
      <c r="BM976" s="105"/>
      <c r="BN976" s="105"/>
      <c r="BO976" s="105"/>
      <c r="BP976" s="105"/>
      <c r="BQ976" s="105"/>
      <c r="BR976" s="105"/>
      <c r="BS976" s="105"/>
      <c r="BT976" s="105"/>
      <c r="BU976" s="105"/>
      <c r="BV976" s="105"/>
      <c r="BW976" s="105"/>
      <c r="BX976" s="105"/>
      <c r="BY976" s="105"/>
      <c r="BZ976" s="105"/>
      <c r="CA976" s="105"/>
      <c r="CB976" s="105"/>
    </row>
    <row r="977" spans="1:80" s="32" customFormat="1" ht="12.75" customHeight="1">
      <c r="A977" s="259"/>
      <c r="B977" s="1190"/>
      <c r="C977" s="1191"/>
      <c r="D977" s="1192"/>
      <c r="E977" s="512"/>
      <c r="F977" s="513"/>
      <c r="G977" s="1237"/>
      <c r="H977" s="1238"/>
      <c r="I977" s="1225"/>
      <c r="J977" s="1225"/>
      <c r="K977" s="1225"/>
      <c r="L977" s="1225"/>
      <c r="M977" s="1225"/>
      <c r="N977" s="1225"/>
      <c r="O977" s="1225"/>
      <c r="P977" s="1225"/>
      <c r="Q977" s="1225"/>
      <c r="R977" s="1225"/>
      <c r="S977" s="1225"/>
      <c r="T977" s="1225"/>
      <c r="U977" s="1225"/>
      <c r="V977" s="1225"/>
      <c r="W977" s="1225"/>
      <c r="X977" s="1225"/>
      <c r="Y977" s="1225"/>
      <c r="Z977" s="1225"/>
      <c r="AA977" s="1225"/>
      <c r="AB977" s="1225"/>
      <c r="AC977" s="1225"/>
      <c r="AD977" s="1225"/>
      <c r="AE977" s="1225"/>
      <c r="AF977" s="1225"/>
      <c r="AG977" s="1225"/>
      <c r="AH977" s="1225"/>
      <c r="AI977" s="1225"/>
      <c r="AJ977" s="1225"/>
      <c r="AK977" s="1225"/>
      <c r="AL977" s="1225"/>
      <c r="AM977" s="1225"/>
      <c r="AN977" s="1225"/>
      <c r="AO977" s="1225"/>
      <c r="AP977" s="1225"/>
      <c r="AQ977" s="1225"/>
      <c r="AR977" s="1225"/>
      <c r="AS977" s="1225"/>
      <c r="AT977" s="1225"/>
      <c r="AU977" s="1225"/>
      <c r="AV977" s="1225"/>
      <c r="AW977" s="1225"/>
      <c r="AX977" s="1225"/>
      <c r="AY977" s="1226"/>
      <c r="AZ977" s="514"/>
      <c r="BA977" s="514"/>
      <c r="BB977" s="514"/>
      <c r="BC977" s="514"/>
      <c r="BD977" s="514"/>
      <c r="BE977" s="514"/>
      <c r="BF977" s="515"/>
      <c r="BG977" s="1303"/>
      <c r="BH977" s="1304"/>
      <c r="BI977" s="1304"/>
      <c r="BJ977" s="1304"/>
      <c r="BK977" s="1304"/>
      <c r="BL977" s="1305"/>
      <c r="BM977" s="105"/>
      <c r="BN977" s="105"/>
      <c r="BO977" s="105"/>
      <c r="BP977" s="105"/>
      <c r="BQ977" s="105"/>
      <c r="BR977" s="105"/>
      <c r="BS977" s="105"/>
      <c r="BT977" s="105"/>
      <c r="BU977" s="105"/>
      <c r="BV977" s="105"/>
      <c r="BW977" s="105"/>
      <c r="BX977" s="105"/>
      <c r="BY977" s="105"/>
      <c r="BZ977" s="105"/>
      <c r="CA977" s="105"/>
      <c r="CB977" s="105"/>
    </row>
    <row r="978" spans="1:80" s="32" customFormat="1" ht="12.75" customHeight="1">
      <c r="A978" s="259"/>
      <c r="B978" s="1190"/>
      <c r="C978" s="1191"/>
      <c r="D978" s="1192"/>
      <c r="E978" s="512"/>
      <c r="F978" s="513"/>
      <c r="G978" s="1235" t="s">
        <v>4</v>
      </c>
      <c r="H978" s="1236"/>
      <c r="I978" s="1298"/>
      <c r="J978" s="1298"/>
      <c r="K978" s="1298"/>
      <c r="L978" s="1298"/>
      <c r="M978" s="1298"/>
      <c r="N978" s="1298"/>
      <c r="O978" s="1298"/>
      <c r="P978" s="1298"/>
      <c r="Q978" s="1298"/>
      <c r="R978" s="1298"/>
      <c r="S978" s="1298"/>
      <c r="T978" s="1298"/>
      <c r="U978" s="1298"/>
      <c r="V978" s="1298"/>
      <c r="W978" s="1298"/>
      <c r="X978" s="1298"/>
      <c r="Y978" s="1298"/>
      <c r="Z978" s="1298"/>
      <c r="AA978" s="1298"/>
      <c r="AB978" s="1298"/>
      <c r="AC978" s="1298"/>
      <c r="AD978" s="1298"/>
      <c r="AE978" s="1298"/>
      <c r="AF978" s="1298"/>
      <c r="AG978" s="1298"/>
      <c r="AH978" s="1298"/>
      <c r="AI978" s="1298"/>
      <c r="AJ978" s="1298"/>
      <c r="AK978" s="1298"/>
      <c r="AL978" s="1298"/>
      <c r="AM978" s="1298"/>
      <c r="AN978" s="1298"/>
      <c r="AO978" s="1298"/>
      <c r="AP978" s="1298"/>
      <c r="AQ978" s="1298"/>
      <c r="AR978" s="1298"/>
      <c r="AS978" s="1298"/>
      <c r="AT978" s="1298"/>
      <c r="AU978" s="1298"/>
      <c r="AV978" s="1298"/>
      <c r="AW978" s="1298"/>
      <c r="AX978" s="1298"/>
      <c r="AY978" s="1299"/>
      <c r="AZ978" s="514"/>
      <c r="BA978" s="514"/>
      <c r="BB978" s="514"/>
      <c r="BC978" s="514"/>
      <c r="BD978" s="514"/>
      <c r="BE978" s="514"/>
      <c r="BF978" s="515"/>
      <c r="BG978" s="1303"/>
      <c r="BH978" s="1304"/>
      <c r="BI978" s="1304"/>
      <c r="BJ978" s="1304"/>
      <c r="BK978" s="1304"/>
      <c r="BL978" s="1305"/>
      <c r="BM978" s="105"/>
      <c r="BN978" s="105"/>
      <c r="BO978" s="105"/>
      <c r="BP978" s="105"/>
      <c r="BQ978" s="105"/>
      <c r="BR978" s="105"/>
      <c r="BS978" s="105"/>
      <c r="BT978" s="105"/>
      <c r="BU978" s="105"/>
      <c r="BV978" s="105"/>
      <c r="BW978" s="105"/>
      <c r="BX978" s="105"/>
      <c r="BY978" s="105"/>
      <c r="BZ978" s="105"/>
      <c r="CA978" s="105"/>
      <c r="CB978" s="105"/>
    </row>
    <row r="979" spans="1:80" s="32" customFormat="1" ht="12.75" customHeight="1">
      <c r="A979" s="259"/>
      <c r="B979" s="1190"/>
      <c r="C979" s="1191"/>
      <c r="D979" s="1192"/>
      <c r="E979" s="512"/>
      <c r="F979" s="513"/>
      <c r="G979" s="1237"/>
      <c r="H979" s="1238"/>
      <c r="I979" s="1225"/>
      <c r="J979" s="1225"/>
      <c r="K979" s="1225"/>
      <c r="L979" s="1225"/>
      <c r="M979" s="1225"/>
      <c r="N979" s="1225"/>
      <c r="O979" s="1225"/>
      <c r="P979" s="1225"/>
      <c r="Q979" s="1225"/>
      <c r="R979" s="1225"/>
      <c r="S979" s="1225"/>
      <c r="T979" s="1225"/>
      <c r="U979" s="1225"/>
      <c r="V979" s="1225"/>
      <c r="W979" s="1225"/>
      <c r="X979" s="1225"/>
      <c r="Y979" s="1225"/>
      <c r="Z979" s="1225"/>
      <c r="AA979" s="1225"/>
      <c r="AB979" s="1225"/>
      <c r="AC979" s="1225"/>
      <c r="AD979" s="1225"/>
      <c r="AE979" s="1225"/>
      <c r="AF979" s="1225"/>
      <c r="AG979" s="1225"/>
      <c r="AH979" s="1225"/>
      <c r="AI979" s="1225"/>
      <c r="AJ979" s="1225"/>
      <c r="AK979" s="1225"/>
      <c r="AL979" s="1225"/>
      <c r="AM979" s="1225"/>
      <c r="AN979" s="1225"/>
      <c r="AO979" s="1225"/>
      <c r="AP979" s="1225"/>
      <c r="AQ979" s="1225"/>
      <c r="AR979" s="1225"/>
      <c r="AS979" s="1225"/>
      <c r="AT979" s="1225"/>
      <c r="AU979" s="1225"/>
      <c r="AV979" s="1225"/>
      <c r="AW979" s="1225"/>
      <c r="AX979" s="1225"/>
      <c r="AY979" s="1226"/>
      <c r="AZ979" s="514"/>
      <c r="BA979" s="514"/>
      <c r="BB979" s="514"/>
      <c r="BC979" s="514"/>
      <c r="BD979" s="514"/>
      <c r="BE979" s="514"/>
      <c r="BF979" s="515"/>
      <c r="BG979" s="1303"/>
      <c r="BH979" s="1304"/>
      <c r="BI979" s="1304"/>
      <c r="BJ979" s="1304"/>
      <c r="BK979" s="1304"/>
      <c r="BL979" s="1305"/>
      <c r="BM979" s="105"/>
      <c r="BN979" s="105"/>
      <c r="BO979" s="105"/>
      <c r="BP979" s="105"/>
      <c r="BQ979" s="105"/>
      <c r="BR979" s="105"/>
      <c r="BS979" s="105"/>
      <c r="BT979" s="105"/>
      <c r="BU979" s="105"/>
      <c r="BV979" s="105"/>
      <c r="BW979" s="105"/>
      <c r="BX979" s="105"/>
      <c r="BY979" s="105"/>
      <c r="BZ979" s="105"/>
      <c r="CA979" s="105"/>
      <c r="CB979" s="105"/>
    </row>
    <row r="980" spans="1:80" s="32" customFormat="1" ht="25.5" customHeight="1">
      <c r="A980" s="259"/>
      <c r="B980" s="1193"/>
      <c r="C980" s="1194"/>
      <c r="D980" s="1195"/>
      <c r="E980" s="516" t="s">
        <v>840</v>
      </c>
      <c r="F980" s="517"/>
      <c r="G980" s="517"/>
      <c r="H980" s="517"/>
      <c r="I980" s="517"/>
      <c r="J980" s="517"/>
      <c r="K980" s="517"/>
      <c r="L980" s="517"/>
      <c r="M980" s="517"/>
      <c r="N980" s="517"/>
      <c r="O980" s="517"/>
      <c r="P980" s="517"/>
      <c r="Q980" s="517"/>
      <c r="R980" s="517"/>
      <c r="S980" s="517"/>
      <c r="T980" s="517"/>
      <c r="U980" s="517"/>
      <c r="V980" s="517"/>
      <c r="W980" s="517"/>
      <c r="X980" s="517"/>
      <c r="Y980" s="517"/>
      <c r="Z980" s="517"/>
      <c r="AA980" s="517"/>
      <c r="AB980" s="517"/>
      <c r="AC980" s="517"/>
      <c r="AD980" s="517"/>
      <c r="AE980" s="517"/>
      <c r="AF980" s="517"/>
      <c r="AG980" s="517"/>
      <c r="AH980" s="517"/>
      <c r="AI980" s="517"/>
      <c r="AJ980" s="517"/>
      <c r="AK980" s="517"/>
      <c r="AL980" s="517"/>
      <c r="AM980" s="517"/>
      <c r="AN980" s="517"/>
      <c r="AO980" s="517"/>
      <c r="AP980" s="517"/>
      <c r="AQ980" s="517"/>
      <c r="AR980" s="517"/>
      <c r="AS980" s="517"/>
      <c r="AT980" s="517"/>
      <c r="AU980" s="517"/>
      <c r="AV980" s="517"/>
      <c r="AW980" s="517"/>
      <c r="AX980" s="517"/>
      <c r="AY980" s="517"/>
      <c r="AZ980" s="517"/>
      <c r="BA980" s="517"/>
      <c r="BB980" s="517"/>
      <c r="BC980" s="517"/>
      <c r="BD980" s="517"/>
      <c r="BE980" s="517"/>
      <c r="BF980" s="518"/>
      <c r="BG980" s="1303"/>
      <c r="BH980" s="1304"/>
      <c r="BI980" s="1304"/>
      <c r="BJ980" s="1304"/>
      <c r="BK980" s="1304"/>
      <c r="BL980" s="1305"/>
      <c r="BM980" s="105"/>
      <c r="BN980" s="105"/>
      <c r="BO980" s="105"/>
      <c r="BP980" s="105"/>
      <c r="BQ980" s="105"/>
      <c r="BR980" s="105"/>
      <c r="BS980" s="105"/>
      <c r="BT980" s="105"/>
      <c r="BU980" s="105"/>
      <c r="BV980" s="105"/>
      <c r="BW980" s="105"/>
      <c r="BX980" s="105"/>
      <c r="BY980" s="105"/>
      <c r="BZ980" s="105"/>
      <c r="CA980" s="105"/>
      <c r="CB980" s="105"/>
    </row>
    <row r="981" spans="1:80" s="453" customFormat="1" ht="13.5" customHeight="1">
      <c r="A981" s="2"/>
      <c r="B981" s="969" t="s">
        <v>33</v>
      </c>
      <c r="C981" s="970"/>
      <c r="D981" s="971"/>
      <c r="E981" s="881" t="s">
        <v>842</v>
      </c>
      <c r="F981" s="882"/>
      <c r="G981" s="882"/>
      <c r="H981" s="882"/>
      <c r="I981" s="882"/>
      <c r="J981" s="882"/>
      <c r="K981" s="882"/>
      <c r="L981" s="882"/>
      <c r="M981" s="882"/>
      <c r="N981" s="882"/>
      <c r="O981" s="882"/>
      <c r="P981" s="882"/>
      <c r="Q981" s="882"/>
      <c r="R981" s="882"/>
      <c r="S981" s="882"/>
      <c r="T981" s="882"/>
      <c r="U981" s="882"/>
      <c r="V981" s="882"/>
      <c r="W981" s="882"/>
      <c r="X981" s="882"/>
      <c r="Y981" s="882"/>
      <c r="Z981" s="882"/>
      <c r="AA981" s="882"/>
      <c r="AB981" s="882"/>
      <c r="AC981" s="882"/>
      <c r="AD981" s="882"/>
      <c r="AE981" s="882"/>
      <c r="AF981" s="882"/>
      <c r="AG981" s="882"/>
      <c r="AH981" s="882"/>
      <c r="AI981" s="882"/>
      <c r="AJ981" s="882"/>
      <c r="AK981" s="882"/>
      <c r="AL981" s="882"/>
      <c r="AM981" s="882"/>
      <c r="AN981" s="882"/>
      <c r="AO981" s="882"/>
      <c r="AP981" s="882"/>
      <c r="AQ981" s="882"/>
      <c r="AR981" s="882"/>
      <c r="AS981" s="882"/>
      <c r="AT981" s="882"/>
      <c r="AU981" s="882"/>
      <c r="AV981" s="882"/>
      <c r="AW981" s="882"/>
      <c r="AX981" s="882"/>
      <c r="AY981" s="882"/>
      <c r="AZ981" s="882"/>
      <c r="BA981" s="882"/>
      <c r="BB981" s="882"/>
      <c r="BC981" s="882"/>
      <c r="BD981" s="882"/>
      <c r="BE981" s="882"/>
      <c r="BF981" s="891"/>
      <c r="BG981" s="1243"/>
      <c r="BH981" s="1244"/>
      <c r="BI981" s="1244"/>
      <c r="BJ981" s="1244"/>
      <c r="BK981" s="1244"/>
      <c r="BL981" s="1245"/>
      <c r="BM981" s="390"/>
      <c r="BN981" s="391"/>
      <c r="BO981" s="391"/>
      <c r="BP981" s="391"/>
      <c r="BQ981" s="391"/>
      <c r="BR981" s="391"/>
      <c r="BS981" s="391"/>
      <c r="BT981" s="391"/>
      <c r="BU981" s="391"/>
      <c r="BV981" s="391"/>
      <c r="BW981" s="391"/>
      <c r="BX981" s="391"/>
      <c r="BY981" s="391"/>
      <c r="BZ981" s="391"/>
      <c r="CA981" s="391"/>
    </row>
    <row r="982" spans="1:80" s="453" customFormat="1" ht="13.5" customHeight="1">
      <c r="A982" s="2"/>
      <c r="B982" s="972"/>
      <c r="C982" s="973"/>
      <c r="D982" s="974"/>
      <c r="E982" s="1027"/>
      <c r="F982" s="886"/>
      <c r="G982" s="886"/>
      <c r="H982" s="886"/>
      <c r="I982" s="886"/>
      <c r="J982" s="886"/>
      <c r="K982" s="886"/>
      <c r="L982" s="886"/>
      <c r="M982" s="886"/>
      <c r="N982" s="886"/>
      <c r="O982" s="886"/>
      <c r="P982" s="886"/>
      <c r="Q982" s="886"/>
      <c r="R982" s="886"/>
      <c r="S982" s="886"/>
      <c r="T982" s="886"/>
      <c r="U982" s="886"/>
      <c r="V982" s="886"/>
      <c r="W982" s="886"/>
      <c r="X982" s="886"/>
      <c r="Y982" s="886"/>
      <c r="Z982" s="886"/>
      <c r="AA982" s="886"/>
      <c r="AB982" s="886"/>
      <c r="AC982" s="886"/>
      <c r="AD982" s="886"/>
      <c r="AE982" s="886"/>
      <c r="AF982" s="886"/>
      <c r="AG982" s="886"/>
      <c r="AH982" s="886"/>
      <c r="AI982" s="886"/>
      <c r="AJ982" s="886"/>
      <c r="AK982" s="886"/>
      <c r="AL982" s="886"/>
      <c r="AM982" s="886"/>
      <c r="AN982" s="886"/>
      <c r="AO982" s="886"/>
      <c r="AP982" s="886"/>
      <c r="AQ982" s="886"/>
      <c r="AR982" s="886"/>
      <c r="AS982" s="886"/>
      <c r="AT982" s="886"/>
      <c r="AU982" s="886"/>
      <c r="AV982" s="886"/>
      <c r="AW982" s="886"/>
      <c r="AX982" s="886"/>
      <c r="AY982" s="886"/>
      <c r="AZ982" s="886"/>
      <c r="BA982" s="886"/>
      <c r="BB982" s="886"/>
      <c r="BC982" s="886"/>
      <c r="BD982" s="886"/>
      <c r="BE982" s="886"/>
      <c r="BF982" s="919"/>
      <c r="BG982" s="1246"/>
      <c r="BH982" s="1247"/>
      <c r="BI982" s="1247"/>
      <c r="BJ982" s="1247"/>
      <c r="BK982" s="1247"/>
      <c r="BL982" s="1248"/>
      <c r="BM982" s="390"/>
      <c r="BN982" s="391"/>
      <c r="BO982" s="391"/>
      <c r="BP982" s="391"/>
      <c r="BQ982" s="391"/>
      <c r="BR982" s="391"/>
      <c r="BS982" s="391"/>
      <c r="BT982" s="391"/>
      <c r="BU982" s="391"/>
      <c r="BV982" s="391"/>
      <c r="BW982" s="391"/>
      <c r="BX982" s="391"/>
      <c r="BY982" s="391"/>
      <c r="BZ982" s="391"/>
      <c r="CA982" s="391"/>
    </row>
    <row r="983" spans="1:80" s="453" customFormat="1" ht="5.25" customHeight="1">
      <c r="A983" s="2"/>
      <c r="B983" s="972"/>
      <c r="C983" s="973"/>
      <c r="D983" s="974"/>
      <c r="E983" s="1027"/>
      <c r="F983" s="886"/>
      <c r="G983" s="886"/>
      <c r="H983" s="886"/>
      <c r="I983" s="886"/>
      <c r="J983" s="886"/>
      <c r="K983" s="886"/>
      <c r="L983" s="886"/>
      <c r="M983" s="886"/>
      <c r="N983" s="886"/>
      <c r="O983" s="886"/>
      <c r="P983" s="886"/>
      <c r="Q983" s="886"/>
      <c r="R983" s="886"/>
      <c r="S983" s="886"/>
      <c r="T983" s="886"/>
      <c r="U983" s="886"/>
      <c r="V983" s="886"/>
      <c r="W983" s="886"/>
      <c r="X983" s="886"/>
      <c r="Y983" s="886"/>
      <c r="Z983" s="886"/>
      <c r="AA983" s="886"/>
      <c r="AB983" s="886"/>
      <c r="AC983" s="886"/>
      <c r="AD983" s="886"/>
      <c r="AE983" s="886"/>
      <c r="AF983" s="886"/>
      <c r="AG983" s="886"/>
      <c r="AH983" s="886"/>
      <c r="AI983" s="886"/>
      <c r="AJ983" s="886"/>
      <c r="AK983" s="886"/>
      <c r="AL983" s="886"/>
      <c r="AM983" s="886"/>
      <c r="AN983" s="886"/>
      <c r="AO983" s="886"/>
      <c r="AP983" s="886"/>
      <c r="AQ983" s="886"/>
      <c r="AR983" s="886"/>
      <c r="AS983" s="886"/>
      <c r="AT983" s="886"/>
      <c r="AU983" s="886"/>
      <c r="AV983" s="886"/>
      <c r="AW983" s="886"/>
      <c r="AX983" s="886"/>
      <c r="AY983" s="886"/>
      <c r="AZ983" s="886"/>
      <c r="BA983" s="886"/>
      <c r="BB983" s="886"/>
      <c r="BC983" s="886"/>
      <c r="BD983" s="886"/>
      <c r="BE983" s="886"/>
      <c r="BF983" s="919"/>
      <c r="BG983" s="1246"/>
      <c r="BH983" s="1247"/>
      <c r="BI983" s="1247"/>
      <c r="BJ983" s="1247"/>
      <c r="BK983" s="1247"/>
      <c r="BL983" s="1248"/>
      <c r="BM983" s="391"/>
      <c r="BN983" s="391"/>
      <c r="BO983" s="391"/>
      <c r="BP983" s="391"/>
      <c r="BQ983" s="391"/>
      <c r="BR983" s="391"/>
      <c r="BS983" s="391"/>
      <c r="BT983" s="391"/>
      <c r="BU983" s="391"/>
      <c r="BV983" s="391"/>
      <c r="BW983" s="391"/>
      <c r="BX983" s="391"/>
      <c r="BY983" s="391"/>
      <c r="BZ983" s="391"/>
      <c r="CA983" s="391"/>
    </row>
    <row r="984" spans="1:80" s="453" customFormat="1" ht="12.75" customHeight="1">
      <c r="B984" s="972"/>
      <c r="C984" s="973"/>
      <c r="D984" s="974"/>
      <c r="E984" s="519"/>
      <c r="F984" s="1214" t="s">
        <v>844</v>
      </c>
      <c r="G984" s="1215"/>
      <c r="H984" s="1149" t="s">
        <v>843</v>
      </c>
      <c r="I984" s="1149"/>
      <c r="J984" s="1149"/>
      <c r="K984" s="1149"/>
      <c r="L984" s="1149"/>
      <c r="M984" s="1149"/>
      <c r="N984" s="1149"/>
      <c r="O984" s="1149"/>
      <c r="P984" s="1149"/>
      <c r="Q984" s="1149"/>
      <c r="R984" s="1149"/>
      <c r="S984" s="1149"/>
      <c r="T984" s="1149"/>
      <c r="U984" s="1149"/>
      <c r="V984" s="1149"/>
      <c r="W984" s="1149"/>
      <c r="X984" s="1149"/>
      <c r="Y984" s="1149"/>
      <c r="Z984" s="1149"/>
      <c r="AA984" s="1149"/>
      <c r="AB984" s="1149"/>
      <c r="AC984" s="1149"/>
      <c r="AD984" s="1149"/>
      <c r="AE984" s="1149"/>
      <c r="AF984" s="1149"/>
      <c r="AG984" s="1149"/>
      <c r="AH984" s="1149"/>
      <c r="AI984" s="1149"/>
      <c r="AJ984" s="1149"/>
      <c r="AK984" s="1149"/>
      <c r="AL984" s="1149"/>
      <c r="AM984" s="1149"/>
      <c r="AN984" s="1149"/>
      <c r="AO984" s="1149"/>
      <c r="AP984" s="1149"/>
      <c r="AQ984" s="1149"/>
      <c r="AR984" s="1149"/>
      <c r="AS984" s="1149"/>
      <c r="AT984" s="1149"/>
      <c r="AU984" s="1149"/>
      <c r="AV984" s="1149"/>
      <c r="AW984" s="1149"/>
      <c r="AX984" s="1149"/>
      <c r="AY984" s="1149"/>
      <c r="AZ984" s="1149"/>
      <c r="BA984" s="1149"/>
      <c r="BB984" s="1149"/>
      <c r="BC984" s="1149"/>
      <c r="BD984" s="1149"/>
      <c r="BE984" s="1149"/>
      <c r="BF984" s="1150"/>
      <c r="BG984" s="1202"/>
      <c r="BH984" s="1203"/>
      <c r="BI984" s="1203"/>
      <c r="BJ984" s="1203"/>
      <c r="BK984" s="1203"/>
      <c r="BL984" s="1204"/>
      <c r="BM984" s="391"/>
      <c r="BN984" s="391"/>
      <c r="BO984" s="391"/>
      <c r="BP984" s="391"/>
      <c r="BQ984" s="391"/>
      <c r="BR984" s="391"/>
      <c r="BS984" s="391"/>
      <c r="BT984" s="391"/>
      <c r="BU984" s="391"/>
      <c r="BV984" s="391"/>
      <c r="BW984" s="391"/>
      <c r="BX984" s="391"/>
      <c r="BY984" s="391"/>
      <c r="BZ984" s="391"/>
      <c r="CA984" s="391"/>
    </row>
    <row r="985" spans="1:80" s="853" customFormat="1" ht="12.75" customHeight="1">
      <c r="B985" s="972"/>
      <c r="C985" s="973"/>
      <c r="D985" s="974"/>
      <c r="E985" s="519"/>
      <c r="F985" s="1216"/>
      <c r="G985" s="1217"/>
      <c r="H985" s="886"/>
      <c r="I985" s="886"/>
      <c r="J985" s="886"/>
      <c r="K985" s="886"/>
      <c r="L985" s="886"/>
      <c r="M985" s="886"/>
      <c r="N985" s="886"/>
      <c r="O985" s="886"/>
      <c r="P985" s="886"/>
      <c r="Q985" s="886"/>
      <c r="R985" s="886"/>
      <c r="S985" s="886"/>
      <c r="T985" s="886"/>
      <c r="U985" s="886"/>
      <c r="V985" s="886"/>
      <c r="W985" s="886"/>
      <c r="X985" s="886"/>
      <c r="Y985" s="886"/>
      <c r="Z985" s="886"/>
      <c r="AA985" s="886"/>
      <c r="AB985" s="886"/>
      <c r="AC985" s="886"/>
      <c r="AD985" s="886"/>
      <c r="AE985" s="886"/>
      <c r="AF985" s="886"/>
      <c r="AG985" s="886"/>
      <c r="AH985" s="886"/>
      <c r="AI985" s="886"/>
      <c r="AJ985" s="886"/>
      <c r="AK985" s="886"/>
      <c r="AL985" s="886"/>
      <c r="AM985" s="886"/>
      <c r="AN985" s="886"/>
      <c r="AO985" s="886"/>
      <c r="AP985" s="886"/>
      <c r="AQ985" s="886"/>
      <c r="AR985" s="886"/>
      <c r="AS985" s="886"/>
      <c r="AT985" s="886"/>
      <c r="AU985" s="886"/>
      <c r="AV985" s="886"/>
      <c r="AW985" s="886"/>
      <c r="AX985" s="886"/>
      <c r="AY985" s="886"/>
      <c r="AZ985" s="886"/>
      <c r="BA985" s="886"/>
      <c r="BB985" s="886"/>
      <c r="BC985" s="886"/>
      <c r="BD985" s="886"/>
      <c r="BE985" s="886"/>
      <c r="BF985" s="919"/>
      <c r="BG985" s="1205"/>
      <c r="BH985" s="1206"/>
      <c r="BI985" s="1206"/>
      <c r="BJ985" s="1206"/>
      <c r="BK985" s="1206"/>
      <c r="BL985" s="1207"/>
      <c r="BM985" s="391"/>
      <c r="BN985" s="391"/>
      <c r="BO985" s="391"/>
      <c r="BP985" s="391"/>
      <c r="BQ985" s="391"/>
      <c r="BR985" s="391"/>
      <c r="BS985" s="391"/>
      <c r="BT985" s="391"/>
      <c r="BU985" s="391"/>
      <c r="BV985" s="391"/>
      <c r="BW985" s="391"/>
      <c r="BX985" s="391"/>
      <c r="BY985" s="391"/>
      <c r="BZ985" s="391"/>
      <c r="CA985" s="391"/>
    </row>
    <row r="986" spans="1:80" s="453" customFormat="1" ht="12.75" customHeight="1">
      <c r="B986" s="972"/>
      <c r="C986" s="973"/>
      <c r="D986" s="974"/>
      <c r="E986" s="519"/>
      <c r="F986" s="1218"/>
      <c r="G986" s="1219"/>
      <c r="H986" s="1151"/>
      <c r="I986" s="1151"/>
      <c r="J986" s="1151"/>
      <c r="K986" s="1151"/>
      <c r="L986" s="1151"/>
      <c r="M986" s="1151"/>
      <c r="N986" s="1151"/>
      <c r="O986" s="1151"/>
      <c r="P986" s="1151"/>
      <c r="Q986" s="1151"/>
      <c r="R986" s="1151"/>
      <c r="S986" s="1151"/>
      <c r="T986" s="1151"/>
      <c r="U986" s="1151"/>
      <c r="V986" s="1151"/>
      <c r="W986" s="1151"/>
      <c r="X986" s="1151"/>
      <c r="Y986" s="1151"/>
      <c r="Z986" s="1151"/>
      <c r="AA986" s="1151"/>
      <c r="AB986" s="1151"/>
      <c r="AC986" s="1151"/>
      <c r="AD986" s="1151"/>
      <c r="AE986" s="1151"/>
      <c r="AF986" s="1151"/>
      <c r="AG986" s="1151"/>
      <c r="AH986" s="1151"/>
      <c r="AI986" s="1151"/>
      <c r="AJ986" s="1151"/>
      <c r="AK986" s="1151"/>
      <c r="AL986" s="1151"/>
      <c r="AM986" s="1151"/>
      <c r="AN986" s="1151"/>
      <c r="AO986" s="1151"/>
      <c r="AP986" s="1151"/>
      <c r="AQ986" s="1151"/>
      <c r="AR986" s="1151"/>
      <c r="AS986" s="1151"/>
      <c r="AT986" s="1151"/>
      <c r="AU986" s="1151"/>
      <c r="AV986" s="1151"/>
      <c r="AW986" s="1151"/>
      <c r="AX986" s="1151"/>
      <c r="AY986" s="1151"/>
      <c r="AZ986" s="1151"/>
      <c r="BA986" s="1151"/>
      <c r="BB986" s="1151"/>
      <c r="BC986" s="1151"/>
      <c r="BD986" s="1151"/>
      <c r="BE986" s="1151"/>
      <c r="BF986" s="1152"/>
      <c r="BG986" s="1220"/>
      <c r="BH986" s="1221"/>
      <c r="BI986" s="1221"/>
      <c r="BJ986" s="1221"/>
      <c r="BK986" s="1221"/>
      <c r="BL986" s="1222"/>
      <c r="BM986" s="391"/>
      <c r="BN986" s="391"/>
      <c r="BO986" s="391"/>
      <c r="BP986" s="391"/>
      <c r="BQ986" s="391"/>
      <c r="BR986" s="391"/>
      <c r="BS986" s="391"/>
      <c r="BT986" s="391"/>
      <c r="BU986" s="391"/>
      <c r="BV986" s="391"/>
      <c r="BW986" s="391"/>
      <c r="BX986" s="391"/>
      <c r="BY986" s="391"/>
      <c r="BZ986" s="391"/>
      <c r="CA986" s="391"/>
    </row>
    <row r="987" spans="1:80" s="453" customFormat="1" ht="12.75" customHeight="1">
      <c r="B987" s="972"/>
      <c r="C987" s="973"/>
      <c r="D987" s="974"/>
      <c r="E987" s="519"/>
      <c r="F987" s="1214" t="s">
        <v>845</v>
      </c>
      <c r="G987" s="1215"/>
      <c r="H987" s="1149" t="s">
        <v>846</v>
      </c>
      <c r="I987" s="1149"/>
      <c r="J987" s="1149"/>
      <c r="K987" s="1149"/>
      <c r="L987" s="1149"/>
      <c r="M987" s="1149"/>
      <c r="N987" s="1149"/>
      <c r="O987" s="1149"/>
      <c r="P987" s="1149"/>
      <c r="Q987" s="1149"/>
      <c r="R987" s="1149"/>
      <c r="S987" s="1149"/>
      <c r="T987" s="1149"/>
      <c r="U987" s="1149"/>
      <c r="V987" s="1149"/>
      <c r="W987" s="1149"/>
      <c r="X987" s="1149"/>
      <c r="Y987" s="1149"/>
      <c r="Z987" s="1149"/>
      <c r="AA987" s="1149"/>
      <c r="AB987" s="1149"/>
      <c r="AC987" s="1149"/>
      <c r="AD987" s="1149"/>
      <c r="AE987" s="1149"/>
      <c r="AF987" s="1149"/>
      <c r="AG987" s="1149"/>
      <c r="AH987" s="1149"/>
      <c r="AI987" s="1149"/>
      <c r="AJ987" s="1149"/>
      <c r="AK987" s="1149"/>
      <c r="AL987" s="1149"/>
      <c r="AM987" s="1149"/>
      <c r="AN987" s="1149"/>
      <c r="AO987" s="1149"/>
      <c r="AP987" s="1149"/>
      <c r="AQ987" s="1149"/>
      <c r="AR987" s="1149"/>
      <c r="AS987" s="1149"/>
      <c r="AT987" s="1149"/>
      <c r="AU987" s="1149"/>
      <c r="AV987" s="1149"/>
      <c r="AW987" s="1149"/>
      <c r="AX987" s="1149"/>
      <c r="AY987" s="1149"/>
      <c r="AZ987" s="1149"/>
      <c r="BA987" s="1149"/>
      <c r="BB987" s="1149"/>
      <c r="BC987" s="1149"/>
      <c r="BD987" s="1149"/>
      <c r="BE987" s="1149"/>
      <c r="BF987" s="1150"/>
      <c r="BG987" s="1202"/>
      <c r="BH987" s="1203"/>
      <c r="BI987" s="1203"/>
      <c r="BJ987" s="1203"/>
      <c r="BK987" s="1203"/>
      <c r="BL987" s="1204"/>
      <c r="BM987" s="391"/>
      <c r="BN987" s="391"/>
      <c r="BO987" s="391"/>
      <c r="BP987" s="391"/>
      <c r="BQ987" s="391"/>
      <c r="BR987" s="391"/>
      <c r="BS987" s="391"/>
      <c r="BT987" s="391"/>
      <c r="BU987" s="391"/>
      <c r="BV987" s="391"/>
      <c r="BW987" s="391"/>
      <c r="BX987" s="391"/>
      <c r="BY987" s="391"/>
      <c r="BZ987" s="391"/>
      <c r="CA987" s="391"/>
    </row>
    <row r="988" spans="1:80" s="853" customFormat="1" ht="12.75" customHeight="1">
      <c r="B988" s="972"/>
      <c r="C988" s="973"/>
      <c r="D988" s="974"/>
      <c r="E988" s="519"/>
      <c r="F988" s="1216"/>
      <c r="G988" s="1217"/>
      <c r="H988" s="886"/>
      <c r="I988" s="886"/>
      <c r="J988" s="886"/>
      <c r="K988" s="886"/>
      <c r="L988" s="886"/>
      <c r="M988" s="886"/>
      <c r="N988" s="886"/>
      <c r="O988" s="886"/>
      <c r="P988" s="886"/>
      <c r="Q988" s="886"/>
      <c r="R988" s="886"/>
      <c r="S988" s="886"/>
      <c r="T988" s="886"/>
      <c r="U988" s="886"/>
      <c r="V988" s="886"/>
      <c r="W988" s="886"/>
      <c r="X988" s="886"/>
      <c r="Y988" s="886"/>
      <c r="Z988" s="886"/>
      <c r="AA988" s="886"/>
      <c r="AB988" s="886"/>
      <c r="AC988" s="886"/>
      <c r="AD988" s="886"/>
      <c r="AE988" s="886"/>
      <c r="AF988" s="886"/>
      <c r="AG988" s="886"/>
      <c r="AH988" s="886"/>
      <c r="AI988" s="886"/>
      <c r="AJ988" s="886"/>
      <c r="AK988" s="886"/>
      <c r="AL988" s="886"/>
      <c r="AM988" s="886"/>
      <c r="AN988" s="886"/>
      <c r="AO988" s="886"/>
      <c r="AP988" s="886"/>
      <c r="AQ988" s="886"/>
      <c r="AR988" s="886"/>
      <c r="AS988" s="886"/>
      <c r="AT988" s="886"/>
      <c r="AU988" s="886"/>
      <c r="AV988" s="886"/>
      <c r="AW988" s="886"/>
      <c r="AX988" s="886"/>
      <c r="AY988" s="886"/>
      <c r="AZ988" s="886"/>
      <c r="BA988" s="886"/>
      <c r="BB988" s="886"/>
      <c r="BC988" s="886"/>
      <c r="BD988" s="886"/>
      <c r="BE988" s="886"/>
      <c r="BF988" s="919"/>
      <c r="BG988" s="1205"/>
      <c r="BH988" s="1206"/>
      <c r="BI988" s="1206"/>
      <c r="BJ988" s="1206"/>
      <c r="BK988" s="1206"/>
      <c r="BL988" s="1207"/>
      <c r="BM988" s="391"/>
      <c r="BN988" s="391"/>
      <c r="BO988" s="391"/>
      <c r="BP988" s="391"/>
      <c r="BQ988" s="391"/>
      <c r="BR988" s="391"/>
      <c r="BS988" s="391"/>
      <c r="BT988" s="391"/>
      <c r="BU988" s="391"/>
      <c r="BV988" s="391"/>
      <c r="BW988" s="391"/>
      <c r="BX988" s="391"/>
      <c r="BY988" s="391"/>
      <c r="BZ988" s="391"/>
      <c r="CA988" s="391"/>
    </row>
    <row r="989" spans="1:80" s="453" customFormat="1" ht="12.75" customHeight="1">
      <c r="B989" s="972"/>
      <c r="C989" s="973"/>
      <c r="D989" s="974"/>
      <c r="E989" s="519"/>
      <c r="F989" s="1218"/>
      <c r="G989" s="1219"/>
      <c r="H989" s="1151"/>
      <c r="I989" s="1151"/>
      <c r="J989" s="1151"/>
      <c r="K989" s="1151"/>
      <c r="L989" s="1151"/>
      <c r="M989" s="1151"/>
      <c r="N989" s="1151"/>
      <c r="O989" s="1151"/>
      <c r="P989" s="1151"/>
      <c r="Q989" s="1151"/>
      <c r="R989" s="1151"/>
      <c r="S989" s="1151"/>
      <c r="T989" s="1151"/>
      <c r="U989" s="1151"/>
      <c r="V989" s="1151"/>
      <c r="W989" s="1151"/>
      <c r="X989" s="1151"/>
      <c r="Y989" s="1151"/>
      <c r="Z989" s="1151"/>
      <c r="AA989" s="1151"/>
      <c r="AB989" s="1151"/>
      <c r="AC989" s="1151"/>
      <c r="AD989" s="1151"/>
      <c r="AE989" s="1151"/>
      <c r="AF989" s="1151"/>
      <c r="AG989" s="1151"/>
      <c r="AH989" s="1151"/>
      <c r="AI989" s="1151"/>
      <c r="AJ989" s="1151"/>
      <c r="AK989" s="1151"/>
      <c r="AL989" s="1151"/>
      <c r="AM989" s="1151"/>
      <c r="AN989" s="1151"/>
      <c r="AO989" s="1151"/>
      <c r="AP989" s="1151"/>
      <c r="AQ989" s="1151"/>
      <c r="AR989" s="1151"/>
      <c r="AS989" s="1151"/>
      <c r="AT989" s="1151"/>
      <c r="AU989" s="1151"/>
      <c r="AV989" s="1151"/>
      <c r="AW989" s="1151"/>
      <c r="AX989" s="1151"/>
      <c r="AY989" s="1151"/>
      <c r="AZ989" s="1151"/>
      <c r="BA989" s="1151"/>
      <c r="BB989" s="1151"/>
      <c r="BC989" s="1151"/>
      <c r="BD989" s="1151"/>
      <c r="BE989" s="1151"/>
      <c r="BF989" s="1152"/>
      <c r="BG989" s="1220"/>
      <c r="BH989" s="1221"/>
      <c r="BI989" s="1221"/>
      <c r="BJ989" s="1221"/>
      <c r="BK989" s="1221"/>
      <c r="BL989" s="1222"/>
      <c r="BM989" s="391"/>
      <c r="BN989" s="391"/>
      <c r="BO989" s="391"/>
      <c r="BP989" s="391"/>
      <c r="BQ989" s="391"/>
      <c r="BR989" s="391"/>
      <c r="BS989" s="391"/>
      <c r="BT989" s="391"/>
      <c r="BU989" s="391"/>
      <c r="BV989" s="391"/>
      <c r="BW989" s="391"/>
      <c r="BX989" s="391"/>
      <c r="BY989" s="391"/>
      <c r="BZ989" s="391"/>
      <c r="CA989" s="391"/>
    </row>
    <row r="990" spans="1:80" s="453" customFormat="1" ht="12.75" customHeight="1">
      <c r="B990" s="972"/>
      <c r="C990" s="973"/>
      <c r="D990" s="974"/>
      <c r="E990" s="519"/>
      <c r="F990" s="1214" t="s">
        <v>847</v>
      </c>
      <c r="G990" s="1215"/>
      <c r="H990" s="1149" t="s">
        <v>848</v>
      </c>
      <c r="I990" s="1149"/>
      <c r="J990" s="1149"/>
      <c r="K990" s="1149"/>
      <c r="L990" s="1149"/>
      <c r="M990" s="1149"/>
      <c r="N990" s="1149"/>
      <c r="O990" s="1149"/>
      <c r="P990" s="1149"/>
      <c r="Q990" s="1149"/>
      <c r="R990" s="1149"/>
      <c r="S990" s="1149"/>
      <c r="T990" s="1149"/>
      <c r="U990" s="1149"/>
      <c r="V990" s="1149"/>
      <c r="W990" s="1149"/>
      <c r="X990" s="1149"/>
      <c r="Y990" s="1149"/>
      <c r="Z990" s="1149"/>
      <c r="AA990" s="1149"/>
      <c r="AB990" s="1149"/>
      <c r="AC990" s="1149"/>
      <c r="AD990" s="1149"/>
      <c r="AE990" s="1149"/>
      <c r="AF990" s="1149"/>
      <c r="AG990" s="1149"/>
      <c r="AH990" s="1149"/>
      <c r="AI990" s="1149"/>
      <c r="AJ990" s="1149"/>
      <c r="AK990" s="1149"/>
      <c r="AL990" s="1149"/>
      <c r="AM990" s="1149"/>
      <c r="AN990" s="1149"/>
      <c r="AO990" s="1149"/>
      <c r="AP990" s="1149"/>
      <c r="AQ990" s="1149"/>
      <c r="AR990" s="1149"/>
      <c r="AS990" s="1149"/>
      <c r="AT990" s="1149"/>
      <c r="AU990" s="1149"/>
      <c r="AV990" s="1149"/>
      <c r="AW990" s="1149"/>
      <c r="AX990" s="1149"/>
      <c r="AY990" s="1149"/>
      <c r="AZ990" s="1149"/>
      <c r="BA990" s="1149"/>
      <c r="BB990" s="1149"/>
      <c r="BC990" s="1149"/>
      <c r="BD990" s="1149"/>
      <c r="BE990" s="1149"/>
      <c r="BF990" s="1150"/>
      <c r="BG990" s="1202"/>
      <c r="BH990" s="1203"/>
      <c r="BI990" s="1203"/>
      <c r="BJ990" s="1203"/>
      <c r="BK990" s="1203"/>
      <c r="BL990" s="1204"/>
      <c r="BM990" s="391"/>
      <c r="BN990" s="391"/>
      <c r="BO990" s="391"/>
      <c r="BP990" s="391"/>
      <c r="BQ990" s="391"/>
      <c r="BR990" s="391"/>
      <c r="BS990" s="391"/>
      <c r="BT990" s="391"/>
      <c r="BU990" s="391"/>
      <c r="BV990" s="391"/>
      <c r="BW990" s="391"/>
      <c r="BX990" s="391"/>
      <c r="BY990" s="391"/>
      <c r="BZ990" s="391"/>
      <c r="CA990" s="391"/>
    </row>
    <row r="991" spans="1:80" s="853" customFormat="1" ht="12.75" customHeight="1">
      <c r="B991" s="972"/>
      <c r="C991" s="973"/>
      <c r="D991" s="974"/>
      <c r="E991" s="519"/>
      <c r="F991" s="1216"/>
      <c r="G991" s="1217"/>
      <c r="H991" s="886"/>
      <c r="I991" s="886"/>
      <c r="J991" s="886"/>
      <c r="K991" s="886"/>
      <c r="L991" s="886"/>
      <c r="M991" s="886"/>
      <c r="N991" s="886"/>
      <c r="O991" s="886"/>
      <c r="P991" s="886"/>
      <c r="Q991" s="886"/>
      <c r="R991" s="886"/>
      <c r="S991" s="886"/>
      <c r="T991" s="886"/>
      <c r="U991" s="886"/>
      <c r="V991" s="886"/>
      <c r="W991" s="886"/>
      <c r="X991" s="886"/>
      <c r="Y991" s="886"/>
      <c r="Z991" s="886"/>
      <c r="AA991" s="886"/>
      <c r="AB991" s="886"/>
      <c r="AC991" s="886"/>
      <c r="AD991" s="886"/>
      <c r="AE991" s="886"/>
      <c r="AF991" s="886"/>
      <c r="AG991" s="886"/>
      <c r="AH991" s="886"/>
      <c r="AI991" s="886"/>
      <c r="AJ991" s="886"/>
      <c r="AK991" s="886"/>
      <c r="AL991" s="886"/>
      <c r="AM991" s="886"/>
      <c r="AN991" s="886"/>
      <c r="AO991" s="886"/>
      <c r="AP991" s="886"/>
      <c r="AQ991" s="886"/>
      <c r="AR991" s="886"/>
      <c r="AS991" s="886"/>
      <c r="AT991" s="886"/>
      <c r="AU991" s="886"/>
      <c r="AV991" s="886"/>
      <c r="AW991" s="886"/>
      <c r="AX991" s="886"/>
      <c r="AY991" s="886"/>
      <c r="AZ991" s="886"/>
      <c r="BA991" s="886"/>
      <c r="BB991" s="886"/>
      <c r="BC991" s="886"/>
      <c r="BD991" s="886"/>
      <c r="BE991" s="886"/>
      <c r="BF991" s="919"/>
      <c r="BG991" s="1205"/>
      <c r="BH991" s="1206"/>
      <c r="BI991" s="1206"/>
      <c r="BJ991" s="1206"/>
      <c r="BK991" s="1206"/>
      <c r="BL991" s="1207"/>
      <c r="BM991" s="391"/>
      <c r="BN991" s="391"/>
      <c r="BO991" s="391"/>
      <c r="BP991" s="391"/>
      <c r="BQ991" s="391"/>
      <c r="BR991" s="391"/>
      <c r="BS991" s="391"/>
      <c r="BT991" s="391"/>
      <c r="BU991" s="391"/>
      <c r="BV991" s="391"/>
      <c r="BW991" s="391"/>
      <c r="BX991" s="391"/>
      <c r="BY991" s="391"/>
      <c r="BZ991" s="391"/>
      <c r="CA991" s="391"/>
    </row>
    <row r="992" spans="1:80" s="453" customFormat="1" ht="12.75" customHeight="1">
      <c r="B992" s="975"/>
      <c r="C992" s="976"/>
      <c r="D992" s="977"/>
      <c r="E992" s="280"/>
      <c r="F992" s="1571"/>
      <c r="G992" s="1572"/>
      <c r="H992" s="884"/>
      <c r="I992" s="884"/>
      <c r="J992" s="884"/>
      <c r="K992" s="884"/>
      <c r="L992" s="884"/>
      <c r="M992" s="884"/>
      <c r="N992" s="884"/>
      <c r="O992" s="884"/>
      <c r="P992" s="884"/>
      <c r="Q992" s="884"/>
      <c r="R992" s="884"/>
      <c r="S992" s="884"/>
      <c r="T992" s="884"/>
      <c r="U992" s="884"/>
      <c r="V992" s="884"/>
      <c r="W992" s="884"/>
      <c r="X992" s="884"/>
      <c r="Y992" s="884"/>
      <c r="Z992" s="884"/>
      <c r="AA992" s="884"/>
      <c r="AB992" s="884"/>
      <c r="AC992" s="884"/>
      <c r="AD992" s="884"/>
      <c r="AE992" s="884"/>
      <c r="AF992" s="884"/>
      <c r="AG992" s="884"/>
      <c r="AH992" s="884"/>
      <c r="AI992" s="884"/>
      <c r="AJ992" s="884"/>
      <c r="AK992" s="884"/>
      <c r="AL992" s="884"/>
      <c r="AM992" s="884"/>
      <c r="AN992" s="884"/>
      <c r="AO992" s="884"/>
      <c r="AP992" s="884"/>
      <c r="AQ992" s="884"/>
      <c r="AR992" s="884"/>
      <c r="AS992" s="884"/>
      <c r="AT992" s="884"/>
      <c r="AU992" s="884"/>
      <c r="AV992" s="884"/>
      <c r="AW992" s="884"/>
      <c r="AX992" s="884"/>
      <c r="AY992" s="884"/>
      <c r="AZ992" s="884"/>
      <c r="BA992" s="884"/>
      <c r="BB992" s="884"/>
      <c r="BC992" s="884"/>
      <c r="BD992" s="884"/>
      <c r="BE992" s="884"/>
      <c r="BF992" s="892"/>
      <c r="BG992" s="1208"/>
      <c r="BH992" s="1209"/>
      <c r="BI992" s="1209"/>
      <c r="BJ992" s="1209"/>
      <c r="BK992" s="1209"/>
      <c r="BL992" s="1210"/>
      <c r="BM992" s="391"/>
      <c r="BN992" s="391"/>
      <c r="BO992" s="391"/>
      <c r="BP992" s="391"/>
      <c r="BQ992" s="391"/>
      <c r="BR992" s="391"/>
      <c r="BS992" s="391"/>
      <c r="BT992" s="391"/>
      <c r="BU992" s="391"/>
      <c r="BV992" s="391"/>
      <c r="BW992" s="391"/>
      <c r="BX992" s="391"/>
      <c r="BY992" s="391"/>
      <c r="BZ992" s="391"/>
      <c r="CA992" s="391"/>
    </row>
    <row r="993" spans="1:80" s="32" customFormat="1" ht="12.75" customHeight="1">
      <c r="A993" s="111"/>
      <c r="B993" s="1187" t="s">
        <v>34</v>
      </c>
      <c r="C993" s="1188"/>
      <c r="D993" s="1189"/>
      <c r="E993" s="1575" t="s">
        <v>849</v>
      </c>
      <c r="F993" s="1576"/>
      <c r="G993" s="1576"/>
      <c r="H993" s="1576"/>
      <c r="I993" s="1089"/>
      <c r="J993" s="1089"/>
      <c r="K993" s="1089"/>
      <c r="L993" s="1089"/>
      <c r="M993" s="1089"/>
      <c r="N993" s="1089"/>
      <c r="O993" s="1089"/>
      <c r="P993" s="1089"/>
      <c r="Q993" s="1089"/>
      <c r="R993" s="1089"/>
      <c r="S993" s="1089"/>
      <c r="T993" s="1089"/>
      <c r="U993" s="1089"/>
      <c r="V993" s="1089"/>
      <c r="W993" s="1089"/>
      <c r="X993" s="1089"/>
      <c r="Y993" s="1089"/>
      <c r="Z993" s="1089"/>
      <c r="AA993" s="1089"/>
      <c r="AB993" s="1089"/>
      <c r="AC993" s="1089"/>
      <c r="AD993" s="1089"/>
      <c r="AE993" s="1089"/>
      <c r="AF993" s="1089"/>
      <c r="AG993" s="1089"/>
      <c r="AH993" s="1089"/>
      <c r="AI993" s="1089"/>
      <c r="AJ993" s="1089"/>
      <c r="AK993" s="1089"/>
      <c r="AL993" s="1089"/>
      <c r="AM993" s="1089"/>
      <c r="AN993" s="1089"/>
      <c r="AO993" s="1089"/>
      <c r="AP993" s="1089"/>
      <c r="AQ993" s="1089"/>
      <c r="AR993" s="1089"/>
      <c r="AS993" s="1089"/>
      <c r="AT993" s="1089"/>
      <c r="AU993" s="1089"/>
      <c r="AV993" s="1089"/>
      <c r="AW993" s="1089"/>
      <c r="AX993" s="1089"/>
      <c r="AY993" s="1089"/>
      <c r="AZ993" s="1089"/>
      <c r="BA993" s="1089"/>
      <c r="BB993" s="1089"/>
      <c r="BC993" s="1089"/>
      <c r="BD993" s="1089"/>
      <c r="BE993" s="1089"/>
      <c r="BF993" s="1577"/>
      <c r="BG993" s="1583"/>
      <c r="BH993" s="1583"/>
      <c r="BI993" s="1583"/>
      <c r="BJ993" s="1583"/>
      <c r="BK993" s="1583"/>
      <c r="BL993" s="1583"/>
      <c r="BM993" s="105"/>
      <c r="BN993" s="105"/>
      <c r="BO993" s="105"/>
      <c r="BP993" s="105"/>
      <c r="BQ993" s="105"/>
      <c r="BR993" s="105"/>
      <c r="BS993" s="105"/>
      <c r="BT993" s="105"/>
      <c r="BU993" s="105"/>
      <c r="BV993" s="105"/>
      <c r="BW993" s="105"/>
      <c r="BX993" s="105"/>
      <c r="BY993" s="105"/>
      <c r="BZ993" s="105"/>
      <c r="CA993" s="105"/>
      <c r="CB993" s="105"/>
    </row>
    <row r="994" spans="1:80" s="32" customFormat="1" ht="12.75" customHeight="1">
      <c r="A994" s="111"/>
      <c r="B994" s="1190"/>
      <c r="C994" s="1191"/>
      <c r="D994" s="1192"/>
      <c r="E994" s="1578"/>
      <c r="F994" s="1579"/>
      <c r="G994" s="1579"/>
      <c r="H994" s="1579"/>
      <c r="I994" s="1580"/>
      <c r="J994" s="1580"/>
      <c r="K994" s="1580"/>
      <c r="L994" s="1580"/>
      <c r="M994" s="1580"/>
      <c r="N994" s="1580"/>
      <c r="O994" s="1580"/>
      <c r="P994" s="1580"/>
      <c r="Q994" s="1580"/>
      <c r="R994" s="1580"/>
      <c r="S994" s="1580"/>
      <c r="T994" s="1580"/>
      <c r="U994" s="1580"/>
      <c r="V994" s="1580"/>
      <c r="W994" s="1580"/>
      <c r="X994" s="1580"/>
      <c r="Y994" s="1580"/>
      <c r="Z994" s="1580"/>
      <c r="AA994" s="1580"/>
      <c r="AB994" s="1580"/>
      <c r="AC994" s="1580"/>
      <c r="AD994" s="1580"/>
      <c r="AE994" s="1580"/>
      <c r="AF994" s="1580"/>
      <c r="AG994" s="1580"/>
      <c r="AH994" s="1580"/>
      <c r="AI994" s="1580"/>
      <c r="AJ994" s="1580"/>
      <c r="AK994" s="1580"/>
      <c r="AL994" s="1580"/>
      <c r="AM994" s="1580"/>
      <c r="AN994" s="1580"/>
      <c r="AO994" s="1580"/>
      <c r="AP994" s="1580"/>
      <c r="AQ994" s="1580"/>
      <c r="AR994" s="1580"/>
      <c r="AS994" s="1580"/>
      <c r="AT994" s="1580"/>
      <c r="AU994" s="1580"/>
      <c r="AV994" s="1580"/>
      <c r="AW994" s="1580"/>
      <c r="AX994" s="1580"/>
      <c r="AY994" s="1580"/>
      <c r="AZ994" s="1580"/>
      <c r="BA994" s="1580"/>
      <c r="BB994" s="1580"/>
      <c r="BC994" s="1580"/>
      <c r="BD994" s="1580"/>
      <c r="BE994" s="1580"/>
      <c r="BF994" s="1581"/>
      <c r="BG994" s="1583"/>
      <c r="BH994" s="1583"/>
      <c r="BI994" s="1583"/>
      <c r="BJ994" s="1583"/>
      <c r="BK994" s="1583"/>
      <c r="BL994" s="1583"/>
      <c r="BM994" s="105"/>
      <c r="BN994" s="105"/>
      <c r="BO994" s="105"/>
      <c r="BP994" s="105"/>
      <c r="BQ994" s="105"/>
      <c r="BR994" s="105"/>
      <c r="BS994" s="105"/>
      <c r="BT994" s="105"/>
      <c r="BU994" s="105"/>
      <c r="BV994" s="105"/>
      <c r="BW994" s="105"/>
      <c r="BX994" s="105"/>
      <c r="BY994" s="105"/>
      <c r="BZ994" s="105"/>
      <c r="CA994" s="105"/>
      <c r="CB994" s="105"/>
    </row>
    <row r="995" spans="1:80" s="32" customFormat="1" ht="12.75" customHeight="1">
      <c r="A995" s="111"/>
      <c r="B995" s="1193"/>
      <c r="C995" s="1194"/>
      <c r="D995" s="1195"/>
      <c r="E995" s="1090"/>
      <c r="F995" s="1091"/>
      <c r="G995" s="1091"/>
      <c r="H995" s="1091"/>
      <c r="I995" s="1091"/>
      <c r="J995" s="1091"/>
      <c r="K995" s="1091"/>
      <c r="L995" s="1091"/>
      <c r="M995" s="1091"/>
      <c r="N995" s="1091"/>
      <c r="O995" s="1091"/>
      <c r="P995" s="1091"/>
      <c r="Q995" s="1091"/>
      <c r="R995" s="1091"/>
      <c r="S995" s="1091"/>
      <c r="T995" s="1091"/>
      <c r="U995" s="1091"/>
      <c r="V995" s="1091"/>
      <c r="W995" s="1091"/>
      <c r="X995" s="1091"/>
      <c r="Y995" s="1091"/>
      <c r="Z995" s="1091"/>
      <c r="AA995" s="1091"/>
      <c r="AB995" s="1091"/>
      <c r="AC995" s="1091"/>
      <c r="AD995" s="1091"/>
      <c r="AE995" s="1091"/>
      <c r="AF995" s="1091"/>
      <c r="AG995" s="1091"/>
      <c r="AH995" s="1091"/>
      <c r="AI995" s="1091"/>
      <c r="AJ995" s="1091"/>
      <c r="AK995" s="1091"/>
      <c r="AL995" s="1091"/>
      <c r="AM995" s="1091"/>
      <c r="AN995" s="1091"/>
      <c r="AO995" s="1091"/>
      <c r="AP995" s="1091"/>
      <c r="AQ995" s="1091"/>
      <c r="AR995" s="1091"/>
      <c r="AS995" s="1091"/>
      <c r="AT995" s="1091"/>
      <c r="AU995" s="1091"/>
      <c r="AV995" s="1091"/>
      <c r="AW995" s="1091"/>
      <c r="AX995" s="1091"/>
      <c r="AY995" s="1091"/>
      <c r="AZ995" s="1091"/>
      <c r="BA995" s="1091"/>
      <c r="BB995" s="1091"/>
      <c r="BC995" s="1091"/>
      <c r="BD995" s="1091"/>
      <c r="BE995" s="1091"/>
      <c r="BF995" s="1582"/>
      <c r="BG995" s="1583"/>
      <c r="BH995" s="1583"/>
      <c r="BI995" s="1583"/>
      <c r="BJ995" s="1583"/>
      <c r="BK995" s="1583"/>
      <c r="BL995" s="1583"/>
      <c r="BM995" s="105"/>
      <c r="BN995" s="105"/>
      <c r="BO995" s="105"/>
      <c r="BP995" s="105"/>
      <c r="BQ995" s="105"/>
      <c r="BR995" s="105"/>
      <c r="BS995" s="105"/>
      <c r="BT995" s="105"/>
      <c r="BU995" s="105"/>
      <c r="BV995" s="105"/>
      <c r="BW995" s="105"/>
      <c r="BX995" s="105"/>
      <c r="BY995" s="105"/>
      <c r="BZ995" s="105"/>
      <c r="CA995" s="105"/>
      <c r="CB995" s="105"/>
    </row>
    <row r="996" spans="1:80" s="32" customFormat="1" ht="12.75" customHeight="1">
      <c r="A996" s="111"/>
      <c r="B996" s="1187" t="s">
        <v>35</v>
      </c>
      <c r="C996" s="1188"/>
      <c r="D996" s="1189"/>
      <c r="E996" s="1575" t="s">
        <v>850</v>
      </c>
      <c r="F996" s="1576"/>
      <c r="G996" s="1576"/>
      <c r="H996" s="1576"/>
      <c r="I996" s="1089"/>
      <c r="J996" s="1089"/>
      <c r="K996" s="1089"/>
      <c r="L996" s="1089"/>
      <c r="M996" s="1089"/>
      <c r="N996" s="1089"/>
      <c r="O996" s="1089"/>
      <c r="P996" s="1089"/>
      <c r="Q996" s="1089"/>
      <c r="R996" s="1089"/>
      <c r="S996" s="1089"/>
      <c r="T996" s="1089"/>
      <c r="U996" s="1089"/>
      <c r="V996" s="1089"/>
      <c r="W996" s="1089"/>
      <c r="X996" s="1089"/>
      <c r="Y996" s="1089"/>
      <c r="Z996" s="1089"/>
      <c r="AA996" s="1089"/>
      <c r="AB996" s="1089"/>
      <c r="AC996" s="1089"/>
      <c r="AD996" s="1089"/>
      <c r="AE996" s="1089"/>
      <c r="AF996" s="1089"/>
      <c r="AG996" s="1089"/>
      <c r="AH996" s="1089"/>
      <c r="AI996" s="1089"/>
      <c r="AJ996" s="1089"/>
      <c r="AK996" s="1089"/>
      <c r="AL996" s="1089"/>
      <c r="AM996" s="1089"/>
      <c r="AN996" s="1089"/>
      <c r="AO996" s="1089"/>
      <c r="AP996" s="1089"/>
      <c r="AQ996" s="1089"/>
      <c r="AR996" s="1089"/>
      <c r="AS996" s="1089"/>
      <c r="AT996" s="1089"/>
      <c r="AU996" s="1089"/>
      <c r="AV996" s="1089"/>
      <c r="AW996" s="1089"/>
      <c r="AX996" s="1089"/>
      <c r="AY996" s="1089"/>
      <c r="AZ996" s="1089"/>
      <c r="BA996" s="1089"/>
      <c r="BB996" s="1089"/>
      <c r="BC996" s="1089"/>
      <c r="BD996" s="1089"/>
      <c r="BE996" s="1089"/>
      <c r="BF996" s="1577"/>
      <c r="BG996" s="1583"/>
      <c r="BH996" s="1583"/>
      <c r="BI996" s="1583"/>
      <c r="BJ996" s="1583"/>
      <c r="BK996" s="1583"/>
      <c r="BL996" s="1583"/>
      <c r="BM996" s="105"/>
      <c r="BN996" s="105"/>
      <c r="BO996" s="105"/>
      <c r="BP996" s="105"/>
      <c r="BQ996" s="105"/>
      <c r="BR996" s="105"/>
      <c r="BS996" s="105"/>
      <c r="BT996" s="105"/>
      <c r="BU996" s="105"/>
      <c r="BV996" s="105"/>
      <c r="BW996" s="105"/>
      <c r="BX996" s="105"/>
      <c r="BY996" s="105"/>
      <c r="BZ996" s="105"/>
      <c r="CA996" s="105"/>
      <c r="CB996" s="105"/>
    </row>
    <row r="997" spans="1:80" s="32" customFormat="1" ht="12.75" customHeight="1">
      <c r="A997" s="111"/>
      <c r="B997" s="1193"/>
      <c r="C997" s="1194"/>
      <c r="D997" s="1195"/>
      <c r="E997" s="1090"/>
      <c r="F997" s="1091"/>
      <c r="G997" s="1091"/>
      <c r="H997" s="1091"/>
      <c r="I997" s="1091"/>
      <c r="J997" s="1091"/>
      <c r="K997" s="1091"/>
      <c r="L997" s="1091"/>
      <c r="M997" s="1091"/>
      <c r="N997" s="1091"/>
      <c r="O997" s="1091"/>
      <c r="P997" s="1091"/>
      <c r="Q997" s="1091"/>
      <c r="R997" s="1091"/>
      <c r="S997" s="1091"/>
      <c r="T997" s="1091"/>
      <c r="U997" s="1091"/>
      <c r="V997" s="1091"/>
      <c r="W997" s="1091"/>
      <c r="X997" s="1091"/>
      <c r="Y997" s="1091"/>
      <c r="Z997" s="1091"/>
      <c r="AA997" s="1091"/>
      <c r="AB997" s="1091"/>
      <c r="AC997" s="1091"/>
      <c r="AD997" s="1091"/>
      <c r="AE997" s="1091"/>
      <c r="AF997" s="1091"/>
      <c r="AG997" s="1091"/>
      <c r="AH997" s="1091"/>
      <c r="AI997" s="1091"/>
      <c r="AJ997" s="1091"/>
      <c r="AK997" s="1091"/>
      <c r="AL997" s="1091"/>
      <c r="AM997" s="1091"/>
      <c r="AN997" s="1091"/>
      <c r="AO997" s="1091"/>
      <c r="AP997" s="1091"/>
      <c r="AQ997" s="1091"/>
      <c r="AR997" s="1091"/>
      <c r="AS997" s="1091"/>
      <c r="AT997" s="1091"/>
      <c r="AU997" s="1091"/>
      <c r="AV997" s="1091"/>
      <c r="AW997" s="1091"/>
      <c r="AX997" s="1091"/>
      <c r="AY997" s="1091"/>
      <c r="AZ997" s="1091"/>
      <c r="BA997" s="1091"/>
      <c r="BB997" s="1091"/>
      <c r="BC997" s="1091"/>
      <c r="BD997" s="1091"/>
      <c r="BE997" s="1091"/>
      <c r="BF997" s="1582"/>
      <c r="BG997" s="1583"/>
      <c r="BH997" s="1583"/>
      <c r="BI997" s="1583"/>
      <c r="BJ997" s="1583"/>
      <c r="BK997" s="1583"/>
      <c r="BL997" s="1583"/>
      <c r="BM997" s="105"/>
      <c r="BN997" s="105"/>
      <c r="BO997" s="105"/>
      <c r="BP997" s="105"/>
      <c r="BQ997" s="105"/>
      <c r="BR997" s="105"/>
      <c r="BS997" s="105"/>
      <c r="BT997" s="105"/>
      <c r="BU997" s="105"/>
      <c r="BV997" s="105"/>
      <c r="BW997" s="105"/>
      <c r="BX997" s="105"/>
      <c r="BY997" s="105"/>
      <c r="BZ997" s="105"/>
      <c r="CA997" s="105"/>
      <c r="CB997" s="105"/>
    </row>
    <row r="998" spans="1:80" s="32" customFormat="1" ht="12.75" customHeight="1">
      <c r="A998" s="111"/>
      <c r="B998" s="1187" t="s">
        <v>36</v>
      </c>
      <c r="C998" s="1188"/>
      <c r="D998" s="1189"/>
      <c r="E998" s="1575" t="s">
        <v>851</v>
      </c>
      <c r="F998" s="1576"/>
      <c r="G998" s="1576"/>
      <c r="H998" s="1576"/>
      <c r="I998" s="1089"/>
      <c r="J998" s="1089"/>
      <c r="K998" s="1089"/>
      <c r="L998" s="1089"/>
      <c r="M998" s="1089"/>
      <c r="N998" s="1089"/>
      <c r="O998" s="1089"/>
      <c r="P998" s="1089"/>
      <c r="Q998" s="1089"/>
      <c r="R998" s="1089"/>
      <c r="S998" s="1089"/>
      <c r="T998" s="1089"/>
      <c r="U998" s="1089"/>
      <c r="V998" s="1089"/>
      <c r="W998" s="1089"/>
      <c r="X998" s="1089"/>
      <c r="Y998" s="1089"/>
      <c r="Z998" s="1089"/>
      <c r="AA998" s="1089"/>
      <c r="AB998" s="1089"/>
      <c r="AC998" s="1089"/>
      <c r="AD998" s="1089"/>
      <c r="AE998" s="1089"/>
      <c r="AF998" s="1089"/>
      <c r="AG998" s="1089"/>
      <c r="AH998" s="1089"/>
      <c r="AI998" s="1089"/>
      <c r="AJ998" s="1089"/>
      <c r="AK998" s="1089"/>
      <c r="AL998" s="1089"/>
      <c r="AM998" s="1089"/>
      <c r="AN998" s="1089"/>
      <c r="AO998" s="1089"/>
      <c r="AP998" s="1089"/>
      <c r="AQ998" s="1089"/>
      <c r="AR998" s="1089"/>
      <c r="AS998" s="1089"/>
      <c r="AT998" s="1089"/>
      <c r="AU998" s="1089"/>
      <c r="AV998" s="1089"/>
      <c r="AW998" s="1089"/>
      <c r="AX998" s="1089"/>
      <c r="AY998" s="1089"/>
      <c r="AZ998" s="1089"/>
      <c r="BA998" s="1089"/>
      <c r="BB998" s="1089"/>
      <c r="BC998" s="1089"/>
      <c r="BD998" s="1089"/>
      <c r="BE998" s="1089"/>
      <c r="BF998" s="1577"/>
      <c r="BG998" s="1583"/>
      <c r="BH998" s="1583"/>
      <c r="BI998" s="1583"/>
      <c r="BJ998" s="1583"/>
      <c r="BK998" s="1583"/>
      <c r="BL998" s="1583"/>
      <c r="BM998" s="105"/>
      <c r="BN998" s="105"/>
      <c r="BO998" s="105"/>
      <c r="BP998" s="105"/>
      <c r="BQ998" s="105"/>
      <c r="BR998" s="105"/>
      <c r="BS998" s="105"/>
      <c r="BT998" s="105"/>
      <c r="BU998" s="105"/>
      <c r="BV998" s="105"/>
      <c r="BW998" s="105"/>
      <c r="BX998" s="105"/>
      <c r="BY998" s="105"/>
      <c r="BZ998" s="105"/>
      <c r="CA998" s="105"/>
      <c r="CB998" s="105"/>
    </row>
    <row r="999" spans="1:80" s="32" customFormat="1" ht="12.75" customHeight="1">
      <c r="A999" s="111"/>
      <c r="B999" s="1190"/>
      <c r="C999" s="1191"/>
      <c r="D999" s="1192"/>
      <c r="E999" s="1578"/>
      <c r="F999" s="1579"/>
      <c r="G999" s="1579"/>
      <c r="H999" s="1579"/>
      <c r="I999" s="1580"/>
      <c r="J999" s="1580"/>
      <c r="K999" s="1580"/>
      <c r="L999" s="1580"/>
      <c r="M999" s="1580"/>
      <c r="N999" s="1580"/>
      <c r="O999" s="1580"/>
      <c r="P999" s="1580"/>
      <c r="Q999" s="1580"/>
      <c r="R999" s="1580"/>
      <c r="S999" s="1580"/>
      <c r="T999" s="1580"/>
      <c r="U999" s="1580"/>
      <c r="V999" s="1580"/>
      <c r="W999" s="1580"/>
      <c r="X999" s="1580"/>
      <c r="Y999" s="1580"/>
      <c r="Z999" s="1580"/>
      <c r="AA999" s="1580"/>
      <c r="AB999" s="1580"/>
      <c r="AC999" s="1580"/>
      <c r="AD999" s="1580"/>
      <c r="AE999" s="1580"/>
      <c r="AF999" s="1580"/>
      <c r="AG999" s="1580"/>
      <c r="AH999" s="1580"/>
      <c r="AI999" s="1580"/>
      <c r="AJ999" s="1580"/>
      <c r="AK999" s="1580"/>
      <c r="AL999" s="1580"/>
      <c r="AM999" s="1580"/>
      <c r="AN999" s="1580"/>
      <c r="AO999" s="1580"/>
      <c r="AP999" s="1580"/>
      <c r="AQ999" s="1580"/>
      <c r="AR999" s="1580"/>
      <c r="AS999" s="1580"/>
      <c r="AT999" s="1580"/>
      <c r="AU999" s="1580"/>
      <c r="AV999" s="1580"/>
      <c r="AW999" s="1580"/>
      <c r="AX999" s="1580"/>
      <c r="AY999" s="1580"/>
      <c r="AZ999" s="1580"/>
      <c r="BA999" s="1580"/>
      <c r="BB999" s="1580"/>
      <c r="BC999" s="1580"/>
      <c r="BD999" s="1580"/>
      <c r="BE999" s="1580"/>
      <c r="BF999" s="1581"/>
      <c r="BG999" s="1583"/>
      <c r="BH999" s="1583"/>
      <c r="BI999" s="1583"/>
      <c r="BJ999" s="1583"/>
      <c r="BK999" s="1583"/>
      <c r="BL999" s="1583"/>
      <c r="BM999" s="105"/>
      <c r="BN999" s="105"/>
      <c r="BO999" s="105"/>
      <c r="BP999" s="105"/>
      <c r="BQ999" s="105"/>
      <c r="BR999" s="105"/>
      <c r="BS999" s="105"/>
      <c r="BT999" s="105"/>
      <c r="BU999" s="105"/>
      <c r="BV999" s="105"/>
      <c r="BW999" s="105"/>
      <c r="BX999" s="105"/>
      <c r="BY999" s="105"/>
      <c r="BZ999" s="105"/>
      <c r="CA999" s="105"/>
      <c r="CB999" s="105"/>
    </row>
    <row r="1000" spans="1:80" s="32" customFormat="1" ht="12.75" customHeight="1">
      <c r="A1000" s="111"/>
      <c r="B1000" s="1193"/>
      <c r="C1000" s="1194"/>
      <c r="D1000" s="1195"/>
      <c r="E1000" s="1090"/>
      <c r="F1000" s="1091"/>
      <c r="G1000" s="1091"/>
      <c r="H1000" s="1091"/>
      <c r="I1000" s="1091"/>
      <c r="J1000" s="1091"/>
      <c r="K1000" s="1091"/>
      <c r="L1000" s="1091"/>
      <c r="M1000" s="1091"/>
      <c r="N1000" s="1091"/>
      <c r="O1000" s="1091"/>
      <c r="P1000" s="1091"/>
      <c r="Q1000" s="1091"/>
      <c r="R1000" s="1091"/>
      <c r="S1000" s="1091"/>
      <c r="T1000" s="1091"/>
      <c r="U1000" s="1091"/>
      <c r="V1000" s="1091"/>
      <c r="W1000" s="1091"/>
      <c r="X1000" s="1091"/>
      <c r="Y1000" s="1091"/>
      <c r="Z1000" s="1091"/>
      <c r="AA1000" s="1091"/>
      <c r="AB1000" s="1091"/>
      <c r="AC1000" s="1091"/>
      <c r="AD1000" s="1091"/>
      <c r="AE1000" s="1091"/>
      <c r="AF1000" s="1091"/>
      <c r="AG1000" s="1091"/>
      <c r="AH1000" s="1091"/>
      <c r="AI1000" s="1091"/>
      <c r="AJ1000" s="1091"/>
      <c r="AK1000" s="1091"/>
      <c r="AL1000" s="1091"/>
      <c r="AM1000" s="1091"/>
      <c r="AN1000" s="1091"/>
      <c r="AO1000" s="1091"/>
      <c r="AP1000" s="1091"/>
      <c r="AQ1000" s="1091"/>
      <c r="AR1000" s="1091"/>
      <c r="AS1000" s="1091"/>
      <c r="AT1000" s="1091"/>
      <c r="AU1000" s="1091"/>
      <c r="AV1000" s="1091"/>
      <c r="AW1000" s="1091"/>
      <c r="AX1000" s="1091"/>
      <c r="AY1000" s="1091"/>
      <c r="AZ1000" s="1091"/>
      <c r="BA1000" s="1091"/>
      <c r="BB1000" s="1091"/>
      <c r="BC1000" s="1091"/>
      <c r="BD1000" s="1091"/>
      <c r="BE1000" s="1091"/>
      <c r="BF1000" s="1582"/>
      <c r="BG1000" s="1583"/>
      <c r="BH1000" s="1583"/>
      <c r="BI1000" s="1583"/>
      <c r="BJ1000" s="1583"/>
      <c r="BK1000" s="1583"/>
      <c r="BL1000" s="1583"/>
      <c r="BM1000" s="105"/>
      <c r="BN1000" s="105"/>
      <c r="BO1000" s="105"/>
      <c r="BP1000" s="105"/>
      <c r="BQ1000" s="105"/>
      <c r="BR1000" s="105"/>
      <c r="BS1000" s="105"/>
      <c r="BT1000" s="105"/>
      <c r="BU1000" s="105"/>
      <c r="BV1000" s="105"/>
      <c r="BW1000" s="105"/>
      <c r="BX1000" s="105"/>
      <c r="BY1000" s="105"/>
      <c r="BZ1000" s="105"/>
      <c r="CA1000" s="105"/>
      <c r="CB1000" s="105"/>
    </row>
    <row r="1001" spans="1:80" s="32" customFormat="1" ht="12.75" customHeight="1">
      <c r="A1001" s="111"/>
      <c r="B1001" s="1187" t="s">
        <v>38</v>
      </c>
      <c r="C1001" s="1188"/>
      <c r="D1001" s="1189"/>
      <c r="E1001" s="1575" t="s">
        <v>841</v>
      </c>
      <c r="F1001" s="1576"/>
      <c r="G1001" s="1576"/>
      <c r="H1001" s="1576"/>
      <c r="I1001" s="1089"/>
      <c r="J1001" s="1089"/>
      <c r="K1001" s="1089"/>
      <c r="L1001" s="1089"/>
      <c r="M1001" s="1089"/>
      <c r="N1001" s="1089"/>
      <c r="O1001" s="1089"/>
      <c r="P1001" s="1089"/>
      <c r="Q1001" s="1089"/>
      <c r="R1001" s="1089"/>
      <c r="S1001" s="1089"/>
      <c r="T1001" s="1089"/>
      <c r="U1001" s="1089"/>
      <c r="V1001" s="1089"/>
      <c r="W1001" s="1089"/>
      <c r="X1001" s="1089"/>
      <c r="Y1001" s="1089"/>
      <c r="Z1001" s="1089"/>
      <c r="AA1001" s="1089"/>
      <c r="AB1001" s="1089"/>
      <c r="AC1001" s="1089"/>
      <c r="AD1001" s="1089"/>
      <c r="AE1001" s="1089"/>
      <c r="AF1001" s="1089"/>
      <c r="AG1001" s="1089"/>
      <c r="AH1001" s="1089"/>
      <c r="AI1001" s="1089"/>
      <c r="AJ1001" s="1089"/>
      <c r="AK1001" s="1089"/>
      <c r="AL1001" s="1089"/>
      <c r="AM1001" s="1089"/>
      <c r="AN1001" s="1089"/>
      <c r="AO1001" s="1089"/>
      <c r="AP1001" s="1089"/>
      <c r="AQ1001" s="1089"/>
      <c r="AR1001" s="1089"/>
      <c r="AS1001" s="1089"/>
      <c r="AT1001" s="1089"/>
      <c r="AU1001" s="1089"/>
      <c r="AV1001" s="1089"/>
      <c r="AW1001" s="1089"/>
      <c r="AX1001" s="1089"/>
      <c r="AY1001" s="1089"/>
      <c r="AZ1001" s="1089"/>
      <c r="BA1001" s="1089"/>
      <c r="BB1001" s="1089"/>
      <c r="BC1001" s="1089"/>
      <c r="BD1001" s="1089"/>
      <c r="BE1001" s="1089"/>
      <c r="BF1001" s="1577"/>
      <c r="BG1001" s="1583"/>
      <c r="BH1001" s="1583"/>
      <c r="BI1001" s="1583"/>
      <c r="BJ1001" s="1583"/>
      <c r="BK1001" s="1583"/>
      <c r="BL1001" s="1583"/>
      <c r="BM1001" s="105"/>
      <c r="BN1001" s="105"/>
      <c r="BO1001" s="105"/>
      <c r="BP1001" s="105"/>
      <c r="BQ1001" s="105"/>
      <c r="BR1001" s="105"/>
      <c r="BS1001" s="105"/>
      <c r="BT1001" s="105"/>
      <c r="BU1001" s="105"/>
      <c r="BV1001" s="105"/>
      <c r="BW1001" s="105"/>
      <c r="BX1001" s="105"/>
      <c r="BY1001" s="105"/>
      <c r="BZ1001" s="105"/>
      <c r="CA1001" s="105"/>
      <c r="CB1001" s="105"/>
    </row>
    <row r="1002" spans="1:80" s="32" customFormat="1" ht="12.75" customHeight="1">
      <c r="A1002" s="111"/>
      <c r="B1002" s="1190"/>
      <c r="C1002" s="1191"/>
      <c r="D1002" s="1192"/>
      <c r="E1002" s="1578"/>
      <c r="F1002" s="1579"/>
      <c r="G1002" s="1579"/>
      <c r="H1002" s="1579"/>
      <c r="I1002" s="1580"/>
      <c r="J1002" s="1580"/>
      <c r="K1002" s="1580"/>
      <c r="L1002" s="1580"/>
      <c r="M1002" s="1580"/>
      <c r="N1002" s="1580"/>
      <c r="O1002" s="1580"/>
      <c r="P1002" s="1580"/>
      <c r="Q1002" s="1580"/>
      <c r="R1002" s="1580"/>
      <c r="S1002" s="1580"/>
      <c r="T1002" s="1580"/>
      <c r="U1002" s="1580"/>
      <c r="V1002" s="1580"/>
      <c r="W1002" s="1580"/>
      <c r="X1002" s="1580"/>
      <c r="Y1002" s="1580"/>
      <c r="Z1002" s="1580"/>
      <c r="AA1002" s="1580"/>
      <c r="AB1002" s="1580"/>
      <c r="AC1002" s="1580"/>
      <c r="AD1002" s="1580"/>
      <c r="AE1002" s="1580"/>
      <c r="AF1002" s="1580"/>
      <c r="AG1002" s="1580"/>
      <c r="AH1002" s="1580"/>
      <c r="AI1002" s="1580"/>
      <c r="AJ1002" s="1580"/>
      <c r="AK1002" s="1580"/>
      <c r="AL1002" s="1580"/>
      <c r="AM1002" s="1580"/>
      <c r="AN1002" s="1580"/>
      <c r="AO1002" s="1580"/>
      <c r="AP1002" s="1580"/>
      <c r="AQ1002" s="1580"/>
      <c r="AR1002" s="1580"/>
      <c r="AS1002" s="1580"/>
      <c r="AT1002" s="1580"/>
      <c r="AU1002" s="1580"/>
      <c r="AV1002" s="1580"/>
      <c r="AW1002" s="1580"/>
      <c r="AX1002" s="1580"/>
      <c r="AY1002" s="1580"/>
      <c r="AZ1002" s="1580"/>
      <c r="BA1002" s="1580"/>
      <c r="BB1002" s="1580"/>
      <c r="BC1002" s="1580"/>
      <c r="BD1002" s="1580"/>
      <c r="BE1002" s="1580"/>
      <c r="BF1002" s="1581"/>
      <c r="BG1002" s="1583"/>
      <c r="BH1002" s="1583"/>
      <c r="BI1002" s="1583"/>
      <c r="BJ1002" s="1583"/>
      <c r="BK1002" s="1583"/>
      <c r="BL1002" s="1583"/>
      <c r="BM1002" s="105"/>
      <c r="BN1002" s="105"/>
      <c r="BO1002" s="105"/>
      <c r="BP1002" s="105"/>
      <c r="BQ1002" s="105"/>
      <c r="BR1002" s="105"/>
      <c r="BS1002" s="105"/>
      <c r="BT1002" s="105"/>
      <c r="BU1002" s="105"/>
      <c r="BV1002" s="105"/>
      <c r="BW1002" s="105"/>
      <c r="BX1002" s="105"/>
      <c r="BY1002" s="105"/>
      <c r="BZ1002" s="105"/>
      <c r="CA1002" s="105"/>
      <c r="CB1002" s="105"/>
    </row>
    <row r="1003" spans="1:80" s="32" customFormat="1" ht="12.75" customHeight="1">
      <c r="A1003" s="111"/>
      <c r="B1003" s="1190"/>
      <c r="C1003" s="1191"/>
      <c r="D1003" s="1192"/>
      <c r="E1003" s="1578"/>
      <c r="F1003" s="1579"/>
      <c r="G1003" s="1579"/>
      <c r="H1003" s="1579"/>
      <c r="I1003" s="1580"/>
      <c r="J1003" s="1580"/>
      <c r="K1003" s="1580"/>
      <c r="L1003" s="1580"/>
      <c r="M1003" s="1580"/>
      <c r="N1003" s="1580"/>
      <c r="O1003" s="1580"/>
      <c r="P1003" s="1580"/>
      <c r="Q1003" s="1580"/>
      <c r="R1003" s="1580"/>
      <c r="S1003" s="1580"/>
      <c r="T1003" s="1580"/>
      <c r="U1003" s="1580"/>
      <c r="V1003" s="1580"/>
      <c r="W1003" s="1580"/>
      <c r="X1003" s="1580"/>
      <c r="Y1003" s="1580"/>
      <c r="Z1003" s="1580"/>
      <c r="AA1003" s="1580"/>
      <c r="AB1003" s="1580"/>
      <c r="AC1003" s="1580"/>
      <c r="AD1003" s="1580"/>
      <c r="AE1003" s="1580"/>
      <c r="AF1003" s="1580"/>
      <c r="AG1003" s="1580"/>
      <c r="AH1003" s="1580"/>
      <c r="AI1003" s="1580"/>
      <c r="AJ1003" s="1580"/>
      <c r="AK1003" s="1580"/>
      <c r="AL1003" s="1580"/>
      <c r="AM1003" s="1580"/>
      <c r="AN1003" s="1580"/>
      <c r="AO1003" s="1580"/>
      <c r="AP1003" s="1580"/>
      <c r="AQ1003" s="1580"/>
      <c r="AR1003" s="1580"/>
      <c r="AS1003" s="1580"/>
      <c r="AT1003" s="1580"/>
      <c r="AU1003" s="1580"/>
      <c r="AV1003" s="1580"/>
      <c r="AW1003" s="1580"/>
      <c r="AX1003" s="1580"/>
      <c r="AY1003" s="1580"/>
      <c r="AZ1003" s="1580"/>
      <c r="BA1003" s="1580"/>
      <c r="BB1003" s="1580"/>
      <c r="BC1003" s="1580"/>
      <c r="BD1003" s="1580"/>
      <c r="BE1003" s="1580"/>
      <c r="BF1003" s="1581"/>
      <c r="BG1003" s="1583"/>
      <c r="BH1003" s="1583"/>
      <c r="BI1003" s="1583"/>
      <c r="BJ1003" s="1583"/>
      <c r="BK1003" s="1583"/>
      <c r="BL1003" s="1583"/>
      <c r="BM1003" s="105"/>
      <c r="BN1003" s="105"/>
      <c r="BO1003" s="105"/>
      <c r="BP1003" s="105"/>
      <c r="BQ1003" s="105"/>
      <c r="BR1003" s="105"/>
      <c r="BS1003" s="105"/>
      <c r="BT1003" s="105"/>
      <c r="BU1003" s="105"/>
      <c r="BV1003" s="105"/>
      <c r="BW1003" s="105"/>
      <c r="BX1003" s="105"/>
      <c r="BY1003" s="105"/>
      <c r="BZ1003" s="105"/>
      <c r="CA1003" s="105"/>
      <c r="CB1003" s="105"/>
    </row>
    <row r="1004" spans="1:80" s="32" customFormat="1" ht="12.75" customHeight="1">
      <c r="A1004" s="111"/>
      <c r="B1004" s="1193"/>
      <c r="C1004" s="1194"/>
      <c r="D1004" s="1195"/>
      <c r="E1004" s="1090"/>
      <c r="F1004" s="1091"/>
      <c r="G1004" s="1091"/>
      <c r="H1004" s="1091"/>
      <c r="I1004" s="1091"/>
      <c r="J1004" s="1091"/>
      <c r="K1004" s="1091"/>
      <c r="L1004" s="1091"/>
      <c r="M1004" s="1091"/>
      <c r="N1004" s="1091"/>
      <c r="O1004" s="1091"/>
      <c r="P1004" s="1091"/>
      <c r="Q1004" s="1091"/>
      <c r="R1004" s="1091"/>
      <c r="S1004" s="1091"/>
      <c r="T1004" s="1091"/>
      <c r="U1004" s="1091"/>
      <c r="V1004" s="1091"/>
      <c r="W1004" s="1091"/>
      <c r="X1004" s="1091"/>
      <c r="Y1004" s="1091"/>
      <c r="Z1004" s="1091"/>
      <c r="AA1004" s="1091"/>
      <c r="AB1004" s="1091"/>
      <c r="AC1004" s="1091"/>
      <c r="AD1004" s="1091"/>
      <c r="AE1004" s="1091"/>
      <c r="AF1004" s="1091"/>
      <c r="AG1004" s="1091"/>
      <c r="AH1004" s="1091"/>
      <c r="AI1004" s="1091"/>
      <c r="AJ1004" s="1091"/>
      <c r="AK1004" s="1091"/>
      <c r="AL1004" s="1091"/>
      <c r="AM1004" s="1091"/>
      <c r="AN1004" s="1091"/>
      <c r="AO1004" s="1091"/>
      <c r="AP1004" s="1091"/>
      <c r="AQ1004" s="1091"/>
      <c r="AR1004" s="1091"/>
      <c r="AS1004" s="1091"/>
      <c r="AT1004" s="1091"/>
      <c r="AU1004" s="1091"/>
      <c r="AV1004" s="1091"/>
      <c r="AW1004" s="1091"/>
      <c r="AX1004" s="1091"/>
      <c r="AY1004" s="1091"/>
      <c r="AZ1004" s="1091"/>
      <c r="BA1004" s="1091"/>
      <c r="BB1004" s="1091"/>
      <c r="BC1004" s="1091"/>
      <c r="BD1004" s="1091"/>
      <c r="BE1004" s="1091"/>
      <c r="BF1004" s="1582"/>
      <c r="BG1004" s="1583"/>
      <c r="BH1004" s="1583"/>
      <c r="BI1004" s="1583"/>
      <c r="BJ1004" s="1583"/>
      <c r="BK1004" s="1583"/>
      <c r="BL1004" s="1583"/>
      <c r="BM1004" s="105"/>
      <c r="BN1004" s="105"/>
      <c r="BO1004" s="105"/>
      <c r="BP1004" s="105"/>
      <c r="BQ1004" s="105"/>
      <c r="BR1004" s="105"/>
      <c r="BS1004" s="105"/>
      <c r="BT1004" s="105"/>
      <c r="BU1004" s="105"/>
      <c r="BV1004" s="105"/>
      <c r="BW1004" s="105"/>
      <c r="BX1004" s="105"/>
      <c r="BY1004" s="105"/>
      <c r="BZ1004" s="105"/>
      <c r="CA1004" s="105"/>
      <c r="CB1004" s="105"/>
    </row>
    <row r="1005" spans="1:80" s="32" customFormat="1" ht="12.75" customHeight="1">
      <c r="A1005" s="111"/>
      <c r="B1005" s="1187" t="s">
        <v>41</v>
      </c>
      <c r="C1005" s="1188"/>
      <c r="D1005" s="1189"/>
      <c r="E1005" s="1575" t="s">
        <v>967</v>
      </c>
      <c r="F1005" s="1576"/>
      <c r="G1005" s="1576"/>
      <c r="H1005" s="1576"/>
      <c r="I1005" s="1089"/>
      <c r="J1005" s="1089"/>
      <c r="K1005" s="1089"/>
      <c r="L1005" s="1089"/>
      <c r="M1005" s="1089"/>
      <c r="N1005" s="1089"/>
      <c r="O1005" s="1089"/>
      <c r="P1005" s="1089"/>
      <c r="Q1005" s="1089"/>
      <c r="R1005" s="1089"/>
      <c r="S1005" s="1089"/>
      <c r="T1005" s="1089"/>
      <c r="U1005" s="1089"/>
      <c r="V1005" s="1089"/>
      <c r="W1005" s="1089"/>
      <c r="X1005" s="1089"/>
      <c r="Y1005" s="1089"/>
      <c r="Z1005" s="1089"/>
      <c r="AA1005" s="1089"/>
      <c r="AB1005" s="1089"/>
      <c r="AC1005" s="1089"/>
      <c r="AD1005" s="1089"/>
      <c r="AE1005" s="1089"/>
      <c r="AF1005" s="1089"/>
      <c r="AG1005" s="1089"/>
      <c r="AH1005" s="1089"/>
      <c r="AI1005" s="1089"/>
      <c r="AJ1005" s="1089"/>
      <c r="AK1005" s="1089"/>
      <c r="AL1005" s="1089"/>
      <c r="AM1005" s="1089"/>
      <c r="AN1005" s="1089"/>
      <c r="AO1005" s="1089"/>
      <c r="AP1005" s="1089"/>
      <c r="AQ1005" s="1089"/>
      <c r="AR1005" s="1089"/>
      <c r="AS1005" s="1089"/>
      <c r="AT1005" s="1089"/>
      <c r="AU1005" s="1089"/>
      <c r="AV1005" s="1089"/>
      <c r="AW1005" s="1089"/>
      <c r="AX1005" s="1089"/>
      <c r="AY1005" s="1089"/>
      <c r="AZ1005" s="1089"/>
      <c r="BA1005" s="1089"/>
      <c r="BB1005" s="1089"/>
      <c r="BC1005" s="1089"/>
      <c r="BD1005" s="1089"/>
      <c r="BE1005" s="1089"/>
      <c r="BF1005" s="1577"/>
      <c r="BG1005" s="1583"/>
      <c r="BH1005" s="1583"/>
      <c r="BI1005" s="1583"/>
      <c r="BJ1005" s="1583"/>
      <c r="BK1005" s="1583"/>
      <c r="BL1005" s="1583"/>
      <c r="BM1005" s="105"/>
      <c r="BN1005" s="105"/>
      <c r="BO1005" s="105"/>
      <c r="BP1005" s="105"/>
      <c r="BQ1005" s="105"/>
      <c r="BR1005" s="105"/>
      <c r="BS1005" s="105"/>
      <c r="BT1005" s="105"/>
      <c r="BU1005" s="105"/>
      <c r="BV1005" s="105"/>
      <c r="BW1005" s="105"/>
      <c r="BX1005" s="105"/>
      <c r="BY1005" s="105"/>
      <c r="BZ1005" s="105"/>
      <c r="CA1005" s="105"/>
      <c r="CB1005" s="105"/>
    </row>
    <row r="1006" spans="1:80" s="32" customFormat="1" ht="12.75" customHeight="1">
      <c r="A1006" s="111"/>
      <c r="B1006" s="1190"/>
      <c r="C1006" s="1191"/>
      <c r="D1006" s="1192"/>
      <c r="E1006" s="1578"/>
      <c r="F1006" s="1579"/>
      <c r="G1006" s="1579"/>
      <c r="H1006" s="1579"/>
      <c r="I1006" s="1580"/>
      <c r="J1006" s="1580"/>
      <c r="K1006" s="1580"/>
      <c r="L1006" s="1580"/>
      <c r="M1006" s="1580"/>
      <c r="N1006" s="1580"/>
      <c r="O1006" s="1580"/>
      <c r="P1006" s="1580"/>
      <c r="Q1006" s="1580"/>
      <c r="R1006" s="1580"/>
      <c r="S1006" s="1580"/>
      <c r="T1006" s="1580"/>
      <c r="U1006" s="1580"/>
      <c r="V1006" s="1580"/>
      <c r="W1006" s="1580"/>
      <c r="X1006" s="1580"/>
      <c r="Y1006" s="1580"/>
      <c r="Z1006" s="1580"/>
      <c r="AA1006" s="1580"/>
      <c r="AB1006" s="1580"/>
      <c r="AC1006" s="1580"/>
      <c r="AD1006" s="1580"/>
      <c r="AE1006" s="1580"/>
      <c r="AF1006" s="1580"/>
      <c r="AG1006" s="1580"/>
      <c r="AH1006" s="1580"/>
      <c r="AI1006" s="1580"/>
      <c r="AJ1006" s="1580"/>
      <c r="AK1006" s="1580"/>
      <c r="AL1006" s="1580"/>
      <c r="AM1006" s="1580"/>
      <c r="AN1006" s="1580"/>
      <c r="AO1006" s="1580"/>
      <c r="AP1006" s="1580"/>
      <c r="AQ1006" s="1580"/>
      <c r="AR1006" s="1580"/>
      <c r="AS1006" s="1580"/>
      <c r="AT1006" s="1580"/>
      <c r="AU1006" s="1580"/>
      <c r="AV1006" s="1580"/>
      <c r="AW1006" s="1580"/>
      <c r="AX1006" s="1580"/>
      <c r="AY1006" s="1580"/>
      <c r="AZ1006" s="1580"/>
      <c r="BA1006" s="1580"/>
      <c r="BB1006" s="1580"/>
      <c r="BC1006" s="1580"/>
      <c r="BD1006" s="1580"/>
      <c r="BE1006" s="1580"/>
      <c r="BF1006" s="1581"/>
      <c r="BG1006" s="1583"/>
      <c r="BH1006" s="1583"/>
      <c r="BI1006" s="1583"/>
      <c r="BJ1006" s="1583"/>
      <c r="BK1006" s="1583"/>
      <c r="BL1006" s="1583"/>
      <c r="BM1006" s="105"/>
      <c r="BN1006" s="105"/>
      <c r="BO1006" s="105"/>
      <c r="BP1006" s="105"/>
      <c r="BQ1006" s="105"/>
      <c r="BR1006" s="105"/>
      <c r="BS1006" s="105"/>
      <c r="BT1006" s="105"/>
      <c r="BU1006" s="105"/>
      <c r="BV1006" s="105"/>
      <c r="BW1006" s="105"/>
      <c r="BX1006" s="105"/>
      <c r="BY1006" s="105"/>
      <c r="BZ1006" s="105"/>
      <c r="CA1006" s="105"/>
      <c r="CB1006" s="105"/>
    </row>
    <row r="1007" spans="1:80" s="32" customFormat="1" ht="12.75" customHeight="1">
      <c r="A1007" s="111"/>
      <c r="B1007" s="1190"/>
      <c r="C1007" s="1191"/>
      <c r="D1007" s="1192"/>
      <c r="E1007" s="1578"/>
      <c r="F1007" s="1579"/>
      <c r="G1007" s="1579"/>
      <c r="H1007" s="1579"/>
      <c r="I1007" s="1580"/>
      <c r="J1007" s="1580"/>
      <c r="K1007" s="1580"/>
      <c r="L1007" s="1580"/>
      <c r="M1007" s="1580"/>
      <c r="N1007" s="1580"/>
      <c r="O1007" s="1580"/>
      <c r="P1007" s="1580"/>
      <c r="Q1007" s="1580"/>
      <c r="R1007" s="1580"/>
      <c r="S1007" s="1580"/>
      <c r="T1007" s="1580"/>
      <c r="U1007" s="1580"/>
      <c r="V1007" s="1580"/>
      <c r="W1007" s="1580"/>
      <c r="X1007" s="1580"/>
      <c r="Y1007" s="1580"/>
      <c r="Z1007" s="1580"/>
      <c r="AA1007" s="1580"/>
      <c r="AB1007" s="1580"/>
      <c r="AC1007" s="1580"/>
      <c r="AD1007" s="1580"/>
      <c r="AE1007" s="1580"/>
      <c r="AF1007" s="1580"/>
      <c r="AG1007" s="1580"/>
      <c r="AH1007" s="1580"/>
      <c r="AI1007" s="1580"/>
      <c r="AJ1007" s="1580"/>
      <c r="AK1007" s="1580"/>
      <c r="AL1007" s="1580"/>
      <c r="AM1007" s="1580"/>
      <c r="AN1007" s="1580"/>
      <c r="AO1007" s="1580"/>
      <c r="AP1007" s="1580"/>
      <c r="AQ1007" s="1580"/>
      <c r="AR1007" s="1580"/>
      <c r="AS1007" s="1580"/>
      <c r="AT1007" s="1580"/>
      <c r="AU1007" s="1580"/>
      <c r="AV1007" s="1580"/>
      <c r="AW1007" s="1580"/>
      <c r="AX1007" s="1580"/>
      <c r="AY1007" s="1580"/>
      <c r="AZ1007" s="1580"/>
      <c r="BA1007" s="1580"/>
      <c r="BB1007" s="1580"/>
      <c r="BC1007" s="1580"/>
      <c r="BD1007" s="1580"/>
      <c r="BE1007" s="1580"/>
      <c r="BF1007" s="1581"/>
      <c r="BG1007" s="1583"/>
      <c r="BH1007" s="1583"/>
      <c r="BI1007" s="1583"/>
      <c r="BJ1007" s="1583"/>
      <c r="BK1007" s="1583"/>
      <c r="BL1007" s="1583"/>
      <c r="BM1007" s="105"/>
      <c r="BN1007" s="105"/>
      <c r="BO1007" s="105"/>
      <c r="BP1007" s="105"/>
      <c r="BQ1007" s="105"/>
      <c r="BR1007" s="105"/>
      <c r="BS1007" s="105"/>
      <c r="BT1007" s="105"/>
      <c r="BU1007" s="105"/>
      <c r="BV1007" s="105"/>
      <c r="BW1007" s="105"/>
      <c r="BX1007" s="105"/>
      <c r="BY1007" s="105"/>
      <c r="BZ1007" s="105"/>
      <c r="CA1007" s="105"/>
      <c r="CB1007" s="105"/>
    </row>
    <row r="1008" spans="1:80" s="32" customFormat="1" ht="12.75" customHeight="1">
      <c r="A1008" s="111"/>
      <c r="B1008" s="1193"/>
      <c r="C1008" s="1194"/>
      <c r="D1008" s="1195"/>
      <c r="E1008" s="1090"/>
      <c r="F1008" s="1091"/>
      <c r="G1008" s="1091"/>
      <c r="H1008" s="1091"/>
      <c r="I1008" s="1091"/>
      <c r="J1008" s="1091"/>
      <c r="K1008" s="1091"/>
      <c r="L1008" s="1091"/>
      <c r="M1008" s="1091"/>
      <c r="N1008" s="1091"/>
      <c r="O1008" s="1091"/>
      <c r="P1008" s="1091"/>
      <c r="Q1008" s="1091"/>
      <c r="R1008" s="1091"/>
      <c r="S1008" s="1091"/>
      <c r="T1008" s="1091"/>
      <c r="U1008" s="1091"/>
      <c r="V1008" s="1091"/>
      <c r="W1008" s="1091"/>
      <c r="X1008" s="1091"/>
      <c r="Y1008" s="1091"/>
      <c r="Z1008" s="1091"/>
      <c r="AA1008" s="1091"/>
      <c r="AB1008" s="1091"/>
      <c r="AC1008" s="1091"/>
      <c r="AD1008" s="1091"/>
      <c r="AE1008" s="1091"/>
      <c r="AF1008" s="1091"/>
      <c r="AG1008" s="1091"/>
      <c r="AH1008" s="1091"/>
      <c r="AI1008" s="1091"/>
      <c r="AJ1008" s="1091"/>
      <c r="AK1008" s="1091"/>
      <c r="AL1008" s="1091"/>
      <c r="AM1008" s="1091"/>
      <c r="AN1008" s="1091"/>
      <c r="AO1008" s="1091"/>
      <c r="AP1008" s="1091"/>
      <c r="AQ1008" s="1091"/>
      <c r="AR1008" s="1091"/>
      <c r="AS1008" s="1091"/>
      <c r="AT1008" s="1091"/>
      <c r="AU1008" s="1091"/>
      <c r="AV1008" s="1091"/>
      <c r="AW1008" s="1091"/>
      <c r="AX1008" s="1091"/>
      <c r="AY1008" s="1091"/>
      <c r="AZ1008" s="1091"/>
      <c r="BA1008" s="1091"/>
      <c r="BB1008" s="1091"/>
      <c r="BC1008" s="1091"/>
      <c r="BD1008" s="1091"/>
      <c r="BE1008" s="1091"/>
      <c r="BF1008" s="1582"/>
      <c r="BG1008" s="1583"/>
      <c r="BH1008" s="1583"/>
      <c r="BI1008" s="1583"/>
      <c r="BJ1008" s="1583"/>
      <c r="BK1008" s="1583"/>
      <c r="BL1008" s="1583"/>
      <c r="BM1008" s="105"/>
      <c r="BN1008" s="105"/>
      <c r="BO1008" s="105"/>
      <c r="BP1008" s="105"/>
      <c r="BQ1008" s="105"/>
      <c r="BR1008" s="105"/>
      <c r="BS1008" s="105"/>
      <c r="BT1008" s="105"/>
      <c r="BU1008" s="105"/>
      <c r="BV1008" s="105"/>
      <c r="BW1008" s="105"/>
      <c r="BX1008" s="105"/>
      <c r="BY1008" s="105"/>
      <c r="BZ1008" s="105"/>
      <c r="CA1008" s="105"/>
      <c r="CB1008" s="105"/>
    </row>
    <row r="1009" spans="1:80" s="32" customFormat="1" ht="12.75" customHeight="1">
      <c r="A1009" s="111"/>
      <c r="B1009" s="1187" t="s">
        <v>42</v>
      </c>
      <c r="C1009" s="1188"/>
      <c r="D1009" s="1189"/>
      <c r="E1009" s="1559" t="s">
        <v>46</v>
      </c>
      <c r="F1009" s="1560"/>
      <c r="G1009" s="1560"/>
      <c r="H1009" s="1560"/>
      <c r="I1009" s="1560"/>
      <c r="J1009" s="1560"/>
      <c r="K1009" s="1560"/>
      <c r="L1009" s="1560"/>
      <c r="M1009" s="1560"/>
      <c r="N1009" s="1560"/>
      <c r="O1009" s="1560"/>
      <c r="P1009" s="1560"/>
      <c r="Q1009" s="1560"/>
      <c r="R1009" s="1560"/>
      <c r="S1009" s="1560"/>
      <c r="T1009" s="1560"/>
      <c r="U1009" s="1560"/>
      <c r="V1009" s="1560"/>
      <c r="W1009" s="1560"/>
      <c r="X1009" s="1560"/>
      <c r="Y1009" s="1560"/>
      <c r="Z1009" s="1560"/>
      <c r="AA1009" s="1560"/>
      <c r="AB1009" s="1560"/>
      <c r="AC1009" s="1560"/>
      <c r="AD1009" s="1560"/>
      <c r="AE1009" s="1560"/>
      <c r="AF1009" s="1560"/>
      <c r="AG1009" s="1560"/>
      <c r="AH1009" s="1560"/>
      <c r="AI1009" s="1560"/>
      <c r="AJ1009" s="1560"/>
      <c r="AK1009" s="1560"/>
      <c r="AL1009" s="1560"/>
      <c r="AM1009" s="1560"/>
      <c r="AN1009" s="1560"/>
      <c r="AO1009" s="1560"/>
      <c r="AP1009" s="1560"/>
      <c r="AQ1009" s="1560"/>
      <c r="AR1009" s="1560"/>
      <c r="AS1009" s="1560"/>
      <c r="AT1009" s="1560"/>
      <c r="AU1009" s="1560"/>
      <c r="AV1009" s="1560"/>
      <c r="AW1009" s="1560"/>
      <c r="AX1009" s="1560"/>
      <c r="AY1009" s="1560"/>
      <c r="AZ1009" s="1560"/>
      <c r="BA1009" s="1560"/>
      <c r="BB1009" s="1560"/>
      <c r="BC1009" s="1560"/>
      <c r="BD1009" s="1560"/>
      <c r="BE1009" s="1560"/>
      <c r="BF1009" s="1561"/>
      <c r="BG1009" s="1583"/>
      <c r="BH1009" s="1583"/>
      <c r="BI1009" s="1583"/>
      <c r="BJ1009" s="1583"/>
      <c r="BK1009" s="1583"/>
      <c r="BL1009" s="1583"/>
      <c r="BM1009" s="105"/>
      <c r="BN1009" s="105"/>
      <c r="BO1009" s="105"/>
      <c r="BP1009" s="105"/>
      <c r="BQ1009" s="105"/>
      <c r="BR1009" s="105"/>
      <c r="BS1009" s="105"/>
      <c r="BT1009" s="105"/>
      <c r="BU1009" s="105"/>
      <c r="BV1009" s="105"/>
      <c r="BW1009" s="105"/>
      <c r="BX1009" s="105"/>
      <c r="BY1009" s="105"/>
      <c r="BZ1009" s="105"/>
      <c r="CA1009" s="105"/>
      <c r="CB1009" s="105"/>
    </row>
    <row r="1010" spans="1:80" s="32" customFormat="1" ht="12.75" customHeight="1">
      <c r="A1010" s="111"/>
      <c r="B1010" s="1190"/>
      <c r="C1010" s="1191"/>
      <c r="D1010" s="1192"/>
      <c r="E1010" s="1562"/>
      <c r="F1010" s="1563"/>
      <c r="G1010" s="1563"/>
      <c r="H1010" s="1563"/>
      <c r="I1010" s="1563"/>
      <c r="J1010" s="1563"/>
      <c r="K1010" s="1563"/>
      <c r="L1010" s="1563"/>
      <c r="M1010" s="1563"/>
      <c r="N1010" s="1563"/>
      <c r="O1010" s="1563"/>
      <c r="P1010" s="1563"/>
      <c r="Q1010" s="1563"/>
      <c r="R1010" s="1563"/>
      <c r="S1010" s="1563"/>
      <c r="T1010" s="1563"/>
      <c r="U1010" s="1563"/>
      <c r="V1010" s="1563"/>
      <c r="W1010" s="1563"/>
      <c r="X1010" s="1563"/>
      <c r="Y1010" s="1563"/>
      <c r="Z1010" s="1563"/>
      <c r="AA1010" s="1563"/>
      <c r="AB1010" s="1563"/>
      <c r="AC1010" s="1563"/>
      <c r="AD1010" s="1563"/>
      <c r="AE1010" s="1563"/>
      <c r="AF1010" s="1563"/>
      <c r="AG1010" s="1563"/>
      <c r="AH1010" s="1563"/>
      <c r="AI1010" s="1563"/>
      <c r="AJ1010" s="1563"/>
      <c r="AK1010" s="1563"/>
      <c r="AL1010" s="1563"/>
      <c r="AM1010" s="1563"/>
      <c r="AN1010" s="1563"/>
      <c r="AO1010" s="1563"/>
      <c r="AP1010" s="1563"/>
      <c r="AQ1010" s="1563"/>
      <c r="AR1010" s="1563"/>
      <c r="AS1010" s="1563"/>
      <c r="AT1010" s="1563"/>
      <c r="AU1010" s="1563"/>
      <c r="AV1010" s="1563"/>
      <c r="AW1010" s="1563"/>
      <c r="AX1010" s="1563"/>
      <c r="AY1010" s="1563"/>
      <c r="AZ1010" s="1563"/>
      <c r="BA1010" s="1563"/>
      <c r="BB1010" s="1563"/>
      <c r="BC1010" s="1563"/>
      <c r="BD1010" s="1563"/>
      <c r="BE1010" s="1563"/>
      <c r="BF1010" s="1564"/>
      <c r="BG1010" s="1583"/>
      <c r="BH1010" s="1583"/>
      <c r="BI1010" s="1583"/>
      <c r="BJ1010" s="1583"/>
      <c r="BK1010" s="1583"/>
      <c r="BL1010" s="1583"/>
      <c r="BM1010" s="105"/>
      <c r="BN1010" s="105"/>
      <c r="BO1010" s="105"/>
      <c r="BP1010" s="105"/>
      <c r="BQ1010" s="105"/>
      <c r="BR1010" s="105"/>
      <c r="BS1010" s="105"/>
      <c r="BT1010" s="105"/>
      <c r="BU1010" s="105"/>
      <c r="BV1010" s="105"/>
      <c r="BW1010" s="105"/>
      <c r="BX1010" s="105"/>
      <c r="BY1010" s="105"/>
      <c r="BZ1010" s="105"/>
      <c r="CA1010" s="105"/>
      <c r="CB1010" s="105"/>
    </row>
    <row r="1011" spans="1:80" s="32" customFormat="1" ht="12.75" customHeight="1">
      <c r="A1011" s="111"/>
      <c r="B1011" s="1190"/>
      <c r="C1011" s="1191"/>
      <c r="D1011" s="1192"/>
      <c r="E1011" s="520"/>
      <c r="F1011" s="521"/>
      <c r="G1011" s="510" t="s">
        <v>273</v>
      </c>
      <c r="H1011" s="510"/>
      <c r="I1011" s="510"/>
      <c r="J1011" s="510"/>
      <c r="K1011" s="510"/>
      <c r="L1011" s="510"/>
      <c r="M1011" s="510"/>
      <c r="N1011" s="510"/>
      <c r="O1011" s="510"/>
      <c r="P1011" s="510"/>
      <c r="Q1011" s="510"/>
      <c r="R1011" s="510"/>
      <c r="S1011" s="510"/>
      <c r="T1011" s="510"/>
      <c r="U1011" s="510"/>
      <c r="V1011" s="510"/>
      <c r="W1011" s="510"/>
      <c r="X1011" s="510"/>
      <c r="Y1011" s="510"/>
      <c r="Z1011" s="510"/>
      <c r="AA1011" s="510"/>
      <c r="AB1011" s="510"/>
      <c r="AC1011" s="510"/>
      <c r="AD1011" s="510"/>
      <c r="AE1011" s="510"/>
      <c r="AF1011" s="510"/>
      <c r="AG1011" s="510"/>
      <c r="AH1011" s="510"/>
      <c r="AI1011" s="510"/>
      <c r="AJ1011" s="510"/>
      <c r="AK1011" s="510"/>
      <c r="AL1011" s="510"/>
      <c r="AM1011" s="510"/>
      <c r="AN1011" s="510"/>
      <c r="AO1011" s="510"/>
      <c r="AP1011" s="510"/>
      <c r="AQ1011" s="510"/>
      <c r="AR1011" s="510"/>
      <c r="AS1011" s="510"/>
      <c r="AT1011" s="510"/>
      <c r="AU1011" s="510"/>
      <c r="AV1011" s="510"/>
      <c r="AW1011" s="510"/>
      <c r="AX1011" s="510"/>
      <c r="AY1011" s="510"/>
      <c r="AZ1011" s="522"/>
      <c r="BA1011" s="522"/>
      <c r="BB1011" s="522"/>
      <c r="BC1011" s="522"/>
      <c r="BD1011" s="522"/>
      <c r="BE1011" s="522"/>
      <c r="BF1011" s="523"/>
      <c r="BG1011" s="1583"/>
      <c r="BH1011" s="1583"/>
      <c r="BI1011" s="1583"/>
      <c r="BJ1011" s="1583"/>
      <c r="BK1011" s="1583"/>
      <c r="BL1011" s="1583"/>
      <c r="BM1011" s="105"/>
      <c r="BN1011" s="105"/>
      <c r="BO1011" s="105"/>
      <c r="BP1011" s="105"/>
      <c r="BQ1011" s="105"/>
      <c r="BR1011" s="105"/>
      <c r="BS1011" s="105"/>
      <c r="BT1011" s="105"/>
      <c r="BU1011" s="105"/>
      <c r="BV1011" s="105"/>
      <c r="BW1011" s="105"/>
      <c r="BX1011" s="105"/>
      <c r="BY1011" s="105"/>
      <c r="BZ1011" s="105"/>
      <c r="CA1011" s="105"/>
      <c r="CB1011" s="105"/>
    </row>
    <row r="1012" spans="1:80" s="32" customFormat="1" ht="12.75" customHeight="1">
      <c r="A1012" s="111"/>
      <c r="B1012" s="1190"/>
      <c r="C1012" s="1191"/>
      <c r="D1012" s="1192"/>
      <c r="E1012" s="512"/>
      <c r="F1012" s="513"/>
      <c r="G1012" s="1306" t="s">
        <v>272</v>
      </c>
      <c r="H1012" s="1307"/>
      <c r="I1012" s="1198"/>
      <c r="J1012" s="1198"/>
      <c r="K1012" s="1198"/>
      <c r="L1012" s="1198"/>
      <c r="M1012" s="1198"/>
      <c r="N1012" s="1198"/>
      <c r="O1012" s="1198"/>
      <c r="P1012" s="1198"/>
      <c r="Q1012" s="1198"/>
      <c r="R1012" s="1198"/>
      <c r="S1012" s="1198"/>
      <c r="T1012" s="1198"/>
      <c r="U1012" s="1198"/>
      <c r="V1012" s="1198"/>
      <c r="W1012" s="1198"/>
      <c r="X1012" s="1198"/>
      <c r="Y1012" s="1198"/>
      <c r="Z1012" s="1198"/>
      <c r="AA1012" s="1198"/>
      <c r="AB1012" s="1198"/>
      <c r="AC1012" s="1198"/>
      <c r="AD1012" s="1198"/>
      <c r="AE1012" s="1198"/>
      <c r="AF1012" s="1198"/>
      <c r="AG1012" s="1198"/>
      <c r="AH1012" s="1198"/>
      <c r="AI1012" s="1198"/>
      <c r="AJ1012" s="1198"/>
      <c r="AK1012" s="1198"/>
      <c r="AL1012" s="1198"/>
      <c r="AM1012" s="1198"/>
      <c r="AN1012" s="1198"/>
      <c r="AO1012" s="1198"/>
      <c r="AP1012" s="1198"/>
      <c r="AQ1012" s="1198"/>
      <c r="AR1012" s="1198"/>
      <c r="AS1012" s="1198"/>
      <c r="AT1012" s="1198"/>
      <c r="AU1012" s="1198"/>
      <c r="AV1012" s="1198"/>
      <c r="AW1012" s="1198"/>
      <c r="AX1012" s="1198"/>
      <c r="AY1012" s="1199"/>
      <c r="AZ1012" s="514"/>
      <c r="BA1012" s="514"/>
      <c r="BB1012" s="514"/>
      <c r="BC1012" s="514"/>
      <c r="BD1012" s="514"/>
      <c r="BE1012" s="514"/>
      <c r="BF1012" s="515"/>
      <c r="BG1012" s="1583"/>
      <c r="BH1012" s="1583"/>
      <c r="BI1012" s="1583"/>
      <c r="BJ1012" s="1583"/>
      <c r="BK1012" s="1583"/>
      <c r="BL1012" s="1583"/>
      <c r="BM1012" s="105"/>
      <c r="BN1012" s="105"/>
      <c r="BO1012" s="105"/>
      <c r="BP1012" s="105"/>
      <c r="BQ1012" s="105"/>
      <c r="BR1012" s="105"/>
      <c r="BS1012" s="105"/>
      <c r="BT1012" s="105"/>
      <c r="BU1012" s="105"/>
      <c r="BV1012" s="105"/>
      <c r="BW1012" s="105"/>
      <c r="BX1012" s="105"/>
      <c r="BY1012" s="105"/>
      <c r="BZ1012" s="105"/>
      <c r="CA1012" s="105"/>
      <c r="CB1012" s="105"/>
    </row>
    <row r="1013" spans="1:80" s="32" customFormat="1" ht="12.75" customHeight="1">
      <c r="A1013" s="111"/>
      <c r="B1013" s="1190"/>
      <c r="C1013" s="1191"/>
      <c r="D1013" s="1192"/>
      <c r="E1013" s="512"/>
      <c r="F1013" s="513"/>
      <c r="G1013" s="1573"/>
      <c r="H1013" s="1574"/>
      <c r="I1013" s="1225"/>
      <c r="J1013" s="1225"/>
      <c r="K1013" s="1225"/>
      <c r="L1013" s="1225"/>
      <c r="M1013" s="1225"/>
      <c r="N1013" s="1225"/>
      <c r="O1013" s="1225"/>
      <c r="P1013" s="1225"/>
      <c r="Q1013" s="1225"/>
      <c r="R1013" s="1225"/>
      <c r="S1013" s="1225"/>
      <c r="T1013" s="1225"/>
      <c r="U1013" s="1225"/>
      <c r="V1013" s="1225"/>
      <c r="W1013" s="1225"/>
      <c r="X1013" s="1225"/>
      <c r="Y1013" s="1225"/>
      <c r="Z1013" s="1225"/>
      <c r="AA1013" s="1225"/>
      <c r="AB1013" s="1225"/>
      <c r="AC1013" s="1225"/>
      <c r="AD1013" s="1225"/>
      <c r="AE1013" s="1225"/>
      <c r="AF1013" s="1225"/>
      <c r="AG1013" s="1225"/>
      <c r="AH1013" s="1225"/>
      <c r="AI1013" s="1225"/>
      <c r="AJ1013" s="1225"/>
      <c r="AK1013" s="1225"/>
      <c r="AL1013" s="1225"/>
      <c r="AM1013" s="1225"/>
      <c r="AN1013" s="1225"/>
      <c r="AO1013" s="1225"/>
      <c r="AP1013" s="1225"/>
      <c r="AQ1013" s="1225"/>
      <c r="AR1013" s="1225"/>
      <c r="AS1013" s="1225"/>
      <c r="AT1013" s="1225"/>
      <c r="AU1013" s="1225"/>
      <c r="AV1013" s="1225"/>
      <c r="AW1013" s="1225"/>
      <c r="AX1013" s="1225"/>
      <c r="AY1013" s="1226"/>
      <c r="AZ1013" s="514"/>
      <c r="BA1013" s="514"/>
      <c r="BB1013" s="514"/>
      <c r="BC1013" s="514"/>
      <c r="BD1013" s="514"/>
      <c r="BE1013" s="514"/>
      <c r="BF1013" s="515"/>
      <c r="BG1013" s="1583"/>
      <c r="BH1013" s="1583"/>
      <c r="BI1013" s="1583"/>
      <c r="BJ1013" s="1583"/>
      <c r="BK1013" s="1583"/>
      <c r="BL1013" s="1583"/>
      <c r="BM1013" s="105"/>
      <c r="BN1013" s="105"/>
      <c r="BO1013" s="105"/>
      <c r="BP1013" s="105"/>
      <c r="BQ1013" s="105"/>
      <c r="BR1013" s="105"/>
      <c r="BS1013" s="105"/>
      <c r="BT1013" s="105"/>
      <c r="BU1013" s="105"/>
      <c r="BV1013" s="105"/>
      <c r="BW1013" s="105"/>
      <c r="BX1013" s="105"/>
      <c r="BY1013" s="105"/>
      <c r="BZ1013" s="105"/>
      <c r="CA1013" s="105"/>
      <c r="CB1013" s="105"/>
    </row>
    <row r="1014" spans="1:80" s="32" customFormat="1" ht="12.75" customHeight="1">
      <c r="A1014" s="111"/>
      <c r="B1014" s="1190"/>
      <c r="C1014" s="1191"/>
      <c r="D1014" s="1192"/>
      <c r="E1014" s="512"/>
      <c r="F1014" s="513"/>
      <c r="G1014" s="1235" t="s">
        <v>3</v>
      </c>
      <c r="H1014" s="1236"/>
      <c r="I1014" s="1298"/>
      <c r="J1014" s="1298"/>
      <c r="K1014" s="1298"/>
      <c r="L1014" s="1298"/>
      <c r="M1014" s="1298"/>
      <c r="N1014" s="1298"/>
      <c r="O1014" s="1298"/>
      <c r="P1014" s="1298"/>
      <c r="Q1014" s="1298"/>
      <c r="R1014" s="1298"/>
      <c r="S1014" s="1298"/>
      <c r="T1014" s="1298"/>
      <c r="U1014" s="1298"/>
      <c r="V1014" s="1298"/>
      <c r="W1014" s="1298"/>
      <c r="X1014" s="1298"/>
      <c r="Y1014" s="1298"/>
      <c r="Z1014" s="1298"/>
      <c r="AA1014" s="1298"/>
      <c r="AB1014" s="1298"/>
      <c r="AC1014" s="1298"/>
      <c r="AD1014" s="1298"/>
      <c r="AE1014" s="1298"/>
      <c r="AF1014" s="1298"/>
      <c r="AG1014" s="1298"/>
      <c r="AH1014" s="1298"/>
      <c r="AI1014" s="1298"/>
      <c r="AJ1014" s="1298"/>
      <c r="AK1014" s="1298"/>
      <c r="AL1014" s="1298"/>
      <c r="AM1014" s="1298"/>
      <c r="AN1014" s="1298"/>
      <c r="AO1014" s="1298"/>
      <c r="AP1014" s="1298"/>
      <c r="AQ1014" s="1298"/>
      <c r="AR1014" s="1298"/>
      <c r="AS1014" s="1298"/>
      <c r="AT1014" s="1298"/>
      <c r="AU1014" s="1298"/>
      <c r="AV1014" s="1298"/>
      <c r="AW1014" s="1298"/>
      <c r="AX1014" s="1298"/>
      <c r="AY1014" s="1299"/>
      <c r="AZ1014" s="514"/>
      <c r="BA1014" s="514"/>
      <c r="BB1014" s="514"/>
      <c r="BC1014" s="514"/>
      <c r="BD1014" s="514"/>
      <c r="BE1014" s="514"/>
      <c r="BF1014" s="515"/>
      <c r="BG1014" s="1583"/>
      <c r="BH1014" s="1583"/>
      <c r="BI1014" s="1583"/>
      <c r="BJ1014" s="1583"/>
      <c r="BK1014" s="1583"/>
      <c r="BL1014" s="1583"/>
      <c r="BM1014" s="105"/>
      <c r="BN1014" s="105"/>
      <c r="BO1014" s="105"/>
      <c r="BP1014" s="105"/>
      <c r="BQ1014" s="105"/>
      <c r="BR1014" s="105"/>
      <c r="BS1014" s="105"/>
      <c r="BT1014" s="105"/>
      <c r="BU1014" s="105"/>
      <c r="BV1014" s="105"/>
      <c r="BW1014" s="105"/>
      <c r="BX1014" s="105"/>
      <c r="BY1014" s="105"/>
      <c r="BZ1014" s="105"/>
      <c r="CA1014" s="105"/>
      <c r="CB1014" s="105"/>
    </row>
    <row r="1015" spans="1:80" s="32" customFormat="1" ht="12.75" customHeight="1">
      <c r="A1015" s="111"/>
      <c r="B1015" s="1190"/>
      <c r="C1015" s="1191"/>
      <c r="D1015" s="1192"/>
      <c r="E1015" s="512"/>
      <c r="F1015" s="513"/>
      <c r="G1015" s="1237"/>
      <c r="H1015" s="1238"/>
      <c r="I1015" s="1225"/>
      <c r="J1015" s="1225"/>
      <c r="K1015" s="1225"/>
      <c r="L1015" s="1225"/>
      <c r="M1015" s="1225"/>
      <c r="N1015" s="1225"/>
      <c r="O1015" s="1225"/>
      <c r="P1015" s="1225"/>
      <c r="Q1015" s="1225"/>
      <c r="R1015" s="1225"/>
      <c r="S1015" s="1225"/>
      <c r="T1015" s="1225"/>
      <c r="U1015" s="1225"/>
      <c r="V1015" s="1225"/>
      <c r="W1015" s="1225"/>
      <c r="X1015" s="1225"/>
      <c r="Y1015" s="1225"/>
      <c r="Z1015" s="1225"/>
      <c r="AA1015" s="1225"/>
      <c r="AB1015" s="1225"/>
      <c r="AC1015" s="1225"/>
      <c r="AD1015" s="1225"/>
      <c r="AE1015" s="1225"/>
      <c r="AF1015" s="1225"/>
      <c r="AG1015" s="1225"/>
      <c r="AH1015" s="1225"/>
      <c r="AI1015" s="1225"/>
      <c r="AJ1015" s="1225"/>
      <c r="AK1015" s="1225"/>
      <c r="AL1015" s="1225"/>
      <c r="AM1015" s="1225"/>
      <c r="AN1015" s="1225"/>
      <c r="AO1015" s="1225"/>
      <c r="AP1015" s="1225"/>
      <c r="AQ1015" s="1225"/>
      <c r="AR1015" s="1225"/>
      <c r="AS1015" s="1225"/>
      <c r="AT1015" s="1225"/>
      <c r="AU1015" s="1225"/>
      <c r="AV1015" s="1225"/>
      <c r="AW1015" s="1225"/>
      <c r="AX1015" s="1225"/>
      <c r="AY1015" s="1226"/>
      <c r="AZ1015" s="514"/>
      <c r="BA1015" s="514"/>
      <c r="BB1015" s="514"/>
      <c r="BC1015" s="514"/>
      <c r="BD1015" s="514"/>
      <c r="BE1015" s="514"/>
      <c r="BF1015" s="515"/>
      <c r="BG1015" s="1583"/>
      <c r="BH1015" s="1583"/>
      <c r="BI1015" s="1583"/>
      <c r="BJ1015" s="1583"/>
      <c r="BK1015" s="1583"/>
      <c r="BL1015" s="1583"/>
      <c r="BM1015" s="105"/>
      <c r="BN1015" s="105"/>
      <c r="BO1015" s="105"/>
      <c r="BP1015" s="105"/>
      <c r="BQ1015" s="105"/>
      <c r="BR1015" s="105"/>
      <c r="BS1015" s="105"/>
      <c r="BT1015" s="105"/>
      <c r="BU1015" s="105"/>
      <c r="BV1015" s="105"/>
      <c r="BW1015" s="105"/>
      <c r="BX1015" s="105"/>
      <c r="BY1015" s="105"/>
      <c r="BZ1015" s="105"/>
      <c r="CA1015" s="105"/>
      <c r="CB1015" s="105"/>
    </row>
    <row r="1016" spans="1:80" s="32" customFormat="1" ht="21" customHeight="1">
      <c r="A1016" s="111"/>
      <c r="B1016" s="1193"/>
      <c r="C1016" s="1194"/>
      <c r="D1016" s="1195"/>
      <c r="E1016" s="516" t="s">
        <v>840</v>
      </c>
      <c r="F1016" s="517"/>
      <c r="G1016" s="517"/>
      <c r="H1016" s="517"/>
      <c r="I1016" s="517"/>
      <c r="J1016" s="517"/>
      <c r="K1016" s="517"/>
      <c r="L1016" s="517"/>
      <c r="M1016" s="517"/>
      <c r="N1016" s="517"/>
      <c r="O1016" s="517"/>
      <c r="P1016" s="517"/>
      <c r="Q1016" s="517"/>
      <c r="R1016" s="517"/>
      <c r="S1016" s="517"/>
      <c r="T1016" s="517"/>
      <c r="U1016" s="517"/>
      <c r="V1016" s="517"/>
      <c r="W1016" s="517"/>
      <c r="X1016" s="517"/>
      <c r="Y1016" s="517"/>
      <c r="Z1016" s="517"/>
      <c r="AA1016" s="517"/>
      <c r="AB1016" s="517"/>
      <c r="AC1016" s="517"/>
      <c r="AD1016" s="517"/>
      <c r="AE1016" s="517"/>
      <c r="AF1016" s="517"/>
      <c r="AG1016" s="517"/>
      <c r="AH1016" s="517"/>
      <c r="AI1016" s="517"/>
      <c r="AJ1016" s="517"/>
      <c r="AK1016" s="517"/>
      <c r="AL1016" s="517"/>
      <c r="AM1016" s="517"/>
      <c r="AN1016" s="517"/>
      <c r="AO1016" s="517"/>
      <c r="AP1016" s="517"/>
      <c r="AQ1016" s="517"/>
      <c r="AR1016" s="517"/>
      <c r="AS1016" s="517"/>
      <c r="AT1016" s="517"/>
      <c r="AU1016" s="517"/>
      <c r="AV1016" s="517"/>
      <c r="AW1016" s="517"/>
      <c r="AX1016" s="517"/>
      <c r="AY1016" s="517"/>
      <c r="AZ1016" s="517"/>
      <c r="BA1016" s="517"/>
      <c r="BB1016" s="517"/>
      <c r="BC1016" s="517"/>
      <c r="BD1016" s="517"/>
      <c r="BE1016" s="517"/>
      <c r="BF1016" s="518"/>
      <c r="BG1016" s="1583"/>
      <c r="BH1016" s="1583"/>
      <c r="BI1016" s="1583"/>
      <c r="BJ1016" s="1583"/>
      <c r="BK1016" s="1583"/>
      <c r="BL1016" s="1583"/>
      <c r="BM1016" s="105"/>
      <c r="BN1016" s="105"/>
      <c r="BO1016" s="105"/>
      <c r="BP1016" s="105"/>
      <c r="BQ1016" s="105"/>
      <c r="BR1016" s="105"/>
      <c r="BS1016" s="105"/>
      <c r="BT1016" s="105"/>
      <c r="BU1016" s="105"/>
      <c r="BV1016" s="105"/>
      <c r="BW1016" s="105"/>
      <c r="BX1016" s="105"/>
      <c r="BY1016" s="105"/>
      <c r="BZ1016" s="105"/>
      <c r="CA1016" s="105"/>
      <c r="CB1016" s="105"/>
    </row>
    <row r="1017" spans="1:80" s="32" customFormat="1" ht="12.75" customHeight="1">
      <c r="A1017" s="111"/>
      <c r="B1017" s="161"/>
      <c r="C1017" s="161"/>
      <c r="D1017" s="161"/>
      <c r="E1017" s="162"/>
      <c r="F1017" s="162"/>
      <c r="G1017" s="162"/>
      <c r="H1017" s="162"/>
      <c r="I1017" s="162"/>
      <c r="J1017" s="162"/>
      <c r="K1017" s="162"/>
      <c r="L1017" s="162"/>
      <c r="M1017" s="162"/>
      <c r="N1017" s="162"/>
      <c r="O1017" s="162"/>
      <c r="P1017" s="162"/>
      <c r="Q1017" s="162"/>
      <c r="R1017" s="162"/>
      <c r="S1017" s="162"/>
      <c r="T1017" s="162"/>
      <c r="U1017" s="162"/>
      <c r="V1017" s="162"/>
      <c r="W1017" s="162"/>
      <c r="X1017" s="162"/>
      <c r="Y1017" s="162"/>
      <c r="Z1017" s="162"/>
      <c r="AA1017" s="162"/>
      <c r="AB1017" s="162"/>
      <c r="AC1017" s="162"/>
      <c r="AD1017" s="162"/>
      <c r="AE1017" s="162"/>
      <c r="AF1017" s="162"/>
      <c r="AG1017" s="162"/>
      <c r="AH1017" s="162"/>
      <c r="AI1017" s="162"/>
      <c r="AJ1017" s="162"/>
      <c r="AK1017" s="162"/>
      <c r="AL1017" s="162"/>
      <c r="AM1017" s="162"/>
      <c r="AN1017" s="162"/>
      <c r="AO1017" s="162"/>
      <c r="AP1017" s="162"/>
      <c r="AQ1017" s="162"/>
      <c r="AR1017" s="162"/>
      <c r="AS1017" s="162"/>
      <c r="AT1017" s="162"/>
      <c r="AU1017" s="162"/>
      <c r="AV1017" s="162"/>
      <c r="AW1017" s="162"/>
      <c r="AX1017" s="162"/>
      <c r="AY1017" s="162"/>
      <c r="AZ1017" s="162"/>
      <c r="BA1017" s="162"/>
      <c r="BB1017" s="162"/>
      <c r="BC1017" s="162"/>
      <c r="BD1017" s="162"/>
      <c r="BE1017" s="162"/>
      <c r="BF1017" s="162"/>
      <c r="BG1017" s="163"/>
      <c r="BH1017" s="163"/>
      <c r="BI1017" s="163"/>
      <c r="BJ1017" s="163"/>
      <c r="BK1017" s="163"/>
      <c r="BL1017" s="163"/>
      <c r="BM1017" s="164"/>
      <c r="BN1017" s="164"/>
      <c r="BO1017" s="164"/>
      <c r="BP1017" s="164"/>
      <c r="BQ1017" s="105"/>
      <c r="BR1017" s="105"/>
      <c r="BS1017" s="105"/>
      <c r="BT1017" s="105"/>
      <c r="BU1017" s="105"/>
      <c r="BV1017" s="105"/>
      <c r="BW1017" s="105"/>
      <c r="BX1017" s="105"/>
      <c r="BY1017" s="105"/>
      <c r="BZ1017" s="105"/>
      <c r="CA1017" s="105"/>
      <c r="CB1017" s="105"/>
    </row>
    <row r="1018" spans="1:80" s="14" customFormat="1" ht="20.100000000000001" customHeight="1">
      <c r="A1018" s="113" t="s">
        <v>815</v>
      </c>
      <c r="B1018" s="21"/>
      <c r="C1018" s="21"/>
      <c r="D1018" s="11"/>
      <c r="E1018" s="12"/>
      <c r="F1018" s="12"/>
      <c r="G1018" s="12"/>
      <c r="H1018" s="12"/>
      <c r="I1018" s="12"/>
      <c r="J1018" s="12"/>
      <c r="K1018" s="12"/>
      <c r="L1018" s="12"/>
      <c r="M1018" s="12"/>
      <c r="N1018" s="12"/>
      <c r="O1018" s="12"/>
      <c r="P1018" s="12"/>
      <c r="Q1018" s="12"/>
      <c r="R1018" s="12"/>
      <c r="S1018" s="12"/>
      <c r="T1018" s="12"/>
      <c r="U1018" s="12"/>
      <c r="V1018" s="12"/>
      <c r="W1018" s="13"/>
      <c r="X1018" s="13"/>
      <c r="Y1018" s="13"/>
      <c r="Z1018" s="13"/>
      <c r="AA1018" s="13"/>
      <c r="AB1018" s="13"/>
      <c r="AC1018" s="13"/>
      <c r="AD1018" s="13"/>
      <c r="AE1018" s="13"/>
      <c r="AF1018" s="13"/>
      <c r="AG1018" s="13"/>
      <c r="AH1018" s="13"/>
      <c r="AI1018" s="13"/>
      <c r="AJ1018" s="13"/>
      <c r="AK1018" s="13"/>
      <c r="AL1018" s="13"/>
      <c r="AM1018" s="13"/>
      <c r="AN1018" s="13"/>
      <c r="AO1018" s="13"/>
      <c r="AP1018" s="13"/>
      <c r="BG1018" s="93"/>
      <c r="BH1018" s="93"/>
      <c r="BI1018" s="93"/>
      <c r="BJ1018" s="93"/>
      <c r="BK1018" s="93"/>
      <c r="BL1018" s="93"/>
      <c r="BM1018" s="101"/>
      <c r="BN1018" s="101"/>
      <c r="BO1018" s="101"/>
      <c r="BP1018" s="101"/>
      <c r="BQ1018" s="101"/>
      <c r="BR1018" s="101"/>
      <c r="BS1018" s="101"/>
      <c r="BT1018" s="101"/>
      <c r="BU1018" s="101"/>
      <c r="BV1018" s="101"/>
      <c r="BW1018" s="101"/>
      <c r="BX1018" s="101"/>
      <c r="BY1018" s="101"/>
      <c r="BZ1018" s="101"/>
      <c r="CA1018" s="101"/>
      <c r="CB1018" s="101"/>
    </row>
    <row r="1019" spans="1:80" s="32" customFormat="1" ht="12.75" customHeight="1">
      <c r="A1019" s="111"/>
      <c r="B1019" s="969" t="s">
        <v>30</v>
      </c>
      <c r="C1019" s="970"/>
      <c r="D1019" s="971"/>
      <c r="E1019" s="1131" t="s">
        <v>1433</v>
      </c>
      <c r="F1019" s="1132"/>
      <c r="G1019" s="1132"/>
      <c r="H1019" s="1132"/>
      <c r="I1019" s="1132"/>
      <c r="J1019" s="1132"/>
      <c r="K1019" s="1132"/>
      <c r="L1019" s="1132"/>
      <c r="M1019" s="1132"/>
      <c r="N1019" s="1132"/>
      <c r="O1019" s="1132"/>
      <c r="P1019" s="1132"/>
      <c r="Q1019" s="1132"/>
      <c r="R1019" s="1132"/>
      <c r="S1019" s="1132"/>
      <c r="T1019" s="1132"/>
      <c r="U1019" s="1132"/>
      <c r="V1019" s="1132"/>
      <c r="W1019" s="1132"/>
      <c r="X1019" s="1132"/>
      <c r="Y1019" s="1132"/>
      <c r="Z1019" s="1132"/>
      <c r="AA1019" s="1132"/>
      <c r="AB1019" s="1132"/>
      <c r="AC1019" s="1132"/>
      <c r="AD1019" s="1132"/>
      <c r="AE1019" s="1132"/>
      <c r="AF1019" s="1132"/>
      <c r="AG1019" s="1132"/>
      <c r="AH1019" s="1132"/>
      <c r="AI1019" s="1132"/>
      <c r="AJ1019" s="1132"/>
      <c r="AK1019" s="1132"/>
      <c r="AL1019" s="1132"/>
      <c r="AM1019" s="1132"/>
      <c r="AN1019" s="1132"/>
      <c r="AO1019" s="1132"/>
      <c r="AP1019" s="1132"/>
      <c r="AQ1019" s="1132"/>
      <c r="AR1019" s="1132"/>
      <c r="AS1019" s="1132"/>
      <c r="AT1019" s="1132"/>
      <c r="AU1019" s="1132"/>
      <c r="AV1019" s="1132"/>
      <c r="AW1019" s="1132"/>
      <c r="AX1019" s="1132"/>
      <c r="AY1019" s="1132"/>
      <c r="AZ1019" s="1132"/>
      <c r="BA1019" s="1132"/>
      <c r="BB1019" s="1132"/>
      <c r="BC1019" s="1132"/>
      <c r="BD1019" s="1132"/>
      <c r="BE1019" s="1132"/>
      <c r="BF1019" s="1133"/>
      <c r="BG1019" s="899"/>
      <c r="BH1019" s="900"/>
      <c r="BI1019" s="900"/>
      <c r="BJ1019" s="900"/>
      <c r="BK1019" s="900"/>
      <c r="BL1019" s="901"/>
      <c r="BM1019" s="105"/>
      <c r="BN1019" s="105"/>
      <c r="BO1019" s="105"/>
      <c r="BP1019" s="105"/>
      <c r="BQ1019" s="105"/>
      <c r="BR1019" s="105"/>
      <c r="BS1019" s="105"/>
      <c r="BT1019" s="105"/>
      <c r="BU1019" s="105"/>
      <c r="BV1019" s="105"/>
      <c r="BW1019" s="105"/>
      <c r="BX1019" s="105"/>
      <c r="BY1019" s="105"/>
      <c r="BZ1019" s="105"/>
      <c r="CA1019" s="105"/>
      <c r="CB1019" s="105"/>
    </row>
    <row r="1020" spans="1:80" s="32" customFormat="1" ht="12.75" customHeight="1">
      <c r="A1020" s="111"/>
      <c r="B1020" s="972"/>
      <c r="C1020" s="973"/>
      <c r="D1020" s="974"/>
      <c r="E1020" s="1134"/>
      <c r="F1020" s="1135"/>
      <c r="G1020" s="1135"/>
      <c r="H1020" s="1135"/>
      <c r="I1020" s="1135"/>
      <c r="J1020" s="1135"/>
      <c r="K1020" s="1135"/>
      <c r="L1020" s="1135"/>
      <c r="M1020" s="1135"/>
      <c r="N1020" s="1135"/>
      <c r="O1020" s="1135"/>
      <c r="P1020" s="1135"/>
      <c r="Q1020" s="1135"/>
      <c r="R1020" s="1135"/>
      <c r="S1020" s="1135"/>
      <c r="T1020" s="1135"/>
      <c r="U1020" s="1135"/>
      <c r="V1020" s="1135"/>
      <c r="W1020" s="1135"/>
      <c r="X1020" s="1135"/>
      <c r="Y1020" s="1135"/>
      <c r="Z1020" s="1135"/>
      <c r="AA1020" s="1135"/>
      <c r="AB1020" s="1135"/>
      <c r="AC1020" s="1135"/>
      <c r="AD1020" s="1135"/>
      <c r="AE1020" s="1135"/>
      <c r="AF1020" s="1135"/>
      <c r="AG1020" s="1135"/>
      <c r="AH1020" s="1135"/>
      <c r="AI1020" s="1135"/>
      <c r="AJ1020" s="1135"/>
      <c r="AK1020" s="1135"/>
      <c r="AL1020" s="1135"/>
      <c r="AM1020" s="1135"/>
      <c r="AN1020" s="1135"/>
      <c r="AO1020" s="1135"/>
      <c r="AP1020" s="1135"/>
      <c r="AQ1020" s="1135"/>
      <c r="AR1020" s="1135"/>
      <c r="AS1020" s="1135"/>
      <c r="AT1020" s="1135"/>
      <c r="AU1020" s="1135"/>
      <c r="AV1020" s="1135"/>
      <c r="AW1020" s="1135"/>
      <c r="AX1020" s="1135"/>
      <c r="AY1020" s="1135"/>
      <c r="AZ1020" s="1135"/>
      <c r="BA1020" s="1135"/>
      <c r="BB1020" s="1135"/>
      <c r="BC1020" s="1135"/>
      <c r="BD1020" s="1135"/>
      <c r="BE1020" s="1135"/>
      <c r="BF1020" s="1136"/>
      <c r="BG1020" s="902"/>
      <c r="BH1020" s="903"/>
      <c r="BI1020" s="903"/>
      <c r="BJ1020" s="903"/>
      <c r="BK1020" s="903"/>
      <c r="BL1020" s="904"/>
      <c r="BM1020" s="105"/>
      <c r="BN1020" s="105"/>
      <c r="BO1020" s="105"/>
      <c r="BP1020" s="105"/>
      <c r="BQ1020" s="105"/>
      <c r="BR1020" s="105"/>
      <c r="BS1020" s="105"/>
      <c r="BT1020" s="105"/>
      <c r="BU1020" s="105"/>
      <c r="BV1020" s="105"/>
      <c r="BW1020" s="105"/>
      <c r="BX1020" s="105"/>
      <c r="BY1020" s="105"/>
      <c r="BZ1020" s="105"/>
      <c r="CA1020" s="105"/>
      <c r="CB1020" s="105"/>
    </row>
    <row r="1021" spans="1:80" s="32" customFormat="1" ht="12.75" customHeight="1">
      <c r="A1021" s="111"/>
      <c r="B1021" s="972"/>
      <c r="C1021" s="973"/>
      <c r="D1021" s="974"/>
      <c r="E1021" s="1134"/>
      <c r="F1021" s="1135"/>
      <c r="G1021" s="1135"/>
      <c r="H1021" s="1135"/>
      <c r="I1021" s="1135"/>
      <c r="J1021" s="1135"/>
      <c r="K1021" s="1135"/>
      <c r="L1021" s="1135"/>
      <c r="M1021" s="1135"/>
      <c r="N1021" s="1135"/>
      <c r="O1021" s="1135"/>
      <c r="P1021" s="1135"/>
      <c r="Q1021" s="1135"/>
      <c r="R1021" s="1135"/>
      <c r="S1021" s="1135"/>
      <c r="T1021" s="1135"/>
      <c r="U1021" s="1135"/>
      <c r="V1021" s="1135"/>
      <c r="W1021" s="1135"/>
      <c r="X1021" s="1135"/>
      <c r="Y1021" s="1135"/>
      <c r="Z1021" s="1135"/>
      <c r="AA1021" s="1135"/>
      <c r="AB1021" s="1135"/>
      <c r="AC1021" s="1135"/>
      <c r="AD1021" s="1135"/>
      <c r="AE1021" s="1135"/>
      <c r="AF1021" s="1135"/>
      <c r="AG1021" s="1135"/>
      <c r="AH1021" s="1135"/>
      <c r="AI1021" s="1135"/>
      <c r="AJ1021" s="1135"/>
      <c r="AK1021" s="1135"/>
      <c r="AL1021" s="1135"/>
      <c r="AM1021" s="1135"/>
      <c r="AN1021" s="1135"/>
      <c r="AO1021" s="1135"/>
      <c r="AP1021" s="1135"/>
      <c r="AQ1021" s="1135"/>
      <c r="AR1021" s="1135"/>
      <c r="AS1021" s="1135"/>
      <c r="AT1021" s="1135"/>
      <c r="AU1021" s="1135"/>
      <c r="AV1021" s="1135"/>
      <c r="AW1021" s="1135"/>
      <c r="AX1021" s="1135"/>
      <c r="AY1021" s="1135"/>
      <c r="AZ1021" s="1135"/>
      <c r="BA1021" s="1135"/>
      <c r="BB1021" s="1135"/>
      <c r="BC1021" s="1135"/>
      <c r="BD1021" s="1135"/>
      <c r="BE1021" s="1135"/>
      <c r="BF1021" s="1136"/>
      <c r="BG1021" s="902"/>
      <c r="BH1021" s="903"/>
      <c r="BI1021" s="903"/>
      <c r="BJ1021" s="903"/>
      <c r="BK1021" s="903"/>
      <c r="BL1021" s="904"/>
      <c r="BM1021" s="105"/>
      <c r="BN1021" s="105"/>
      <c r="BO1021" s="105"/>
      <c r="BP1021" s="105"/>
      <c r="BQ1021" s="105"/>
      <c r="BR1021" s="105"/>
      <c r="BS1021" s="105"/>
      <c r="BT1021" s="105"/>
      <c r="BU1021" s="105"/>
      <c r="BV1021" s="105"/>
      <c r="BW1021" s="105"/>
      <c r="BX1021" s="105"/>
      <c r="BY1021" s="105"/>
      <c r="BZ1021" s="105"/>
      <c r="CA1021" s="105"/>
      <c r="CB1021" s="105"/>
    </row>
    <row r="1022" spans="1:80" s="32" customFormat="1" ht="12.75" customHeight="1">
      <c r="A1022" s="111"/>
      <c r="B1022" s="972"/>
      <c r="C1022" s="973"/>
      <c r="D1022" s="974"/>
      <c r="E1022" s="1134"/>
      <c r="F1022" s="1135"/>
      <c r="G1022" s="1135"/>
      <c r="H1022" s="1135"/>
      <c r="I1022" s="1135"/>
      <c r="J1022" s="1135"/>
      <c r="K1022" s="1135"/>
      <c r="L1022" s="1135"/>
      <c r="M1022" s="1135"/>
      <c r="N1022" s="1135"/>
      <c r="O1022" s="1135"/>
      <c r="P1022" s="1135"/>
      <c r="Q1022" s="1135"/>
      <c r="R1022" s="1135"/>
      <c r="S1022" s="1135"/>
      <c r="T1022" s="1135"/>
      <c r="U1022" s="1135"/>
      <c r="V1022" s="1135"/>
      <c r="W1022" s="1135"/>
      <c r="X1022" s="1135"/>
      <c r="Y1022" s="1135"/>
      <c r="Z1022" s="1135"/>
      <c r="AA1022" s="1135"/>
      <c r="AB1022" s="1135"/>
      <c r="AC1022" s="1135"/>
      <c r="AD1022" s="1135"/>
      <c r="AE1022" s="1135"/>
      <c r="AF1022" s="1135"/>
      <c r="AG1022" s="1135"/>
      <c r="AH1022" s="1135"/>
      <c r="AI1022" s="1135"/>
      <c r="AJ1022" s="1135"/>
      <c r="AK1022" s="1135"/>
      <c r="AL1022" s="1135"/>
      <c r="AM1022" s="1135"/>
      <c r="AN1022" s="1135"/>
      <c r="AO1022" s="1135"/>
      <c r="AP1022" s="1135"/>
      <c r="AQ1022" s="1135"/>
      <c r="AR1022" s="1135"/>
      <c r="AS1022" s="1135"/>
      <c r="AT1022" s="1135"/>
      <c r="AU1022" s="1135"/>
      <c r="AV1022" s="1135"/>
      <c r="AW1022" s="1135"/>
      <c r="AX1022" s="1135"/>
      <c r="AY1022" s="1135"/>
      <c r="AZ1022" s="1135"/>
      <c r="BA1022" s="1135"/>
      <c r="BB1022" s="1135"/>
      <c r="BC1022" s="1135"/>
      <c r="BD1022" s="1135"/>
      <c r="BE1022" s="1135"/>
      <c r="BF1022" s="1136"/>
      <c r="BG1022" s="902"/>
      <c r="BH1022" s="903"/>
      <c r="BI1022" s="903"/>
      <c r="BJ1022" s="903"/>
      <c r="BK1022" s="903"/>
      <c r="BL1022" s="904"/>
      <c r="BM1022" s="105"/>
      <c r="BN1022" s="105"/>
      <c r="BO1022" s="105"/>
      <c r="BP1022" s="105"/>
      <c r="BQ1022" s="105"/>
      <c r="BR1022" s="105"/>
      <c r="BS1022" s="105"/>
      <c r="BT1022" s="105"/>
      <c r="BU1022" s="105"/>
      <c r="BV1022" s="105"/>
      <c r="BW1022" s="105"/>
      <c r="BX1022" s="105"/>
      <c r="BY1022" s="105"/>
      <c r="BZ1022" s="105"/>
      <c r="CA1022" s="105"/>
      <c r="CB1022" s="105"/>
    </row>
    <row r="1023" spans="1:80" s="32" customFormat="1" ht="12.75" customHeight="1">
      <c r="A1023" s="111"/>
      <c r="B1023" s="975"/>
      <c r="C1023" s="976"/>
      <c r="D1023" s="977"/>
      <c r="E1023" s="1250"/>
      <c r="F1023" s="1251"/>
      <c r="G1023" s="1251"/>
      <c r="H1023" s="1251"/>
      <c r="I1023" s="1251"/>
      <c r="J1023" s="1251"/>
      <c r="K1023" s="1251"/>
      <c r="L1023" s="1251"/>
      <c r="M1023" s="1251"/>
      <c r="N1023" s="1251"/>
      <c r="O1023" s="1251"/>
      <c r="P1023" s="1251"/>
      <c r="Q1023" s="1251"/>
      <c r="R1023" s="1251"/>
      <c r="S1023" s="1251"/>
      <c r="T1023" s="1251"/>
      <c r="U1023" s="1251"/>
      <c r="V1023" s="1251"/>
      <c r="W1023" s="1251"/>
      <c r="X1023" s="1251"/>
      <c r="Y1023" s="1251"/>
      <c r="Z1023" s="1251"/>
      <c r="AA1023" s="1251"/>
      <c r="AB1023" s="1251"/>
      <c r="AC1023" s="1251"/>
      <c r="AD1023" s="1251"/>
      <c r="AE1023" s="1251"/>
      <c r="AF1023" s="1251"/>
      <c r="AG1023" s="1251"/>
      <c r="AH1023" s="1251"/>
      <c r="AI1023" s="1251"/>
      <c r="AJ1023" s="1251"/>
      <c r="AK1023" s="1251"/>
      <c r="AL1023" s="1251"/>
      <c r="AM1023" s="1251"/>
      <c r="AN1023" s="1251"/>
      <c r="AO1023" s="1251"/>
      <c r="AP1023" s="1251"/>
      <c r="AQ1023" s="1251"/>
      <c r="AR1023" s="1251"/>
      <c r="AS1023" s="1251"/>
      <c r="AT1023" s="1251"/>
      <c r="AU1023" s="1251"/>
      <c r="AV1023" s="1251"/>
      <c r="AW1023" s="1251"/>
      <c r="AX1023" s="1251"/>
      <c r="AY1023" s="1251"/>
      <c r="AZ1023" s="1251"/>
      <c r="BA1023" s="1251"/>
      <c r="BB1023" s="1251"/>
      <c r="BC1023" s="1251"/>
      <c r="BD1023" s="1251"/>
      <c r="BE1023" s="1251"/>
      <c r="BF1023" s="1252"/>
      <c r="BG1023" s="905"/>
      <c r="BH1023" s="906"/>
      <c r="BI1023" s="906"/>
      <c r="BJ1023" s="906"/>
      <c r="BK1023" s="906"/>
      <c r="BL1023" s="907"/>
      <c r="BM1023" s="105"/>
      <c r="BN1023" s="105"/>
      <c r="BO1023" s="105"/>
      <c r="BP1023" s="105"/>
      <c r="BQ1023" s="105"/>
      <c r="BR1023" s="105"/>
      <c r="BS1023" s="105"/>
      <c r="BT1023" s="105"/>
      <c r="BU1023" s="105"/>
      <c r="BV1023" s="105"/>
      <c r="BW1023" s="105"/>
      <c r="BX1023" s="105"/>
      <c r="BY1023" s="105"/>
      <c r="BZ1023" s="105"/>
      <c r="CA1023" s="105"/>
      <c r="CB1023" s="105"/>
    </row>
    <row r="1024" spans="1:80" s="32" customFormat="1" ht="12.75" customHeight="1">
      <c r="A1024" s="111"/>
      <c r="B1024" s="969" t="s">
        <v>33</v>
      </c>
      <c r="C1024" s="970"/>
      <c r="D1024" s="971"/>
      <c r="E1024" s="1153" t="s">
        <v>1434</v>
      </c>
      <c r="F1024" s="1154"/>
      <c r="G1024" s="1154"/>
      <c r="H1024" s="1154"/>
      <c r="I1024" s="1154"/>
      <c r="J1024" s="1154"/>
      <c r="K1024" s="1154"/>
      <c r="L1024" s="1154"/>
      <c r="M1024" s="1154"/>
      <c r="N1024" s="1154"/>
      <c r="O1024" s="1154"/>
      <c r="P1024" s="1154"/>
      <c r="Q1024" s="1154"/>
      <c r="R1024" s="1154"/>
      <c r="S1024" s="1154"/>
      <c r="T1024" s="1154"/>
      <c r="U1024" s="1154"/>
      <c r="V1024" s="1154"/>
      <c r="W1024" s="1154"/>
      <c r="X1024" s="1154"/>
      <c r="Y1024" s="1154"/>
      <c r="Z1024" s="1154"/>
      <c r="AA1024" s="1154"/>
      <c r="AB1024" s="1154"/>
      <c r="AC1024" s="1154"/>
      <c r="AD1024" s="1154"/>
      <c r="AE1024" s="1154"/>
      <c r="AF1024" s="1154"/>
      <c r="AG1024" s="1154"/>
      <c r="AH1024" s="1154"/>
      <c r="AI1024" s="1154"/>
      <c r="AJ1024" s="1154"/>
      <c r="AK1024" s="1154"/>
      <c r="AL1024" s="1154"/>
      <c r="AM1024" s="1154"/>
      <c r="AN1024" s="1154"/>
      <c r="AO1024" s="1154"/>
      <c r="AP1024" s="1154"/>
      <c r="AQ1024" s="1154"/>
      <c r="AR1024" s="1154"/>
      <c r="AS1024" s="1154"/>
      <c r="AT1024" s="1154"/>
      <c r="AU1024" s="1154"/>
      <c r="AV1024" s="1154"/>
      <c r="AW1024" s="1154"/>
      <c r="AX1024" s="1154"/>
      <c r="AY1024" s="1154"/>
      <c r="AZ1024" s="1154"/>
      <c r="BA1024" s="1154"/>
      <c r="BB1024" s="1154"/>
      <c r="BC1024" s="1154"/>
      <c r="BD1024" s="1154"/>
      <c r="BE1024" s="1154"/>
      <c r="BF1024" s="1155"/>
      <c r="BG1024" s="899"/>
      <c r="BH1024" s="900"/>
      <c r="BI1024" s="900"/>
      <c r="BJ1024" s="900"/>
      <c r="BK1024" s="900"/>
      <c r="BL1024" s="901"/>
      <c r="BM1024" s="105"/>
      <c r="BN1024" s="105"/>
      <c r="BO1024" s="105"/>
      <c r="BP1024" s="105"/>
      <c r="BQ1024" s="105"/>
      <c r="BR1024" s="105"/>
      <c r="BS1024" s="105"/>
      <c r="BT1024" s="105"/>
      <c r="BU1024" s="105"/>
      <c r="BV1024" s="105"/>
      <c r="BW1024" s="105"/>
      <c r="BX1024" s="105"/>
      <c r="BY1024" s="105"/>
      <c r="BZ1024" s="105"/>
      <c r="CA1024" s="105"/>
      <c r="CB1024" s="105"/>
    </row>
    <row r="1025" spans="1:80" s="32" customFormat="1" ht="12.75" customHeight="1">
      <c r="A1025" s="111"/>
      <c r="B1025" s="972"/>
      <c r="C1025" s="973"/>
      <c r="D1025" s="974"/>
      <c r="E1025" s="1211"/>
      <c r="F1025" s="1212"/>
      <c r="G1025" s="1212"/>
      <c r="H1025" s="1212"/>
      <c r="I1025" s="1212"/>
      <c r="J1025" s="1212"/>
      <c r="K1025" s="1212"/>
      <c r="L1025" s="1212"/>
      <c r="M1025" s="1212"/>
      <c r="N1025" s="1212"/>
      <c r="O1025" s="1212"/>
      <c r="P1025" s="1212"/>
      <c r="Q1025" s="1212"/>
      <c r="R1025" s="1212"/>
      <c r="S1025" s="1212"/>
      <c r="T1025" s="1212"/>
      <c r="U1025" s="1212"/>
      <c r="V1025" s="1212"/>
      <c r="W1025" s="1212"/>
      <c r="X1025" s="1212"/>
      <c r="Y1025" s="1212"/>
      <c r="Z1025" s="1212"/>
      <c r="AA1025" s="1212"/>
      <c r="AB1025" s="1212"/>
      <c r="AC1025" s="1212"/>
      <c r="AD1025" s="1212"/>
      <c r="AE1025" s="1212"/>
      <c r="AF1025" s="1212"/>
      <c r="AG1025" s="1212"/>
      <c r="AH1025" s="1212"/>
      <c r="AI1025" s="1212"/>
      <c r="AJ1025" s="1212"/>
      <c r="AK1025" s="1212"/>
      <c r="AL1025" s="1212"/>
      <c r="AM1025" s="1212"/>
      <c r="AN1025" s="1212"/>
      <c r="AO1025" s="1212"/>
      <c r="AP1025" s="1212"/>
      <c r="AQ1025" s="1212"/>
      <c r="AR1025" s="1212"/>
      <c r="AS1025" s="1212"/>
      <c r="AT1025" s="1212"/>
      <c r="AU1025" s="1212"/>
      <c r="AV1025" s="1212"/>
      <c r="AW1025" s="1212"/>
      <c r="AX1025" s="1212"/>
      <c r="AY1025" s="1212"/>
      <c r="AZ1025" s="1212"/>
      <c r="BA1025" s="1212"/>
      <c r="BB1025" s="1212"/>
      <c r="BC1025" s="1212"/>
      <c r="BD1025" s="1212"/>
      <c r="BE1025" s="1212"/>
      <c r="BF1025" s="1213"/>
      <c r="BG1025" s="902"/>
      <c r="BH1025" s="903"/>
      <c r="BI1025" s="903"/>
      <c r="BJ1025" s="903"/>
      <c r="BK1025" s="903"/>
      <c r="BL1025" s="904"/>
      <c r="BM1025" s="105"/>
      <c r="BN1025" s="105"/>
      <c r="BO1025" s="105"/>
      <c r="BP1025" s="105"/>
      <c r="BQ1025" s="105"/>
      <c r="BR1025" s="105"/>
      <c r="BS1025" s="105"/>
      <c r="BT1025" s="105"/>
      <c r="BU1025" s="105"/>
      <c r="BV1025" s="105"/>
      <c r="BW1025" s="105"/>
      <c r="BX1025" s="105"/>
      <c r="BY1025" s="105"/>
      <c r="BZ1025" s="105"/>
      <c r="CA1025" s="105"/>
      <c r="CB1025" s="105"/>
    </row>
    <row r="1026" spans="1:80" s="32" customFormat="1" ht="12.75" customHeight="1">
      <c r="A1026" s="111"/>
      <c r="B1026" s="975"/>
      <c r="C1026" s="976"/>
      <c r="D1026" s="977"/>
      <c r="E1026" s="1156"/>
      <c r="F1026" s="1157"/>
      <c r="G1026" s="1157"/>
      <c r="H1026" s="1157"/>
      <c r="I1026" s="1157"/>
      <c r="J1026" s="1157"/>
      <c r="K1026" s="1157"/>
      <c r="L1026" s="1157"/>
      <c r="M1026" s="1157"/>
      <c r="N1026" s="1157"/>
      <c r="O1026" s="1157"/>
      <c r="P1026" s="1157"/>
      <c r="Q1026" s="1157"/>
      <c r="R1026" s="1157"/>
      <c r="S1026" s="1157"/>
      <c r="T1026" s="1157"/>
      <c r="U1026" s="1157"/>
      <c r="V1026" s="1157"/>
      <c r="W1026" s="1157"/>
      <c r="X1026" s="1157"/>
      <c r="Y1026" s="1157"/>
      <c r="Z1026" s="1157"/>
      <c r="AA1026" s="1157"/>
      <c r="AB1026" s="1157"/>
      <c r="AC1026" s="1157"/>
      <c r="AD1026" s="1157"/>
      <c r="AE1026" s="1157"/>
      <c r="AF1026" s="1157"/>
      <c r="AG1026" s="1157"/>
      <c r="AH1026" s="1157"/>
      <c r="AI1026" s="1157"/>
      <c r="AJ1026" s="1157"/>
      <c r="AK1026" s="1157"/>
      <c r="AL1026" s="1157"/>
      <c r="AM1026" s="1157"/>
      <c r="AN1026" s="1157"/>
      <c r="AO1026" s="1157"/>
      <c r="AP1026" s="1157"/>
      <c r="AQ1026" s="1157"/>
      <c r="AR1026" s="1157"/>
      <c r="AS1026" s="1157"/>
      <c r="AT1026" s="1157"/>
      <c r="AU1026" s="1157"/>
      <c r="AV1026" s="1157"/>
      <c r="AW1026" s="1157"/>
      <c r="AX1026" s="1157"/>
      <c r="AY1026" s="1157"/>
      <c r="AZ1026" s="1157"/>
      <c r="BA1026" s="1157"/>
      <c r="BB1026" s="1157"/>
      <c r="BC1026" s="1157"/>
      <c r="BD1026" s="1157"/>
      <c r="BE1026" s="1157"/>
      <c r="BF1026" s="1158"/>
      <c r="BG1026" s="905"/>
      <c r="BH1026" s="906"/>
      <c r="BI1026" s="906"/>
      <c r="BJ1026" s="906"/>
      <c r="BK1026" s="906"/>
      <c r="BL1026" s="907"/>
      <c r="BM1026" s="105"/>
      <c r="BN1026" s="105"/>
      <c r="BO1026" s="105"/>
      <c r="BP1026" s="105"/>
      <c r="BQ1026" s="105"/>
      <c r="BR1026" s="105"/>
      <c r="BS1026" s="105"/>
      <c r="BT1026" s="105"/>
      <c r="BU1026" s="105"/>
      <c r="BV1026" s="105"/>
      <c r="BW1026" s="105"/>
      <c r="BX1026" s="105"/>
      <c r="BY1026" s="105"/>
      <c r="BZ1026" s="105"/>
      <c r="CA1026" s="105"/>
      <c r="CB1026" s="105"/>
    </row>
    <row r="1027" spans="1:80" s="32" customFormat="1" ht="12.75" customHeight="1">
      <c r="A1027" s="111"/>
      <c r="BG1027" s="93"/>
      <c r="BH1027" s="93"/>
      <c r="BI1027" s="93"/>
      <c r="BJ1027" s="93"/>
      <c r="BK1027" s="93"/>
      <c r="BL1027" s="93"/>
      <c r="BM1027" s="105"/>
      <c r="BN1027" s="105"/>
      <c r="BO1027" s="105"/>
      <c r="BP1027" s="105"/>
      <c r="BQ1027" s="105"/>
      <c r="BR1027" s="105"/>
      <c r="BS1027" s="105"/>
      <c r="BT1027" s="105"/>
      <c r="BU1027" s="105"/>
      <c r="BV1027" s="105"/>
      <c r="BW1027" s="105"/>
      <c r="BX1027" s="105"/>
      <c r="BY1027" s="105"/>
      <c r="BZ1027" s="105"/>
      <c r="CA1027" s="105"/>
      <c r="CB1027" s="105"/>
    </row>
    <row r="1028" spans="1:80" s="14" customFormat="1" ht="20.100000000000001" customHeight="1">
      <c r="A1028" s="113" t="s">
        <v>816</v>
      </c>
      <c r="B1028" s="21"/>
      <c r="C1028" s="21"/>
      <c r="D1028" s="11"/>
      <c r="E1028" s="12"/>
      <c r="F1028" s="12"/>
      <c r="G1028" s="12"/>
      <c r="H1028" s="12"/>
      <c r="I1028" s="12"/>
      <c r="J1028" s="12"/>
      <c r="K1028" s="12"/>
      <c r="L1028" s="12"/>
      <c r="M1028" s="12"/>
      <c r="N1028" s="12"/>
      <c r="O1028" s="12"/>
      <c r="P1028" s="12"/>
      <c r="Q1028" s="12"/>
      <c r="R1028" s="12"/>
      <c r="S1028" s="12"/>
      <c r="T1028" s="12"/>
      <c r="U1028" s="12"/>
      <c r="V1028" s="12"/>
      <c r="W1028" s="13"/>
      <c r="X1028" s="13"/>
      <c r="Y1028" s="13"/>
      <c r="Z1028" s="13"/>
      <c r="AA1028" s="13"/>
      <c r="AB1028" s="13"/>
      <c r="AC1028" s="13"/>
      <c r="AD1028" s="13"/>
      <c r="AE1028" s="13"/>
      <c r="AF1028" s="13"/>
      <c r="AG1028" s="13"/>
      <c r="AH1028" s="13"/>
      <c r="AI1028" s="13"/>
      <c r="AJ1028" s="13"/>
      <c r="AK1028" s="13"/>
      <c r="AL1028" s="13"/>
      <c r="AM1028" s="13"/>
      <c r="AN1028" s="13"/>
      <c r="AO1028" s="13"/>
      <c r="AP1028" s="13"/>
      <c r="BG1028" s="93"/>
      <c r="BH1028" s="93"/>
      <c r="BI1028" s="93"/>
      <c r="BJ1028" s="93"/>
      <c r="BK1028" s="93"/>
      <c r="BL1028" s="93"/>
      <c r="BM1028" s="101"/>
      <c r="BN1028" s="101"/>
      <c r="BO1028" s="101"/>
      <c r="BP1028" s="101"/>
      <c r="BQ1028" s="101"/>
      <c r="BR1028" s="101"/>
      <c r="BS1028" s="101"/>
      <c r="BT1028" s="101"/>
      <c r="BU1028" s="101"/>
      <c r="BV1028" s="101"/>
      <c r="BW1028" s="101"/>
      <c r="BX1028" s="101"/>
      <c r="BY1028" s="101"/>
      <c r="BZ1028" s="101"/>
      <c r="CA1028" s="101"/>
      <c r="CB1028" s="101"/>
    </row>
    <row r="1029" spans="1:80" s="32" customFormat="1" ht="12.75" customHeight="1">
      <c r="A1029" s="111"/>
      <c r="B1029" s="969" t="s">
        <v>30</v>
      </c>
      <c r="C1029" s="970"/>
      <c r="D1029" s="971"/>
      <c r="E1029" s="931" t="s">
        <v>416</v>
      </c>
      <c r="F1029" s="932"/>
      <c r="G1029" s="932"/>
      <c r="H1029" s="932"/>
      <c r="I1029" s="932"/>
      <c r="J1029" s="932"/>
      <c r="K1029" s="932"/>
      <c r="L1029" s="932"/>
      <c r="M1029" s="932"/>
      <c r="N1029" s="932"/>
      <c r="O1029" s="932"/>
      <c r="P1029" s="932"/>
      <c r="Q1029" s="932"/>
      <c r="R1029" s="932"/>
      <c r="S1029" s="932"/>
      <c r="T1029" s="932"/>
      <c r="U1029" s="932"/>
      <c r="V1029" s="932"/>
      <c r="W1029" s="932"/>
      <c r="X1029" s="932"/>
      <c r="Y1029" s="932"/>
      <c r="Z1029" s="932"/>
      <c r="AA1029" s="932"/>
      <c r="AB1029" s="932"/>
      <c r="AC1029" s="932"/>
      <c r="AD1029" s="932"/>
      <c r="AE1029" s="932"/>
      <c r="AF1029" s="932"/>
      <c r="AG1029" s="932"/>
      <c r="AH1029" s="932"/>
      <c r="AI1029" s="932"/>
      <c r="AJ1029" s="932"/>
      <c r="AK1029" s="932"/>
      <c r="AL1029" s="932"/>
      <c r="AM1029" s="932"/>
      <c r="AN1029" s="932"/>
      <c r="AO1029" s="932"/>
      <c r="AP1029" s="932"/>
      <c r="AQ1029" s="932"/>
      <c r="AR1029" s="932"/>
      <c r="AS1029" s="932"/>
      <c r="AT1029" s="932"/>
      <c r="AU1029" s="932"/>
      <c r="AV1029" s="932"/>
      <c r="AW1029" s="932"/>
      <c r="AX1029" s="932"/>
      <c r="AY1029" s="932"/>
      <c r="AZ1029" s="932"/>
      <c r="BA1029" s="932"/>
      <c r="BB1029" s="932"/>
      <c r="BC1029" s="932"/>
      <c r="BD1029" s="932"/>
      <c r="BE1029" s="932"/>
      <c r="BF1029" s="933"/>
      <c r="BG1029" s="899"/>
      <c r="BH1029" s="900"/>
      <c r="BI1029" s="900"/>
      <c r="BJ1029" s="900"/>
      <c r="BK1029" s="900"/>
      <c r="BL1029" s="901"/>
      <c r="BM1029" s="105"/>
      <c r="BN1029" s="105"/>
      <c r="BO1029" s="105"/>
      <c r="BP1029" s="105"/>
      <c r="BQ1029" s="105"/>
      <c r="BR1029" s="105"/>
      <c r="BS1029" s="105"/>
      <c r="BT1029" s="105"/>
      <c r="BU1029" s="105"/>
      <c r="BV1029" s="105"/>
      <c r="BW1029" s="105"/>
      <c r="BX1029" s="105"/>
      <c r="BY1029" s="105"/>
      <c r="BZ1029" s="105"/>
      <c r="CA1029" s="105"/>
      <c r="CB1029" s="105"/>
    </row>
    <row r="1030" spans="1:80" s="32" customFormat="1" ht="12.75" customHeight="1">
      <c r="A1030" s="111"/>
      <c r="B1030" s="972"/>
      <c r="C1030" s="973"/>
      <c r="D1030" s="974"/>
      <c r="E1030" s="934"/>
      <c r="F1030" s="935"/>
      <c r="G1030" s="935"/>
      <c r="H1030" s="935"/>
      <c r="I1030" s="935"/>
      <c r="J1030" s="935"/>
      <c r="K1030" s="935"/>
      <c r="L1030" s="935"/>
      <c r="M1030" s="935"/>
      <c r="N1030" s="935"/>
      <c r="O1030" s="935"/>
      <c r="P1030" s="935"/>
      <c r="Q1030" s="935"/>
      <c r="R1030" s="935"/>
      <c r="S1030" s="935"/>
      <c r="T1030" s="935"/>
      <c r="U1030" s="935"/>
      <c r="V1030" s="935"/>
      <c r="W1030" s="935"/>
      <c r="X1030" s="935"/>
      <c r="Y1030" s="935"/>
      <c r="Z1030" s="935"/>
      <c r="AA1030" s="935"/>
      <c r="AB1030" s="935"/>
      <c r="AC1030" s="935"/>
      <c r="AD1030" s="935"/>
      <c r="AE1030" s="935"/>
      <c r="AF1030" s="935"/>
      <c r="AG1030" s="935"/>
      <c r="AH1030" s="935"/>
      <c r="AI1030" s="935"/>
      <c r="AJ1030" s="935"/>
      <c r="AK1030" s="935"/>
      <c r="AL1030" s="935"/>
      <c r="AM1030" s="935"/>
      <c r="AN1030" s="935"/>
      <c r="AO1030" s="935"/>
      <c r="AP1030" s="935"/>
      <c r="AQ1030" s="935"/>
      <c r="AR1030" s="935"/>
      <c r="AS1030" s="935"/>
      <c r="AT1030" s="935"/>
      <c r="AU1030" s="935"/>
      <c r="AV1030" s="935"/>
      <c r="AW1030" s="935"/>
      <c r="AX1030" s="935"/>
      <c r="AY1030" s="935"/>
      <c r="AZ1030" s="935"/>
      <c r="BA1030" s="935"/>
      <c r="BB1030" s="935"/>
      <c r="BC1030" s="935"/>
      <c r="BD1030" s="935"/>
      <c r="BE1030" s="935"/>
      <c r="BF1030" s="936"/>
      <c r="BG1030" s="902"/>
      <c r="BH1030" s="903"/>
      <c r="BI1030" s="903"/>
      <c r="BJ1030" s="903"/>
      <c r="BK1030" s="903"/>
      <c r="BL1030" s="904"/>
      <c r="BM1030" s="105"/>
      <c r="BN1030" s="105"/>
      <c r="BO1030" s="105"/>
      <c r="BP1030" s="105"/>
      <c r="BQ1030" s="105"/>
      <c r="BR1030" s="105"/>
      <c r="BS1030" s="105"/>
      <c r="BT1030" s="105"/>
      <c r="BU1030" s="105"/>
      <c r="BV1030" s="105"/>
      <c r="BW1030" s="105"/>
      <c r="BX1030" s="105"/>
      <c r="BY1030" s="105"/>
      <c r="BZ1030" s="105"/>
      <c r="CA1030" s="105"/>
      <c r="CB1030" s="105"/>
    </row>
    <row r="1031" spans="1:80" s="32" customFormat="1" ht="12.75" customHeight="1">
      <c r="A1031" s="111"/>
      <c r="B1031" s="975"/>
      <c r="C1031" s="976"/>
      <c r="D1031" s="977"/>
      <c r="E1031" s="937"/>
      <c r="F1031" s="938"/>
      <c r="G1031" s="938"/>
      <c r="H1031" s="938"/>
      <c r="I1031" s="938"/>
      <c r="J1031" s="938"/>
      <c r="K1031" s="938"/>
      <c r="L1031" s="938"/>
      <c r="M1031" s="938"/>
      <c r="N1031" s="938"/>
      <c r="O1031" s="938"/>
      <c r="P1031" s="938"/>
      <c r="Q1031" s="938"/>
      <c r="R1031" s="938"/>
      <c r="S1031" s="938"/>
      <c r="T1031" s="938"/>
      <c r="U1031" s="938"/>
      <c r="V1031" s="938"/>
      <c r="W1031" s="938"/>
      <c r="X1031" s="938"/>
      <c r="Y1031" s="938"/>
      <c r="Z1031" s="938"/>
      <c r="AA1031" s="938"/>
      <c r="AB1031" s="938"/>
      <c r="AC1031" s="938"/>
      <c r="AD1031" s="938"/>
      <c r="AE1031" s="938"/>
      <c r="AF1031" s="938"/>
      <c r="AG1031" s="938"/>
      <c r="AH1031" s="938"/>
      <c r="AI1031" s="938"/>
      <c r="AJ1031" s="938"/>
      <c r="AK1031" s="938"/>
      <c r="AL1031" s="938"/>
      <c r="AM1031" s="938"/>
      <c r="AN1031" s="938"/>
      <c r="AO1031" s="938"/>
      <c r="AP1031" s="938"/>
      <c r="AQ1031" s="938"/>
      <c r="AR1031" s="938"/>
      <c r="AS1031" s="938"/>
      <c r="AT1031" s="938"/>
      <c r="AU1031" s="938"/>
      <c r="AV1031" s="938"/>
      <c r="AW1031" s="938"/>
      <c r="AX1031" s="938"/>
      <c r="AY1031" s="938"/>
      <c r="AZ1031" s="938"/>
      <c r="BA1031" s="938"/>
      <c r="BB1031" s="938"/>
      <c r="BC1031" s="938"/>
      <c r="BD1031" s="938"/>
      <c r="BE1031" s="938"/>
      <c r="BF1031" s="939"/>
      <c r="BG1031" s="905"/>
      <c r="BH1031" s="906"/>
      <c r="BI1031" s="906"/>
      <c r="BJ1031" s="906"/>
      <c r="BK1031" s="906"/>
      <c r="BL1031" s="907"/>
      <c r="BM1031" s="105"/>
      <c r="BN1031" s="105"/>
      <c r="BO1031" s="105"/>
      <c r="BP1031" s="105"/>
      <c r="BQ1031" s="105"/>
      <c r="BR1031" s="105"/>
      <c r="BS1031" s="105"/>
      <c r="BT1031" s="105"/>
      <c r="BU1031" s="105"/>
      <c r="BV1031" s="105"/>
      <c r="BW1031" s="105"/>
      <c r="BX1031" s="105"/>
      <c r="BY1031" s="105"/>
      <c r="BZ1031" s="105"/>
      <c r="CA1031" s="105"/>
      <c r="CB1031" s="105"/>
    </row>
    <row r="1032" spans="1:80" s="32" customFormat="1" ht="12.75" customHeight="1">
      <c r="A1032" s="111"/>
      <c r="B1032" s="969" t="s">
        <v>33</v>
      </c>
      <c r="C1032" s="970"/>
      <c r="D1032" s="971"/>
      <c r="E1032" s="931" t="s">
        <v>417</v>
      </c>
      <c r="F1032" s="932"/>
      <c r="G1032" s="932"/>
      <c r="H1032" s="932"/>
      <c r="I1032" s="932"/>
      <c r="J1032" s="932"/>
      <c r="K1032" s="932"/>
      <c r="L1032" s="932"/>
      <c r="M1032" s="932"/>
      <c r="N1032" s="932"/>
      <c r="O1032" s="932"/>
      <c r="P1032" s="932"/>
      <c r="Q1032" s="932"/>
      <c r="R1032" s="932"/>
      <c r="S1032" s="932"/>
      <c r="T1032" s="932"/>
      <c r="U1032" s="932"/>
      <c r="V1032" s="932"/>
      <c r="W1032" s="932"/>
      <c r="X1032" s="932"/>
      <c r="Y1032" s="932"/>
      <c r="Z1032" s="932"/>
      <c r="AA1032" s="932"/>
      <c r="AB1032" s="932"/>
      <c r="AC1032" s="932"/>
      <c r="AD1032" s="932"/>
      <c r="AE1032" s="932"/>
      <c r="AF1032" s="932"/>
      <c r="AG1032" s="932"/>
      <c r="AH1032" s="932"/>
      <c r="AI1032" s="932"/>
      <c r="AJ1032" s="932"/>
      <c r="AK1032" s="932"/>
      <c r="AL1032" s="932"/>
      <c r="AM1032" s="932"/>
      <c r="AN1032" s="932"/>
      <c r="AO1032" s="932"/>
      <c r="AP1032" s="932"/>
      <c r="AQ1032" s="932"/>
      <c r="AR1032" s="932"/>
      <c r="AS1032" s="932"/>
      <c r="AT1032" s="932"/>
      <c r="AU1032" s="932"/>
      <c r="AV1032" s="932"/>
      <c r="AW1032" s="932"/>
      <c r="AX1032" s="932"/>
      <c r="AY1032" s="932"/>
      <c r="AZ1032" s="932"/>
      <c r="BA1032" s="932"/>
      <c r="BB1032" s="932"/>
      <c r="BC1032" s="932"/>
      <c r="BD1032" s="932"/>
      <c r="BE1032" s="932"/>
      <c r="BF1032" s="933"/>
      <c r="BG1032" s="899"/>
      <c r="BH1032" s="900"/>
      <c r="BI1032" s="900"/>
      <c r="BJ1032" s="900"/>
      <c r="BK1032" s="900"/>
      <c r="BL1032" s="901"/>
      <c r="BM1032" s="105"/>
      <c r="BN1032" s="105"/>
      <c r="BO1032" s="105"/>
      <c r="BP1032" s="105"/>
      <c r="BQ1032" s="105"/>
      <c r="BR1032" s="105"/>
      <c r="BS1032" s="105"/>
      <c r="BT1032" s="105"/>
      <c r="BU1032" s="105"/>
      <c r="BV1032" s="105"/>
      <c r="BW1032" s="105"/>
      <c r="BX1032" s="105"/>
      <c r="BY1032" s="105"/>
      <c r="BZ1032" s="105"/>
      <c r="CA1032" s="105"/>
      <c r="CB1032" s="105"/>
    </row>
    <row r="1033" spans="1:80" s="32" customFormat="1" ht="12.75" customHeight="1">
      <c r="A1033" s="111"/>
      <c r="B1033" s="972"/>
      <c r="C1033" s="973"/>
      <c r="D1033" s="974"/>
      <c r="E1033" s="934"/>
      <c r="F1033" s="935"/>
      <c r="G1033" s="935"/>
      <c r="H1033" s="935"/>
      <c r="I1033" s="935"/>
      <c r="J1033" s="935"/>
      <c r="K1033" s="935"/>
      <c r="L1033" s="935"/>
      <c r="M1033" s="935"/>
      <c r="N1033" s="935"/>
      <c r="O1033" s="935"/>
      <c r="P1033" s="935"/>
      <c r="Q1033" s="935"/>
      <c r="R1033" s="935"/>
      <c r="S1033" s="935"/>
      <c r="T1033" s="935"/>
      <c r="U1033" s="935"/>
      <c r="V1033" s="935"/>
      <c r="W1033" s="935"/>
      <c r="X1033" s="935"/>
      <c r="Y1033" s="935"/>
      <c r="Z1033" s="935"/>
      <c r="AA1033" s="935"/>
      <c r="AB1033" s="935"/>
      <c r="AC1033" s="935"/>
      <c r="AD1033" s="935"/>
      <c r="AE1033" s="935"/>
      <c r="AF1033" s="935"/>
      <c r="AG1033" s="935"/>
      <c r="AH1033" s="935"/>
      <c r="AI1033" s="935"/>
      <c r="AJ1033" s="935"/>
      <c r="AK1033" s="935"/>
      <c r="AL1033" s="935"/>
      <c r="AM1033" s="935"/>
      <c r="AN1033" s="935"/>
      <c r="AO1033" s="935"/>
      <c r="AP1033" s="935"/>
      <c r="AQ1033" s="935"/>
      <c r="AR1033" s="935"/>
      <c r="AS1033" s="935"/>
      <c r="AT1033" s="935"/>
      <c r="AU1033" s="935"/>
      <c r="AV1033" s="935"/>
      <c r="AW1033" s="935"/>
      <c r="AX1033" s="935"/>
      <c r="AY1033" s="935"/>
      <c r="AZ1033" s="935"/>
      <c r="BA1033" s="935"/>
      <c r="BB1033" s="935"/>
      <c r="BC1033" s="935"/>
      <c r="BD1033" s="935"/>
      <c r="BE1033" s="935"/>
      <c r="BF1033" s="936"/>
      <c r="BG1033" s="902"/>
      <c r="BH1033" s="903"/>
      <c r="BI1033" s="903"/>
      <c r="BJ1033" s="903"/>
      <c r="BK1033" s="903"/>
      <c r="BL1033" s="904"/>
      <c r="BM1033" s="105"/>
      <c r="BN1033" s="105"/>
      <c r="BO1033" s="105"/>
      <c r="BP1033" s="105"/>
      <c r="BQ1033" s="105"/>
      <c r="BR1033" s="105"/>
      <c r="BS1033" s="105"/>
      <c r="BT1033" s="105"/>
      <c r="BU1033" s="105"/>
      <c r="BV1033" s="105"/>
      <c r="BW1033" s="105"/>
      <c r="BX1033" s="105"/>
      <c r="BY1033" s="105"/>
      <c r="BZ1033" s="105"/>
      <c r="CA1033" s="105"/>
      <c r="CB1033" s="105"/>
    </row>
    <row r="1034" spans="1:80" s="32" customFormat="1" ht="12.75" customHeight="1">
      <c r="A1034" s="111"/>
      <c r="B1034" s="972"/>
      <c r="C1034" s="973"/>
      <c r="D1034" s="974"/>
      <c r="E1034" s="934"/>
      <c r="F1034" s="935"/>
      <c r="G1034" s="935"/>
      <c r="H1034" s="935"/>
      <c r="I1034" s="935"/>
      <c r="J1034" s="935"/>
      <c r="K1034" s="935"/>
      <c r="L1034" s="935"/>
      <c r="M1034" s="935"/>
      <c r="N1034" s="935"/>
      <c r="O1034" s="935"/>
      <c r="P1034" s="935"/>
      <c r="Q1034" s="935"/>
      <c r="R1034" s="935"/>
      <c r="S1034" s="935"/>
      <c r="T1034" s="935"/>
      <c r="U1034" s="935"/>
      <c r="V1034" s="935"/>
      <c r="W1034" s="935"/>
      <c r="X1034" s="935"/>
      <c r="Y1034" s="935"/>
      <c r="Z1034" s="935"/>
      <c r="AA1034" s="935"/>
      <c r="AB1034" s="935"/>
      <c r="AC1034" s="935"/>
      <c r="AD1034" s="935"/>
      <c r="AE1034" s="935"/>
      <c r="AF1034" s="935"/>
      <c r="AG1034" s="935"/>
      <c r="AH1034" s="935"/>
      <c r="AI1034" s="935"/>
      <c r="AJ1034" s="935"/>
      <c r="AK1034" s="935"/>
      <c r="AL1034" s="935"/>
      <c r="AM1034" s="935"/>
      <c r="AN1034" s="935"/>
      <c r="AO1034" s="935"/>
      <c r="AP1034" s="935"/>
      <c r="AQ1034" s="935"/>
      <c r="AR1034" s="935"/>
      <c r="AS1034" s="935"/>
      <c r="AT1034" s="935"/>
      <c r="AU1034" s="935"/>
      <c r="AV1034" s="935"/>
      <c r="AW1034" s="935"/>
      <c r="AX1034" s="935"/>
      <c r="AY1034" s="935"/>
      <c r="AZ1034" s="935"/>
      <c r="BA1034" s="935"/>
      <c r="BB1034" s="935"/>
      <c r="BC1034" s="935"/>
      <c r="BD1034" s="935"/>
      <c r="BE1034" s="935"/>
      <c r="BF1034" s="936"/>
      <c r="BG1034" s="902"/>
      <c r="BH1034" s="903"/>
      <c r="BI1034" s="903"/>
      <c r="BJ1034" s="903"/>
      <c r="BK1034" s="903"/>
      <c r="BL1034" s="904"/>
      <c r="BM1034" s="105"/>
      <c r="BN1034" s="105"/>
      <c r="BO1034" s="105"/>
      <c r="BP1034" s="105"/>
      <c r="BQ1034" s="105"/>
      <c r="BR1034" s="105"/>
      <c r="BS1034" s="105"/>
      <c r="BT1034" s="105"/>
      <c r="BU1034" s="105"/>
      <c r="BV1034" s="105"/>
      <c r="BW1034" s="105"/>
      <c r="BX1034" s="105"/>
      <c r="BY1034" s="105"/>
      <c r="BZ1034" s="105"/>
      <c r="CA1034" s="105"/>
      <c r="CB1034" s="105"/>
    </row>
    <row r="1035" spans="1:80" s="32" customFormat="1" ht="12.75" customHeight="1">
      <c r="A1035" s="111"/>
      <c r="B1035" s="975"/>
      <c r="C1035" s="976"/>
      <c r="D1035" s="977"/>
      <c r="E1035" s="937"/>
      <c r="F1035" s="938"/>
      <c r="G1035" s="938"/>
      <c r="H1035" s="938"/>
      <c r="I1035" s="938"/>
      <c r="J1035" s="938"/>
      <c r="K1035" s="938"/>
      <c r="L1035" s="938"/>
      <c r="M1035" s="938"/>
      <c r="N1035" s="938"/>
      <c r="O1035" s="938"/>
      <c r="P1035" s="938"/>
      <c r="Q1035" s="938"/>
      <c r="R1035" s="938"/>
      <c r="S1035" s="938"/>
      <c r="T1035" s="938"/>
      <c r="U1035" s="938"/>
      <c r="V1035" s="938"/>
      <c r="W1035" s="938"/>
      <c r="X1035" s="938"/>
      <c r="Y1035" s="938"/>
      <c r="Z1035" s="938"/>
      <c r="AA1035" s="938"/>
      <c r="AB1035" s="938"/>
      <c r="AC1035" s="938"/>
      <c r="AD1035" s="938"/>
      <c r="AE1035" s="938"/>
      <c r="AF1035" s="938"/>
      <c r="AG1035" s="938"/>
      <c r="AH1035" s="938"/>
      <c r="AI1035" s="938"/>
      <c r="AJ1035" s="938"/>
      <c r="AK1035" s="938"/>
      <c r="AL1035" s="938"/>
      <c r="AM1035" s="938"/>
      <c r="AN1035" s="938"/>
      <c r="AO1035" s="938"/>
      <c r="AP1035" s="938"/>
      <c r="AQ1035" s="938"/>
      <c r="AR1035" s="938"/>
      <c r="AS1035" s="938"/>
      <c r="AT1035" s="938"/>
      <c r="AU1035" s="938"/>
      <c r="AV1035" s="938"/>
      <c r="AW1035" s="938"/>
      <c r="AX1035" s="938"/>
      <c r="AY1035" s="938"/>
      <c r="AZ1035" s="938"/>
      <c r="BA1035" s="938"/>
      <c r="BB1035" s="938"/>
      <c r="BC1035" s="938"/>
      <c r="BD1035" s="938"/>
      <c r="BE1035" s="938"/>
      <c r="BF1035" s="939"/>
      <c r="BG1035" s="905"/>
      <c r="BH1035" s="906"/>
      <c r="BI1035" s="906"/>
      <c r="BJ1035" s="906"/>
      <c r="BK1035" s="906"/>
      <c r="BL1035" s="907"/>
      <c r="BM1035" s="105"/>
      <c r="BN1035" s="105"/>
      <c r="BO1035" s="105"/>
      <c r="BP1035" s="105"/>
      <c r="BQ1035" s="105"/>
      <c r="BR1035" s="105"/>
      <c r="BS1035" s="105"/>
      <c r="BT1035" s="105"/>
      <c r="BU1035" s="105"/>
      <c r="BV1035" s="105"/>
      <c r="BW1035" s="105"/>
      <c r="BX1035" s="105"/>
      <c r="BY1035" s="105"/>
      <c r="BZ1035" s="105"/>
      <c r="CA1035" s="105"/>
      <c r="CB1035" s="105"/>
    </row>
    <row r="1036" spans="1:80" s="15" customFormat="1" ht="18" customHeight="1">
      <c r="A1036" s="90"/>
      <c r="B1036" s="925" t="s">
        <v>86</v>
      </c>
      <c r="C1036" s="926"/>
      <c r="D1036" s="926"/>
      <c r="E1036" s="926"/>
      <c r="F1036" s="926"/>
      <c r="G1036" s="926"/>
      <c r="H1036" s="926"/>
      <c r="I1036" s="926"/>
      <c r="J1036" s="926"/>
      <c r="K1036" s="926"/>
      <c r="L1036" s="926"/>
      <c r="M1036" s="926"/>
      <c r="N1036" s="926"/>
      <c r="O1036" s="926"/>
      <c r="P1036" s="926"/>
      <c r="Q1036" s="926"/>
      <c r="R1036" s="926"/>
      <c r="S1036" s="926"/>
      <c r="T1036" s="926"/>
      <c r="U1036" s="926"/>
      <c r="V1036" s="926"/>
      <c r="W1036" s="926"/>
      <c r="X1036" s="926"/>
      <c r="Y1036" s="926"/>
      <c r="Z1036" s="926"/>
      <c r="AA1036" s="926"/>
      <c r="AB1036" s="926"/>
      <c r="AC1036" s="926"/>
      <c r="AD1036" s="926"/>
      <c r="AE1036" s="926"/>
      <c r="AF1036" s="926"/>
      <c r="AG1036" s="926"/>
      <c r="AH1036" s="926"/>
      <c r="AI1036" s="926"/>
      <c r="AJ1036" s="926"/>
      <c r="AK1036" s="926"/>
      <c r="AL1036" s="926"/>
      <c r="AM1036" s="926"/>
      <c r="AN1036" s="926"/>
      <c r="AO1036" s="926"/>
      <c r="AP1036" s="926"/>
      <c r="AQ1036" s="926"/>
      <c r="AR1036" s="926"/>
      <c r="AS1036" s="926"/>
      <c r="AT1036" s="926"/>
      <c r="AU1036" s="926"/>
      <c r="AV1036" s="926"/>
      <c r="AW1036" s="926"/>
      <c r="AX1036" s="926"/>
      <c r="AY1036" s="926"/>
      <c r="AZ1036" s="926"/>
      <c r="BA1036" s="926"/>
      <c r="BB1036" s="926"/>
      <c r="BC1036" s="926"/>
      <c r="BD1036" s="926"/>
      <c r="BE1036" s="926"/>
      <c r="BF1036" s="926"/>
      <c r="BG1036" s="926"/>
      <c r="BH1036" s="926"/>
      <c r="BI1036" s="926"/>
      <c r="BJ1036" s="926"/>
      <c r="BK1036" s="926"/>
      <c r="BL1036" s="927"/>
      <c r="BM1036" s="103"/>
      <c r="BN1036" s="103"/>
      <c r="BO1036" s="103"/>
      <c r="BP1036" s="103"/>
      <c r="BQ1036" s="103"/>
      <c r="BR1036" s="103"/>
      <c r="BS1036" s="103"/>
      <c r="BT1036" s="103"/>
    </row>
    <row r="1037" spans="1:80" s="32" customFormat="1" ht="12.75" customHeight="1">
      <c r="A1037" s="111"/>
      <c r="B1037" s="969" t="s">
        <v>34</v>
      </c>
      <c r="C1037" s="970"/>
      <c r="D1037" s="971"/>
      <c r="E1037" s="931" t="s">
        <v>315</v>
      </c>
      <c r="F1037" s="932"/>
      <c r="G1037" s="932"/>
      <c r="H1037" s="932"/>
      <c r="I1037" s="932"/>
      <c r="J1037" s="932"/>
      <c r="K1037" s="932"/>
      <c r="L1037" s="932"/>
      <c r="M1037" s="932"/>
      <c r="N1037" s="932"/>
      <c r="O1037" s="932"/>
      <c r="P1037" s="932"/>
      <c r="Q1037" s="932"/>
      <c r="R1037" s="932"/>
      <c r="S1037" s="932"/>
      <c r="T1037" s="932"/>
      <c r="U1037" s="932"/>
      <c r="V1037" s="932"/>
      <c r="W1037" s="932"/>
      <c r="X1037" s="932"/>
      <c r="Y1037" s="932"/>
      <c r="Z1037" s="932"/>
      <c r="AA1037" s="932"/>
      <c r="AB1037" s="932"/>
      <c r="AC1037" s="932"/>
      <c r="AD1037" s="932"/>
      <c r="AE1037" s="932"/>
      <c r="AF1037" s="932"/>
      <c r="AG1037" s="932"/>
      <c r="AH1037" s="932"/>
      <c r="AI1037" s="932"/>
      <c r="AJ1037" s="932"/>
      <c r="AK1037" s="932"/>
      <c r="AL1037" s="932"/>
      <c r="AM1037" s="932"/>
      <c r="AN1037" s="932"/>
      <c r="AO1037" s="932"/>
      <c r="AP1037" s="932"/>
      <c r="AQ1037" s="932"/>
      <c r="AR1037" s="932"/>
      <c r="AS1037" s="932"/>
      <c r="AT1037" s="932"/>
      <c r="AU1037" s="932"/>
      <c r="AV1037" s="932"/>
      <c r="AW1037" s="932"/>
      <c r="AX1037" s="932"/>
      <c r="AY1037" s="932"/>
      <c r="AZ1037" s="932"/>
      <c r="BA1037" s="932"/>
      <c r="BB1037" s="932"/>
      <c r="BC1037" s="932"/>
      <c r="BD1037" s="932"/>
      <c r="BE1037" s="932"/>
      <c r="BF1037" s="933"/>
      <c r="BG1037" s="966"/>
      <c r="BH1037" s="966"/>
      <c r="BI1037" s="966"/>
      <c r="BJ1037" s="966"/>
      <c r="BK1037" s="966"/>
      <c r="BL1037" s="966"/>
      <c r="BM1037" s="105"/>
      <c r="BN1037" s="105"/>
      <c r="BO1037" s="105"/>
      <c r="BP1037" s="105"/>
      <c r="BQ1037" s="105"/>
      <c r="BR1037" s="105"/>
      <c r="BS1037" s="105"/>
      <c r="BT1037" s="105"/>
      <c r="BU1037" s="105"/>
      <c r="BV1037" s="105"/>
      <c r="BW1037" s="105"/>
      <c r="BX1037" s="105"/>
      <c r="BY1037" s="105"/>
      <c r="BZ1037" s="105"/>
      <c r="CA1037" s="105"/>
      <c r="CB1037" s="105"/>
    </row>
    <row r="1038" spans="1:80" s="32" customFormat="1" ht="12.75" customHeight="1">
      <c r="A1038" s="111"/>
      <c r="B1038" s="972"/>
      <c r="C1038" s="973"/>
      <c r="D1038" s="974"/>
      <c r="E1038" s="934"/>
      <c r="F1038" s="935"/>
      <c r="G1038" s="935"/>
      <c r="H1038" s="935"/>
      <c r="I1038" s="935"/>
      <c r="J1038" s="935"/>
      <c r="K1038" s="935"/>
      <c r="L1038" s="935"/>
      <c r="M1038" s="935"/>
      <c r="N1038" s="935"/>
      <c r="O1038" s="935"/>
      <c r="P1038" s="935"/>
      <c r="Q1038" s="935"/>
      <c r="R1038" s="935"/>
      <c r="S1038" s="935"/>
      <c r="T1038" s="935"/>
      <c r="U1038" s="935"/>
      <c r="V1038" s="935"/>
      <c r="W1038" s="935"/>
      <c r="X1038" s="935"/>
      <c r="Y1038" s="935"/>
      <c r="Z1038" s="935"/>
      <c r="AA1038" s="935"/>
      <c r="AB1038" s="935"/>
      <c r="AC1038" s="935"/>
      <c r="AD1038" s="935"/>
      <c r="AE1038" s="935"/>
      <c r="AF1038" s="935"/>
      <c r="AG1038" s="935"/>
      <c r="AH1038" s="935"/>
      <c r="AI1038" s="935"/>
      <c r="AJ1038" s="935"/>
      <c r="AK1038" s="935"/>
      <c r="AL1038" s="935"/>
      <c r="AM1038" s="935"/>
      <c r="AN1038" s="935"/>
      <c r="AO1038" s="935"/>
      <c r="AP1038" s="935"/>
      <c r="AQ1038" s="935"/>
      <c r="AR1038" s="935"/>
      <c r="AS1038" s="935"/>
      <c r="AT1038" s="935"/>
      <c r="AU1038" s="935"/>
      <c r="AV1038" s="935"/>
      <c r="AW1038" s="935"/>
      <c r="AX1038" s="935"/>
      <c r="AY1038" s="935"/>
      <c r="AZ1038" s="935"/>
      <c r="BA1038" s="935"/>
      <c r="BB1038" s="935"/>
      <c r="BC1038" s="935"/>
      <c r="BD1038" s="935"/>
      <c r="BE1038" s="935"/>
      <c r="BF1038" s="936"/>
      <c r="BG1038" s="966"/>
      <c r="BH1038" s="966"/>
      <c r="BI1038" s="966"/>
      <c r="BJ1038" s="966"/>
      <c r="BK1038" s="966"/>
      <c r="BL1038" s="966"/>
      <c r="BM1038" s="105"/>
      <c r="BN1038" s="105"/>
      <c r="BO1038" s="105"/>
      <c r="BP1038" s="105"/>
      <c r="BQ1038" s="105"/>
      <c r="BR1038" s="105"/>
      <c r="BS1038" s="105"/>
      <c r="BT1038" s="105"/>
      <c r="BU1038" s="105"/>
      <c r="BV1038" s="105"/>
      <c r="BW1038" s="105"/>
      <c r="BX1038" s="105"/>
      <c r="BY1038" s="105"/>
      <c r="BZ1038" s="105"/>
      <c r="CA1038" s="105"/>
      <c r="CB1038" s="105"/>
    </row>
    <row r="1039" spans="1:80" s="32" customFormat="1" ht="12.75" customHeight="1">
      <c r="A1039" s="111"/>
      <c r="B1039" s="975"/>
      <c r="C1039" s="976"/>
      <c r="D1039" s="977"/>
      <c r="E1039" s="937"/>
      <c r="F1039" s="938"/>
      <c r="G1039" s="938"/>
      <c r="H1039" s="938"/>
      <c r="I1039" s="938"/>
      <c r="J1039" s="938"/>
      <c r="K1039" s="938"/>
      <c r="L1039" s="938"/>
      <c r="M1039" s="938"/>
      <c r="N1039" s="938"/>
      <c r="O1039" s="938"/>
      <c r="P1039" s="938"/>
      <c r="Q1039" s="938"/>
      <c r="R1039" s="938"/>
      <c r="S1039" s="938"/>
      <c r="T1039" s="938"/>
      <c r="U1039" s="938"/>
      <c r="V1039" s="938"/>
      <c r="W1039" s="938"/>
      <c r="X1039" s="938"/>
      <c r="Y1039" s="938"/>
      <c r="Z1039" s="938"/>
      <c r="AA1039" s="938"/>
      <c r="AB1039" s="938"/>
      <c r="AC1039" s="938"/>
      <c r="AD1039" s="938"/>
      <c r="AE1039" s="938"/>
      <c r="AF1039" s="938"/>
      <c r="AG1039" s="938"/>
      <c r="AH1039" s="938"/>
      <c r="AI1039" s="938"/>
      <c r="AJ1039" s="938"/>
      <c r="AK1039" s="938"/>
      <c r="AL1039" s="938"/>
      <c r="AM1039" s="938"/>
      <c r="AN1039" s="938"/>
      <c r="AO1039" s="938"/>
      <c r="AP1039" s="938"/>
      <c r="AQ1039" s="938"/>
      <c r="AR1039" s="938"/>
      <c r="AS1039" s="938"/>
      <c r="AT1039" s="938"/>
      <c r="AU1039" s="938"/>
      <c r="AV1039" s="938"/>
      <c r="AW1039" s="938"/>
      <c r="AX1039" s="938"/>
      <c r="AY1039" s="938"/>
      <c r="AZ1039" s="938"/>
      <c r="BA1039" s="938"/>
      <c r="BB1039" s="938"/>
      <c r="BC1039" s="938"/>
      <c r="BD1039" s="938"/>
      <c r="BE1039" s="938"/>
      <c r="BF1039" s="939"/>
      <c r="BG1039" s="966"/>
      <c r="BH1039" s="966"/>
      <c r="BI1039" s="966"/>
      <c r="BJ1039" s="966"/>
      <c r="BK1039" s="966"/>
      <c r="BL1039" s="966"/>
      <c r="BM1039" s="105"/>
      <c r="BN1039" s="105"/>
      <c r="BO1039" s="105"/>
      <c r="BP1039" s="105"/>
      <c r="BQ1039" s="105"/>
      <c r="BR1039" s="105"/>
      <c r="BS1039" s="105"/>
      <c r="BT1039" s="105"/>
      <c r="BU1039" s="105"/>
      <c r="BV1039" s="105"/>
      <c r="BW1039" s="105"/>
      <c r="BX1039" s="105"/>
      <c r="BY1039" s="105"/>
      <c r="BZ1039" s="105"/>
      <c r="CA1039" s="105"/>
      <c r="CB1039" s="105"/>
    </row>
    <row r="1040" spans="1:80" s="15" customFormat="1" ht="18" customHeight="1">
      <c r="A1040" s="90"/>
      <c r="B1040" s="1178" t="s">
        <v>80</v>
      </c>
      <c r="C1040" s="1121"/>
      <c r="D1040" s="1121"/>
      <c r="E1040" s="1121"/>
      <c r="F1040" s="1121"/>
      <c r="G1040" s="1121"/>
      <c r="H1040" s="1121"/>
      <c r="I1040" s="1121"/>
      <c r="J1040" s="1121"/>
      <c r="K1040" s="1121"/>
      <c r="L1040" s="1121"/>
      <c r="M1040" s="1121"/>
      <c r="N1040" s="1121"/>
      <c r="O1040" s="1121"/>
      <c r="P1040" s="1121"/>
      <c r="Q1040" s="1121"/>
      <c r="R1040" s="1121"/>
      <c r="S1040" s="1121"/>
      <c r="T1040" s="1121"/>
      <c r="U1040" s="1121"/>
      <c r="V1040" s="1121"/>
      <c r="W1040" s="1121"/>
      <c r="X1040" s="1121"/>
      <c r="Y1040" s="1121"/>
      <c r="Z1040" s="1121"/>
      <c r="AA1040" s="1121"/>
      <c r="AB1040" s="1121"/>
      <c r="AC1040" s="1121"/>
      <c r="AD1040" s="1121"/>
      <c r="AE1040" s="1121"/>
      <c r="AF1040" s="1121"/>
      <c r="AG1040" s="1121"/>
      <c r="AH1040" s="1121"/>
      <c r="AI1040" s="1121"/>
      <c r="AJ1040" s="1121"/>
      <c r="AK1040" s="1121"/>
      <c r="AL1040" s="1121"/>
      <c r="AM1040" s="1121"/>
      <c r="AN1040" s="1121"/>
      <c r="AO1040" s="1121"/>
      <c r="AP1040" s="1121"/>
      <c r="AQ1040" s="1121"/>
      <c r="AR1040" s="1121"/>
      <c r="AS1040" s="1121"/>
      <c r="AT1040" s="1121"/>
      <c r="AU1040" s="1121"/>
      <c r="AV1040" s="1121"/>
      <c r="AW1040" s="1121"/>
      <c r="AX1040" s="1121"/>
      <c r="AY1040" s="1121"/>
      <c r="AZ1040" s="1121"/>
      <c r="BA1040" s="1121"/>
      <c r="BB1040" s="1121"/>
      <c r="BC1040" s="1121"/>
      <c r="BD1040" s="1121"/>
      <c r="BE1040" s="1121"/>
      <c r="BF1040" s="1121"/>
      <c r="BG1040" s="1121"/>
      <c r="BH1040" s="1121"/>
      <c r="BI1040" s="1121"/>
      <c r="BJ1040" s="1121"/>
      <c r="BK1040" s="1121"/>
      <c r="BL1040" s="1122"/>
      <c r="BM1040" s="103"/>
      <c r="BN1040" s="103"/>
      <c r="BO1040" s="103"/>
      <c r="BP1040" s="103"/>
      <c r="BQ1040" s="103"/>
      <c r="BR1040" s="103"/>
      <c r="BS1040" s="103"/>
      <c r="BT1040" s="103"/>
    </row>
    <row r="1041" spans="1:80" s="32" customFormat="1" ht="12.75" customHeight="1">
      <c r="B1041" s="1106" t="s">
        <v>35</v>
      </c>
      <c r="C1041" s="1107"/>
      <c r="D1041" s="1108"/>
      <c r="E1041" s="940" t="s">
        <v>384</v>
      </c>
      <c r="F1041" s="941"/>
      <c r="G1041" s="941"/>
      <c r="H1041" s="941"/>
      <c r="I1041" s="941"/>
      <c r="J1041" s="941"/>
      <c r="K1041" s="941"/>
      <c r="L1041" s="941"/>
      <c r="M1041" s="941"/>
      <c r="N1041" s="941"/>
      <c r="O1041" s="941"/>
      <c r="P1041" s="941"/>
      <c r="Q1041" s="941"/>
      <c r="R1041" s="941"/>
      <c r="S1041" s="941"/>
      <c r="T1041" s="941"/>
      <c r="U1041" s="941"/>
      <c r="V1041" s="941"/>
      <c r="W1041" s="941"/>
      <c r="X1041" s="941"/>
      <c r="Y1041" s="941"/>
      <c r="Z1041" s="941"/>
      <c r="AA1041" s="941"/>
      <c r="AB1041" s="941"/>
      <c r="AC1041" s="941"/>
      <c r="AD1041" s="941"/>
      <c r="AE1041" s="941"/>
      <c r="AF1041" s="941"/>
      <c r="AG1041" s="941"/>
      <c r="AH1041" s="941"/>
      <c r="AI1041" s="941"/>
      <c r="AJ1041" s="941"/>
      <c r="AK1041" s="941"/>
      <c r="AL1041" s="941"/>
      <c r="AM1041" s="941"/>
      <c r="AN1041" s="941"/>
      <c r="AO1041" s="941"/>
      <c r="AP1041" s="941"/>
      <c r="AQ1041" s="941"/>
      <c r="AR1041" s="941"/>
      <c r="AS1041" s="941"/>
      <c r="AT1041" s="941"/>
      <c r="AU1041" s="941"/>
      <c r="AV1041" s="941"/>
      <c r="AW1041" s="941"/>
      <c r="AX1041" s="941"/>
      <c r="AY1041" s="941"/>
      <c r="AZ1041" s="941"/>
      <c r="BA1041" s="941"/>
      <c r="BB1041" s="941"/>
      <c r="BC1041" s="941"/>
      <c r="BD1041" s="941"/>
      <c r="BE1041" s="941"/>
      <c r="BF1041" s="942"/>
      <c r="BG1041" s="966"/>
      <c r="BH1041" s="966"/>
      <c r="BI1041" s="966"/>
      <c r="BJ1041" s="966"/>
      <c r="BK1041" s="966"/>
      <c r="BL1041" s="966"/>
      <c r="BM1041" s="105"/>
      <c r="BN1041" s="105"/>
      <c r="BO1041" s="105"/>
      <c r="BP1041" s="105"/>
      <c r="BQ1041" s="105"/>
      <c r="BR1041" s="105"/>
      <c r="BS1041" s="105"/>
      <c r="BT1041" s="105"/>
      <c r="BU1041" s="105"/>
      <c r="BV1041" s="105"/>
      <c r="BW1041" s="105"/>
      <c r="BX1041" s="105"/>
      <c r="BY1041" s="105"/>
      <c r="BZ1041" s="105"/>
      <c r="CA1041" s="105"/>
    </row>
    <row r="1042" spans="1:80" s="32" customFormat="1" ht="12.75" customHeight="1">
      <c r="B1042" s="1109"/>
      <c r="C1042" s="1110"/>
      <c r="D1042" s="1111"/>
      <c r="E1042" s="943"/>
      <c r="F1042" s="944"/>
      <c r="G1042" s="944"/>
      <c r="H1042" s="944"/>
      <c r="I1042" s="944"/>
      <c r="J1042" s="944"/>
      <c r="K1042" s="944"/>
      <c r="L1042" s="944"/>
      <c r="M1042" s="944"/>
      <c r="N1042" s="944"/>
      <c r="O1042" s="944"/>
      <c r="P1042" s="944"/>
      <c r="Q1042" s="944"/>
      <c r="R1042" s="944"/>
      <c r="S1042" s="944"/>
      <c r="T1042" s="944"/>
      <c r="U1042" s="944"/>
      <c r="V1042" s="944"/>
      <c r="W1042" s="944"/>
      <c r="X1042" s="944"/>
      <c r="Y1042" s="944"/>
      <c r="Z1042" s="944"/>
      <c r="AA1042" s="944"/>
      <c r="AB1042" s="944"/>
      <c r="AC1042" s="944"/>
      <c r="AD1042" s="944"/>
      <c r="AE1042" s="944"/>
      <c r="AF1042" s="944"/>
      <c r="AG1042" s="944"/>
      <c r="AH1042" s="944"/>
      <c r="AI1042" s="944"/>
      <c r="AJ1042" s="944"/>
      <c r="AK1042" s="944"/>
      <c r="AL1042" s="944"/>
      <c r="AM1042" s="944"/>
      <c r="AN1042" s="944"/>
      <c r="AO1042" s="944"/>
      <c r="AP1042" s="944"/>
      <c r="AQ1042" s="944"/>
      <c r="AR1042" s="944"/>
      <c r="AS1042" s="944"/>
      <c r="AT1042" s="944"/>
      <c r="AU1042" s="944"/>
      <c r="AV1042" s="944"/>
      <c r="AW1042" s="944"/>
      <c r="AX1042" s="944"/>
      <c r="AY1042" s="944"/>
      <c r="AZ1042" s="944"/>
      <c r="BA1042" s="944"/>
      <c r="BB1042" s="944"/>
      <c r="BC1042" s="944"/>
      <c r="BD1042" s="944"/>
      <c r="BE1042" s="944"/>
      <c r="BF1042" s="945"/>
      <c r="BG1042" s="966"/>
      <c r="BH1042" s="966"/>
      <c r="BI1042" s="966"/>
      <c r="BJ1042" s="966"/>
      <c r="BK1042" s="966"/>
      <c r="BL1042" s="966"/>
      <c r="BM1042" s="105"/>
      <c r="BN1042" s="105"/>
      <c r="BO1042" s="105"/>
      <c r="BP1042" s="105"/>
      <c r="BQ1042" s="105"/>
      <c r="BR1042" s="105"/>
      <c r="BS1042" s="105"/>
      <c r="BT1042" s="105"/>
      <c r="BU1042" s="105"/>
      <c r="BV1042" s="105"/>
      <c r="BW1042" s="105"/>
      <c r="BX1042" s="105"/>
      <c r="BY1042" s="105"/>
      <c r="BZ1042" s="105"/>
      <c r="CA1042" s="105"/>
    </row>
    <row r="1043" spans="1:80" s="32" customFormat="1" ht="12.75" customHeight="1">
      <c r="B1043" s="1112"/>
      <c r="C1043" s="1113"/>
      <c r="D1043" s="1114"/>
      <c r="E1043" s="946"/>
      <c r="F1043" s="947"/>
      <c r="G1043" s="947"/>
      <c r="H1043" s="947"/>
      <c r="I1043" s="947"/>
      <c r="J1043" s="947"/>
      <c r="K1043" s="947"/>
      <c r="L1043" s="947"/>
      <c r="M1043" s="947"/>
      <c r="N1043" s="947"/>
      <c r="O1043" s="947"/>
      <c r="P1043" s="947"/>
      <c r="Q1043" s="947"/>
      <c r="R1043" s="947"/>
      <c r="S1043" s="947"/>
      <c r="T1043" s="947"/>
      <c r="U1043" s="947"/>
      <c r="V1043" s="947"/>
      <c r="W1043" s="947"/>
      <c r="X1043" s="947"/>
      <c r="Y1043" s="947"/>
      <c r="Z1043" s="947"/>
      <c r="AA1043" s="947"/>
      <c r="AB1043" s="947"/>
      <c r="AC1043" s="947"/>
      <c r="AD1043" s="947"/>
      <c r="AE1043" s="947"/>
      <c r="AF1043" s="947"/>
      <c r="AG1043" s="947"/>
      <c r="AH1043" s="947"/>
      <c r="AI1043" s="947"/>
      <c r="AJ1043" s="947"/>
      <c r="AK1043" s="947"/>
      <c r="AL1043" s="947"/>
      <c r="AM1043" s="947"/>
      <c r="AN1043" s="947"/>
      <c r="AO1043" s="947"/>
      <c r="AP1043" s="947"/>
      <c r="AQ1043" s="947"/>
      <c r="AR1043" s="947"/>
      <c r="AS1043" s="947"/>
      <c r="AT1043" s="947"/>
      <c r="AU1043" s="947"/>
      <c r="AV1043" s="947"/>
      <c r="AW1043" s="947"/>
      <c r="AX1043" s="947"/>
      <c r="AY1043" s="947"/>
      <c r="AZ1043" s="947"/>
      <c r="BA1043" s="947"/>
      <c r="BB1043" s="947"/>
      <c r="BC1043" s="947"/>
      <c r="BD1043" s="947"/>
      <c r="BE1043" s="947"/>
      <c r="BF1043" s="948"/>
      <c r="BG1043" s="966"/>
      <c r="BH1043" s="966"/>
      <c r="BI1043" s="966"/>
      <c r="BJ1043" s="966"/>
      <c r="BK1043" s="966"/>
      <c r="BL1043" s="966"/>
      <c r="BM1043" s="105"/>
      <c r="BN1043" s="105"/>
      <c r="BO1043" s="105"/>
      <c r="BP1043" s="105"/>
      <c r="BQ1043" s="105"/>
      <c r="BR1043" s="105"/>
      <c r="BS1043" s="105"/>
      <c r="BT1043" s="105"/>
      <c r="BU1043" s="105"/>
      <c r="BV1043" s="105"/>
      <c r="BW1043" s="105"/>
      <c r="BX1043" s="105"/>
      <c r="BY1043" s="105"/>
      <c r="BZ1043" s="105"/>
      <c r="CA1043" s="105"/>
    </row>
    <row r="1044" spans="1:80" s="32" customFormat="1" ht="12.75" customHeight="1">
      <c r="A1044" s="111"/>
      <c r="E1044" s="110"/>
      <c r="F1044" s="110"/>
      <c r="G1044" s="110"/>
      <c r="H1044" s="110"/>
      <c r="BG1044" s="93"/>
      <c r="BH1044" s="93"/>
      <c r="BI1044" s="93"/>
      <c r="BJ1044" s="93"/>
      <c r="BK1044" s="93"/>
      <c r="BL1044" s="93"/>
      <c r="BM1044" s="105"/>
      <c r="BN1044" s="105"/>
      <c r="BO1044" s="105"/>
      <c r="BP1044" s="105"/>
      <c r="BQ1044" s="105"/>
      <c r="BR1044" s="105"/>
      <c r="BS1044" s="105"/>
      <c r="BT1044" s="105"/>
      <c r="BU1044" s="105"/>
      <c r="BV1044" s="105"/>
      <c r="BW1044" s="105"/>
      <c r="BX1044" s="105"/>
      <c r="BY1044" s="105"/>
      <c r="BZ1044" s="105"/>
      <c r="CA1044" s="105"/>
      <c r="CB1044" s="105"/>
    </row>
    <row r="1045" spans="1:80" s="14" customFormat="1" ht="20.100000000000001" customHeight="1">
      <c r="A1045" s="90" t="s">
        <v>817</v>
      </c>
      <c r="B1045" s="21"/>
      <c r="C1045" s="21"/>
      <c r="D1045" s="11"/>
      <c r="E1045" s="12"/>
      <c r="F1045" s="12"/>
      <c r="G1045" s="12"/>
      <c r="H1045" s="12"/>
      <c r="I1045" s="12"/>
      <c r="J1045" s="12"/>
      <c r="K1045" s="12"/>
      <c r="L1045" s="12"/>
      <c r="M1045" s="12"/>
      <c r="N1045" s="12"/>
      <c r="O1045" s="12"/>
      <c r="P1045" s="12"/>
      <c r="Q1045" s="12"/>
      <c r="R1045" s="12"/>
      <c r="S1045" s="12"/>
      <c r="T1045" s="12"/>
      <c r="U1045" s="12"/>
      <c r="V1045" s="12"/>
      <c r="W1045" s="13"/>
      <c r="X1045" s="13"/>
      <c r="Y1045" s="13"/>
      <c r="Z1045" s="13"/>
      <c r="AA1045" s="13"/>
      <c r="AB1045" s="13"/>
      <c r="AC1045" s="13"/>
      <c r="AD1045" s="13"/>
      <c r="AE1045" s="13"/>
      <c r="AF1045" s="13"/>
      <c r="AG1045" s="13"/>
      <c r="AH1045" s="13"/>
      <c r="AI1045" s="13"/>
      <c r="AJ1045" s="13"/>
      <c r="AK1045" s="13"/>
      <c r="AL1045" s="13"/>
      <c r="AM1045" s="13"/>
      <c r="AN1045" s="13"/>
      <c r="AO1045" s="13"/>
      <c r="AP1045" s="13"/>
      <c r="BG1045" s="311"/>
      <c r="BH1045" s="311"/>
      <c r="BI1045" s="311"/>
      <c r="BJ1045" s="311"/>
      <c r="BK1045" s="311"/>
      <c r="BL1045" s="101"/>
      <c r="BM1045" s="101"/>
      <c r="BN1045" s="101"/>
      <c r="BO1045" s="101"/>
      <c r="BP1045" s="101"/>
      <c r="BQ1045" s="101"/>
      <c r="BR1045" s="101"/>
      <c r="BS1045" s="101"/>
      <c r="BT1045" s="101"/>
      <c r="BU1045" s="101"/>
      <c r="BV1045" s="101"/>
      <c r="BW1045" s="101"/>
      <c r="BX1045" s="101"/>
      <c r="BY1045" s="101"/>
      <c r="BZ1045" s="101"/>
      <c r="CA1045" s="101"/>
    </row>
    <row r="1046" spans="1:80" s="15" customFormat="1" ht="18" customHeight="1">
      <c r="A1046" s="90"/>
      <c r="B1046" s="1223" t="s">
        <v>86</v>
      </c>
      <c r="C1046" s="1223"/>
      <c r="D1046" s="1223"/>
      <c r="E1046" s="1223"/>
      <c r="F1046" s="1223"/>
      <c r="G1046" s="1223"/>
      <c r="H1046" s="1223"/>
      <c r="I1046" s="1223"/>
      <c r="J1046" s="1223"/>
      <c r="K1046" s="1223"/>
      <c r="L1046" s="1223"/>
      <c r="M1046" s="1223"/>
      <c r="N1046" s="1223"/>
      <c r="O1046" s="1223"/>
      <c r="P1046" s="1223"/>
      <c r="Q1046" s="1223"/>
      <c r="R1046" s="1223"/>
      <c r="S1046" s="1223"/>
      <c r="T1046" s="1223"/>
      <c r="U1046" s="1223"/>
      <c r="V1046" s="1223"/>
      <c r="W1046" s="1223"/>
      <c r="X1046" s="1223"/>
      <c r="Y1046" s="1223"/>
      <c r="Z1046" s="1223"/>
      <c r="AA1046" s="1223"/>
      <c r="AB1046" s="1223"/>
      <c r="AC1046" s="1223"/>
      <c r="AD1046" s="1223"/>
      <c r="AE1046" s="1223"/>
      <c r="AF1046" s="1223"/>
      <c r="AG1046" s="1223"/>
      <c r="AH1046" s="1223"/>
      <c r="AI1046" s="1223"/>
      <c r="AJ1046" s="1223"/>
      <c r="AK1046" s="1223"/>
      <c r="AL1046" s="1223"/>
      <c r="AM1046" s="1223"/>
      <c r="AN1046" s="1223"/>
      <c r="AO1046" s="1223"/>
      <c r="AP1046" s="1223"/>
      <c r="AQ1046" s="1223"/>
      <c r="AR1046" s="1223"/>
      <c r="AS1046" s="1223"/>
      <c r="AT1046" s="1223"/>
      <c r="AU1046" s="1223"/>
      <c r="AV1046" s="1223"/>
      <c r="AW1046" s="1223"/>
      <c r="AX1046" s="1223"/>
      <c r="AY1046" s="1223"/>
      <c r="AZ1046" s="1223"/>
      <c r="BA1046" s="1223"/>
      <c r="BB1046" s="1223"/>
      <c r="BC1046" s="1223"/>
      <c r="BD1046" s="1223"/>
      <c r="BE1046" s="1223"/>
      <c r="BF1046" s="1223"/>
      <c r="BG1046" s="1584"/>
      <c r="BH1046" s="1584"/>
      <c r="BI1046" s="1584"/>
      <c r="BJ1046" s="1584"/>
      <c r="BK1046" s="1584"/>
      <c r="BL1046" s="1584"/>
      <c r="BM1046" s="103"/>
      <c r="BN1046" s="103"/>
      <c r="BO1046" s="103"/>
      <c r="BP1046" s="103"/>
      <c r="BQ1046" s="103"/>
      <c r="BR1046" s="103"/>
      <c r="BS1046" s="103"/>
      <c r="BT1046" s="103"/>
    </row>
    <row r="1047" spans="1:80" s="32" customFormat="1" ht="12.75" customHeight="1">
      <c r="B1047" s="972" t="s">
        <v>30</v>
      </c>
      <c r="C1047" s="973"/>
      <c r="D1047" s="974"/>
      <c r="E1047" s="934" t="s">
        <v>385</v>
      </c>
      <c r="F1047" s="935"/>
      <c r="G1047" s="935"/>
      <c r="H1047" s="935"/>
      <c r="I1047" s="935"/>
      <c r="J1047" s="935"/>
      <c r="K1047" s="935"/>
      <c r="L1047" s="935"/>
      <c r="M1047" s="935"/>
      <c r="N1047" s="935"/>
      <c r="O1047" s="935"/>
      <c r="P1047" s="935"/>
      <c r="Q1047" s="935"/>
      <c r="R1047" s="935"/>
      <c r="S1047" s="935"/>
      <c r="T1047" s="935"/>
      <c r="U1047" s="935"/>
      <c r="V1047" s="935"/>
      <c r="W1047" s="935"/>
      <c r="X1047" s="935"/>
      <c r="Y1047" s="935"/>
      <c r="Z1047" s="935"/>
      <c r="AA1047" s="935"/>
      <c r="AB1047" s="935"/>
      <c r="AC1047" s="935"/>
      <c r="AD1047" s="935"/>
      <c r="AE1047" s="935"/>
      <c r="AF1047" s="935"/>
      <c r="AG1047" s="935"/>
      <c r="AH1047" s="935"/>
      <c r="AI1047" s="935"/>
      <c r="AJ1047" s="935"/>
      <c r="AK1047" s="935"/>
      <c r="AL1047" s="935"/>
      <c r="AM1047" s="935"/>
      <c r="AN1047" s="935"/>
      <c r="AO1047" s="935"/>
      <c r="AP1047" s="935"/>
      <c r="AQ1047" s="935"/>
      <c r="AR1047" s="935"/>
      <c r="AS1047" s="935"/>
      <c r="AT1047" s="935"/>
      <c r="AU1047" s="935"/>
      <c r="AV1047" s="935"/>
      <c r="AW1047" s="935"/>
      <c r="AX1047" s="935"/>
      <c r="AY1047" s="935"/>
      <c r="AZ1047" s="935"/>
      <c r="BA1047" s="935"/>
      <c r="BB1047" s="935"/>
      <c r="BC1047" s="935"/>
      <c r="BD1047" s="935"/>
      <c r="BE1047" s="935"/>
      <c r="BF1047" s="936"/>
      <c r="BG1047" s="966"/>
      <c r="BH1047" s="966"/>
      <c r="BI1047" s="966"/>
      <c r="BJ1047" s="966"/>
      <c r="BK1047" s="966"/>
      <c r="BL1047" s="966"/>
      <c r="BM1047" s="105"/>
      <c r="BN1047" s="105"/>
      <c r="BO1047" s="105"/>
      <c r="BP1047" s="105"/>
      <c r="BQ1047" s="105"/>
      <c r="BR1047" s="105"/>
      <c r="BS1047" s="105"/>
      <c r="BT1047" s="105"/>
      <c r="BU1047" s="105"/>
      <c r="BV1047" s="105"/>
      <c r="BW1047" s="105"/>
      <c r="BX1047" s="105"/>
      <c r="BY1047" s="105"/>
      <c r="BZ1047" s="105"/>
      <c r="CA1047" s="105"/>
    </row>
    <row r="1048" spans="1:80" s="32" customFormat="1" ht="12.75" customHeight="1">
      <c r="B1048" s="972"/>
      <c r="C1048" s="973"/>
      <c r="D1048" s="974"/>
      <c r="E1048" s="934"/>
      <c r="F1048" s="935"/>
      <c r="G1048" s="935"/>
      <c r="H1048" s="935"/>
      <c r="I1048" s="935"/>
      <c r="J1048" s="935"/>
      <c r="K1048" s="935"/>
      <c r="L1048" s="935"/>
      <c r="M1048" s="935"/>
      <c r="N1048" s="935"/>
      <c r="O1048" s="935"/>
      <c r="P1048" s="935"/>
      <c r="Q1048" s="935"/>
      <c r="R1048" s="935"/>
      <c r="S1048" s="935"/>
      <c r="T1048" s="935"/>
      <c r="U1048" s="935"/>
      <c r="V1048" s="935"/>
      <c r="W1048" s="935"/>
      <c r="X1048" s="935"/>
      <c r="Y1048" s="935"/>
      <c r="Z1048" s="935"/>
      <c r="AA1048" s="935"/>
      <c r="AB1048" s="935"/>
      <c r="AC1048" s="935"/>
      <c r="AD1048" s="935"/>
      <c r="AE1048" s="935"/>
      <c r="AF1048" s="935"/>
      <c r="AG1048" s="935"/>
      <c r="AH1048" s="935"/>
      <c r="AI1048" s="935"/>
      <c r="AJ1048" s="935"/>
      <c r="AK1048" s="935"/>
      <c r="AL1048" s="935"/>
      <c r="AM1048" s="935"/>
      <c r="AN1048" s="935"/>
      <c r="AO1048" s="935"/>
      <c r="AP1048" s="935"/>
      <c r="AQ1048" s="935"/>
      <c r="AR1048" s="935"/>
      <c r="AS1048" s="935"/>
      <c r="AT1048" s="935"/>
      <c r="AU1048" s="935"/>
      <c r="AV1048" s="935"/>
      <c r="AW1048" s="935"/>
      <c r="AX1048" s="935"/>
      <c r="AY1048" s="935"/>
      <c r="AZ1048" s="935"/>
      <c r="BA1048" s="935"/>
      <c r="BB1048" s="935"/>
      <c r="BC1048" s="935"/>
      <c r="BD1048" s="935"/>
      <c r="BE1048" s="935"/>
      <c r="BF1048" s="936"/>
      <c r="BG1048" s="966"/>
      <c r="BH1048" s="966"/>
      <c r="BI1048" s="966"/>
      <c r="BJ1048" s="966"/>
      <c r="BK1048" s="966"/>
      <c r="BL1048" s="966"/>
      <c r="BM1048" s="105"/>
      <c r="BN1048" s="105"/>
      <c r="BO1048" s="105"/>
      <c r="BP1048" s="105"/>
      <c r="BQ1048" s="105"/>
      <c r="BR1048" s="105"/>
      <c r="BS1048" s="105"/>
      <c r="BT1048" s="105"/>
      <c r="BU1048" s="105"/>
      <c r="BV1048" s="105"/>
      <c r="BW1048" s="105"/>
      <c r="BX1048" s="105"/>
      <c r="BY1048" s="105"/>
      <c r="BZ1048" s="105"/>
      <c r="CA1048" s="105"/>
    </row>
    <row r="1049" spans="1:80" s="32" customFormat="1" ht="12.75" customHeight="1">
      <c r="B1049" s="975"/>
      <c r="C1049" s="976"/>
      <c r="D1049" s="977"/>
      <c r="E1049" s="937"/>
      <c r="F1049" s="938"/>
      <c r="G1049" s="938"/>
      <c r="H1049" s="938"/>
      <c r="I1049" s="938"/>
      <c r="J1049" s="938"/>
      <c r="K1049" s="938"/>
      <c r="L1049" s="938"/>
      <c r="M1049" s="938"/>
      <c r="N1049" s="938"/>
      <c r="O1049" s="938"/>
      <c r="P1049" s="938"/>
      <c r="Q1049" s="938"/>
      <c r="R1049" s="938"/>
      <c r="S1049" s="938"/>
      <c r="T1049" s="938"/>
      <c r="U1049" s="938"/>
      <c r="V1049" s="938"/>
      <c r="W1049" s="938"/>
      <c r="X1049" s="938"/>
      <c r="Y1049" s="938"/>
      <c r="Z1049" s="938"/>
      <c r="AA1049" s="938"/>
      <c r="AB1049" s="938"/>
      <c r="AC1049" s="938"/>
      <c r="AD1049" s="938"/>
      <c r="AE1049" s="938"/>
      <c r="AF1049" s="938"/>
      <c r="AG1049" s="938"/>
      <c r="AH1049" s="938"/>
      <c r="AI1049" s="938"/>
      <c r="AJ1049" s="938"/>
      <c r="AK1049" s="938"/>
      <c r="AL1049" s="938"/>
      <c r="AM1049" s="938"/>
      <c r="AN1049" s="938"/>
      <c r="AO1049" s="938"/>
      <c r="AP1049" s="938"/>
      <c r="AQ1049" s="938"/>
      <c r="AR1049" s="938"/>
      <c r="AS1049" s="938"/>
      <c r="AT1049" s="938"/>
      <c r="AU1049" s="938"/>
      <c r="AV1049" s="938"/>
      <c r="AW1049" s="938"/>
      <c r="AX1049" s="938"/>
      <c r="AY1049" s="938"/>
      <c r="AZ1049" s="938"/>
      <c r="BA1049" s="938"/>
      <c r="BB1049" s="938"/>
      <c r="BC1049" s="938"/>
      <c r="BD1049" s="938"/>
      <c r="BE1049" s="938"/>
      <c r="BF1049" s="939"/>
      <c r="BG1049" s="966"/>
      <c r="BH1049" s="966"/>
      <c r="BI1049" s="966"/>
      <c r="BJ1049" s="966"/>
      <c r="BK1049" s="966"/>
      <c r="BL1049" s="966"/>
      <c r="BM1049" s="105"/>
      <c r="BN1049" s="105"/>
      <c r="BO1049" s="105"/>
      <c r="BP1049" s="105"/>
      <c r="BQ1049" s="105"/>
      <c r="BR1049" s="105"/>
      <c r="BS1049" s="105"/>
      <c r="BT1049" s="105"/>
      <c r="BU1049" s="105"/>
      <c r="BV1049" s="105"/>
      <c r="BW1049" s="105"/>
      <c r="BX1049" s="105"/>
      <c r="BY1049" s="105"/>
      <c r="BZ1049" s="105"/>
      <c r="CA1049" s="105"/>
    </row>
    <row r="1050" spans="1:80" s="32" customFormat="1" ht="12.75" customHeight="1">
      <c r="B1050" s="969" t="s">
        <v>33</v>
      </c>
      <c r="C1050" s="970"/>
      <c r="D1050" s="971"/>
      <c r="E1050" s="931" t="s">
        <v>386</v>
      </c>
      <c r="F1050" s="932"/>
      <c r="G1050" s="932"/>
      <c r="H1050" s="932"/>
      <c r="I1050" s="932"/>
      <c r="J1050" s="932"/>
      <c r="K1050" s="932"/>
      <c r="L1050" s="932"/>
      <c r="M1050" s="932"/>
      <c r="N1050" s="932"/>
      <c r="O1050" s="932"/>
      <c r="P1050" s="932"/>
      <c r="Q1050" s="932"/>
      <c r="R1050" s="932"/>
      <c r="S1050" s="932"/>
      <c r="T1050" s="932"/>
      <c r="U1050" s="932"/>
      <c r="V1050" s="932"/>
      <c r="W1050" s="932"/>
      <c r="X1050" s="932"/>
      <c r="Y1050" s="932"/>
      <c r="Z1050" s="932"/>
      <c r="AA1050" s="932"/>
      <c r="AB1050" s="932"/>
      <c r="AC1050" s="932"/>
      <c r="AD1050" s="932"/>
      <c r="AE1050" s="932"/>
      <c r="AF1050" s="932"/>
      <c r="AG1050" s="932"/>
      <c r="AH1050" s="932"/>
      <c r="AI1050" s="932"/>
      <c r="AJ1050" s="932"/>
      <c r="AK1050" s="932"/>
      <c r="AL1050" s="932"/>
      <c r="AM1050" s="932"/>
      <c r="AN1050" s="932"/>
      <c r="AO1050" s="932"/>
      <c r="AP1050" s="932"/>
      <c r="AQ1050" s="932"/>
      <c r="AR1050" s="932"/>
      <c r="AS1050" s="932"/>
      <c r="AT1050" s="932"/>
      <c r="AU1050" s="932"/>
      <c r="AV1050" s="932"/>
      <c r="AW1050" s="932"/>
      <c r="AX1050" s="932"/>
      <c r="AY1050" s="932"/>
      <c r="AZ1050" s="932"/>
      <c r="BA1050" s="932"/>
      <c r="BB1050" s="932"/>
      <c r="BC1050" s="932"/>
      <c r="BD1050" s="932"/>
      <c r="BE1050" s="932"/>
      <c r="BF1050" s="933"/>
      <c r="BG1050" s="966"/>
      <c r="BH1050" s="966"/>
      <c r="BI1050" s="966"/>
      <c r="BJ1050" s="966"/>
      <c r="BK1050" s="966"/>
      <c r="BL1050" s="966"/>
      <c r="BM1050" s="105"/>
      <c r="BN1050" s="105"/>
      <c r="BO1050" s="105"/>
      <c r="BP1050" s="105"/>
      <c r="BQ1050" s="105"/>
      <c r="BR1050" s="105"/>
      <c r="BS1050" s="105"/>
      <c r="BT1050" s="105"/>
      <c r="BU1050" s="105"/>
      <c r="BV1050" s="105"/>
      <c r="BW1050" s="105"/>
      <c r="BX1050" s="105"/>
      <c r="BY1050" s="105"/>
      <c r="BZ1050" s="105"/>
      <c r="CA1050" s="105"/>
    </row>
    <row r="1051" spans="1:80" s="32" customFormat="1" ht="12.75" customHeight="1">
      <c r="B1051" s="972"/>
      <c r="C1051" s="973"/>
      <c r="D1051" s="974"/>
      <c r="E1051" s="934"/>
      <c r="F1051" s="935"/>
      <c r="G1051" s="935"/>
      <c r="H1051" s="935"/>
      <c r="I1051" s="935"/>
      <c r="J1051" s="935"/>
      <c r="K1051" s="935"/>
      <c r="L1051" s="935"/>
      <c r="M1051" s="935"/>
      <c r="N1051" s="935"/>
      <c r="O1051" s="935"/>
      <c r="P1051" s="935"/>
      <c r="Q1051" s="935"/>
      <c r="R1051" s="935"/>
      <c r="S1051" s="935"/>
      <c r="T1051" s="935"/>
      <c r="U1051" s="935"/>
      <c r="V1051" s="935"/>
      <c r="W1051" s="935"/>
      <c r="X1051" s="935"/>
      <c r="Y1051" s="935"/>
      <c r="Z1051" s="935"/>
      <c r="AA1051" s="935"/>
      <c r="AB1051" s="935"/>
      <c r="AC1051" s="935"/>
      <c r="AD1051" s="935"/>
      <c r="AE1051" s="935"/>
      <c r="AF1051" s="935"/>
      <c r="AG1051" s="935"/>
      <c r="AH1051" s="935"/>
      <c r="AI1051" s="935"/>
      <c r="AJ1051" s="935"/>
      <c r="AK1051" s="935"/>
      <c r="AL1051" s="935"/>
      <c r="AM1051" s="935"/>
      <c r="AN1051" s="935"/>
      <c r="AO1051" s="935"/>
      <c r="AP1051" s="935"/>
      <c r="AQ1051" s="935"/>
      <c r="AR1051" s="935"/>
      <c r="AS1051" s="935"/>
      <c r="AT1051" s="935"/>
      <c r="AU1051" s="935"/>
      <c r="AV1051" s="935"/>
      <c r="AW1051" s="935"/>
      <c r="AX1051" s="935"/>
      <c r="AY1051" s="935"/>
      <c r="AZ1051" s="935"/>
      <c r="BA1051" s="935"/>
      <c r="BB1051" s="935"/>
      <c r="BC1051" s="935"/>
      <c r="BD1051" s="935"/>
      <c r="BE1051" s="935"/>
      <c r="BF1051" s="936"/>
      <c r="BG1051" s="966"/>
      <c r="BH1051" s="966"/>
      <c r="BI1051" s="966"/>
      <c r="BJ1051" s="966"/>
      <c r="BK1051" s="966"/>
      <c r="BL1051" s="966"/>
      <c r="BM1051" s="105"/>
      <c r="BN1051" s="105"/>
      <c r="BO1051" s="105"/>
      <c r="BP1051" s="105"/>
      <c r="BQ1051" s="105"/>
      <c r="BR1051" s="105"/>
      <c r="BS1051" s="105"/>
      <c r="BT1051" s="105"/>
      <c r="BU1051" s="105"/>
      <c r="BV1051" s="105"/>
      <c r="BW1051" s="105"/>
      <c r="BX1051" s="105"/>
      <c r="BY1051" s="105"/>
      <c r="BZ1051" s="105"/>
      <c r="CA1051" s="105"/>
    </row>
    <row r="1052" spans="1:80" s="32" customFormat="1" ht="12.75" customHeight="1">
      <c r="B1052" s="972"/>
      <c r="C1052" s="973"/>
      <c r="D1052" s="974"/>
      <c r="E1052" s="934"/>
      <c r="F1052" s="935"/>
      <c r="G1052" s="935"/>
      <c r="H1052" s="935"/>
      <c r="I1052" s="935"/>
      <c r="J1052" s="935"/>
      <c r="K1052" s="935"/>
      <c r="L1052" s="935"/>
      <c r="M1052" s="935"/>
      <c r="N1052" s="935"/>
      <c r="O1052" s="935"/>
      <c r="P1052" s="935"/>
      <c r="Q1052" s="935"/>
      <c r="R1052" s="935"/>
      <c r="S1052" s="935"/>
      <c r="T1052" s="935"/>
      <c r="U1052" s="935"/>
      <c r="V1052" s="935"/>
      <c r="W1052" s="935"/>
      <c r="X1052" s="935"/>
      <c r="Y1052" s="935"/>
      <c r="Z1052" s="935"/>
      <c r="AA1052" s="935"/>
      <c r="AB1052" s="935"/>
      <c r="AC1052" s="935"/>
      <c r="AD1052" s="935"/>
      <c r="AE1052" s="935"/>
      <c r="AF1052" s="935"/>
      <c r="AG1052" s="935"/>
      <c r="AH1052" s="935"/>
      <c r="AI1052" s="935"/>
      <c r="AJ1052" s="935"/>
      <c r="AK1052" s="935"/>
      <c r="AL1052" s="935"/>
      <c r="AM1052" s="935"/>
      <c r="AN1052" s="935"/>
      <c r="AO1052" s="935"/>
      <c r="AP1052" s="935"/>
      <c r="AQ1052" s="935"/>
      <c r="AR1052" s="935"/>
      <c r="AS1052" s="935"/>
      <c r="AT1052" s="935"/>
      <c r="AU1052" s="935"/>
      <c r="AV1052" s="935"/>
      <c r="AW1052" s="935"/>
      <c r="AX1052" s="935"/>
      <c r="AY1052" s="935"/>
      <c r="AZ1052" s="935"/>
      <c r="BA1052" s="935"/>
      <c r="BB1052" s="935"/>
      <c r="BC1052" s="935"/>
      <c r="BD1052" s="935"/>
      <c r="BE1052" s="935"/>
      <c r="BF1052" s="936"/>
      <c r="BG1052" s="966"/>
      <c r="BH1052" s="966"/>
      <c r="BI1052" s="966"/>
      <c r="BJ1052" s="966"/>
      <c r="BK1052" s="966"/>
      <c r="BL1052" s="966"/>
      <c r="BM1052" s="105"/>
      <c r="BN1052" s="105"/>
      <c r="BO1052" s="105"/>
      <c r="BP1052" s="105"/>
      <c r="BQ1052" s="105"/>
      <c r="BR1052" s="105"/>
      <c r="BS1052" s="105"/>
      <c r="BT1052" s="105"/>
      <c r="BU1052" s="105"/>
      <c r="BV1052" s="105"/>
      <c r="BW1052" s="105"/>
      <c r="BX1052" s="105"/>
      <c r="BY1052" s="105"/>
      <c r="BZ1052" s="105"/>
      <c r="CA1052" s="105"/>
    </row>
    <row r="1053" spans="1:80" s="15" customFormat="1" ht="18" customHeight="1">
      <c r="A1053" s="90"/>
      <c r="B1053" s="1223" t="s">
        <v>80</v>
      </c>
      <c r="C1053" s="1223"/>
      <c r="D1053" s="1223"/>
      <c r="E1053" s="1223"/>
      <c r="F1053" s="1223"/>
      <c r="G1053" s="1223"/>
      <c r="H1053" s="1223"/>
      <c r="I1053" s="1223"/>
      <c r="J1053" s="1223"/>
      <c r="K1053" s="1223"/>
      <c r="L1053" s="1223"/>
      <c r="M1053" s="1223"/>
      <c r="N1053" s="1223"/>
      <c r="O1053" s="1223"/>
      <c r="P1053" s="1223"/>
      <c r="Q1053" s="1223"/>
      <c r="R1053" s="1223"/>
      <c r="S1053" s="1223"/>
      <c r="T1053" s="1223"/>
      <c r="U1053" s="1223"/>
      <c r="V1053" s="1223"/>
      <c r="W1053" s="1223"/>
      <c r="X1053" s="1223"/>
      <c r="Y1053" s="1223"/>
      <c r="Z1053" s="1223"/>
      <c r="AA1053" s="1223"/>
      <c r="AB1053" s="1223"/>
      <c r="AC1053" s="1223"/>
      <c r="AD1053" s="1223"/>
      <c r="AE1053" s="1223"/>
      <c r="AF1053" s="1223"/>
      <c r="AG1053" s="1223"/>
      <c r="AH1053" s="1223"/>
      <c r="AI1053" s="1223"/>
      <c r="AJ1053" s="1223"/>
      <c r="AK1053" s="1223"/>
      <c r="AL1053" s="1223"/>
      <c r="AM1053" s="1223"/>
      <c r="AN1053" s="1223"/>
      <c r="AO1053" s="1223"/>
      <c r="AP1053" s="1223"/>
      <c r="AQ1053" s="1223"/>
      <c r="AR1053" s="1223"/>
      <c r="AS1053" s="1223"/>
      <c r="AT1053" s="1223"/>
      <c r="AU1053" s="1223"/>
      <c r="AV1053" s="1223"/>
      <c r="AW1053" s="1223"/>
      <c r="AX1053" s="1223"/>
      <c r="AY1053" s="1223"/>
      <c r="AZ1053" s="1223"/>
      <c r="BA1053" s="1223"/>
      <c r="BB1053" s="1223"/>
      <c r="BC1053" s="1223"/>
      <c r="BD1053" s="1223"/>
      <c r="BE1053" s="1223"/>
      <c r="BF1053" s="1223"/>
      <c r="BG1053" s="1223"/>
      <c r="BH1053" s="1223"/>
      <c r="BI1053" s="1223"/>
      <c r="BJ1053" s="1223"/>
      <c r="BK1053" s="1223"/>
      <c r="BL1053" s="1223"/>
      <c r="BM1053" s="103"/>
      <c r="BN1053" s="103"/>
      <c r="BO1053" s="103"/>
      <c r="BP1053" s="103"/>
      <c r="BQ1053" s="103"/>
      <c r="BR1053" s="103"/>
      <c r="BS1053" s="103"/>
      <c r="BT1053" s="103"/>
    </row>
    <row r="1054" spans="1:80" s="32" customFormat="1" ht="12.75" customHeight="1">
      <c r="B1054" s="1109" t="s">
        <v>34</v>
      </c>
      <c r="C1054" s="1110"/>
      <c r="D1054" s="1111"/>
      <c r="E1054" s="934" t="s">
        <v>387</v>
      </c>
      <c r="F1054" s="935"/>
      <c r="G1054" s="935"/>
      <c r="H1054" s="935"/>
      <c r="I1054" s="935"/>
      <c r="J1054" s="935"/>
      <c r="K1054" s="935"/>
      <c r="L1054" s="935"/>
      <c r="M1054" s="935"/>
      <c r="N1054" s="935"/>
      <c r="O1054" s="935"/>
      <c r="P1054" s="935"/>
      <c r="Q1054" s="935"/>
      <c r="R1054" s="935"/>
      <c r="S1054" s="935"/>
      <c r="T1054" s="935"/>
      <c r="U1054" s="935"/>
      <c r="V1054" s="935"/>
      <c r="W1054" s="935"/>
      <c r="X1054" s="935"/>
      <c r="Y1054" s="935"/>
      <c r="Z1054" s="935"/>
      <c r="AA1054" s="935"/>
      <c r="AB1054" s="935"/>
      <c r="AC1054" s="935"/>
      <c r="AD1054" s="935"/>
      <c r="AE1054" s="935"/>
      <c r="AF1054" s="935"/>
      <c r="AG1054" s="935"/>
      <c r="AH1054" s="935"/>
      <c r="AI1054" s="935"/>
      <c r="AJ1054" s="935"/>
      <c r="AK1054" s="935"/>
      <c r="AL1054" s="935"/>
      <c r="AM1054" s="935"/>
      <c r="AN1054" s="935"/>
      <c r="AO1054" s="935"/>
      <c r="AP1054" s="935"/>
      <c r="AQ1054" s="935"/>
      <c r="AR1054" s="935"/>
      <c r="AS1054" s="935"/>
      <c r="AT1054" s="935"/>
      <c r="AU1054" s="935"/>
      <c r="AV1054" s="935"/>
      <c r="AW1054" s="935"/>
      <c r="AX1054" s="935"/>
      <c r="AY1054" s="935"/>
      <c r="AZ1054" s="935"/>
      <c r="BA1054" s="935"/>
      <c r="BB1054" s="935"/>
      <c r="BC1054" s="935"/>
      <c r="BD1054" s="935"/>
      <c r="BE1054" s="935"/>
      <c r="BF1054" s="936"/>
      <c r="BG1054" s="966"/>
      <c r="BH1054" s="966"/>
      <c r="BI1054" s="966"/>
      <c r="BJ1054" s="966"/>
      <c r="BK1054" s="966"/>
      <c r="BL1054" s="966"/>
      <c r="BM1054" s="105"/>
      <c r="BN1054" s="105"/>
      <c r="BO1054" s="105"/>
      <c r="BP1054" s="105"/>
      <c r="BQ1054" s="105"/>
      <c r="BR1054" s="105"/>
      <c r="BS1054" s="105"/>
      <c r="BT1054" s="105"/>
      <c r="BU1054" s="105"/>
      <c r="BV1054" s="105"/>
      <c r="BW1054" s="105"/>
      <c r="BX1054" s="105"/>
      <c r="BY1054" s="105"/>
      <c r="BZ1054" s="105"/>
      <c r="CA1054" s="105"/>
    </row>
    <row r="1055" spans="1:80" s="32" customFormat="1" ht="12.75" customHeight="1">
      <c r="B1055" s="1109"/>
      <c r="C1055" s="1110"/>
      <c r="D1055" s="1111"/>
      <c r="E1055" s="934"/>
      <c r="F1055" s="935"/>
      <c r="G1055" s="935"/>
      <c r="H1055" s="935"/>
      <c r="I1055" s="935"/>
      <c r="J1055" s="935"/>
      <c r="K1055" s="935"/>
      <c r="L1055" s="935"/>
      <c r="M1055" s="935"/>
      <c r="N1055" s="935"/>
      <c r="O1055" s="935"/>
      <c r="P1055" s="935"/>
      <c r="Q1055" s="935"/>
      <c r="R1055" s="935"/>
      <c r="S1055" s="935"/>
      <c r="T1055" s="935"/>
      <c r="U1055" s="935"/>
      <c r="V1055" s="935"/>
      <c r="W1055" s="935"/>
      <c r="X1055" s="935"/>
      <c r="Y1055" s="935"/>
      <c r="Z1055" s="935"/>
      <c r="AA1055" s="935"/>
      <c r="AB1055" s="935"/>
      <c r="AC1055" s="935"/>
      <c r="AD1055" s="935"/>
      <c r="AE1055" s="935"/>
      <c r="AF1055" s="935"/>
      <c r="AG1055" s="935"/>
      <c r="AH1055" s="935"/>
      <c r="AI1055" s="935"/>
      <c r="AJ1055" s="935"/>
      <c r="AK1055" s="935"/>
      <c r="AL1055" s="935"/>
      <c r="AM1055" s="935"/>
      <c r="AN1055" s="935"/>
      <c r="AO1055" s="935"/>
      <c r="AP1055" s="935"/>
      <c r="AQ1055" s="935"/>
      <c r="AR1055" s="935"/>
      <c r="AS1055" s="935"/>
      <c r="AT1055" s="935"/>
      <c r="AU1055" s="935"/>
      <c r="AV1055" s="935"/>
      <c r="AW1055" s="935"/>
      <c r="AX1055" s="935"/>
      <c r="AY1055" s="935"/>
      <c r="AZ1055" s="935"/>
      <c r="BA1055" s="935"/>
      <c r="BB1055" s="935"/>
      <c r="BC1055" s="935"/>
      <c r="BD1055" s="935"/>
      <c r="BE1055" s="935"/>
      <c r="BF1055" s="936"/>
      <c r="BG1055" s="966"/>
      <c r="BH1055" s="966"/>
      <c r="BI1055" s="966"/>
      <c r="BJ1055" s="966"/>
      <c r="BK1055" s="966"/>
      <c r="BL1055" s="966"/>
      <c r="BM1055" s="105"/>
      <c r="BN1055" s="105"/>
      <c r="BO1055" s="105"/>
      <c r="BP1055" s="105"/>
      <c r="BQ1055" s="105"/>
      <c r="BR1055" s="105"/>
      <c r="BS1055" s="105"/>
      <c r="BT1055" s="105"/>
      <c r="BU1055" s="105"/>
      <c r="BV1055" s="105"/>
      <c r="BW1055" s="105"/>
      <c r="BX1055" s="105"/>
      <c r="BY1055" s="105"/>
      <c r="BZ1055" s="105"/>
      <c r="CA1055" s="105"/>
    </row>
    <row r="1056" spans="1:80" s="32" customFormat="1" ht="12.75" customHeight="1">
      <c r="B1056" s="1112"/>
      <c r="C1056" s="1113"/>
      <c r="D1056" s="1114"/>
      <c r="E1056" s="937"/>
      <c r="F1056" s="938"/>
      <c r="G1056" s="938"/>
      <c r="H1056" s="938"/>
      <c r="I1056" s="938"/>
      <c r="J1056" s="938"/>
      <c r="K1056" s="938"/>
      <c r="L1056" s="938"/>
      <c r="M1056" s="938"/>
      <c r="N1056" s="938"/>
      <c r="O1056" s="938"/>
      <c r="P1056" s="938"/>
      <c r="Q1056" s="938"/>
      <c r="R1056" s="938"/>
      <c r="S1056" s="938"/>
      <c r="T1056" s="938"/>
      <c r="U1056" s="938"/>
      <c r="V1056" s="938"/>
      <c r="W1056" s="938"/>
      <c r="X1056" s="938"/>
      <c r="Y1056" s="938"/>
      <c r="Z1056" s="938"/>
      <c r="AA1056" s="938"/>
      <c r="AB1056" s="938"/>
      <c r="AC1056" s="938"/>
      <c r="AD1056" s="938"/>
      <c r="AE1056" s="938"/>
      <c r="AF1056" s="938"/>
      <c r="AG1056" s="938"/>
      <c r="AH1056" s="938"/>
      <c r="AI1056" s="938"/>
      <c r="AJ1056" s="938"/>
      <c r="AK1056" s="938"/>
      <c r="AL1056" s="938"/>
      <c r="AM1056" s="938"/>
      <c r="AN1056" s="938"/>
      <c r="AO1056" s="938"/>
      <c r="AP1056" s="938"/>
      <c r="AQ1056" s="938"/>
      <c r="AR1056" s="938"/>
      <c r="AS1056" s="938"/>
      <c r="AT1056" s="938"/>
      <c r="AU1056" s="938"/>
      <c r="AV1056" s="938"/>
      <c r="AW1056" s="938"/>
      <c r="AX1056" s="938"/>
      <c r="AY1056" s="938"/>
      <c r="AZ1056" s="938"/>
      <c r="BA1056" s="938"/>
      <c r="BB1056" s="938"/>
      <c r="BC1056" s="938"/>
      <c r="BD1056" s="938"/>
      <c r="BE1056" s="938"/>
      <c r="BF1056" s="939"/>
      <c r="BG1056" s="966"/>
      <c r="BH1056" s="966"/>
      <c r="BI1056" s="966"/>
      <c r="BJ1056" s="966"/>
      <c r="BK1056" s="966"/>
      <c r="BL1056" s="966"/>
      <c r="BM1056" s="105"/>
      <c r="BN1056" s="105"/>
      <c r="BO1056" s="105"/>
      <c r="BP1056" s="105"/>
      <c r="BQ1056" s="105"/>
      <c r="BR1056" s="105"/>
      <c r="BS1056" s="105"/>
      <c r="BT1056" s="105"/>
      <c r="BU1056" s="105"/>
      <c r="BV1056" s="105"/>
      <c r="BW1056" s="105"/>
      <c r="BX1056" s="105"/>
      <c r="BY1056" s="105"/>
      <c r="BZ1056" s="105"/>
      <c r="CA1056" s="105"/>
    </row>
    <row r="1057" spans="1:80" s="32" customFormat="1" ht="12.75" customHeight="1">
      <c r="E1057" s="110"/>
      <c r="F1057" s="110"/>
      <c r="G1057" s="110"/>
      <c r="H1057" s="110"/>
      <c r="BG1057" s="311"/>
      <c r="BH1057" s="311"/>
      <c r="BI1057" s="311"/>
      <c r="BJ1057" s="311"/>
      <c r="BK1057" s="311"/>
      <c r="BL1057" s="105"/>
      <c r="BM1057" s="105"/>
      <c r="BN1057" s="105"/>
      <c r="BO1057" s="105"/>
      <c r="BP1057" s="105"/>
      <c r="BQ1057" s="105"/>
      <c r="BR1057" s="105"/>
      <c r="BS1057" s="105"/>
      <c r="BT1057" s="105"/>
      <c r="BU1057" s="105"/>
      <c r="BV1057" s="105"/>
      <c r="BW1057" s="105"/>
      <c r="BX1057" s="105"/>
      <c r="BY1057" s="105"/>
      <c r="BZ1057" s="105"/>
      <c r="CA1057" s="105"/>
    </row>
    <row r="1058" spans="1:80" s="14" customFormat="1" ht="20.100000000000001" customHeight="1">
      <c r="A1058" s="113" t="s">
        <v>818</v>
      </c>
      <c r="B1058" s="21"/>
      <c r="C1058" s="21"/>
      <c r="D1058" s="11"/>
      <c r="E1058" s="12"/>
      <c r="F1058" s="12"/>
      <c r="G1058" s="12"/>
      <c r="H1058" s="12"/>
      <c r="I1058" s="12"/>
      <c r="J1058" s="12"/>
      <c r="K1058" s="12"/>
      <c r="L1058" s="12"/>
      <c r="M1058" s="12"/>
      <c r="N1058" s="12"/>
      <c r="O1058" s="12"/>
      <c r="P1058" s="12"/>
      <c r="Q1058" s="12"/>
      <c r="R1058" s="12"/>
      <c r="S1058" s="12"/>
      <c r="T1058" s="12"/>
      <c r="U1058" s="12"/>
      <c r="V1058" s="12"/>
      <c r="W1058" s="13"/>
      <c r="X1058" s="13"/>
      <c r="Y1058" s="13"/>
      <c r="Z1058" s="13"/>
      <c r="AA1058" s="13"/>
      <c r="AB1058" s="13"/>
      <c r="AC1058" s="13"/>
      <c r="AD1058" s="13"/>
      <c r="AE1058" s="13"/>
      <c r="AF1058" s="13"/>
      <c r="AG1058" s="13"/>
      <c r="AH1058" s="13"/>
      <c r="AI1058" s="13"/>
      <c r="AJ1058" s="13"/>
      <c r="AK1058" s="13"/>
      <c r="AL1058" s="13"/>
      <c r="AM1058" s="13"/>
      <c r="AN1058" s="13"/>
      <c r="AO1058" s="13"/>
      <c r="AP1058" s="13"/>
      <c r="BG1058" s="93"/>
      <c r="BH1058" s="93"/>
      <c r="BI1058" s="93"/>
      <c r="BJ1058" s="93"/>
      <c r="BK1058" s="93"/>
      <c r="BL1058" s="93"/>
      <c r="BM1058" s="101"/>
      <c r="BN1058" s="101"/>
      <c r="BO1058" s="101"/>
      <c r="BP1058" s="101"/>
      <c r="BQ1058" s="101"/>
      <c r="BR1058" s="101"/>
      <c r="BS1058" s="101"/>
      <c r="BT1058" s="101"/>
      <c r="BU1058" s="101"/>
      <c r="BV1058" s="101"/>
      <c r="BW1058" s="101"/>
      <c r="BX1058" s="101"/>
      <c r="BY1058" s="101"/>
      <c r="BZ1058" s="101"/>
      <c r="CA1058" s="101"/>
      <c r="CB1058" s="101"/>
    </row>
    <row r="1059" spans="1:80" s="32" customFormat="1" ht="12.75" customHeight="1">
      <c r="A1059" s="111"/>
      <c r="B1059" s="969" t="s">
        <v>30</v>
      </c>
      <c r="C1059" s="970"/>
      <c r="D1059" s="971"/>
      <c r="E1059" s="1131" t="s">
        <v>1435</v>
      </c>
      <c r="F1059" s="1132"/>
      <c r="G1059" s="1132"/>
      <c r="H1059" s="1132"/>
      <c r="I1059" s="1132"/>
      <c r="J1059" s="1132"/>
      <c r="K1059" s="1132"/>
      <c r="L1059" s="1132"/>
      <c r="M1059" s="1132"/>
      <c r="N1059" s="1132"/>
      <c r="O1059" s="1132"/>
      <c r="P1059" s="1132"/>
      <c r="Q1059" s="1132"/>
      <c r="R1059" s="1132"/>
      <c r="S1059" s="1132"/>
      <c r="T1059" s="1132"/>
      <c r="U1059" s="1132"/>
      <c r="V1059" s="1132"/>
      <c r="W1059" s="1132"/>
      <c r="X1059" s="1132"/>
      <c r="Y1059" s="1132"/>
      <c r="Z1059" s="1132"/>
      <c r="AA1059" s="1132"/>
      <c r="AB1059" s="1132"/>
      <c r="AC1059" s="1132"/>
      <c r="AD1059" s="1132"/>
      <c r="AE1059" s="1132"/>
      <c r="AF1059" s="1132"/>
      <c r="AG1059" s="1132"/>
      <c r="AH1059" s="1132"/>
      <c r="AI1059" s="1132"/>
      <c r="AJ1059" s="1132"/>
      <c r="AK1059" s="1132"/>
      <c r="AL1059" s="1132"/>
      <c r="AM1059" s="1132"/>
      <c r="AN1059" s="1132"/>
      <c r="AO1059" s="1132"/>
      <c r="AP1059" s="1132"/>
      <c r="AQ1059" s="1132"/>
      <c r="AR1059" s="1132"/>
      <c r="AS1059" s="1132"/>
      <c r="AT1059" s="1132"/>
      <c r="AU1059" s="1132"/>
      <c r="AV1059" s="1132"/>
      <c r="AW1059" s="1132"/>
      <c r="AX1059" s="1132"/>
      <c r="AY1059" s="1132"/>
      <c r="AZ1059" s="1132"/>
      <c r="BA1059" s="1132"/>
      <c r="BB1059" s="1132"/>
      <c r="BC1059" s="1132"/>
      <c r="BD1059" s="1132"/>
      <c r="BE1059" s="1132"/>
      <c r="BF1059" s="1133"/>
      <c r="BG1059" s="899"/>
      <c r="BH1059" s="900"/>
      <c r="BI1059" s="900"/>
      <c r="BJ1059" s="900"/>
      <c r="BK1059" s="900"/>
      <c r="BL1059" s="901"/>
      <c r="BM1059" s="105"/>
      <c r="BN1059" s="105"/>
      <c r="BO1059" s="105"/>
      <c r="BP1059" s="105"/>
      <c r="BQ1059" s="105"/>
      <c r="BR1059" s="105"/>
      <c r="BS1059" s="105"/>
      <c r="BT1059" s="105"/>
      <c r="BU1059" s="105"/>
      <c r="BV1059" s="105"/>
      <c r="BW1059" s="105"/>
      <c r="BX1059" s="105"/>
      <c r="BY1059" s="105"/>
      <c r="BZ1059" s="105"/>
      <c r="CA1059" s="105"/>
      <c r="CB1059" s="105"/>
    </row>
    <row r="1060" spans="1:80" s="32" customFormat="1" ht="12.75" customHeight="1">
      <c r="A1060" s="111"/>
      <c r="B1060" s="972"/>
      <c r="C1060" s="973"/>
      <c r="D1060" s="974"/>
      <c r="E1060" s="1134"/>
      <c r="F1060" s="1135"/>
      <c r="G1060" s="1135"/>
      <c r="H1060" s="1135"/>
      <c r="I1060" s="1135"/>
      <c r="J1060" s="1135"/>
      <c r="K1060" s="1135"/>
      <c r="L1060" s="1135"/>
      <c r="M1060" s="1135"/>
      <c r="N1060" s="1135"/>
      <c r="O1060" s="1135"/>
      <c r="P1060" s="1135"/>
      <c r="Q1060" s="1135"/>
      <c r="R1060" s="1135"/>
      <c r="S1060" s="1135"/>
      <c r="T1060" s="1135"/>
      <c r="U1060" s="1135"/>
      <c r="V1060" s="1135"/>
      <c r="W1060" s="1135"/>
      <c r="X1060" s="1135"/>
      <c r="Y1060" s="1135"/>
      <c r="Z1060" s="1135"/>
      <c r="AA1060" s="1135"/>
      <c r="AB1060" s="1135"/>
      <c r="AC1060" s="1135"/>
      <c r="AD1060" s="1135"/>
      <c r="AE1060" s="1135"/>
      <c r="AF1060" s="1135"/>
      <c r="AG1060" s="1135"/>
      <c r="AH1060" s="1135"/>
      <c r="AI1060" s="1135"/>
      <c r="AJ1060" s="1135"/>
      <c r="AK1060" s="1135"/>
      <c r="AL1060" s="1135"/>
      <c r="AM1060" s="1135"/>
      <c r="AN1060" s="1135"/>
      <c r="AO1060" s="1135"/>
      <c r="AP1060" s="1135"/>
      <c r="AQ1060" s="1135"/>
      <c r="AR1060" s="1135"/>
      <c r="AS1060" s="1135"/>
      <c r="AT1060" s="1135"/>
      <c r="AU1060" s="1135"/>
      <c r="AV1060" s="1135"/>
      <c r="AW1060" s="1135"/>
      <c r="AX1060" s="1135"/>
      <c r="AY1060" s="1135"/>
      <c r="AZ1060" s="1135"/>
      <c r="BA1060" s="1135"/>
      <c r="BB1060" s="1135"/>
      <c r="BC1060" s="1135"/>
      <c r="BD1060" s="1135"/>
      <c r="BE1060" s="1135"/>
      <c r="BF1060" s="1136"/>
      <c r="BG1060" s="902"/>
      <c r="BH1060" s="903"/>
      <c r="BI1060" s="903"/>
      <c r="BJ1060" s="903"/>
      <c r="BK1060" s="903"/>
      <c r="BL1060" s="904"/>
      <c r="BM1060" s="105"/>
      <c r="BN1060" s="105"/>
      <c r="BO1060" s="105"/>
      <c r="BP1060" s="105"/>
      <c r="BQ1060" s="105"/>
      <c r="BR1060" s="105"/>
      <c r="BS1060" s="105"/>
      <c r="BT1060" s="105"/>
      <c r="BU1060" s="105"/>
      <c r="BV1060" s="105"/>
      <c r="BW1060" s="105"/>
      <c r="BX1060" s="105"/>
      <c r="BY1060" s="105"/>
      <c r="BZ1060" s="105"/>
      <c r="CA1060" s="105"/>
      <c r="CB1060" s="105"/>
    </row>
    <row r="1061" spans="1:80" s="32" customFormat="1" ht="12.75" customHeight="1">
      <c r="A1061" s="111"/>
      <c r="B1061" s="972"/>
      <c r="C1061" s="973"/>
      <c r="D1061" s="974"/>
      <c r="E1061" s="1134"/>
      <c r="F1061" s="1135"/>
      <c r="G1061" s="1135"/>
      <c r="H1061" s="1135"/>
      <c r="I1061" s="1135"/>
      <c r="J1061" s="1135"/>
      <c r="K1061" s="1135"/>
      <c r="L1061" s="1135"/>
      <c r="M1061" s="1135"/>
      <c r="N1061" s="1135"/>
      <c r="O1061" s="1135"/>
      <c r="P1061" s="1135"/>
      <c r="Q1061" s="1135"/>
      <c r="R1061" s="1135"/>
      <c r="S1061" s="1135"/>
      <c r="T1061" s="1135"/>
      <c r="U1061" s="1135"/>
      <c r="V1061" s="1135"/>
      <c r="W1061" s="1135"/>
      <c r="X1061" s="1135"/>
      <c r="Y1061" s="1135"/>
      <c r="Z1061" s="1135"/>
      <c r="AA1061" s="1135"/>
      <c r="AB1061" s="1135"/>
      <c r="AC1061" s="1135"/>
      <c r="AD1061" s="1135"/>
      <c r="AE1061" s="1135"/>
      <c r="AF1061" s="1135"/>
      <c r="AG1061" s="1135"/>
      <c r="AH1061" s="1135"/>
      <c r="AI1061" s="1135"/>
      <c r="AJ1061" s="1135"/>
      <c r="AK1061" s="1135"/>
      <c r="AL1061" s="1135"/>
      <c r="AM1061" s="1135"/>
      <c r="AN1061" s="1135"/>
      <c r="AO1061" s="1135"/>
      <c r="AP1061" s="1135"/>
      <c r="AQ1061" s="1135"/>
      <c r="AR1061" s="1135"/>
      <c r="AS1061" s="1135"/>
      <c r="AT1061" s="1135"/>
      <c r="AU1061" s="1135"/>
      <c r="AV1061" s="1135"/>
      <c r="AW1061" s="1135"/>
      <c r="AX1061" s="1135"/>
      <c r="AY1061" s="1135"/>
      <c r="AZ1061" s="1135"/>
      <c r="BA1061" s="1135"/>
      <c r="BB1061" s="1135"/>
      <c r="BC1061" s="1135"/>
      <c r="BD1061" s="1135"/>
      <c r="BE1061" s="1135"/>
      <c r="BF1061" s="1136"/>
      <c r="BG1061" s="902"/>
      <c r="BH1061" s="903"/>
      <c r="BI1061" s="903"/>
      <c r="BJ1061" s="903"/>
      <c r="BK1061" s="903"/>
      <c r="BL1061" s="904"/>
      <c r="BM1061" s="105"/>
      <c r="BN1061" s="105"/>
      <c r="BO1061" s="105"/>
      <c r="BP1061" s="105"/>
      <c r="BQ1061" s="105"/>
      <c r="BR1061" s="105"/>
      <c r="BS1061" s="105"/>
      <c r="BT1061" s="105"/>
      <c r="BU1061" s="105"/>
      <c r="BV1061" s="105"/>
      <c r="BW1061" s="105"/>
      <c r="BX1061" s="105"/>
      <c r="BY1061" s="105"/>
      <c r="BZ1061" s="105"/>
      <c r="CA1061" s="105"/>
      <c r="CB1061" s="105"/>
    </row>
    <row r="1062" spans="1:80" s="32" customFormat="1" ht="12.75" customHeight="1">
      <c r="A1062" s="111"/>
      <c r="B1062" s="969" t="s">
        <v>33</v>
      </c>
      <c r="C1062" s="970"/>
      <c r="D1062" s="971"/>
      <c r="E1062" s="940" t="s">
        <v>717</v>
      </c>
      <c r="F1062" s="941"/>
      <c r="G1062" s="941"/>
      <c r="H1062" s="941"/>
      <c r="I1062" s="941"/>
      <c r="J1062" s="941"/>
      <c r="K1062" s="941"/>
      <c r="L1062" s="941"/>
      <c r="M1062" s="941"/>
      <c r="N1062" s="941"/>
      <c r="O1062" s="941"/>
      <c r="P1062" s="941"/>
      <c r="Q1062" s="941"/>
      <c r="R1062" s="941"/>
      <c r="S1062" s="941"/>
      <c r="T1062" s="941"/>
      <c r="U1062" s="941"/>
      <c r="V1062" s="941"/>
      <c r="W1062" s="941"/>
      <c r="X1062" s="941"/>
      <c r="Y1062" s="941"/>
      <c r="Z1062" s="941"/>
      <c r="AA1062" s="941"/>
      <c r="AB1062" s="941"/>
      <c r="AC1062" s="941"/>
      <c r="AD1062" s="941"/>
      <c r="AE1062" s="941"/>
      <c r="AF1062" s="941"/>
      <c r="AG1062" s="941"/>
      <c r="AH1062" s="941"/>
      <c r="AI1062" s="941"/>
      <c r="AJ1062" s="941"/>
      <c r="AK1062" s="941"/>
      <c r="AL1062" s="941"/>
      <c r="AM1062" s="941"/>
      <c r="AN1062" s="941"/>
      <c r="AO1062" s="941"/>
      <c r="AP1062" s="941"/>
      <c r="AQ1062" s="941"/>
      <c r="AR1062" s="941"/>
      <c r="AS1062" s="941"/>
      <c r="AT1062" s="941"/>
      <c r="AU1062" s="941"/>
      <c r="AV1062" s="941"/>
      <c r="AW1062" s="941"/>
      <c r="AX1062" s="941"/>
      <c r="AY1062" s="941"/>
      <c r="AZ1062" s="941"/>
      <c r="BA1062" s="941"/>
      <c r="BB1062" s="941"/>
      <c r="BC1062" s="941"/>
      <c r="BD1062" s="941"/>
      <c r="BE1062" s="941"/>
      <c r="BF1062" s="942"/>
      <c r="BG1062" s="899"/>
      <c r="BH1062" s="900"/>
      <c r="BI1062" s="900"/>
      <c r="BJ1062" s="900"/>
      <c r="BK1062" s="900"/>
      <c r="BL1062" s="901"/>
      <c r="BM1062" s="105"/>
      <c r="BN1062" s="105"/>
      <c r="BO1062" s="105"/>
      <c r="BP1062" s="105"/>
      <c r="BQ1062" s="105"/>
      <c r="BR1062" s="105"/>
      <c r="BS1062" s="105"/>
      <c r="BT1062" s="105"/>
      <c r="BU1062" s="105"/>
      <c r="BV1062" s="105"/>
      <c r="BW1062" s="105"/>
      <c r="BX1062" s="105"/>
      <c r="BY1062" s="105"/>
      <c r="BZ1062" s="105"/>
      <c r="CA1062" s="105"/>
      <c r="CB1062" s="105"/>
    </row>
    <row r="1063" spans="1:80" s="32" customFormat="1" ht="12.75" customHeight="1">
      <c r="A1063" s="111"/>
      <c r="B1063" s="975"/>
      <c r="C1063" s="976"/>
      <c r="D1063" s="977"/>
      <c r="E1063" s="946"/>
      <c r="F1063" s="947"/>
      <c r="G1063" s="947"/>
      <c r="H1063" s="947"/>
      <c r="I1063" s="947"/>
      <c r="J1063" s="947"/>
      <c r="K1063" s="947"/>
      <c r="L1063" s="947"/>
      <c r="M1063" s="947"/>
      <c r="N1063" s="947"/>
      <c r="O1063" s="947"/>
      <c r="P1063" s="947"/>
      <c r="Q1063" s="947"/>
      <c r="R1063" s="947"/>
      <c r="S1063" s="947"/>
      <c r="T1063" s="947"/>
      <c r="U1063" s="947"/>
      <c r="V1063" s="947"/>
      <c r="W1063" s="947"/>
      <c r="X1063" s="947"/>
      <c r="Y1063" s="947"/>
      <c r="Z1063" s="947"/>
      <c r="AA1063" s="947"/>
      <c r="AB1063" s="947"/>
      <c r="AC1063" s="947"/>
      <c r="AD1063" s="947"/>
      <c r="AE1063" s="947"/>
      <c r="AF1063" s="947"/>
      <c r="AG1063" s="947"/>
      <c r="AH1063" s="947"/>
      <c r="AI1063" s="947"/>
      <c r="AJ1063" s="947"/>
      <c r="AK1063" s="947"/>
      <c r="AL1063" s="947"/>
      <c r="AM1063" s="947"/>
      <c r="AN1063" s="947"/>
      <c r="AO1063" s="947"/>
      <c r="AP1063" s="947"/>
      <c r="AQ1063" s="947"/>
      <c r="AR1063" s="947"/>
      <c r="AS1063" s="947"/>
      <c r="AT1063" s="947"/>
      <c r="AU1063" s="947"/>
      <c r="AV1063" s="947"/>
      <c r="AW1063" s="947"/>
      <c r="AX1063" s="947"/>
      <c r="AY1063" s="947"/>
      <c r="AZ1063" s="947"/>
      <c r="BA1063" s="947"/>
      <c r="BB1063" s="947"/>
      <c r="BC1063" s="947"/>
      <c r="BD1063" s="947"/>
      <c r="BE1063" s="947"/>
      <c r="BF1063" s="948"/>
      <c r="BG1063" s="905"/>
      <c r="BH1063" s="906"/>
      <c r="BI1063" s="906"/>
      <c r="BJ1063" s="906"/>
      <c r="BK1063" s="906"/>
      <c r="BL1063" s="907"/>
      <c r="BM1063" s="105"/>
      <c r="BN1063" s="105"/>
      <c r="BO1063" s="105"/>
      <c r="BP1063" s="105"/>
      <c r="BQ1063" s="105"/>
      <c r="BR1063" s="105"/>
      <c r="BS1063" s="105"/>
      <c r="BT1063" s="105"/>
      <c r="BU1063" s="105"/>
      <c r="BV1063" s="105"/>
      <c r="BW1063" s="105"/>
      <c r="BX1063" s="105"/>
      <c r="BY1063" s="105"/>
      <c r="BZ1063" s="105"/>
      <c r="CA1063" s="105"/>
      <c r="CB1063" s="105"/>
    </row>
    <row r="1064" spans="1:80" s="32" customFormat="1" ht="12.75" customHeight="1">
      <c r="A1064" s="111"/>
      <c r="B1064" s="969" t="s">
        <v>34</v>
      </c>
      <c r="C1064" s="970"/>
      <c r="D1064" s="971"/>
      <c r="E1064" s="931" t="s">
        <v>418</v>
      </c>
      <c r="F1064" s="932"/>
      <c r="G1064" s="932"/>
      <c r="H1064" s="932"/>
      <c r="I1064" s="932"/>
      <c r="J1064" s="932"/>
      <c r="K1064" s="932"/>
      <c r="L1064" s="932"/>
      <c r="M1064" s="932"/>
      <c r="N1064" s="932"/>
      <c r="O1064" s="932"/>
      <c r="P1064" s="932"/>
      <c r="Q1064" s="932"/>
      <c r="R1064" s="932"/>
      <c r="S1064" s="932"/>
      <c r="T1064" s="932"/>
      <c r="U1064" s="932"/>
      <c r="V1064" s="932"/>
      <c r="W1064" s="932"/>
      <c r="X1064" s="932"/>
      <c r="Y1064" s="932"/>
      <c r="Z1064" s="932"/>
      <c r="AA1064" s="932"/>
      <c r="AB1064" s="932"/>
      <c r="AC1064" s="932"/>
      <c r="AD1064" s="932"/>
      <c r="AE1064" s="932"/>
      <c r="AF1064" s="932"/>
      <c r="AG1064" s="932"/>
      <c r="AH1064" s="932"/>
      <c r="AI1064" s="932"/>
      <c r="AJ1064" s="932"/>
      <c r="AK1064" s="932"/>
      <c r="AL1064" s="932"/>
      <c r="AM1064" s="932"/>
      <c r="AN1064" s="932"/>
      <c r="AO1064" s="932"/>
      <c r="AP1064" s="932"/>
      <c r="AQ1064" s="932"/>
      <c r="AR1064" s="932"/>
      <c r="AS1064" s="932"/>
      <c r="AT1064" s="932"/>
      <c r="AU1064" s="932"/>
      <c r="AV1064" s="932"/>
      <c r="AW1064" s="932"/>
      <c r="AX1064" s="932"/>
      <c r="AY1064" s="932"/>
      <c r="AZ1064" s="932"/>
      <c r="BA1064" s="932"/>
      <c r="BB1064" s="932"/>
      <c r="BC1064" s="932"/>
      <c r="BD1064" s="932"/>
      <c r="BE1064" s="932"/>
      <c r="BF1064" s="933"/>
      <c r="BG1064" s="899"/>
      <c r="BH1064" s="900"/>
      <c r="BI1064" s="900"/>
      <c r="BJ1064" s="900"/>
      <c r="BK1064" s="900"/>
      <c r="BL1064" s="901"/>
      <c r="BM1064" s="105"/>
      <c r="BN1064" s="105"/>
      <c r="BO1064" s="105"/>
      <c r="BP1064" s="105"/>
      <c r="BQ1064" s="105"/>
      <c r="BR1064" s="105"/>
      <c r="BS1064" s="105"/>
      <c r="BT1064" s="105"/>
      <c r="BU1064" s="105"/>
      <c r="BV1064" s="105"/>
      <c r="BW1064" s="105"/>
      <c r="BX1064" s="105"/>
      <c r="BY1064" s="105"/>
      <c r="BZ1064" s="105"/>
      <c r="CA1064" s="105"/>
      <c r="CB1064" s="105"/>
    </row>
    <row r="1065" spans="1:80" s="32" customFormat="1" ht="12.75" customHeight="1">
      <c r="A1065" s="111"/>
      <c r="B1065" s="972"/>
      <c r="C1065" s="973"/>
      <c r="D1065" s="974"/>
      <c r="E1065" s="934"/>
      <c r="F1065" s="935"/>
      <c r="G1065" s="935"/>
      <c r="H1065" s="935"/>
      <c r="I1065" s="935"/>
      <c r="J1065" s="935"/>
      <c r="K1065" s="935"/>
      <c r="L1065" s="935"/>
      <c r="M1065" s="935"/>
      <c r="N1065" s="935"/>
      <c r="O1065" s="935"/>
      <c r="P1065" s="935"/>
      <c r="Q1065" s="935"/>
      <c r="R1065" s="935"/>
      <c r="S1065" s="935"/>
      <c r="T1065" s="935"/>
      <c r="U1065" s="935"/>
      <c r="V1065" s="935"/>
      <c r="W1065" s="935"/>
      <c r="X1065" s="935"/>
      <c r="Y1065" s="935"/>
      <c r="Z1065" s="935"/>
      <c r="AA1065" s="935"/>
      <c r="AB1065" s="935"/>
      <c r="AC1065" s="935"/>
      <c r="AD1065" s="935"/>
      <c r="AE1065" s="935"/>
      <c r="AF1065" s="935"/>
      <c r="AG1065" s="935"/>
      <c r="AH1065" s="935"/>
      <c r="AI1065" s="935"/>
      <c r="AJ1065" s="935"/>
      <c r="AK1065" s="935"/>
      <c r="AL1065" s="935"/>
      <c r="AM1065" s="935"/>
      <c r="AN1065" s="935"/>
      <c r="AO1065" s="935"/>
      <c r="AP1065" s="935"/>
      <c r="AQ1065" s="935"/>
      <c r="AR1065" s="935"/>
      <c r="AS1065" s="935"/>
      <c r="AT1065" s="935"/>
      <c r="AU1065" s="935"/>
      <c r="AV1065" s="935"/>
      <c r="AW1065" s="935"/>
      <c r="AX1065" s="935"/>
      <c r="AY1065" s="935"/>
      <c r="AZ1065" s="935"/>
      <c r="BA1065" s="935"/>
      <c r="BB1065" s="935"/>
      <c r="BC1065" s="935"/>
      <c r="BD1065" s="935"/>
      <c r="BE1065" s="935"/>
      <c r="BF1065" s="936"/>
      <c r="BG1065" s="902"/>
      <c r="BH1065" s="903"/>
      <c r="BI1065" s="903"/>
      <c r="BJ1065" s="903"/>
      <c r="BK1065" s="903"/>
      <c r="BL1065" s="904"/>
      <c r="BM1065" s="105"/>
      <c r="BN1065" s="105"/>
      <c r="BO1065" s="105"/>
      <c r="BP1065" s="105"/>
      <c r="BQ1065" s="105"/>
      <c r="BR1065" s="105"/>
      <c r="BS1065" s="105"/>
      <c r="BT1065" s="105"/>
      <c r="BU1065" s="105"/>
      <c r="BV1065" s="105"/>
      <c r="BW1065" s="105"/>
      <c r="BX1065" s="105"/>
      <c r="BY1065" s="105"/>
      <c r="BZ1065" s="105"/>
      <c r="CA1065" s="105"/>
      <c r="CB1065" s="105"/>
    </row>
    <row r="1066" spans="1:80" s="32" customFormat="1" ht="12.75" customHeight="1">
      <c r="A1066" s="111"/>
      <c r="B1066" s="972"/>
      <c r="C1066" s="973"/>
      <c r="D1066" s="974"/>
      <c r="E1066" s="934"/>
      <c r="F1066" s="935"/>
      <c r="G1066" s="935"/>
      <c r="H1066" s="935"/>
      <c r="I1066" s="935"/>
      <c r="J1066" s="935"/>
      <c r="K1066" s="935"/>
      <c r="L1066" s="935"/>
      <c r="M1066" s="935"/>
      <c r="N1066" s="935"/>
      <c r="O1066" s="935"/>
      <c r="P1066" s="935"/>
      <c r="Q1066" s="935"/>
      <c r="R1066" s="935"/>
      <c r="S1066" s="935"/>
      <c r="T1066" s="935"/>
      <c r="U1066" s="935"/>
      <c r="V1066" s="935"/>
      <c r="W1066" s="935"/>
      <c r="X1066" s="935"/>
      <c r="Y1066" s="935"/>
      <c r="Z1066" s="935"/>
      <c r="AA1066" s="935"/>
      <c r="AB1066" s="935"/>
      <c r="AC1066" s="935"/>
      <c r="AD1066" s="935"/>
      <c r="AE1066" s="935"/>
      <c r="AF1066" s="935"/>
      <c r="AG1066" s="935"/>
      <c r="AH1066" s="935"/>
      <c r="AI1066" s="935"/>
      <c r="AJ1066" s="935"/>
      <c r="AK1066" s="935"/>
      <c r="AL1066" s="935"/>
      <c r="AM1066" s="935"/>
      <c r="AN1066" s="935"/>
      <c r="AO1066" s="935"/>
      <c r="AP1066" s="935"/>
      <c r="AQ1066" s="935"/>
      <c r="AR1066" s="935"/>
      <c r="AS1066" s="935"/>
      <c r="AT1066" s="935"/>
      <c r="AU1066" s="935"/>
      <c r="AV1066" s="935"/>
      <c r="AW1066" s="935"/>
      <c r="AX1066" s="935"/>
      <c r="AY1066" s="935"/>
      <c r="AZ1066" s="935"/>
      <c r="BA1066" s="935"/>
      <c r="BB1066" s="935"/>
      <c r="BC1066" s="935"/>
      <c r="BD1066" s="935"/>
      <c r="BE1066" s="935"/>
      <c r="BF1066" s="936"/>
      <c r="BG1066" s="902"/>
      <c r="BH1066" s="903"/>
      <c r="BI1066" s="903"/>
      <c r="BJ1066" s="903"/>
      <c r="BK1066" s="903"/>
      <c r="BL1066" s="904"/>
      <c r="BM1066" s="105"/>
      <c r="BN1066" s="105"/>
      <c r="BO1066" s="105"/>
      <c r="BP1066" s="105"/>
      <c r="BQ1066" s="105"/>
      <c r="BR1066" s="105"/>
      <c r="BS1066" s="105"/>
      <c r="BT1066" s="105"/>
      <c r="BU1066" s="105"/>
      <c r="BV1066" s="105"/>
      <c r="BW1066" s="105"/>
      <c r="BX1066" s="105"/>
      <c r="BY1066" s="105"/>
      <c r="BZ1066" s="105"/>
      <c r="CA1066" s="105"/>
      <c r="CB1066" s="105"/>
    </row>
    <row r="1067" spans="1:80" s="32" customFormat="1" ht="12.75" customHeight="1">
      <c r="A1067" s="111"/>
      <c r="B1067" s="975"/>
      <c r="C1067" s="976"/>
      <c r="D1067" s="977"/>
      <c r="E1067" s="937"/>
      <c r="F1067" s="938"/>
      <c r="G1067" s="938"/>
      <c r="H1067" s="938"/>
      <c r="I1067" s="938"/>
      <c r="J1067" s="938"/>
      <c r="K1067" s="938"/>
      <c r="L1067" s="938"/>
      <c r="M1067" s="938"/>
      <c r="N1067" s="938"/>
      <c r="O1067" s="938"/>
      <c r="P1067" s="938"/>
      <c r="Q1067" s="938"/>
      <c r="R1067" s="938"/>
      <c r="S1067" s="938"/>
      <c r="T1067" s="938"/>
      <c r="U1067" s="938"/>
      <c r="V1067" s="938"/>
      <c r="W1067" s="938"/>
      <c r="X1067" s="938"/>
      <c r="Y1067" s="938"/>
      <c r="Z1067" s="938"/>
      <c r="AA1067" s="938"/>
      <c r="AB1067" s="938"/>
      <c r="AC1067" s="938"/>
      <c r="AD1067" s="938"/>
      <c r="AE1067" s="938"/>
      <c r="AF1067" s="938"/>
      <c r="AG1067" s="938"/>
      <c r="AH1067" s="938"/>
      <c r="AI1067" s="938"/>
      <c r="AJ1067" s="938"/>
      <c r="AK1067" s="938"/>
      <c r="AL1067" s="938"/>
      <c r="AM1067" s="938"/>
      <c r="AN1067" s="938"/>
      <c r="AO1067" s="938"/>
      <c r="AP1067" s="938"/>
      <c r="AQ1067" s="938"/>
      <c r="AR1067" s="938"/>
      <c r="AS1067" s="938"/>
      <c r="AT1067" s="938"/>
      <c r="AU1067" s="938"/>
      <c r="AV1067" s="938"/>
      <c r="AW1067" s="938"/>
      <c r="AX1067" s="938"/>
      <c r="AY1067" s="938"/>
      <c r="AZ1067" s="938"/>
      <c r="BA1067" s="938"/>
      <c r="BB1067" s="938"/>
      <c r="BC1067" s="938"/>
      <c r="BD1067" s="938"/>
      <c r="BE1067" s="938"/>
      <c r="BF1067" s="939"/>
      <c r="BG1067" s="905"/>
      <c r="BH1067" s="906"/>
      <c r="BI1067" s="906"/>
      <c r="BJ1067" s="906"/>
      <c r="BK1067" s="906"/>
      <c r="BL1067" s="907"/>
      <c r="BM1067" s="105"/>
      <c r="BN1067" s="105"/>
      <c r="BO1067" s="105"/>
      <c r="BP1067" s="105"/>
      <c r="BQ1067" s="105"/>
      <c r="BR1067" s="105"/>
      <c r="BS1067" s="105"/>
      <c r="BT1067" s="105"/>
      <c r="BU1067" s="105"/>
      <c r="BV1067" s="105"/>
      <c r="BW1067" s="105"/>
      <c r="BX1067" s="105"/>
      <c r="BY1067" s="105"/>
      <c r="BZ1067" s="105"/>
      <c r="CA1067" s="105"/>
      <c r="CB1067" s="105"/>
    </row>
    <row r="1068" spans="1:80" s="32" customFormat="1" ht="12.75" customHeight="1">
      <c r="A1068" s="111"/>
      <c r="B1068" s="969" t="s">
        <v>35</v>
      </c>
      <c r="C1068" s="970"/>
      <c r="D1068" s="971"/>
      <c r="E1068" s="931" t="s">
        <v>833</v>
      </c>
      <c r="F1068" s="932"/>
      <c r="G1068" s="932"/>
      <c r="H1068" s="932"/>
      <c r="I1068" s="932"/>
      <c r="J1068" s="932"/>
      <c r="K1068" s="932"/>
      <c r="L1068" s="932"/>
      <c r="M1068" s="932"/>
      <c r="N1068" s="932"/>
      <c r="O1068" s="932"/>
      <c r="P1068" s="932"/>
      <c r="Q1068" s="932"/>
      <c r="R1068" s="932"/>
      <c r="S1068" s="932"/>
      <c r="T1068" s="932"/>
      <c r="U1068" s="932"/>
      <c r="V1068" s="932"/>
      <c r="W1068" s="932"/>
      <c r="X1068" s="932"/>
      <c r="Y1068" s="932"/>
      <c r="Z1068" s="932"/>
      <c r="AA1068" s="932"/>
      <c r="AB1068" s="932"/>
      <c r="AC1068" s="932"/>
      <c r="AD1068" s="932"/>
      <c r="AE1068" s="932"/>
      <c r="AF1068" s="932"/>
      <c r="AG1068" s="932"/>
      <c r="AH1068" s="932"/>
      <c r="AI1068" s="932"/>
      <c r="AJ1068" s="932"/>
      <c r="AK1068" s="932"/>
      <c r="AL1068" s="932"/>
      <c r="AM1068" s="932"/>
      <c r="AN1068" s="932"/>
      <c r="AO1068" s="932"/>
      <c r="AP1068" s="932"/>
      <c r="AQ1068" s="932"/>
      <c r="AR1068" s="932"/>
      <c r="AS1068" s="932"/>
      <c r="AT1068" s="932"/>
      <c r="AU1068" s="932"/>
      <c r="AV1068" s="932"/>
      <c r="AW1068" s="932"/>
      <c r="AX1068" s="932"/>
      <c r="AY1068" s="932"/>
      <c r="AZ1068" s="932"/>
      <c r="BA1068" s="932"/>
      <c r="BB1068" s="932"/>
      <c r="BC1068" s="932"/>
      <c r="BD1068" s="932"/>
      <c r="BE1068" s="932"/>
      <c r="BF1068" s="933"/>
      <c r="BG1068" s="899"/>
      <c r="BH1068" s="900"/>
      <c r="BI1068" s="900"/>
      <c r="BJ1068" s="900"/>
      <c r="BK1068" s="900"/>
      <c r="BL1068" s="901"/>
      <c r="BM1068" s="105"/>
      <c r="BN1068" s="105"/>
      <c r="BO1068" s="105"/>
      <c r="BP1068" s="105"/>
      <c r="BQ1068" s="105"/>
      <c r="BR1068" s="105"/>
      <c r="BS1068" s="105"/>
      <c r="BT1068" s="105"/>
      <c r="BU1068" s="105"/>
      <c r="BV1068" s="105"/>
      <c r="BW1068" s="105"/>
      <c r="BX1068" s="105"/>
      <c r="BY1068" s="105"/>
      <c r="BZ1068" s="105"/>
      <c r="CA1068" s="105"/>
      <c r="CB1068" s="105"/>
    </row>
    <row r="1069" spans="1:80" s="32" customFormat="1" ht="12.75" customHeight="1">
      <c r="A1069" s="111"/>
      <c r="B1069" s="972"/>
      <c r="C1069" s="973"/>
      <c r="D1069" s="974"/>
      <c r="E1069" s="934"/>
      <c r="F1069" s="935"/>
      <c r="G1069" s="935"/>
      <c r="H1069" s="935"/>
      <c r="I1069" s="935"/>
      <c r="J1069" s="935"/>
      <c r="K1069" s="935"/>
      <c r="L1069" s="935"/>
      <c r="M1069" s="935"/>
      <c r="N1069" s="935"/>
      <c r="O1069" s="935"/>
      <c r="P1069" s="935"/>
      <c r="Q1069" s="935"/>
      <c r="R1069" s="935"/>
      <c r="S1069" s="935"/>
      <c r="T1069" s="935"/>
      <c r="U1069" s="935"/>
      <c r="V1069" s="935"/>
      <c r="W1069" s="935"/>
      <c r="X1069" s="935"/>
      <c r="Y1069" s="935"/>
      <c r="Z1069" s="935"/>
      <c r="AA1069" s="935"/>
      <c r="AB1069" s="935"/>
      <c r="AC1069" s="935"/>
      <c r="AD1069" s="935"/>
      <c r="AE1069" s="935"/>
      <c r="AF1069" s="935"/>
      <c r="AG1069" s="935"/>
      <c r="AH1069" s="935"/>
      <c r="AI1069" s="935"/>
      <c r="AJ1069" s="935"/>
      <c r="AK1069" s="935"/>
      <c r="AL1069" s="935"/>
      <c r="AM1069" s="935"/>
      <c r="AN1069" s="935"/>
      <c r="AO1069" s="935"/>
      <c r="AP1069" s="935"/>
      <c r="AQ1069" s="935"/>
      <c r="AR1069" s="935"/>
      <c r="AS1069" s="935"/>
      <c r="AT1069" s="935"/>
      <c r="AU1069" s="935"/>
      <c r="AV1069" s="935"/>
      <c r="AW1069" s="935"/>
      <c r="AX1069" s="935"/>
      <c r="AY1069" s="935"/>
      <c r="AZ1069" s="935"/>
      <c r="BA1069" s="935"/>
      <c r="BB1069" s="935"/>
      <c r="BC1069" s="935"/>
      <c r="BD1069" s="935"/>
      <c r="BE1069" s="935"/>
      <c r="BF1069" s="936"/>
      <c r="BG1069" s="902"/>
      <c r="BH1069" s="903"/>
      <c r="BI1069" s="903"/>
      <c r="BJ1069" s="903"/>
      <c r="BK1069" s="903"/>
      <c r="BL1069" s="904"/>
      <c r="BM1069" s="105"/>
      <c r="BN1069" s="105"/>
      <c r="BO1069" s="105"/>
      <c r="BP1069" s="105"/>
      <c r="BQ1069" s="105"/>
      <c r="BR1069" s="105"/>
      <c r="BS1069" s="105"/>
      <c r="BT1069" s="105"/>
      <c r="BU1069" s="105"/>
      <c r="BV1069" s="105"/>
      <c r="BW1069" s="105"/>
      <c r="BX1069" s="105"/>
      <c r="BY1069" s="105"/>
      <c r="BZ1069" s="105"/>
      <c r="CA1069" s="105"/>
      <c r="CB1069" s="105"/>
    </row>
    <row r="1070" spans="1:80" s="32" customFormat="1" ht="12.75" customHeight="1">
      <c r="A1070" s="111"/>
      <c r="B1070" s="975"/>
      <c r="C1070" s="976"/>
      <c r="D1070" s="977"/>
      <c r="E1070" s="937"/>
      <c r="F1070" s="938"/>
      <c r="G1070" s="938"/>
      <c r="H1070" s="938"/>
      <c r="I1070" s="938"/>
      <c r="J1070" s="938"/>
      <c r="K1070" s="938"/>
      <c r="L1070" s="938"/>
      <c r="M1070" s="938"/>
      <c r="N1070" s="938"/>
      <c r="O1070" s="938"/>
      <c r="P1070" s="938"/>
      <c r="Q1070" s="938"/>
      <c r="R1070" s="938"/>
      <c r="S1070" s="938"/>
      <c r="T1070" s="938"/>
      <c r="U1070" s="938"/>
      <c r="V1070" s="938"/>
      <c r="W1070" s="938"/>
      <c r="X1070" s="938"/>
      <c r="Y1070" s="938"/>
      <c r="Z1070" s="938"/>
      <c r="AA1070" s="938"/>
      <c r="AB1070" s="938"/>
      <c r="AC1070" s="938"/>
      <c r="AD1070" s="938"/>
      <c r="AE1070" s="938"/>
      <c r="AF1070" s="938"/>
      <c r="AG1070" s="938"/>
      <c r="AH1070" s="938"/>
      <c r="AI1070" s="938"/>
      <c r="AJ1070" s="938"/>
      <c r="AK1070" s="938"/>
      <c r="AL1070" s="938"/>
      <c r="AM1070" s="938"/>
      <c r="AN1070" s="938"/>
      <c r="AO1070" s="938"/>
      <c r="AP1070" s="938"/>
      <c r="AQ1070" s="938"/>
      <c r="AR1070" s="938"/>
      <c r="AS1070" s="938"/>
      <c r="AT1070" s="938"/>
      <c r="AU1070" s="938"/>
      <c r="AV1070" s="938"/>
      <c r="AW1070" s="938"/>
      <c r="AX1070" s="938"/>
      <c r="AY1070" s="938"/>
      <c r="AZ1070" s="938"/>
      <c r="BA1070" s="938"/>
      <c r="BB1070" s="938"/>
      <c r="BC1070" s="938"/>
      <c r="BD1070" s="938"/>
      <c r="BE1070" s="938"/>
      <c r="BF1070" s="939"/>
      <c r="BG1070" s="905"/>
      <c r="BH1070" s="906"/>
      <c r="BI1070" s="906"/>
      <c r="BJ1070" s="906"/>
      <c r="BK1070" s="906"/>
      <c r="BL1070" s="907"/>
      <c r="BM1070" s="105"/>
      <c r="BN1070" s="105"/>
      <c r="BO1070" s="105"/>
      <c r="BP1070" s="105"/>
      <c r="BQ1070" s="105"/>
      <c r="BR1070" s="105"/>
      <c r="BS1070" s="105"/>
      <c r="BT1070" s="105"/>
      <c r="BU1070" s="105"/>
      <c r="BV1070" s="105"/>
      <c r="BW1070" s="105"/>
      <c r="BX1070" s="105"/>
      <c r="BY1070" s="105"/>
      <c r="BZ1070" s="105"/>
      <c r="CA1070" s="105"/>
      <c r="CB1070" s="105"/>
    </row>
    <row r="1071" spans="1:80" s="32" customFormat="1" ht="12.75" customHeight="1">
      <c r="A1071" s="111"/>
      <c r="B1071" s="969" t="s">
        <v>36</v>
      </c>
      <c r="C1071" s="970"/>
      <c r="D1071" s="971"/>
      <c r="E1071" s="931" t="s">
        <v>419</v>
      </c>
      <c r="F1071" s="932"/>
      <c r="G1071" s="932"/>
      <c r="H1071" s="932"/>
      <c r="I1071" s="932"/>
      <c r="J1071" s="932"/>
      <c r="K1071" s="932"/>
      <c r="L1071" s="932"/>
      <c r="M1071" s="932"/>
      <c r="N1071" s="932"/>
      <c r="O1071" s="932"/>
      <c r="P1071" s="932"/>
      <c r="Q1071" s="932"/>
      <c r="R1071" s="932"/>
      <c r="S1071" s="932"/>
      <c r="T1071" s="932"/>
      <c r="U1071" s="932"/>
      <c r="V1071" s="932"/>
      <c r="W1071" s="932"/>
      <c r="X1071" s="932"/>
      <c r="Y1071" s="932"/>
      <c r="Z1071" s="932"/>
      <c r="AA1071" s="932"/>
      <c r="AB1071" s="932"/>
      <c r="AC1071" s="932"/>
      <c r="AD1071" s="932"/>
      <c r="AE1071" s="932"/>
      <c r="AF1071" s="932"/>
      <c r="AG1071" s="932"/>
      <c r="AH1071" s="932"/>
      <c r="AI1071" s="932"/>
      <c r="AJ1071" s="932"/>
      <c r="AK1071" s="932"/>
      <c r="AL1071" s="932"/>
      <c r="AM1071" s="932"/>
      <c r="AN1071" s="932"/>
      <c r="AO1071" s="932"/>
      <c r="AP1071" s="932"/>
      <c r="AQ1071" s="932"/>
      <c r="AR1071" s="932"/>
      <c r="AS1071" s="932"/>
      <c r="AT1071" s="932"/>
      <c r="AU1071" s="932"/>
      <c r="AV1071" s="932"/>
      <c r="AW1071" s="932"/>
      <c r="AX1071" s="932"/>
      <c r="AY1071" s="932"/>
      <c r="AZ1071" s="932"/>
      <c r="BA1071" s="932"/>
      <c r="BB1071" s="932"/>
      <c r="BC1071" s="932"/>
      <c r="BD1071" s="932"/>
      <c r="BE1071" s="932"/>
      <c r="BF1071" s="933"/>
      <c r="BG1071" s="899"/>
      <c r="BH1071" s="900"/>
      <c r="BI1071" s="900"/>
      <c r="BJ1071" s="900"/>
      <c r="BK1071" s="900"/>
      <c r="BL1071" s="901"/>
      <c r="BM1071" s="105"/>
      <c r="BN1071" s="105"/>
      <c r="BO1071" s="105"/>
      <c r="BP1071" s="105"/>
      <c r="BQ1071" s="105"/>
      <c r="BR1071" s="105"/>
      <c r="BS1071" s="105"/>
      <c r="BT1071" s="105"/>
      <c r="BU1071" s="105"/>
      <c r="BV1071" s="105"/>
      <c r="BW1071" s="105"/>
      <c r="BX1071" s="105"/>
      <c r="BY1071" s="105"/>
      <c r="BZ1071" s="105"/>
      <c r="CA1071" s="105"/>
      <c r="CB1071" s="105"/>
    </row>
    <row r="1072" spans="1:80" s="32" customFormat="1" ht="12.75" customHeight="1">
      <c r="A1072" s="111"/>
      <c r="B1072" s="972"/>
      <c r="C1072" s="973"/>
      <c r="D1072" s="974"/>
      <c r="E1072" s="934"/>
      <c r="F1072" s="935"/>
      <c r="G1072" s="935"/>
      <c r="H1072" s="935"/>
      <c r="I1072" s="935"/>
      <c r="J1072" s="935"/>
      <c r="K1072" s="935"/>
      <c r="L1072" s="935"/>
      <c r="M1072" s="935"/>
      <c r="N1072" s="935"/>
      <c r="O1072" s="935"/>
      <c r="P1072" s="935"/>
      <c r="Q1072" s="935"/>
      <c r="R1072" s="935"/>
      <c r="S1072" s="935"/>
      <c r="T1072" s="935"/>
      <c r="U1072" s="935"/>
      <c r="V1072" s="935"/>
      <c r="W1072" s="935"/>
      <c r="X1072" s="935"/>
      <c r="Y1072" s="935"/>
      <c r="Z1072" s="935"/>
      <c r="AA1072" s="935"/>
      <c r="AB1072" s="935"/>
      <c r="AC1072" s="935"/>
      <c r="AD1072" s="935"/>
      <c r="AE1072" s="935"/>
      <c r="AF1072" s="935"/>
      <c r="AG1072" s="935"/>
      <c r="AH1072" s="935"/>
      <c r="AI1072" s="935"/>
      <c r="AJ1072" s="935"/>
      <c r="AK1072" s="935"/>
      <c r="AL1072" s="935"/>
      <c r="AM1072" s="935"/>
      <c r="AN1072" s="935"/>
      <c r="AO1072" s="935"/>
      <c r="AP1072" s="935"/>
      <c r="AQ1072" s="935"/>
      <c r="AR1072" s="935"/>
      <c r="AS1072" s="935"/>
      <c r="AT1072" s="935"/>
      <c r="AU1072" s="935"/>
      <c r="AV1072" s="935"/>
      <c r="AW1072" s="935"/>
      <c r="AX1072" s="935"/>
      <c r="AY1072" s="935"/>
      <c r="AZ1072" s="935"/>
      <c r="BA1072" s="935"/>
      <c r="BB1072" s="935"/>
      <c r="BC1072" s="935"/>
      <c r="BD1072" s="935"/>
      <c r="BE1072" s="935"/>
      <c r="BF1072" s="936"/>
      <c r="BG1072" s="902"/>
      <c r="BH1072" s="903"/>
      <c r="BI1072" s="903"/>
      <c r="BJ1072" s="903"/>
      <c r="BK1072" s="903"/>
      <c r="BL1072" s="904"/>
      <c r="BM1072" s="105"/>
      <c r="BN1072" s="105"/>
      <c r="BO1072" s="105"/>
      <c r="BP1072" s="105"/>
      <c r="BQ1072" s="105"/>
      <c r="BR1072" s="105"/>
      <c r="BS1072" s="105"/>
      <c r="BT1072" s="105"/>
      <c r="BU1072" s="105"/>
      <c r="BV1072" s="105"/>
      <c r="BW1072" s="105"/>
      <c r="BX1072" s="105"/>
      <c r="BY1072" s="105"/>
      <c r="BZ1072" s="105"/>
      <c r="CA1072" s="105"/>
      <c r="CB1072" s="105"/>
    </row>
    <row r="1073" spans="1:80" s="32" customFormat="1" ht="12.75" customHeight="1">
      <c r="A1073" s="111"/>
      <c r="B1073" s="975"/>
      <c r="C1073" s="976"/>
      <c r="D1073" s="977"/>
      <c r="E1073" s="937"/>
      <c r="F1073" s="938"/>
      <c r="G1073" s="938"/>
      <c r="H1073" s="938"/>
      <c r="I1073" s="938"/>
      <c r="J1073" s="938"/>
      <c r="K1073" s="938"/>
      <c r="L1073" s="938"/>
      <c r="M1073" s="938"/>
      <c r="N1073" s="938"/>
      <c r="O1073" s="938"/>
      <c r="P1073" s="938"/>
      <c r="Q1073" s="938"/>
      <c r="R1073" s="938"/>
      <c r="S1073" s="938"/>
      <c r="T1073" s="938"/>
      <c r="U1073" s="938"/>
      <c r="V1073" s="938"/>
      <c r="W1073" s="938"/>
      <c r="X1073" s="938"/>
      <c r="Y1073" s="938"/>
      <c r="Z1073" s="938"/>
      <c r="AA1073" s="938"/>
      <c r="AB1073" s="938"/>
      <c r="AC1073" s="938"/>
      <c r="AD1073" s="938"/>
      <c r="AE1073" s="938"/>
      <c r="AF1073" s="938"/>
      <c r="AG1073" s="938"/>
      <c r="AH1073" s="938"/>
      <c r="AI1073" s="938"/>
      <c r="AJ1073" s="938"/>
      <c r="AK1073" s="938"/>
      <c r="AL1073" s="938"/>
      <c r="AM1073" s="938"/>
      <c r="AN1073" s="938"/>
      <c r="AO1073" s="938"/>
      <c r="AP1073" s="938"/>
      <c r="AQ1073" s="938"/>
      <c r="AR1073" s="938"/>
      <c r="AS1073" s="938"/>
      <c r="AT1073" s="938"/>
      <c r="AU1073" s="938"/>
      <c r="AV1073" s="938"/>
      <c r="AW1073" s="938"/>
      <c r="AX1073" s="938"/>
      <c r="AY1073" s="938"/>
      <c r="AZ1073" s="938"/>
      <c r="BA1073" s="938"/>
      <c r="BB1073" s="938"/>
      <c r="BC1073" s="938"/>
      <c r="BD1073" s="938"/>
      <c r="BE1073" s="938"/>
      <c r="BF1073" s="939"/>
      <c r="BG1073" s="905"/>
      <c r="BH1073" s="906"/>
      <c r="BI1073" s="906"/>
      <c r="BJ1073" s="906"/>
      <c r="BK1073" s="906"/>
      <c r="BL1073" s="907"/>
      <c r="BM1073" s="105"/>
      <c r="BN1073" s="105"/>
      <c r="BO1073" s="105"/>
      <c r="BP1073" s="105"/>
      <c r="BQ1073" s="105"/>
      <c r="BR1073" s="105"/>
      <c r="BS1073" s="105"/>
      <c r="BT1073" s="105"/>
      <c r="BU1073" s="105"/>
      <c r="BV1073" s="105"/>
      <c r="BW1073" s="105"/>
      <c r="BX1073" s="105"/>
      <c r="BY1073" s="105"/>
      <c r="BZ1073" s="105"/>
      <c r="CA1073" s="105"/>
      <c r="CB1073" s="105"/>
    </row>
    <row r="1074" spans="1:80" s="32" customFormat="1" ht="12.75" customHeight="1">
      <c r="A1074" s="111"/>
      <c r="B1074" s="969" t="s">
        <v>38</v>
      </c>
      <c r="C1074" s="970"/>
      <c r="D1074" s="971"/>
      <c r="E1074" s="931" t="s">
        <v>274</v>
      </c>
      <c r="F1074" s="932"/>
      <c r="G1074" s="932"/>
      <c r="H1074" s="932"/>
      <c r="I1074" s="932"/>
      <c r="J1074" s="932"/>
      <c r="K1074" s="932"/>
      <c r="L1074" s="932"/>
      <c r="M1074" s="932"/>
      <c r="N1074" s="932"/>
      <c r="O1074" s="932"/>
      <c r="P1074" s="932"/>
      <c r="Q1074" s="932"/>
      <c r="R1074" s="932"/>
      <c r="S1074" s="932"/>
      <c r="T1074" s="932"/>
      <c r="U1074" s="932"/>
      <c r="V1074" s="932"/>
      <c r="W1074" s="932"/>
      <c r="X1074" s="932"/>
      <c r="Y1074" s="932"/>
      <c r="Z1074" s="932"/>
      <c r="AA1074" s="932"/>
      <c r="AB1074" s="932"/>
      <c r="AC1074" s="932"/>
      <c r="AD1074" s="932"/>
      <c r="AE1074" s="932"/>
      <c r="AF1074" s="932"/>
      <c r="AG1074" s="932"/>
      <c r="AH1074" s="932"/>
      <c r="AI1074" s="932"/>
      <c r="AJ1074" s="932"/>
      <c r="AK1074" s="932"/>
      <c r="AL1074" s="932"/>
      <c r="AM1074" s="932"/>
      <c r="AN1074" s="932"/>
      <c r="AO1074" s="932"/>
      <c r="AP1074" s="932"/>
      <c r="AQ1074" s="932"/>
      <c r="AR1074" s="932"/>
      <c r="AS1074" s="932"/>
      <c r="AT1074" s="932"/>
      <c r="AU1074" s="932"/>
      <c r="AV1074" s="932"/>
      <c r="AW1074" s="932"/>
      <c r="AX1074" s="932"/>
      <c r="AY1074" s="932"/>
      <c r="AZ1074" s="932"/>
      <c r="BA1074" s="932"/>
      <c r="BB1074" s="932"/>
      <c r="BC1074" s="932"/>
      <c r="BD1074" s="932"/>
      <c r="BE1074" s="932"/>
      <c r="BF1074" s="933"/>
      <c r="BG1074" s="899"/>
      <c r="BH1074" s="900"/>
      <c r="BI1074" s="900"/>
      <c r="BJ1074" s="900"/>
      <c r="BK1074" s="900"/>
      <c r="BL1074" s="901"/>
      <c r="BM1074" s="105"/>
      <c r="BN1074" s="105"/>
      <c r="BO1074" s="105"/>
      <c r="BP1074" s="105"/>
      <c r="BQ1074" s="105"/>
      <c r="BR1074" s="105"/>
      <c r="BS1074" s="105"/>
      <c r="BT1074" s="105"/>
      <c r="BU1074" s="105"/>
      <c r="BV1074" s="105"/>
      <c r="BW1074" s="105"/>
      <c r="BX1074" s="105"/>
      <c r="BY1074" s="105"/>
      <c r="BZ1074" s="105"/>
      <c r="CA1074" s="105"/>
      <c r="CB1074" s="105"/>
    </row>
    <row r="1075" spans="1:80" s="32" customFormat="1" ht="12.75" customHeight="1">
      <c r="A1075" s="111"/>
      <c r="B1075" s="972"/>
      <c r="C1075" s="973"/>
      <c r="D1075" s="974"/>
      <c r="E1075" s="934"/>
      <c r="F1075" s="935"/>
      <c r="G1075" s="935"/>
      <c r="H1075" s="935"/>
      <c r="I1075" s="935"/>
      <c r="J1075" s="935"/>
      <c r="K1075" s="935"/>
      <c r="L1075" s="935"/>
      <c r="M1075" s="935"/>
      <c r="N1075" s="935"/>
      <c r="O1075" s="935"/>
      <c r="P1075" s="935"/>
      <c r="Q1075" s="935"/>
      <c r="R1075" s="935"/>
      <c r="S1075" s="935"/>
      <c r="T1075" s="935"/>
      <c r="U1075" s="935"/>
      <c r="V1075" s="935"/>
      <c r="W1075" s="935"/>
      <c r="X1075" s="935"/>
      <c r="Y1075" s="935"/>
      <c r="Z1075" s="935"/>
      <c r="AA1075" s="935"/>
      <c r="AB1075" s="935"/>
      <c r="AC1075" s="935"/>
      <c r="AD1075" s="935"/>
      <c r="AE1075" s="935"/>
      <c r="AF1075" s="935"/>
      <c r="AG1075" s="935"/>
      <c r="AH1075" s="935"/>
      <c r="AI1075" s="935"/>
      <c r="AJ1075" s="935"/>
      <c r="AK1075" s="935"/>
      <c r="AL1075" s="935"/>
      <c r="AM1075" s="935"/>
      <c r="AN1075" s="935"/>
      <c r="AO1075" s="935"/>
      <c r="AP1075" s="935"/>
      <c r="AQ1075" s="935"/>
      <c r="AR1075" s="935"/>
      <c r="AS1075" s="935"/>
      <c r="AT1075" s="935"/>
      <c r="AU1075" s="935"/>
      <c r="AV1075" s="935"/>
      <c r="AW1075" s="935"/>
      <c r="AX1075" s="935"/>
      <c r="AY1075" s="935"/>
      <c r="AZ1075" s="935"/>
      <c r="BA1075" s="935"/>
      <c r="BB1075" s="935"/>
      <c r="BC1075" s="935"/>
      <c r="BD1075" s="935"/>
      <c r="BE1075" s="935"/>
      <c r="BF1075" s="936"/>
      <c r="BG1075" s="902"/>
      <c r="BH1075" s="903"/>
      <c r="BI1075" s="903"/>
      <c r="BJ1075" s="903"/>
      <c r="BK1075" s="903"/>
      <c r="BL1075" s="904"/>
      <c r="BM1075" s="105"/>
      <c r="BN1075" s="105"/>
      <c r="BO1075" s="105"/>
      <c r="BP1075" s="105"/>
      <c r="BQ1075" s="105"/>
      <c r="BR1075" s="105"/>
      <c r="BS1075" s="105"/>
      <c r="BT1075" s="105"/>
      <c r="BU1075" s="105"/>
      <c r="BV1075" s="105"/>
      <c r="BW1075" s="105"/>
      <c r="BX1075" s="105"/>
      <c r="BY1075" s="105"/>
      <c r="BZ1075" s="105"/>
      <c r="CA1075" s="105"/>
      <c r="CB1075" s="105"/>
    </row>
    <row r="1076" spans="1:80" s="32" customFormat="1" ht="12.75" customHeight="1">
      <c r="A1076" s="111"/>
      <c r="B1076" s="972"/>
      <c r="C1076" s="973"/>
      <c r="D1076" s="974"/>
      <c r="E1076" s="934"/>
      <c r="F1076" s="935"/>
      <c r="G1076" s="935"/>
      <c r="H1076" s="935"/>
      <c r="I1076" s="935"/>
      <c r="J1076" s="935"/>
      <c r="K1076" s="935"/>
      <c r="L1076" s="935"/>
      <c r="M1076" s="935"/>
      <c r="N1076" s="935"/>
      <c r="O1076" s="935"/>
      <c r="P1076" s="935"/>
      <c r="Q1076" s="935"/>
      <c r="R1076" s="935"/>
      <c r="S1076" s="935"/>
      <c r="T1076" s="935"/>
      <c r="U1076" s="935"/>
      <c r="V1076" s="935"/>
      <c r="W1076" s="935"/>
      <c r="X1076" s="935"/>
      <c r="Y1076" s="935"/>
      <c r="Z1076" s="935"/>
      <c r="AA1076" s="935"/>
      <c r="AB1076" s="935"/>
      <c r="AC1076" s="935"/>
      <c r="AD1076" s="935"/>
      <c r="AE1076" s="935"/>
      <c r="AF1076" s="935"/>
      <c r="AG1076" s="935"/>
      <c r="AH1076" s="935"/>
      <c r="AI1076" s="935"/>
      <c r="AJ1076" s="935"/>
      <c r="AK1076" s="935"/>
      <c r="AL1076" s="935"/>
      <c r="AM1076" s="935"/>
      <c r="AN1076" s="935"/>
      <c r="AO1076" s="935"/>
      <c r="AP1076" s="935"/>
      <c r="AQ1076" s="935"/>
      <c r="AR1076" s="935"/>
      <c r="AS1076" s="935"/>
      <c r="AT1076" s="935"/>
      <c r="AU1076" s="935"/>
      <c r="AV1076" s="935"/>
      <c r="AW1076" s="935"/>
      <c r="AX1076" s="935"/>
      <c r="AY1076" s="935"/>
      <c r="AZ1076" s="935"/>
      <c r="BA1076" s="935"/>
      <c r="BB1076" s="935"/>
      <c r="BC1076" s="935"/>
      <c r="BD1076" s="935"/>
      <c r="BE1076" s="935"/>
      <c r="BF1076" s="936"/>
      <c r="BG1076" s="902"/>
      <c r="BH1076" s="903"/>
      <c r="BI1076" s="903"/>
      <c r="BJ1076" s="903"/>
      <c r="BK1076" s="903"/>
      <c r="BL1076" s="904"/>
      <c r="BM1076" s="105"/>
      <c r="BN1076" s="105"/>
      <c r="BO1076" s="105"/>
      <c r="BP1076" s="105"/>
      <c r="BQ1076" s="105"/>
      <c r="BR1076" s="105"/>
      <c r="BS1076" s="105"/>
      <c r="BT1076" s="105"/>
      <c r="BU1076" s="105"/>
      <c r="BV1076" s="105"/>
      <c r="BW1076" s="105"/>
      <c r="BX1076" s="105"/>
      <c r="BY1076" s="105"/>
      <c r="BZ1076" s="105"/>
      <c r="CA1076" s="105"/>
      <c r="CB1076" s="105"/>
    </row>
    <row r="1077" spans="1:80" s="32" customFormat="1" ht="12.75" customHeight="1">
      <c r="A1077" s="111"/>
      <c r="B1077" s="975"/>
      <c r="C1077" s="976"/>
      <c r="D1077" s="977"/>
      <c r="E1077" s="937"/>
      <c r="F1077" s="938"/>
      <c r="G1077" s="938"/>
      <c r="H1077" s="938"/>
      <c r="I1077" s="938"/>
      <c r="J1077" s="938"/>
      <c r="K1077" s="938"/>
      <c r="L1077" s="938"/>
      <c r="M1077" s="938"/>
      <c r="N1077" s="938"/>
      <c r="O1077" s="938"/>
      <c r="P1077" s="938"/>
      <c r="Q1077" s="938"/>
      <c r="R1077" s="938"/>
      <c r="S1077" s="938"/>
      <c r="T1077" s="938"/>
      <c r="U1077" s="938"/>
      <c r="V1077" s="938"/>
      <c r="W1077" s="938"/>
      <c r="X1077" s="938"/>
      <c r="Y1077" s="938"/>
      <c r="Z1077" s="938"/>
      <c r="AA1077" s="938"/>
      <c r="AB1077" s="938"/>
      <c r="AC1077" s="938"/>
      <c r="AD1077" s="938"/>
      <c r="AE1077" s="938"/>
      <c r="AF1077" s="938"/>
      <c r="AG1077" s="938"/>
      <c r="AH1077" s="938"/>
      <c r="AI1077" s="938"/>
      <c r="AJ1077" s="938"/>
      <c r="AK1077" s="938"/>
      <c r="AL1077" s="938"/>
      <c r="AM1077" s="938"/>
      <c r="AN1077" s="938"/>
      <c r="AO1077" s="938"/>
      <c r="AP1077" s="938"/>
      <c r="AQ1077" s="938"/>
      <c r="AR1077" s="938"/>
      <c r="AS1077" s="938"/>
      <c r="AT1077" s="938"/>
      <c r="AU1077" s="938"/>
      <c r="AV1077" s="938"/>
      <c r="AW1077" s="938"/>
      <c r="AX1077" s="938"/>
      <c r="AY1077" s="938"/>
      <c r="AZ1077" s="938"/>
      <c r="BA1077" s="938"/>
      <c r="BB1077" s="938"/>
      <c r="BC1077" s="938"/>
      <c r="BD1077" s="938"/>
      <c r="BE1077" s="938"/>
      <c r="BF1077" s="939"/>
      <c r="BG1077" s="905"/>
      <c r="BH1077" s="906"/>
      <c r="BI1077" s="906"/>
      <c r="BJ1077" s="906"/>
      <c r="BK1077" s="906"/>
      <c r="BL1077" s="907"/>
      <c r="BM1077" s="105"/>
      <c r="BN1077" s="105"/>
      <c r="BO1077" s="105"/>
      <c r="BP1077" s="105"/>
      <c r="BQ1077" s="105"/>
      <c r="BR1077" s="105"/>
      <c r="BS1077" s="105"/>
      <c r="BT1077" s="105"/>
      <c r="BU1077" s="105"/>
      <c r="BV1077" s="105"/>
      <c r="BW1077" s="105"/>
      <c r="BX1077" s="105"/>
      <c r="BY1077" s="105"/>
      <c r="BZ1077" s="105"/>
      <c r="CA1077" s="105"/>
      <c r="CB1077" s="105"/>
    </row>
    <row r="1078" spans="1:80" s="32" customFormat="1" ht="12.75" customHeight="1">
      <c r="A1078" s="111"/>
      <c r="BG1078" s="93"/>
      <c r="BH1078" s="93"/>
      <c r="BI1078" s="93"/>
      <c r="BJ1078" s="93"/>
      <c r="BK1078" s="93"/>
      <c r="BL1078" s="93"/>
      <c r="BM1078" s="105"/>
      <c r="BN1078" s="105"/>
      <c r="BO1078" s="105"/>
      <c r="BP1078" s="105"/>
      <c r="BQ1078" s="105"/>
      <c r="BR1078" s="105"/>
      <c r="BS1078" s="105"/>
      <c r="BT1078" s="105"/>
      <c r="BU1078" s="105"/>
      <c r="BV1078" s="105"/>
      <c r="BW1078" s="105"/>
      <c r="BX1078" s="105"/>
      <c r="BY1078" s="105"/>
      <c r="BZ1078" s="105"/>
      <c r="CA1078" s="105"/>
      <c r="CB1078" s="105"/>
    </row>
    <row r="1079" spans="1:80" s="14" customFormat="1" ht="20.100000000000001" customHeight="1">
      <c r="A1079" s="113" t="s">
        <v>819</v>
      </c>
      <c r="B1079" s="21"/>
      <c r="C1079" s="21"/>
      <c r="D1079" s="11"/>
      <c r="E1079" s="12"/>
      <c r="F1079" s="12"/>
      <c r="G1079" s="12"/>
      <c r="H1079" s="12"/>
      <c r="I1079" s="12"/>
      <c r="J1079" s="12"/>
      <c r="K1079" s="12"/>
      <c r="L1079" s="12"/>
      <c r="M1079" s="12"/>
      <c r="N1079" s="12"/>
      <c r="O1079" s="12"/>
      <c r="P1079" s="12"/>
      <c r="Q1079" s="12"/>
      <c r="R1079" s="12"/>
      <c r="S1079" s="12"/>
      <c r="T1079" s="12"/>
      <c r="U1079" s="12"/>
      <c r="V1079" s="12"/>
      <c r="W1079" s="13"/>
      <c r="X1079" s="13"/>
      <c r="Y1079" s="13"/>
      <c r="Z1079" s="13"/>
      <c r="AA1079" s="13"/>
      <c r="AB1079" s="13"/>
      <c r="AC1079" s="13"/>
      <c r="AD1079" s="13"/>
      <c r="AE1079" s="13"/>
      <c r="AF1079" s="13"/>
      <c r="AG1079" s="13"/>
      <c r="AH1079" s="13"/>
      <c r="AI1079" s="13"/>
      <c r="AJ1079" s="13"/>
      <c r="AK1079" s="13"/>
      <c r="AL1079" s="13"/>
      <c r="AM1079" s="13"/>
      <c r="AN1079" s="13"/>
      <c r="AO1079" s="13"/>
      <c r="AP1079" s="13"/>
      <c r="BG1079" s="93"/>
      <c r="BH1079" s="93"/>
      <c r="BI1079" s="93"/>
      <c r="BJ1079" s="93"/>
      <c r="BK1079" s="93"/>
      <c r="BL1079" s="93"/>
      <c r="BM1079" s="101"/>
      <c r="BN1079" s="101"/>
      <c r="BO1079" s="101"/>
      <c r="BP1079" s="101"/>
      <c r="BQ1079" s="101"/>
      <c r="BR1079" s="101"/>
      <c r="BS1079" s="101"/>
      <c r="BT1079" s="101"/>
      <c r="BU1079" s="101"/>
      <c r="BV1079" s="101"/>
      <c r="BW1079" s="101"/>
      <c r="BX1079" s="101"/>
      <c r="BY1079" s="101"/>
      <c r="BZ1079" s="101"/>
      <c r="CA1079" s="101"/>
      <c r="CB1079" s="101"/>
    </row>
    <row r="1080" spans="1:80" s="32" customFormat="1" ht="12.75" customHeight="1">
      <c r="A1080" s="111"/>
      <c r="B1080" s="969" t="s">
        <v>30</v>
      </c>
      <c r="C1080" s="970"/>
      <c r="D1080" s="971"/>
      <c r="E1080" s="940" t="s">
        <v>547</v>
      </c>
      <c r="F1080" s="941"/>
      <c r="G1080" s="941"/>
      <c r="H1080" s="941"/>
      <c r="I1080" s="941"/>
      <c r="J1080" s="941"/>
      <c r="K1080" s="941"/>
      <c r="L1080" s="941"/>
      <c r="M1080" s="941"/>
      <c r="N1080" s="941"/>
      <c r="O1080" s="941"/>
      <c r="P1080" s="941"/>
      <c r="Q1080" s="941"/>
      <c r="R1080" s="941"/>
      <c r="S1080" s="941"/>
      <c r="T1080" s="941"/>
      <c r="U1080" s="941"/>
      <c r="V1080" s="941"/>
      <c r="W1080" s="941"/>
      <c r="X1080" s="941"/>
      <c r="Y1080" s="941"/>
      <c r="Z1080" s="941"/>
      <c r="AA1080" s="941"/>
      <c r="AB1080" s="941"/>
      <c r="AC1080" s="941"/>
      <c r="AD1080" s="941"/>
      <c r="AE1080" s="941"/>
      <c r="AF1080" s="941"/>
      <c r="AG1080" s="941"/>
      <c r="AH1080" s="941"/>
      <c r="AI1080" s="941"/>
      <c r="AJ1080" s="941"/>
      <c r="AK1080" s="941"/>
      <c r="AL1080" s="941"/>
      <c r="AM1080" s="941"/>
      <c r="AN1080" s="941"/>
      <c r="AO1080" s="941"/>
      <c r="AP1080" s="941"/>
      <c r="AQ1080" s="941"/>
      <c r="AR1080" s="941"/>
      <c r="AS1080" s="941"/>
      <c r="AT1080" s="941"/>
      <c r="AU1080" s="941"/>
      <c r="AV1080" s="941"/>
      <c r="AW1080" s="941"/>
      <c r="AX1080" s="941"/>
      <c r="AY1080" s="941"/>
      <c r="AZ1080" s="941"/>
      <c r="BA1080" s="941"/>
      <c r="BB1080" s="941"/>
      <c r="BC1080" s="941"/>
      <c r="BD1080" s="941"/>
      <c r="BE1080" s="941"/>
      <c r="BF1080" s="942"/>
      <c r="BG1080" s="899"/>
      <c r="BH1080" s="900"/>
      <c r="BI1080" s="900"/>
      <c r="BJ1080" s="900"/>
      <c r="BK1080" s="900"/>
      <c r="BL1080" s="901"/>
      <c r="BM1080" s="105"/>
      <c r="BN1080" s="105"/>
      <c r="BO1080" s="105"/>
      <c r="BP1080" s="105"/>
      <c r="BQ1080" s="105"/>
      <c r="BR1080" s="105"/>
      <c r="BS1080" s="105"/>
      <c r="BT1080" s="105"/>
      <c r="BU1080" s="105"/>
      <c r="BV1080" s="105"/>
      <c r="BW1080" s="105"/>
      <c r="BX1080" s="105"/>
      <c r="BY1080" s="105"/>
      <c r="BZ1080" s="105"/>
      <c r="CA1080" s="105"/>
      <c r="CB1080" s="105"/>
    </row>
    <row r="1081" spans="1:80" s="32" customFormat="1" ht="12.75" customHeight="1">
      <c r="A1081" s="111"/>
      <c r="B1081" s="972"/>
      <c r="C1081" s="973"/>
      <c r="D1081" s="974"/>
      <c r="E1081" s="943"/>
      <c r="F1081" s="944"/>
      <c r="G1081" s="944"/>
      <c r="H1081" s="944"/>
      <c r="I1081" s="944"/>
      <c r="J1081" s="944"/>
      <c r="K1081" s="944"/>
      <c r="L1081" s="944"/>
      <c r="M1081" s="944"/>
      <c r="N1081" s="944"/>
      <c r="O1081" s="944"/>
      <c r="P1081" s="944"/>
      <c r="Q1081" s="944"/>
      <c r="R1081" s="944"/>
      <c r="S1081" s="944"/>
      <c r="T1081" s="944"/>
      <c r="U1081" s="944"/>
      <c r="V1081" s="944"/>
      <c r="W1081" s="944"/>
      <c r="X1081" s="944"/>
      <c r="Y1081" s="944"/>
      <c r="Z1081" s="944"/>
      <c r="AA1081" s="944"/>
      <c r="AB1081" s="944"/>
      <c r="AC1081" s="944"/>
      <c r="AD1081" s="944"/>
      <c r="AE1081" s="944"/>
      <c r="AF1081" s="944"/>
      <c r="AG1081" s="944"/>
      <c r="AH1081" s="944"/>
      <c r="AI1081" s="944"/>
      <c r="AJ1081" s="944"/>
      <c r="AK1081" s="944"/>
      <c r="AL1081" s="944"/>
      <c r="AM1081" s="944"/>
      <c r="AN1081" s="944"/>
      <c r="AO1081" s="944"/>
      <c r="AP1081" s="944"/>
      <c r="AQ1081" s="944"/>
      <c r="AR1081" s="944"/>
      <c r="AS1081" s="944"/>
      <c r="AT1081" s="944"/>
      <c r="AU1081" s="944"/>
      <c r="AV1081" s="944"/>
      <c r="AW1081" s="944"/>
      <c r="AX1081" s="944"/>
      <c r="AY1081" s="944"/>
      <c r="AZ1081" s="944"/>
      <c r="BA1081" s="944"/>
      <c r="BB1081" s="944"/>
      <c r="BC1081" s="944"/>
      <c r="BD1081" s="944"/>
      <c r="BE1081" s="944"/>
      <c r="BF1081" s="945"/>
      <c r="BG1081" s="902"/>
      <c r="BH1081" s="903"/>
      <c r="BI1081" s="903"/>
      <c r="BJ1081" s="903"/>
      <c r="BK1081" s="903"/>
      <c r="BL1081" s="904"/>
      <c r="BM1081" s="105"/>
      <c r="BN1081" s="105"/>
      <c r="BO1081" s="105"/>
      <c r="BP1081" s="105"/>
      <c r="BQ1081" s="105"/>
      <c r="BR1081" s="105"/>
      <c r="BS1081" s="105"/>
      <c r="BT1081" s="105"/>
      <c r="BU1081" s="105"/>
      <c r="BV1081" s="105"/>
      <c r="BW1081" s="105"/>
      <c r="BX1081" s="105"/>
      <c r="BY1081" s="105"/>
      <c r="BZ1081" s="105"/>
      <c r="CA1081" s="105"/>
      <c r="CB1081" s="105"/>
    </row>
    <row r="1082" spans="1:80" s="32" customFormat="1" ht="12.75" customHeight="1">
      <c r="A1082" s="111"/>
      <c r="B1082" s="975"/>
      <c r="C1082" s="976"/>
      <c r="D1082" s="977"/>
      <c r="E1082" s="946"/>
      <c r="F1082" s="947"/>
      <c r="G1082" s="947"/>
      <c r="H1082" s="947"/>
      <c r="I1082" s="947"/>
      <c r="J1082" s="947"/>
      <c r="K1082" s="947"/>
      <c r="L1082" s="947"/>
      <c r="M1082" s="947"/>
      <c r="N1082" s="947"/>
      <c r="O1082" s="947"/>
      <c r="P1082" s="947"/>
      <c r="Q1082" s="947"/>
      <c r="R1082" s="947"/>
      <c r="S1082" s="947"/>
      <c r="T1082" s="947"/>
      <c r="U1082" s="947"/>
      <c r="V1082" s="947"/>
      <c r="W1082" s="947"/>
      <c r="X1082" s="947"/>
      <c r="Y1082" s="947"/>
      <c r="Z1082" s="947"/>
      <c r="AA1082" s="947"/>
      <c r="AB1082" s="947"/>
      <c r="AC1082" s="947"/>
      <c r="AD1082" s="947"/>
      <c r="AE1082" s="947"/>
      <c r="AF1082" s="947"/>
      <c r="AG1082" s="947"/>
      <c r="AH1082" s="947"/>
      <c r="AI1082" s="947"/>
      <c r="AJ1082" s="947"/>
      <c r="AK1082" s="947"/>
      <c r="AL1082" s="947"/>
      <c r="AM1082" s="947"/>
      <c r="AN1082" s="947"/>
      <c r="AO1082" s="947"/>
      <c r="AP1082" s="947"/>
      <c r="AQ1082" s="947"/>
      <c r="AR1082" s="947"/>
      <c r="AS1082" s="947"/>
      <c r="AT1082" s="947"/>
      <c r="AU1082" s="947"/>
      <c r="AV1082" s="947"/>
      <c r="AW1082" s="947"/>
      <c r="AX1082" s="947"/>
      <c r="AY1082" s="947"/>
      <c r="AZ1082" s="947"/>
      <c r="BA1082" s="947"/>
      <c r="BB1082" s="947"/>
      <c r="BC1082" s="947"/>
      <c r="BD1082" s="947"/>
      <c r="BE1082" s="947"/>
      <c r="BF1082" s="948"/>
      <c r="BG1082" s="905"/>
      <c r="BH1082" s="906"/>
      <c r="BI1082" s="906"/>
      <c r="BJ1082" s="906"/>
      <c r="BK1082" s="906"/>
      <c r="BL1082" s="907"/>
      <c r="BM1082" s="105"/>
      <c r="BN1082" s="105"/>
      <c r="BO1082" s="105"/>
      <c r="BP1082" s="105"/>
      <c r="BQ1082" s="105"/>
      <c r="BR1082" s="105"/>
      <c r="BS1082" s="105"/>
      <c r="BT1082" s="105"/>
      <c r="BU1082" s="105"/>
      <c r="BV1082" s="105"/>
      <c r="BW1082" s="105"/>
      <c r="BX1082" s="105"/>
      <c r="BY1082" s="105"/>
      <c r="BZ1082" s="105"/>
      <c r="CA1082" s="105"/>
      <c r="CB1082" s="105"/>
    </row>
    <row r="1083" spans="1:80" s="32" customFormat="1" ht="12.75" customHeight="1">
      <c r="A1083" s="111"/>
      <c r="B1083" s="969" t="s">
        <v>33</v>
      </c>
      <c r="C1083" s="970"/>
      <c r="D1083" s="971"/>
      <c r="E1083" s="931" t="s">
        <v>420</v>
      </c>
      <c r="F1083" s="932"/>
      <c r="G1083" s="932"/>
      <c r="H1083" s="932"/>
      <c r="I1083" s="932"/>
      <c r="J1083" s="932"/>
      <c r="K1083" s="932"/>
      <c r="L1083" s="932"/>
      <c r="M1083" s="932"/>
      <c r="N1083" s="932"/>
      <c r="O1083" s="932"/>
      <c r="P1083" s="932"/>
      <c r="Q1083" s="932"/>
      <c r="R1083" s="932"/>
      <c r="S1083" s="932"/>
      <c r="T1083" s="932"/>
      <c r="U1083" s="932"/>
      <c r="V1083" s="932"/>
      <c r="W1083" s="932"/>
      <c r="X1083" s="932"/>
      <c r="Y1083" s="932"/>
      <c r="Z1083" s="932"/>
      <c r="AA1083" s="932"/>
      <c r="AB1083" s="932"/>
      <c r="AC1083" s="932"/>
      <c r="AD1083" s="932"/>
      <c r="AE1083" s="932"/>
      <c r="AF1083" s="932"/>
      <c r="AG1083" s="932"/>
      <c r="AH1083" s="932"/>
      <c r="AI1083" s="932"/>
      <c r="AJ1083" s="932"/>
      <c r="AK1083" s="932"/>
      <c r="AL1083" s="932"/>
      <c r="AM1083" s="932"/>
      <c r="AN1083" s="932"/>
      <c r="AO1083" s="932"/>
      <c r="AP1083" s="932"/>
      <c r="AQ1083" s="932"/>
      <c r="AR1083" s="932"/>
      <c r="AS1083" s="932"/>
      <c r="AT1083" s="932"/>
      <c r="AU1083" s="932"/>
      <c r="AV1083" s="932"/>
      <c r="AW1083" s="932"/>
      <c r="AX1083" s="932"/>
      <c r="AY1083" s="932"/>
      <c r="AZ1083" s="932"/>
      <c r="BA1083" s="932"/>
      <c r="BB1083" s="932"/>
      <c r="BC1083" s="932"/>
      <c r="BD1083" s="932"/>
      <c r="BE1083" s="932"/>
      <c r="BF1083" s="933"/>
      <c r="BG1083" s="899"/>
      <c r="BH1083" s="900"/>
      <c r="BI1083" s="900"/>
      <c r="BJ1083" s="900"/>
      <c r="BK1083" s="900"/>
      <c r="BL1083" s="901"/>
      <c r="BM1083" s="105"/>
      <c r="BN1083" s="105"/>
      <c r="BO1083" s="105"/>
      <c r="BP1083" s="105"/>
      <c r="BQ1083" s="105"/>
      <c r="BR1083" s="105"/>
      <c r="BS1083" s="105"/>
      <c r="BT1083" s="105"/>
      <c r="BU1083" s="105"/>
      <c r="BV1083" s="105"/>
      <c r="BW1083" s="105"/>
      <c r="BX1083" s="105"/>
      <c r="BY1083" s="105"/>
      <c r="BZ1083" s="105"/>
      <c r="CA1083" s="105"/>
      <c r="CB1083" s="105"/>
    </row>
    <row r="1084" spans="1:80" s="32" customFormat="1" ht="12.75" customHeight="1">
      <c r="A1084" s="111"/>
      <c r="B1084" s="972"/>
      <c r="C1084" s="973"/>
      <c r="D1084" s="974"/>
      <c r="E1084" s="934"/>
      <c r="F1084" s="935"/>
      <c r="G1084" s="935"/>
      <c r="H1084" s="935"/>
      <c r="I1084" s="935"/>
      <c r="J1084" s="935"/>
      <c r="K1084" s="935"/>
      <c r="L1084" s="935"/>
      <c r="M1084" s="935"/>
      <c r="N1084" s="935"/>
      <c r="O1084" s="935"/>
      <c r="P1084" s="935"/>
      <c r="Q1084" s="935"/>
      <c r="R1084" s="935"/>
      <c r="S1084" s="935"/>
      <c r="T1084" s="935"/>
      <c r="U1084" s="935"/>
      <c r="V1084" s="935"/>
      <c r="W1084" s="935"/>
      <c r="X1084" s="935"/>
      <c r="Y1084" s="935"/>
      <c r="Z1084" s="935"/>
      <c r="AA1084" s="935"/>
      <c r="AB1084" s="935"/>
      <c r="AC1084" s="935"/>
      <c r="AD1084" s="935"/>
      <c r="AE1084" s="935"/>
      <c r="AF1084" s="935"/>
      <c r="AG1084" s="935"/>
      <c r="AH1084" s="935"/>
      <c r="AI1084" s="935"/>
      <c r="AJ1084" s="935"/>
      <c r="AK1084" s="935"/>
      <c r="AL1084" s="935"/>
      <c r="AM1084" s="935"/>
      <c r="AN1084" s="935"/>
      <c r="AO1084" s="935"/>
      <c r="AP1084" s="935"/>
      <c r="AQ1084" s="935"/>
      <c r="AR1084" s="935"/>
      <c r="AS1084" s="935"/>
      <c r="AT1084" s="935"/>
      <c r="AU1084" s="935"/>
      <c r="AV1084" s="935"/>
      <c r="AW1084" s="935"/>
      <c r="AX1084" s="935"/>
      <c r="AY1084" s="935"/>
      <c r="AZ1084" s="935"/>
      <c r="BA1084" s="935"/>
      <c r="BB1084" s="935"/>
      <c r="BC1084" s="935"/>
      <c r="BD1084" s="935"/>
      <c r="BE1084" s="935"/>
      <c r="BF1084" s="936"/>
      <c r="BG1084" s="902"/>
      <c r="BH1084" s="903"/>
      <c r="BI1084" s="903"/>
      <c r="BJ1084" s="903"/>
      <c r="BK1084" s="903"/>
      <c r="BL1084" s="904"/>
      <c r="BM1084" s="105"/>
      <c r="BN1084" s="105"/>
      <c r="BO1084" s="105"/>
      <c r="BP1084" s="105"/>
      <c r="BQ1084" s="105"/>
      <c r="BR1084" s="105"/>
      <c r="BS1084" s="105"/>
      <c r="BT1084" s="105"/>
      <c r="BU1084" s="105"/>
      <c r="BV1084" s="105"/>
      <c r="BW1084" s="105"/>
      <c r="BX1084" s="105"/>
      <c r="BY1084" s="105"/>
      <c r="BZ1084" s="105"/>
      <c r="CA1084" s="105"/>
      <c r="CB1084" s="105"/>
    </row>
    <row r="1085" spans="1:80" s="32" customFormat="1" ht="12.75" customHeight="1">
      <c r="A1085" s="111"/>
      <c r="B1085" s="972"/>
      <c r="C1085" s="973"/>
      <c r="D1085" s="974"/>
      <c r="E1085" s="934"/>
      <c r="F1085" s="935"/>
      <c r="G1085" s="935"/>
      <c r="H1085" s="935"/>
      <c r="I1085" s="935"/>
      <c r="J1085" s="935"/>
      <c r="K1085" s="935"/>
      <c r="L1085" s="935"/>
      <c r="M1085" s="935"/>
      <c r="N1085" s="935"/>
      <c r="O1085" s="935"/>
      <c r="P1085" s="935"/>
      <c r="Q1085" s="935"/>
      <c r="R1085" s="935"/>
      <c r="S1085" s="935"/>
      <c r="T1085" s="935"/>
      <c r="U1085" s="935"/>
      <c r="V1085" s="935"/>
      <c r="W1085" s="935"/>
      <c r="X1085" s="935"/>
      <c r="Y1085" s="935"/>
      <c r="Z1085" s="935"/>
      <c r="AA1085" s="935"/>
      <c r="AB1085" s="935"/>
      <c r="AC1085" s="935"/>
      <c r="AD1085" s="935"/>
      <c r="AE1085" s="935"/>
      <c r="AF1085" s="935"/>
      <c r="AG1085" s="935"/>
      <c r="AH1085" s="935"/>
      <c r="AI1085" s="935"/>
      <c r="AJ1085" s="935"/>
      <c r="AK1085" s="935"/>
      <c r="AL1085" s="935"/>
      <c r="AM1085" s="935"/>
      <c r="AN1085" s="935"/>
      <c r="AO1085" s="935"/>
      <c r="AP1085" s="935"/>
      <c r="AQ1085" s="935"/>
      <c r="AR1085" s="935"/>
      <c r="AS1085" s="935"/>
      <c r="AT1085" s="935"/>
      <c r="AU1085" s="935"/>
      <c r="AV1085" s="935"/>
      <c r="AW1085" s="935"/>
      <c r="AX1085" s="935"/>
      <c r="AY1085" s="935"/>
      <c r="AZ1085" s="935"/>
      <c r="BA1085" s="935"/>
      <c r="BB1085" s="935"/>
      <c r="BC1085" s="935"/>
      <c r="BD1085" s="935"/>
      <c r="BE1085" s="935"/>
      <c r="BF1085" s="936"/>
      <c r="BG1085" s="902"/>
      <c r="BH1085" s="903"/>
      <c r="BI1085" s="903"/>
      <c r="BJ1085" s="903"/>
      <c r="BK1085" s="903"/>
      <c r="BL1085" s="904"/>
      <c r="BM1085" s="105"/>
      <c r="BN1085" s="105"/>
      <c r="BO1085" s="105"/>
      <c r="BP1085" s="105"/>
      <c r="BQ1085" s="105"/>
      <c r="BR1085" s="105"/>
      <c r="BS1085" s="105"/>
      <c r="BT1085" s="105"/>
      <c r="BU1085" s="105"/>
      <c r="BV1085" s="105"/>
      <c r="BW1085" s="105"/>
      <c r="BX1085" s="105"/>
      <c r="BY1085" s="105"/>
      <c r="BZ1085" s="105"/>
      <c r="CA1085" s="105"/>
      <c r="CB1085" s="105"/>
    </row>
    <row r="1086" spans="1:80" s="32" customFormat="1" ht="12.75" customHeight="1">
      <c r="A1086" s="111"/>
      <c r="B1086" s="972"/>
      <c r="C1086" s="973"/>
      <c r="D1086" s="974"/>
      <c r="E1086" s="1137" t="s">
        <v>303</v>
      </c>
      <c r="F1086" s="1138"/>
      <c r="G1086" s="935" t="s">
        <v>314</v>
      </c>
      <c r="H1086" s="935"/>
      <c r="I1086" s="935"/>
      <c r="J1086" s="935"/>
      <c r="K1086" s="935"/>
      <c r="L1086" s="935"/>
      <c r="M1086" s="935"/>
      <c r="N1086" s="935"/>
      <c r="O1086" s="935"/>
      <c r="P1086" s="935"/>
      <c r="Q1086" s="935"/>
      <c r="R1086" s="935"/>
      <c r="S1086" s="935"/>
      <c r="T1086" s="935"/>
      <c r="U1086" s="935"/>
      <c r="V1086" s="935"/>
      <c r="W1086" s="935"/>
      <c r="X1086" s="935"/>
      <c r="Y1086" s="935"/>
      <c r="Z1086" s="935"/>
      <c r="AA1086" s="935"/>
      <c r="AB1086" s="935"/>
      <c r="AC1086" s="935"/>
      <c r="AD1086" s="935"/>
      <c r="AE1086" s="935"/>
      <c r="AF1086" s="935"/>
      <c r="AG1086" s="935"/>
      <c r="AH1086" s="935"/>
      <c r="AI1086" s="935"/>
      <c r="AJ1086" s="935"/>
      <c r="AK1086" s="935"/>
      <c r="AL1086" s="935"/>
      <c r="AM1086" s="935"/>
      <c r="AN1086" s="935"/>
      <c r="AO1086" s="935"/>
      <c r="AP1086" s="935"/>
      <c r="AQ1086" s="935"/>
      <c r="AR1086" s="935"/>
      <c r="AS1086" s="935"/>
      <c r="AT1086" s="935"/>
      <c r="AU1086" s="935"/>
      <c r="AV1086" s="935"/>
      <c r="AW1086" s="935"/>
      <c r="AX1086" s="935"/>
      <c r="AY1086" s="935"/>
      <c r="AZ1086" s="935"/>
      <c r="BA1086" s="935"/>
      <c r="BB1086" s="935"/>
      <c r="BC1086" s="935"/>
      <c r="BD1086" s="935"/>
      <c r="BE1086" s="935"/>
      <c r="BF1086" s="936"/>
      <c r="BG1086" s="902"/>
      <c r="BH1086" s="903"/>
      <c r="BI1086" s="903"/>
      <c r="BJ1086" s="903"/>
      <c r="BK1086" s="903"/>
      <c r="BL1086" s="904"/>
      <c r="BM1086" s="105"/>
      <c r="BN1086" s="105"/>
      <c r="BO1086" s="105"/>
      <c r="BP1086" s="105"/>
      <c r="BQ1086" s="105"/>
      <c r="BR1086" s="105"/>
      <c r="BS1086" s="105"/>
      <c r="BT1086" s="105"/>
      <c r="BU1086" s="105"/>
      <c r="BV1086" s="105"/>
      <c r="BW1086" s="105"/>
      <c r="BX1086" s="105"/>
      <c r="BY1086" s="105"/>
      <c r="BZ1086" s="105"/>
      <c r="CA1086" s="105"/>
      <c r="CB1086" s="105"/>
    </row>
    <row r="1087" spans="1:80" s="32" customFormat="1" ht="12.75" customHeight="1">
      <c r="A1087" s="111"/>
      <c r="B1087" s="972"/>
      <c r="C1087" s="973"/>
      <c r="D1087" s="974"/>
      <c r="E1087" s="34"/>
      <c r="F1087" s="28"/>
      <c r="G1087" s="935"/>
      <c r="H1087" s="935"/>
      <c r="I1087" s="935"/>
      <c r="J1087" s="935"/>
      <c r="K1087" s="935"/>
      <c r="L1087" s="935"/>
      <c r="M1087" s="935"/>
      <c r="N1087" s="935"/>
      <c r="O1087" s="935"/>
      <c r="P1087" s="935"/>
      <c r="Q1087" s="935"/>
      <c r="R1087" s="935"/>
      <c r="S1087" s="935"/>
      <c r="T1087" s="935"/>
      <c r="U1087" s="935"/>
      <c r="V1087" s="935"/>
      <c r="W1087" s="935"/>
      <c r="X1087" s="935"/>
      <c r="Y1087" s="935"/>
      <c r="Z1087" s="935"/>
      <c r="AA1087" s="935"/>
      <c r="AB1087" s="935"/>
      <c r="AC1087" s="935"/>
      <c r="AD1087" s="935"/>
      <c r="AE1087" s="935"/>
      <c r="AF1087" s="935"/>
      <c r="AG1087" s="935"/>
      <c r="AH1087" s="935"/>
      <c r="AI1087" s="935"/>
      <c r="AJ1087" s="935"/>
      <c r="AK1087" s="935"/>
      <c r="AL1087" s="935"/>
      <c r="AM1087" s="935"/>
      <c r="AN1087" s="935"/>
      <c r="AO1087" s="935"/>
      <c r="AP1087" s="935"/>
      <c r="AQ1087" s="935"/>
      <c r="AR1087" s="935"/>
      <c r="AS1087" s="935"/>
      <c r="AT1087" s="935"/>
      <c r="AU1087" s="935"/>
      <c r="AV1087" s="935"/>
      <c r="AW1087" s="935"/>
      <c r="AX1087" s="935"/>
      <c r="AY1087" s="935"/>
      <c r="AZ1087" s="935"/>
      <c r="BA1087" s="935"/>
      <c r="BB1087" s="935"/>
      <c r="BC1087" s="935"/>
      <c r="BD1087" s="935"/>
      <c r="BE1087" s="935"/>
      <c r="BF1087" s="936"/>
      <c r="BG1087" s="902"/>
      <c r="BH1087" s="903"/>
      <c r="BI1087" s="903"/>
      <c r="BJ1087" s="903"/>
      <c r="BK1087" s="903"/>
      <c r="BL1087" s="904"/>
      <c r="BM1087" s="105"/>
      <c r="BN1087" s="105"/>
      <c r="BO1087" s="105"/>
      <c r="BP1087" s="105"/>
      <c r="BQ1087" s="105"/>
      <c r="BR1087" s="105"/>
      <c r="BS1087" s="105"/>
      <c r="BT1087" s="105"/>
      <c r="BU1087" s="105"/>
      <c r="BV1087" s="105"/>
      <c r="BW1087" s="105"/>
      <c r="BX1087" s="105"/>
      <c r="BY1087" s="105"/>
      <c r="BZ1087" s="105"/>
      <c r="CA1087" s="105"/>
      <c r="CB1087" s="105"/>
    </row>
    <row r="1088" spans="1:80" s="32" customFormat="1" ht="3" customHeight="1">
      <c r="A1088" s="111"/>
      <c r="B1088" s="975"/>
      <c r="C1088" s="976"/>
      <c r="D1088" s="977"/>
      <c r="E1088" s="154"/>
      <c r="F1088" s="155"/>
      <c r="G1088" s="155"/>
      <c r="H1088" s="155"/>
      <c r="I1088" s="155"/>
      <c r="J1088" s="155"/>
      <c r="K1088" s="155"/>
      <c r="L1088" s="155"/>
      <c r="M1088" s="155"/>
      <c r="N1088" s="155"/>
      <c r="O1088" s="155"/>
      <c r="P1088" s="155"/>
      <c r="Q1088" s="155"/>
      <c r="R1088" s="155"/>
      <c r="S1088" s="155"/>
      <c r="T1088" s="155"/>
      <c r="U1088" s="155"/>
      <c r="V1088" s="155"/>
      <c r="W1088" s="155"/>
      <c r="X1088" s="155"/>
      <c r="Y1088" s="155"/>
      <c r="Z1088" s="155"/>
      <c r="AA1088" s="155"/>
      <c r="AB1088" s="155"/>
      <c r="AC1088" s="155"/>
      <c r="AD1088" s="155"/>
      <c r="AE1088" s="155"/>
      <c r="AF1088" s="155"/>
      <c r="AG1088" s="155"/>
      <c r="AH1088" s="155"/>
      <c r="AI1088" s="155"/>
      <c r="AJ1088" s="155"/>
      <c r="AK1088" s="155"/>
      <c r="AL1088" s="155"/>
      <c r="AM1088" s="155"/>
      <c r="AN1088" s="155"/>
      <c r="AO1088" s="155"/>
      <c r="AP1088" s="155"/>
      <c r="AQ1088" s="155"/>
      <c r="AR1088" s="155"/>
      <c r="AS1088" s="155"/>
      <c r="AT1088" s="155"/>
      <c r="AU1088" s="155"/>
      <c r="AV1088" s="155"/>
      <c r="AW1088" s="155"/>
      <c r="AX1088" s="155"/>
      <c r="AY1088" s="155"/>
      <c r="AZ1088" s="155"/>
      <c r="BA1088" s="155"/>
      <c r="BB1088" s="155"/>
      <c r="BC1088" s="155"/>
      <c r="BD1088" s="155"/>
      <c r="BE1088" s="155"/>
      <c r="BF1088" s="156"/>
      <c r="BG1088" s="905"/>
      <c r="BH1088" s="906"/>
      <c r="BI1088" s="906"/>
      <c r="BJ1088" s="906"/>
      <c r="BK1088" s="906"/>
      <c r="BL1088" s="907"/>
      <c r="BM1088" s="105"/>
      <c r="BN1088" s="105"/>
      <c r="BO1088" s="105"/>
      <c r="BP1088" s="105"/>
      <c r="BQ1088" s="105"/>
      <c r="BR1088" s="105"/>
      <c r="BS1088" s="105"/>
      <c r="BT1088" s="105"/>
      <c r="BU1088" s="105"/>
      <c r="BV1088" s="105"/>
      <c r="BW1088" s="105"/>
      <c r="BX1088" s="105"/>
      <c r="BY1088" s="105"/>
      <c r="BZ1088" s="105"/>
      <c r="CA1088" s="105"/>
      <c r="CB1088" s="105"/>
    </row>
    <row r="1089" spans="1:80" s="32" customFormat="1" ht="12.75" customHeight="1">
      <c r="A1089" s="111"/>
      <c r="BG1089" s="93"/>
      <c r="BH1089" s="93"/>
      <c r="BI1089" s="93"/>
      <c r="BJ1089" s="93"/>
      <c r="BK1089" s="93"/>
      <c r="BL1089" s="93"/>
      <c r="BM1089" s="105"/>
      <c r="BN1089" s="105"/>
      <c r="BO1089" s="105"/>
      <c r="BP1089" s="105"/>
      <c r="BQ1089" s="105"/>
      <c r="BR1089" s="105"/>
      <c r="BS1089" s="105"/>
      <c r="BT1089" s="105"/>
      <c r="BU1089" s="105"/>
      <c r="BV1089" s="105"/>
      <c r="BW1089" s="105"/>
      <c r="BX1089" s="105"/>
      <c r="BY1089" s="105"/>
      <c r="BZ1089" s="105"/>
      <c r="CA1089" s="105"/>
      <c r="CB1089" s="105"/>
    </row>
    <row r="1090" spans="1:80" s="14" customFormat="1" ht="20.100000000000001" customHeight="1">
      <c r="A1090" s="113" t="s">
        <v>820</v>
      </c>
      <c r="B1090" s="21"/>
      <c r="C1090" s="21"/>
      <c r="D1090" s="11"/>
      <c r="E1090" s="12"/>
      <c r="F1090" s="12"/>
      <c r="G1090" s="12"/>
      <c r="H1090" s="12"/>
      <c r="I1090" s="12"/>
      <c r="J1090" s="12"/>
      <c r="K1090" s="12"/>
      <c r="L1090" s="12"/>
      <c r="M1090" s="12"/>
      <c r="N1090" s="12"/>
      <c r="O1090" s="12"/>
      <c r="P1090" s="12"/>
      <c r="Q1090" s="12"/>
      <c r="R1090" s="12"/>
      <c r="S1090" s="12"/>
      <c r="T1090" s="12"/>
      <c r="U1090" s="12"/>
      <c r="V1090" s="12"/>
      <c r="W1090" s="13"/>
      <c r="X1090" s="13"/>
      <c r="Y1090" s="13"/>
      <c r="Z1090" s="13"/>
      <c r="AA1090" s="13"/>
      <c r="AB1090" s="13"/>
      <c r="AC1090" s="13"/>
      <c r="AD1090" s="13"/>
      <c r="AE1090" s="13"/>
      <c r="AF1090" s="13"/>
      <c r="AG1090" s="13"/>
      <c r="AH1090" s="13"/>
      <c r="AI1090" s="13"/>
      <c r="AJ1090" s="13"/>
      <c r="AK1090" s="13"/>
      <c r="AL1090" s="13"/>
      <c r="AM1090" s="13"/>
      <c r="AN1090" s="13"/>
      <c r="AO1090" s="13"/>
      <c r="AP1090" s="13"/>
      <c r="BG1090" s="93"/>
      <c r="BH1090" s="93"/>
      <c r="BI1090" s="93"/>
      <c r="BJ1090" s="93"/>
      <c r="BK1090" s="93"/>
      <c r="BL1090" s="93"/>
      <c r="BM1090" s="101"/>
      <c r="BN1090" s="101"/>
      <c r="BO1090" s="101"/>
      <c r="BP1090" s="101"/>
      <c r="BQ1090" s="101"/>
      <c r="BR1090" s="101"/>
      <c r="BS1090" s="101"/>
      <c r="BT1090" s="101"/>
      <c r="BU1090" s="101"/>
      <c r="BV1090" s="101"/>
      <c r="BW1090" s="101"/>
      <c r="BX1090" s="101"/>
      <c r="BY1090" s="101"/>
      <c r="BZ1090" s="101"/>
      <c r="CA1090" s="101"/>
      <c r="CB1090" s="101"/>
    </row>
    <row r="1091" spans="1:80" s="32" customFormat="1" ht="12.75" customHeight="1">
      <c r="A1091" s="111"/>
      <c r="B1091" s="1106" t="s">
        <v>30</v>
      </c>
      <c r="C1091" s="1107"/>
      <c r="D1091" s="1108"/>
      <c r="E1091" s="940" t="s">
        <v>666</v>
      </c>
      <c r="F1091" s="941"/>
      <c r="G1091" s="941"/>
      <c r="H1091" s="941"/>
      <c r="I1091" s="941"/>
      <c r="J1091" s="941"/>
      <c r="K1091" s="941"/>
      <c r="L1091" s="941"/>
      <c r="M1091" s="941"/>
      <c r="N1091" s="941"/>
      <c r="O1091" s="941"/>
      <c r="P1091" s="941"/>
      <c r="Q1091" s="941"/>
      <c r="R1091" s="941"/>
      <c r="S1091" s="941"/>
      <c r="T1091" s="941"/>
      <c r="U1091" s="941"/>
      <c r="V1091" s="941"/>
      <c r="W1091" s="941"/>
      <c r="X1091" s="941"/>
      <c r="Y1091" s="941"/>
      <c r="Z1091" s="941"/>
      <c r="AA1091" s="941"/>
      <c r="AB1091" s="941"/>
      <c r="AC1091" s="941"/>
      <c r="AD1091" s="941"/>
      <c r="AE1091" s="941"/>
      <c r="AF1091" s="941"/>
      <c r="AG1091" s="941"/>
      <c r="AH1091" s="941"/>
      <c r="AI1091" s="941"/>
      <c r="AJ1091" s="941"/>
      <c r="AK1091" s="941"/>
      <c r="AL1091" s="941"/>
      <c r="AM1091" s="941"/>
      <c r="AN1091" s="941"/>
      <c r="AO1091" s="941"/>
      <c r="AP1091" s="941"/>
      <c r="AQ1091" s="941"/>
      <c r="AR1091" s="941"/>
      <c r="AS1091" s="941"/>
      <c r="AT1091" s="941"/>
      <c r="AU1091" s="941"/>
      <c r="AV1091" s="941"/>
      <c r="AW1091" s="941"/>
      <c r="AX1091" s="941"/>
      <c r="AY1091" s="941"/>
      <c r="AZ1091" s="941"/>
      <c r="BA1091" s="941"/>
      <c r="BB1091" s="941"/>
      <c r="BC1091" s="941"/>
      <c r="BD1091" s="941"/>
      <c r="BE1091" s="941"/>
      <c r="BF1091" s="942"/>
      <c r="BG1091" s="899"/>
      <c r="BH1091" s="900"/>
      <c r="BI1091" s="900"/>
      <c r="BJ1091" s="900"/>
      <c r="BK1091" s="900"/>
      <c r="BL1091" s="901"/>
      <c r="BM1091" s="105"/>
      <c r="BN1091" s="105"/>
      <c r="BO1091" s="105"/>
      <c r="BP1091" s="105"/>
      <c r="BQ1091" s="105"/>
      <c r="BR1091" s="105"/>
      <c r="BS1091" s="105"/>
      <c r="BT1091" s="105"/>
      <c r="BU1091" s="105"/>
      <c r="BV1091" s="105"/>
      <c r="BW1091" s="105"/>
      <c r="BX1091" s="105"/>
      <c r="BY1091" s="105"/>
      <c r="BZ1091" s="105"/>
      <c r="CA1091" s="105"/>
      <c r="CB1091" s="105"/>
    </row>
    <row r="1092" spans="1:80" s="32" customFormat="1" ht="12.75" customHeight="1">
      <c r="A1092" s="111"/>
      <c r="B1092" s="1109"/>
      <c r="C1092" s="1110"/>
      <c r="D1092" s="1111"/>
      <c r="E1092" s="943"/>
      <c r="F1092" s="944"/>
      <c r="G1092" s="944"/>
      <c r="H1092" s="944"/>
      <c r="I1092" s="944"/>
      <c r="J1092" s="944"/>
      <c r="K1092" s="944"/>
      <c r="L1092" s="944"/>
      <c r="M1092" s="944"/>
      <c r="N1092" s="944"/>
      <c r="O1092" s="944"/>
      <c r="P1092" s="944"/>
      <c r="Q1092" s="944"/>
      <c r="R1092" s="944"/>
      <c r="S1092" s="944"/>
      <c r="T1092" s="944"/>
      <c r="U1092" s="944"/>
      <c r="V1092" s="944"/>
      <c r="W1092" s="944"/>
      <c r="X1092" s="944"/>
      <c r="Y1092" s="944"/>
      <c r="Z1092" s="944"/>
      <c r="AA1092" s="944"/>
      <c r="AB1092" s="944"/>
      <c r="AC1092" s="944"/>
      <c r="AD1092" s="944"/>
      <c r="AE1092" s="944"/>
      <c r="AF1092" s="944"/>
      <c r="AG1092" s="944"/>
      <c r="AH1092" s="944"/>
      <c r="AI1092" s="944"/>
      <c r="AJ1092" s="944"/>
      <c r="AK1092" s="944"/>
      <c r="AL1092" s="944"/>
      <c r="AM1092" s="944"/>
      <c r="AN1092" s="944"/>
      <c r="AO1092" s="944"/>
      <c r="AP1092" s="944"/>
      <c r="AQ1092" s="944"/>
      <c r="AR1092" s="944"/>
      <c r="AS1092" s="944"/>
      <c r="AT1092" s="944"/>
      <c r="AU1092" s="944"/>
      <c r="AV1092" s="944"/>
      <c r="AW1092" s="944"/>
      <c r="AX1092" s="944"/>
      <c r="AY1092" s="944"/>
      <c r="AZ1092" s="944"/>
      <c r="BA1092" s="944"/>
      <c r="BB1092" s="944"/>
      <c r="BC1092" s="944"/>
      <c r="BD1092" s="944"/>
      <c r="BE1092" s="944"/>
      <c r="BF1092" s="945"/>
      <c r="BG1092" s="902"/>
      <c r="BH1092" s="903"/>
      <c r="BI1092" s="903"/>
      <c r="BJ1092" s="903"/>
      <c r="BK1092" s="903"/>
      <c r="BL1092" s="904"/>
      <c r="BM1092" s="105"/>
      <c r="BN1092" s="105"/>
      <c r="BO1092" s="105"/>
      <c r="BP1092" s="105"/>
      <c r="BQ1092" s="105"/>
      <c r="BR1092" s="105"/>
      <c r="BS1092" s="105"/>
      <c r="BT1092" s="105"/>
      <c r="BU1092" s="105"/>
      <c r="BV1092" s="105"/>
      <c r="BW1092" s="105"/>
      <c r="BX1092" s="105"/>
      <c r="BY1092" s="105"/>
      <c r="BZ1092" s="105"/>
      <c r="CA1092" s="105"/>
      <c r="CB1092" s="105"/>
    </row>
    <row r="1093" spans="1:80" s="32" customFormat="1" ht="12.75" customHeight="1">
      <c r="A1093" s="111"/>
      <c r="B1093" s="1112"/>
      <c r="C1093" s="1113"/>
      <c r="D1093" s="1114"/>
      <c r="E1093" s="946"/>
      <c r="F1093" s="947"/>
      <c r="G1093" s="947"/>
      <c r="H1093" s="947"/>
      <c r="I1093" s="947"/>
      <c r="J1093" s="947"/>
      <c r="K1093" s="947"/>
      <c r="L1093" s="947"/>
      <c r="M1093" s="947"/>
      <c r="N1093" s="947"/>
      <c r="O1093" s="947"/>
      <c r="P1093" s="947"/>
      <c r="Q1093" s="947"/>
      <c r="R1093" s="947"/>
      <c r="S1093" s="947"/>
      <c r="T1093" s="947"/>
      <c r="U1093" s="947"/>
      <c r="V1093" s="947"/>
      <c r="W1093" s="947"/>
      <c r="X1093" s="947"/>
      <c r="Y1093" s="947"/>
      <c r="Z1093" s="947"/>
      <c r="AA1093" s="947"/>
      <c r="AB1093" s="947"/>
      <c r="AC1093" s="947"/>
      <c r="AD1093" s="947"/>
      <c r="AE1093" s="947"/>
      <c r="AF1093" s="947"/>
      <c r="AG1093" s="947"/>
      <c r="AH1093" s="947"/>
      <c r="AI1093" s="947"/>
      <c r="AJ1093" s="947"/>
      <c r="AK1093" s="947"/>
      <c r="AL1093" s="947"/>
      <c r="AM1093" s="947"/>
      <c r="AN1093" s="947"/>
      <c r="AO1093" s="947"/>
      <c r="AP1093" s="947"/>
      <c r="AQ1093" s="947"/>
      <c r="AR1093" s="947"/>
      <c r="AS1093" s="947"/>
      <c r="AT1093" s="947"/>
      <c r="AU1093" s="947"/>
      <c r="AV1093" s="947"/>
      <c r="AW1093" s="947"/>
      <c r="AX1093" s="947"/>
      <c r="AY1093" s="947"/>
      <c r="AZ1093" s="947"/>
      <c r="BA1093" s="947"/>
      <c r="BB1093" s="947"/>
      <c r="BC1093" s="947"/>
      <c r="BD1093" s="947"/>
      <c r="BE1093" s="947"/>
      <c r="BF1093" s="948"/>
      <c r="BG1093" s="905"/>
      <c r="BH1093" s="906"/>
      <c r="BI1093" s="906"/>
      <c r="BJ1093" s="906"/>
      <c r="BK1093" s="906"/>
      <c r="BL1093" s="907"/>
      <c r="BM1093" s="105"/>
      <c r="BN1093" s="105"/>
      <c r="BO1093" s="105"/>
      <c r="BP1093" s="105"/>
      <c r="BQ1093" s="105"/>
      <c r="BR1093" s="105"/>
      <c r="BS1093" s="105"/>
      <c r="BT1093" s="105"/>
      <c r="BU1093" s="105"/>
      <c r="BV1093" s="105"/>
      <c r="BW1093" s="105"/>
      <c r="BX1093" s="105"/>
      <c r="BY1093" s="105"/>
      <c r="BZ1093" s="105"/>
      <c r="CA1093" s="105"/>
      <c r="CB1093" s="105"/>
    </row>
    <row r="1094" spans="1:80" s="32" customFormat="1" ht="12.75" customHeight="1">
      <c r="A1094" s="111"/>
      <c r="B1094" s="1106" t="s">
        <v>33</v>
      </c>
      <c r="C1094" s="1107"/>
      <c r="D1094" s="1108"/>
      <c r="E1094" s="940" t="s">
        <v>718</v>
      </c>
      <c r="F1094" s="941"/>
      <c r="G1094" s="941"/>
      <c r="H1094" s="941"/>
      <c r="I1094" s="941"/>
      <c r="J1094" s="941"/>
      <c r="K1094" s="941"/>
      <c r="L1094" s="941"/>
      <c r="M1094" s="941"/>
      <c r="N1094" s="941"/>
      <c r="O1094" s="941"/>
      <c r="P1094" s="941"/>
      <c r="Q1094" s="941"/>
      <c r="R1094" s="941"/>
      <c r="S1094" s="941"/>
      <c r="T1094" s="941"/>
      <c r="U1094" s="941"/>
      <c r="V1094" s="941"/>
      <c r="W1094" s="941"/>
      <c r="X1094" s="941"/>
      <c r="Y1094" s="941"/>
      <c r="Z1094" s="941"/>
      <c r="AA1094" s="941"/>
      <c r="AB1094" s="941"/>
      <c r="AC1094" s="941"/>
      <c r="AD1094" s="941"/>
      <c r="AE1094" s="941"/>
      <c r="AF1094" s="941"/>
      <c r="AG1094" s="941"/>
      <c r="AH1094" s="941"/>
      <c r="AI1094" s="941"/>
      <c r="AJ1094" s="941"/>
      <c r="AK1094" s="941"/>
      <c r="AL1094" s="941"/>
      <c r="AM1094" s="941"/>
      <c r="AN1094" s="941"/>
      <c r="AO1094" s="941"/>
      <c r="AP1094" s="941"/>
      <c r="AQ1094" s="941"/>
      <c r="AR1094" s="941"/>
      <c r="AS1094" s="941"/>
      <c r="AT1094" s="941"/>
      <c r="AU1094" s="941"/>
      <c r="AV1094" s="941"/>
      <c r="AW1094" s="941"/>
      <c r="AX1094" s="941"/>
      <c r="AY1094" s="941"/>
      <c r="AZ1094" s="941"/>
      <c r="BA1094" s="941"/>
      <c r="BB1094" s="941"/>
      <c r="BC1094" s="941"/>
      <c r="BD1094" s="941"/>
      <c r="BE1094" s="941"/>
      <c r="BF1094" s="942"/>
      <c r="BG1094" s="899"/>
      <c r="BH1094" s="900"/>
      <c r="BI1094" s="900"/>
      <c r="BJ1094" s="900"/>
      <c r="BK1094" s="900"/>
      <c r="BL1094" s="901"/>
      <c r="BM1094" s="105"/>
      <c r="BN1094" s="105"/>
      <c r="BO1094" s="105"/>
      <c r="BP1094" s="105"/>
      <c r="BQ1094" s="105"/>
      <c r="BR1094" s="105"/>
      <c r="BS1094" s="105"/>
      <c r="BT1094" s="105"/>
      <c r="BU1094" s="105"/>
      <c r="BV1094" s="105"/>
      <c r="BW1094" s="105"/>
      <c r="BX1094" s="105"/>
      <c r="BY1094" s="105"/>
      <c r="BZ1094" s="105"/>
      <c r="CA1094" s="105"/>
      <c r="CB1094" s="105"/>
    </row>
    <row r="1095" spans="1:80" s="32" customFormat="1" ht="12.75" customHeight="1">
      <c r="A1095" s="111"/>
      <c r="B1095" s="1112"/>
      <c r="C1095" s="1113"/>
      <c r="D1095" s="1114"/>
      <c r="E1095" s="946"/>
      <c r="F1095" s="947"/>
      <c r="G1095" s="947"/>
      <c r="H1095" s="947"/>
      <c r="I1095" s="947"/>
      <c r="J1095" s="947"/>
      <c r="K1095" s="947"/>
      <c r="L1095" s="947"/>
      <c r="M1095" s="947"/>
      <c r="N1095" s="947"/>
      <c r="O1095" s="947"/>
      <c r="P1095" s="947"/>
      <c r="Q1095" s="947"/>
      <c r="R1095" s="947"/>
      <c r="S1095" s="947"/>
      <c r="T1095" s="947"/>
      <c r="U1095" s="947"/>
      <c r="V1095" s="947"/>
      <c r="W1095" s="947"/>
      <c r="X1095" s="947"/>
      <c r="Y1095" s="947"/>
      <c r="Z1095" s="947"/>
      <c r="AA1095" s="947"/>
      <c r="AB1095" s="947"/>
      <c r="AC1095" s="947"/>
      <c r="AD1095" s="947"/>
      <c r="AE1095" s="947"/>
      <c r="AF1095" s="947"/>
      <c r="AG1095" s="947"/>
      <c r="AH1095" s="947"/>
      <c r="AI1095" s="947"/>
      <c r="AJ1095" s="947"/>
      <c r="AK1095" s="947"/>
      <c r="AL1095" s="947"/>
      <c r="AM1095" s="947"/>
      <c r="AN1095" s="947"/>
      <c r="AO1095" s="947"/>
      <c r="AP1095" s="947"/>
      <c r="AQ1095" s="947"/>
      <c r="AR1095" s="947"/>
      <c r="AS1095" s="947"/>
      <c r="AT1095" s="947"/>
      <c r="AU1095" s="947"/>
      <c r="AV1095" s="947"/>
      <c r="AW1095" s="947"/>
      <c r="AX1095" s="947"/>
      <c r="AY1095" s="947"/>
      <c r="AZ1095" s="947"/>
      <c r="BA1095" s="947"/>
      <c r="BB1095" s="947"/>
      <c r="BC1095" s="947"/>
      <c r="BD1095" s="947"/>
      <c r="BE1095" s="947"/>
      <c r="BF1095" s="948"/>
      <c r="BG1095" s="905"/>
      <c r="BH1095" s="906"/>
      <c r="BI1095" s="906"/>
      <c r="BJ1095" s="906"/>
      <c r="BK1095" s="906"/>
      <c r="BL1095" s="907"/>
      <c r="BM1095" s="105"/>
      <c r="BN1095" s="105"/>
      <c r="BO1095" s="105"/>
      <c r="BP1095" s="105"/>
      <c r="BQ1095" s="105"/>
      <c r="BR1095" s="105"/>
      <c r="BS1095" s="105"/>
      <c r="BT1095" s="105"/>
      <c r="BU1095" s="105"/>
      <c r="BV1095" s="105"/>
      <c r="BW1095" s="105"/>
      <c r="BX1095" s="105"/>
      <c r="BY1095" s="105"/>
      <c r="BZ1095" s="105"/>
      <c r="CA1095" s="105"/>
      <c r="CB1095" s="105"/>
    </row>
    <row r="1096" spans="1:80" s="32" customFormat="1" ht="12.75" customHeight="1">
      <c r="A1096" s="111"/>
      <c r="B1096" s="1106" t="s">
        <v>34</v>
      </c>
      <c r="C1096" s="1107"/>
      <c r="D1096" s="1108"/>
      <c r="E1096" s="940" t="s">
        <v>535</v>
      </c>
      <c r="F1096" s="941"/>
      <c r="G1096" s="941"/>
      <c r="H1096" s="941"/>
      <c r="I1096" s="941"/>
      <c r="J1096" s="941"/>
      <c r="K1096" s="941"/>
      <c r="L1096" s="941"/>
      <c r="M1096" s="941"/>
      <c r="N1096" s="941"/>
      <c r="O1096" s="941"/>
      <c r="P1096" s="941"/>
      <c r="Q1096" s="941"/>
      <c r="R1096" s="941"/>
      <c r="S1096" s="941"/>
      <c r="T1096" s="941"/>
      <c r="U1096" s="941"/>
      <c r="V1096" s="941"/>
      <c r="W1096" s="941"/>
      <c r="X1096" s="941"/>
      <c r="Y1096" s="941"/>
      <c r="Z1096" s="941"/>
      <c r="AA1096" s="941"/>
      <c r="AB1096" s="941"/>
      <c r="AC1096" s="941"/>
      <c r="AD1096" s="941"/>
      <c r="AE1096" s="941"/>
      <c r="AF1096" s="941"/>
      <c r="AG1096" s="941"/>
      <c r="AH1096" s="941"/>
      <c r="AI1096" s="941"/>
      <c r="AJ1096" s="941"/>
      <c r="AK1096" s="941"/>
      <c r="AL1096" s="941"/>
      <c r="AM1096" s="941"/>
      <c r="AN1096" s="941"/>
      <c r="AO1096" s="941"/>
      <c r="AP1096" s="941"/>
      <c r="AQ1096" s="941"/>
      <c r="AR1096" s="941"/>
      <c r="AS1096" s="941"/>
      <c r="AT1096" s="941"/>
      <c r="AU1096" s="941"/>
      <c r="AV1096" s="941"/>
      <c r="AW1096" s="941"/>
      <c r="AX1096" s="941"/>
      <c r="AY1096" s="941"/>
      <c r="AZ1096" s="941"/>
      <c r="BA1096" s="941"/>
      <c r="BB1096" s="941"/>
      <c r="BC1096" s="941"/>
      <c r="BD1096" s="941"/>
      <c r="BE1096" s="941"/>
      <c r="BF1096" s="942"/>
      <c r="BG1096" s="899"/>
      <c r="BH1096" s="900"/>
      <c r="BI1096" s="900"/>
      <c r="BJ1096" s="900"/>
      <c r="BK1096" s="900"/>
      <c r="BL1096" s="901"/>
      <c r="BM1096" s="105"/>
      <c r="BN1096" s="105"/>
      <c r="BO1096" s="105"/>
      <c r="BP1096" s="105"/>
      <c r="BQ1096" s="105"/>
      <c r="BR1096" s="105"/>
      <c r="BS1096" s="105"/>
      <c r="BT1096" s="105"/>
      <c r="BU1096" s="105"/>
      <c r="BV1096" s="105"/>
      <c r="BW1096" s="105"/>
      <c r="BX1096" s="105"/>
      <c r="BY1096" s="105"/>
      <c r="BZ1096" s="105"/>
      <c r="CA1096" s="105"/>
      <c r="CB1096" s="105"/>
    </row>
    <row r="1097" spans="1:80" s="32" customFormat="1" ht="12.75" customHeight="1">
      <c r="A1097" s="111"/>
      <c r="B1097" s="1109"/>
      <c r="C1097" s="1110"/>
      <c r="D1097" s="1111"/>
      <c r="E1097" s="943"/>
      <c r="F1097" s="944"/>
      <c r="G1097" s="944"/>
      <c r="H1097" s="944"/>
      <c r="I1097" s="944"/>
      <c r="J1097" s="944"/>
      <c r="K1097" s="944"/>
      <c r="L1097" s="944"/>
      <c r="M1097" s="944"/>
      <c r="N1097" s="944"/>
      <c r="O1097" s="944"/>
      <c r="P1097" s="944"/>
      <c r="Q1097" s="944"/>
      <c r="R1097" s="944"/>
      <c r="S1097" s="944"/>
      <c r="T1097" s="944"/>
      <c r="U1097" s="944"/>
      <c r="V1097" s="944"/>
      <c r="W1097" s="944"/>
      <c r="X1097" s="944"/>
      <c r="Y1097" s="944"/>
      <c r="Z1097" s="944"/>
      <c r="AA1097" s="944"/>
      <c r="AB1097" s="944"/>
      <c r="AC1097" s="944"/>
      <c r="AD1097" s="944"/>
      <c r="AE1097" s="944"/>
      <c r="AF1097" s="944"/>
      <c r="AG1097" s="944"/>
      <c r="AH1097" s="944"/>
      <c r="AI1097" s="944"/>
      <c r="AJ1097" s="944"/>
      <c r="AK1097" s="944"/>
      <c r="AL1097" s="944"/>
      <c r="AM1097" s="944"/>
      <c r="AN1097" s="944"/>
      <c r="AO1097" s="944"/>
      <c r="AP1097" s="944"/>
      <c r="AQ1097" s="944"/>
      <c r="AR1097" s="944"/>
      <c r="AS1097" s="944"/>
      <c r="AT1097" s="944"/>
      <c r="AU1097" s="944"/>
      <c r="AV1097" s="944"/>
      <c r="AW1097" s="944"/>
      <c r="AX1097" s="944"/>
      <c r="AY1097" s="944"/>
      <c r="AZ1097" s="944"/>
      <c r="BA1097" s="944"/>
      <c r="BB1097" s="944"/>
      <c r="BC1097" s="944"/>
      <c r="BD1097" s="944"/>
      <c r="BE1097" s="944"/>
      <c r="BF1097" s="945"/>
      <c r="BG1097" s="902"/>
      <c r="BH1097" s="903"/>
      <c r="BI1097" s="903"/>
      <c r="BJ1097" s="903"/>
      <c r="BK1097" s="903"/>
      <c r="BL1097" s="904"/>
      <c r="BM1097" s="105"/>
      <c r="BN1097" s="105"/>
      <c r="BO1097" s="105"/>
      <c r="BP1097" s="105"/>
      <c r="BQ1097" s="105"/>
      <c r="BR1097" s="105"/>
      <c r="BS1097" s="105"/>
      <c r="BT1097" s="105"/>
      <c r="BU1097" s="105"/>
      <c r="BV1097" s="105"/>
      <c r="BW1097" s="105"/>
      <c r="BX1097" s="105"/>
      <c r="BY1097" s="105"/>
      <c r="BZ1097" s="105"/>
      <c r="CA1097" s="105"/>
      <c r="CB1097" s="105"/>
    </row>
    <row r="1098" spans="1:80" s="32" customFormat="1" ht="12.75" customHeight="1">
      <c r="A1098" s="111"/>
      <c r="B1098" s="1112"/>
      <c r="C1098" s="1113"/>
      <c r="D1098" s="1114"/>
      <c r="E1098" s="946"/>
      <c r="F1098" s="947"/>
      <c r="G1098" s="947"/>
      <c r="H1098" s="947"/>
      <c r="I1098" s="947"/>
      <c r="J1098" s="947"/>
      <c r="K1098" s="947"/>
      <c r="L1098" s="947"/>
      <c r="M1098" s="947"/>
      <c r="N1098" s="947"/>
      <c r="O1098" s="947"/>
      <c r="P1098" s="947"/>
      <c r="Q1098" s="947"/>
      <c r="R1098" s="947"/>
      <c r="S1098" s="947"/>
      <c r="T1098" s="947"/>
      <c r="U1098" s="947"/>
      <c r="V1098" s="947"/>
      <c r="W1098" s="947"/>
      <c r="X1098" s="947"/>
      <c r="Y1098" s="947"/>
      <c r="Z1098" s="947"/>
      <c r="AA1098" s="947"/>
      <c r="AB1098" s="947"/>
      <c r="AC1098" s="947"/>
      <c r="AD1098" s="947"/>
      <c r="AE1098" s="947"/>
      <c r="AF1098" s="947"/>
      <c r="AG1098" s="947"/>
      <c r="AH1098" s="947"/>
      <c r="AI1098" s="947"/>
      <c r="AJ1098" s="947"/>
      <c r="AK1098" s="947"/>
      <c r="AL1098" s="947"/>
      <c r="AM1098" s="947"/>
      <c r="AN1098" s="947"/>
      <c r="AO1098" s="947"/>
      <c r="AP1098" s="947"/>
      <c r="AQ1098" s="947"/>
      <c r="AR1098" s="947"/>
      <c r="AS1098" s="947"/>
      <c r="AT1098" s="947"/>
      <c r="AU1098" s="947"/>
      <c r="AV1098" s="947"/>
      <c r="AW1098" s="947"/>
      <c r="AX1098" s="947"/>
      <c r="AY1098" s="947"/>
      <c r="AZ1098" s="947"/>
      <c r="BA1098" s="947"/>
      <c r="BB1098" s="947"/>
      <c r="BC1098" s="947"/>
      <c r="BD1098" s="947"/>
      <c r="BE1098" s="947"/>
      <c r="BF1098" s="948"/>
      <c r="BG1098" s="905"/>
      <c r="BH1098" s="906"/>
      <c r="BI1098" s="906"/>
      <c r="BJ1098" s="906"/>
      <c r="BK1098" s="906"/>
      <c r="BL1098" s="907"/>
      <c r="BM1098" s="105"/>
      <c r="BN1098" s="105"/>
      <c r="BO1098" s="105"/>
      <c r="BP1098" s="105"/>
      <c r="BQ1098" s="105"/>
      <c r="BR1098" s="105"/>
      <c r="BS1098" s="105"/>
      <c r="BT1098" s="105"/>
      <c r="BU1098" s="105"/>
      <c r="BV1098" s="105"/>
      <c r="BW1098" s="105"/>
      <c r="BX1098" s="105"/>
      <c r="BY1098" s="105"/>
      <c r="BZ1098" s="105"/>
      <c r="CA1098" s="105"/>
      <c r="CB1098" s="105"/>
    </row>
    <row r="1099" spans="1:80" s="15" customFormat="1" ht="18" customHeight="1">
      <c r="A1099" s="90"/>
      <c r="B1099" s="1223" t="s">
        <v>86</v>
      </c>
      <c r="C1099" s="1223"/>
      <c r="D1099" s="1223"/>
      <c r="E1099" s="1223"/>
      <c r="F1099" s="1223"/>
      <c r="G1099" s="1223"/>
      <c r="H1099" s="1223"/>
      <c r="I1099" s="1223"/>
      <c r="J1099" s="1223"/>
      <c r="K1099" s="1223"/>
      <c r="L1099" s="1223"/>
      <c r="M1099" s="1223"/>
      <c r="N1099" s="1223"/>
      <c r="O1099" s="1223"/>
      <c r="P1099" s="1223"/>
      <c r="Q1099" s="1223"/>
      <c r="R1099" s="1223"/>
      <c r="S1099" s="1223"/>
      <c r="T1099" s="1223"/>
      <c r="U1099" s="1223"/>
      <c r="V1099" s="1223"/>
      <c r="W1099" s="1223"/>
      <c r="X1099" s="1223"/>
      <c r="Y1099" s="1223"/>
      <c r="Z1099" s="1223"/>
      <c r="AA1099" s="1223"/>
      <c r="AB1099" s="1223"/>
      <c r="AC1099" s="1223"/>
      <c r="AD1099" s="1223"/>
      <c r="AE1099" s="1223"/>
      <c r="AF1099" s="1223"/>
      <c r="AG1099" s="1223"/>
      <c r="AH1099" s="1223"/>
      <c r="AI1099" s="1223"/>
      <c r="AJ1099" s="1223"/>
      <c r="AK1099" s="1223"/>
      <c r="AL1099" s="1223"/>
      <c r="AM1099" s="1223"/>
      <c r="AN1099" s="1223"/>
      <c r="AO1099" s="1223"/>
      <c r="AP1099" s="1223"/>
      <c r="AQ1099" s="1223"/>
      <c r="AR1099" s="1223"/>
      <c r="AS1099" s="1223"/>
      <c r="AT1099" s="1223"/>
      <c r="AU1099" s="1223"/>
      <c r="AV1099" s="1223"/>
      <c r="AW1099" s="1223"/>
      <c r="AX1099" s="1223"/>
      <c r="AY1099" s="1223"/>
      <c r="AZ1099" s="1223"/>
      <c r="BA1099" s="1223"/>
      <c r="BB1099" s="1223"/>
      <c r="BC1099" s="1223"/>
      <c r="BD1099" s="1223"/>
      <c r="BE1099" s="1223"/>
      <c r="BF1099" s="1223"/>
      <c r="BG1099" s="1223"/>
      <c r="BH1099" s="1223"/>
      <c r="BI1099" s="1223"/>
      <c r="BJ1099" s="1223"/>
      <c r="BK1099" s="1223"/>
      <c r="BL1099" s="1223"/>
      <c r="BM1099" s="103"/>
      <c r="BN1099" s="103"/>
      <c r="BO1099" s="103"/>
      <c r="BP1099" s="103"/>
      <c r="BQ1099" s="103"/>
      <c r="BR1099" s="103"/>
      <c r="BS1099" s="103"/>
      <c r="BT1099" s="103"/>
    </row>
    <row r="1100" spans="1:80" s="14" customFormat="1" ht="12.75" customHeight="1">
      <c r="A1100" s="114"/>
      <c r="B1100" s="969" t="s">
        <v>35</v>
      </c>
      <c r="C1100" s="970"/>
      <c r="D1100" s="971"/>
      <c r="E1100" s="931" t="s">
        <v>719</v>
      </c>
      <c r="F1100" s="932"/>
      <c r="G1100" s="932"/>
      <c r="H1100" s="932"/>
      <c r="I1100" s="932"/>
      <c r="J1100" s="932"/>
      <c r="K1100" s="932"/>
      <c r="L1100" s="932"/>
      <c r="M1100" s="932"/>
      <c r="N1100" s="932"/>
      <c r="O1100" s="932"/>
      <c r="P1100" s="932"/>
      <c r="Q1100" s="932"/>
      <c r="R1100" s="932"/>
      <c r="S1100" s="932"/>
      <c r="T1100" s="932"/>
      <c r="U1100" s="932"/>
      <c r="V1100" s="932"/>
      <c r="W1100" s="932"/>
      <c r="X1100" s="932"/>
      <c r="Y1100" s="932"/>
      <c r="Z1100" s="932"/>
      <c r="AA1100" s="932"/>
      <c r="AB1100" s="932"/>
      <c r="AC1100" s="932"/>
      <c r="AD1100" s="932"/>
      <c r="AE1100" s="932"/>
      <c r="AF1100" s="932"/>
      <c r="AG1100" s="932"/>
      <c r="AH1100" s="932"/>
      <c r="AI1100" s="932"/>
      <c r="AJ1100" s="932"/>
      <c r="AK1100" s="932"/>
      <c r="AL1100" s="932"/>
      <c r="AM1100" s="932"/>
      <c r="AN1100" s="932"/>
      <c r="AO1100" s="932"/>
      <c r="AP1100" s="932"/>
      <c r="AQ1100" s="932"/>
      <c r="AR1100" s="932"/>
      <c r="AS1100" s="932"/>
      <c r="AT1100" s="932"/>
      <c r="AU1100" s="932"/>
      <c r="AV1100" s="932"/>
      <c r="AW1100" s="932"/>
      <c r="AX1100" s="932"/>
      <c r="AY1100" s="932"/>
      <c r="AZ1100" s="932"/>
      <c r="BA1100" s="932"/>
      <c r="BB1100" s="932"/>
      <c r="BC1100" s="932"/>
      <c r="BD1100" s="932"/>
      <c r="BE1100" s="932"/>
      <c r="BF1100" s="933"/>
      <c r="BG1100" s="899"/>
      <c r="BH1100" s="900"/>
      <c r="BI1100" s="900"/>
      <c r="BJ1100" s="900"/>
      <c r="BK1100" s="900"/>
      <c r="BL1100" s="901"/>
      <c r="BM1100" s="101"/>
      <c r="BN1100" s="101"/>
      <c r="BO1100" s="101"/>
      <c r="BP1100" s="101"/>
      <c r="BQ1100" s="101"/>
      <c r="BR1100" s="101"/>
      <c r="BS1100" s="101"/>
      <c r="BT1100" s="101"/>
      <c r="BU1100" s="101"/>
      <c r="BV1100" s="101"/>
      <c r="BW1100" s="101"/>
      <c r="BX1100" s="101"/>
      <c r="BY1100" s="101"/>
      <c r="BZ1100" s="101"/>
      <c r="CA1100" s="101"/>
      <c r="CB1100" s="101"/>
    </row>
    <row r="1101" spans="1:80" s="14" customFormat="1" ht="12.75" customHeight="1">
      <c r="A1101" s="114"/>
      <c r="B1101" s="972"/>
      <c r="C1101" s="973"/>
      <c r="D1101" s="974"/>
      <c r="E1101" s="934"/>
      <c r="F1101" s="935"/>
      <c r="G1101" s="935"/>
      <c r="H1101" s="935"/>
      <c r="I1101" s="935"/>
      <c r="J1101" s="935"/>
      <c r="K1101" s="935"/>
      <c r="L1101" s="935"/>
      <c r="M1101" s="935"/>
      <c r="N1101" s="935"/>
      <c r="O1101" s="935"/>
      <c r="P1101" s="935"/>
      <c r="Q1101" s="935"/>
      <c r="R1101" s="935"/>
      <c r="S1101" s="935"/>
      <c r="T1101" s="935"/>
      <c r="U1101" s="935"/>
      <c r="V1101" s="935"/>
      <c r="W1101" s="935"/>
      <c r="X1101" s="935"/>
      <c r="Y1101" s="935"/>
      <c r="Z1101" s="935"/>
      <c r="AA1101" s="935"/>
      <c r="AB1101" s="935"/>
      <c r="AC1101" s="935"/>
      <c r="AD1101" s="935"/>
      <c r="AE1101" s="935"/>
      <c r="AF1101" s="935"/>
      <c r="AG1101" s="935"/>
      <c r="AH1101" s="935"/>
      <c r="AI1101" s="935"/>
      <c r="AJ1101" s="935"/>
      <c r="AK1101" s="935"/>
      <c r="AL1101" s="935"/>
      <c r="AM1101" s="935"/>
      <c r="AN1101" s="935"/>
      <c r="AO1101" s="935"/>
      <c r="AP1101" s="935"/>
      <c r="AQ1101" s="935"/>
      <c r="AR1101" s="935"/>
      <c r="AS1101" s="935"/>
      <c r="AT1101" s="935"/>
      <c r="AU1101" s="935"/>
      <c r="AV1101" s="935"/>
      <c r="AW1101" s="935"/>
      <c r="AX1101" s="935"/>
      <c r="AY1101" s="935"/>
      <c r="AZ1101" s="935"/>
      <c r="BA1101" s="935"/>
      <c r="BB1101" s="935"/>
      <c r="BC1101" s="935"/>
      <c r="BD1101" s="935"/>
      <c r="BE1101" s="935"/>
      <c r="BF1101" s="936"/>
      <c r="BG1101" s="902"/>
      <c r="BH1101" s="903"/>
      <c r="BI1101" s="903"/>
      <c r="BJ1101" s="903"/>
      <c r="BK1101" s="903"/>
      <c r="BL1101" s="904"/>
      <c r="BM1101" s="101"/>
      <c r="BN1101" s="101"/>
      <c r="BO1101" s="101"/>
      <c r="BP1101" s="101"/>
      <c r="BQ1101" s="101"/>
      <c r="BR1101" s="101"/>
      <c r="BS1101" s="101"/>
      <c r="BT1101" s="101"/>
      <c r="BU1101" s="101"/>
      <c r="BV1101" s="101"/>
      <c r="BW1101" s="101"/>
      <c r="BX1101" s="101"/>
      <c r="BY1101" s="101"/>
      <c r="BZ1101" s="101"/>
      <c r="CA1101" s="101"/>
      <c r="CB1101" s="101"/>
    </row>
    <row r="1102" spans="1:80" s="14" customFormat="1" ht="7.5" customHeight="1">
      <c r="A1102" s="114"/>
      <c r="B1102" s="972"/>
      <c r="C1102" s="973"/>
      <c r="D1102" s="974"/>
      <c r="E1102" s="934"/>
      <c r="F1102" s="935"/>
      <c r="G1102" s="935"/>
      <c r="H1102" s="935"/>
      <c r="I1102" s="935"/>
      <c r="J1102" s="935"/>
      <c r="K1102" s="935"/>
      <c r="L1102" s="935"/>
      <c r="M1102" s="935"/>
      <c r="N1102" s="935"/>
      <c r="O1102" s="935"/>
      <c r="P1102" s="935"/>
      <c r="Q1102" s="935"/>
      <c r="R1102" s="935"/>
      <c r="S1102" s="935"/>
      <c r="T1102" s="935"/>
      <c r="U1102" s="935"/>
      <c r="V1102" s="935"/>
      <c r="W1102" s="935"/>
      <c r="X1102" s="935"/>
      <c r="Y1102" s="935"/>
      <c r="Z1102" s="935"/>
      <c r="AA1102" s="935"/>
      <c r="AB1102" s="935"/>
      <c r="AC1102" s="935"/>
      <c r="AD1102" s="935"/>
      <c r="AE1102" s="935"/>
      <c r="AF1102" s="935"/>
      <c r="AG1102" s="935"/>
      <c r="AH1102" s="935"/>
      <c r="AI1102" s="935"/>
      <c r="AJ1102" s="935"/>
      <c r="AK1102" s="935"/>
      <c r="AL1102" s="935"/>
      <c r="AM1102" s="935"/>
      <c r="AN1102" s="935"/>
      <c r="AO1102" s="935"/>
      <c r="AP1102" s="935"/>
      <c r="AQ1102" s="935"/>
      <c r="AR1102" s="935"/>
      <c r="AS1102" s="935"/>
      <c r="AT1102" s="935"/>
      <c r="AU1102" s="935"/>
      <c r="AV1102" s="935"/>
      <c r="AW1102" s="935"/>
      <c r="AX1102" s="935"/>
      <c r="AY1102" s="935"/>
      <c r="AZ1102" s="935"/>
      <c r="BA1102" s="935"/>
      <c r="BB1102" s="935"/>
      <c r="BC1102" s="935"/>
      <c r="BD1102" s="935"/>
      <c r="BE1102" s="935"/>
      <c r="BF1102" s="936"/>
      <c r="BG1102" s="902"/>
      <c r="BH1102" s="903"/>
      <c r="BI1102" s="903"/>
      <c r="BJ1102" s="903"/>
      <c r="BK1102" s="903"/>
      <c r="BL1102" s="904"/>
      <c r="BM1102" s="101"/>
      <c r="BN1102" s="101"/>
      <c r="BO1102" s="101"/>
      <c r="BP1102" s="101"/>
      <c r="BQ1102" s="101"/>
      <c r="BR1102" s="101"/>
      <c r="BS1102" s="101"/>
      <c r="BT1102" s="101"/>
      <c r="BU1102" s="101"/>
      <c r="BV1102" s="101"/>
      <c r="BW1102" s="101"/>
      <c r="BX1102" s="101"/>
      <c r="BY1102" s="101"/>
      <c r="BZ1102" s="101"/>
      <c r="CA1102" s="101"/>
      <c r="CB1102" s="101"/>
    </row>
    <row r="1103" spans="1:80" s="14" customFormat="1" ht="12.75" customHeight="1">
      <c r="A1103" s="114"/>
      <c r="B1103" s="969" t="s">
        <v>36</v>
      </c>
      <c r="C1103" s="970"/>
      <c r="D1103" s="971"/>
      <c r="E1103" s="931" t="s">
        <v>720</v>
      </c>
      <c r="F1103" s="932"/>
      <c r="G1103" s="932"/>
      <c r="H1103" s="932"/>
      <c r="I1103" s="932"/>
      <c r="J1103" s="932"/>
      <c r="K1103" s="932"/>
      <c r="L1103" s="932"/>
      <c r="M1103" s="932"/>
      <c r="N1103" s="932"/>
      <c r="O1103" s="932"/>
      <c r="P1103" s="932"/>
      <c r="Q1103" s="932"/>
      <c r="R1103" s="932"/>
      <c r="S1103" s="932"/>
      <c r="T1103" s="932"/>
      <c r="U1103" s="932"/>
      <c r="V1103" s="932"/>
      <c r="W1103" s="932"/>
      <c r="X1103" s="932"/>
      <c r="Y1103" s="932"/>
      <c r="Z1103" s="932"/>
      <c r="AA1103" s="932"/>
      <c r="AB1103" s="932"/>
      <c r="AC1103" s="932"/>
      <c r="AD1103" s="932"/>
      <c r="AE1103" s="932"/>
      <c r="AF1103" s="932"/>
      <c r="AG1103" s="932"/>
      <c r="AH1103" s="932"/>
      <c r="AI1103" s="932"/>
      <c r="AJ1103" s="932"/>
      <c r="AK1103" s="932"/>
      <c r="AL1103" s="932"/>
      <c r="AM1103" s="932"/>
      <c r="AN1103" s="932"/>
      <c r="AO1103" s="932"/>
      <c r="AP1103" s="932"/>
      <c r="AQ1103" s="932"/>
      <c r="AR1103" s="932"/>
      <c r="AS1103" s="932"/>
      <c r="AT1103" s="932"/>
      <c r="AU1103" s="932"/>
      <c r="AV1103" s="932"/>
      <c r="AW1103" s="932"/>
      <c r="AX1103" s="932"/>
      <c r="AY1103" s="932"/>
      <c r="AZ1103" s="932"/>
      <c r="BA1103" s="932"/>
      <c r="BB1103" s="932"/>
      <c r="BC1103" s="932"/>
      <c r="BD1103" s="932"/>
      <c r="BE1103" s="932"/>
      <c r="BF1103" s="933"/>
      <c r="BG1103" s="966"/>
      <c r="BH1103" s="966"/>
      <c r="BI1103" s="966"/>
      <c r="BJ1103" s="966"/>
      <c r="BK1103" s="966"/>
      <c r="BL1103" s="966"/>
      <c r="BM1103" s="101"/>
      <c r="BN1103" s="101"/>
      <c r="BO1103" s="101"/>
      <c r="BP1103" s="101"/>
      <c r="BQ1103" s="101"/>
      <c r="BR1103" s="101"/>
      <c r="BS1103" s="101"/>
      <c r="BT1103" s="101"/>
      <c r="BU1103" s="101"/>
      <c r="BV1103" s="101"/>
      <c r="BW1103" s="101"/>
      <c r="BX1103" s="101"/>
      <c r="BY1103" s="101"/>
      <c r="BZ1103" s="101"/>
      <c r="CA1103" s="101"/>
      <c r="CB1103" s="101"/>
    </row>
    <row r="1104" spans="1:80" s="14" customFormat="1" ht="12.75" customHeight="1">
      <c r="A1104" s="114"/>
      <c r="B1104" s="972"/>
      <c r="C1104" s="973"/>
      <c r="D1104" s="974"/>
      <c r="E1104" s="934"/>
      <c r="F1104" s="935"/>
      <c r="G1104" s="935"/>
      <c r="H1104" s="935"/>
      <c r="I1104" s="935"/>
      <c r="J1104" s="935"/>
      <c r="K1104" s="935"/>
      <c r="L1104" s="935"/>
      <c r="M1104" s="935"/>
      <c r="N1104" s="935"/>
      <c r="O1104" s="935"/>
      <c r="P1104" s="935"/>
      <c r="Q1104" s="935"/>
      <c r="R1104" s="935"/>
      <c r="S1104" s="935"/>
      <c r="T1104" s="935"/>
      <c r="U1104" s="935"/>
      <c r="V1104" s="935"/>
      <c r="W1104" s="935"/>
      <c r="X1104" s="935"/>
      <c r="Y1104" s="935"/>
      <c r="Z1104" s="935"/>
      <c r="AA1104" s="935"/>
      <c r="AB1104" s="935"/>
      <c r="AC1104" s="935"/>
      <c r="AD1104" s="935"/>
      <c r="AE1104" s="935"/>
      <c r="AF1104" s="935"/>
      <c r="AG1104" s="935"/>
      <c r="AH1104" s="935"/>
      <c r="AI1104" s="935"/>
      <c r="AJ1104" s="935"/>
      <c r="AK1104" s="935"/>
      <c r="AL1104" s="935"/>
      <c r="AM1104" s="935"/>
      <c r="AN1104" s="935"/>
      <c r="AO1104" s="935"/>
      <c r="AP1104" s="935"/>
      <c r="AQ1104" s="935"/>
      <c r="AR1104" s="935"/>
      <c r="AS1104" s="935"/>
      <c r="AT1104" s="935"/>
      <c r="AU1104" s="935"/>
      <c r="AV1104" s="935"/>
      <c r="AW1104" s="935"/>
      <c r="AX1104" s="935"/>
      <c r="AY1104" s="935"/>
      <c r="AZ1104" s="935"/>
      <c r="BA1104" s="935"/>
      <c r="BB1104" s="935"/>
      <c r="BC1104" s="935"/>
      <c r="BD1104" s="935"/>
      <c r="BE1104" s="935"/>
      <c r="BF1104" s="936"/>
      <c r="BG1104" s="966"/>
      <c r="BH1104" s="966"/>
      <c r="BI1104" s="966"/>
      <c r="BJ1104" s="966"/>
      <c r="BK1104" s="966"/>
      <c r="BL1104" s="966"/>
      <c r="BM1104" s="101"/>
      <c r="BN1104" s="101"/>
      <c r="BO1104" s="101"/>
      <c r="BP1104" s="101"/>
      <c r="BQ1104" s="101"/>
      <c r="BR1104" s="101"/>
      <c r="BS1104" s="101"/>
      <c r="BT1104" s="101"/>
      <c r="BU1104" s="101"/>
      <c r="BV1104" s="101"/>
      <c r="BW1104" s="101"/>
      <c r="BX1104" s="101"/>
      <c r="BY1104" s="101"/>
      <c r="BZ1104" s="101"/>
      <c r="CA1104" s="101"/>
      <c r="CB1104" s="101"/>
    </row>
    <row r="1105" spans="1:80" s="14" customFormat="1" ht="12.75" customHeight="1">
      <c r="A1105" s="114"/>
      <c r="B1105" s="972"/>
      <c r="C1105" s="973"/>
      <c r="D1105" s="974"/>
      <c r="E1105" s="934"/>
      <c r="F1105" s="935"/>
      <c r="G1105" s="935"/>
      <c r="H1105" s="935"/>
      <c r="I1105" s="935"/>
      <c r="J1105" s="935"/>
      <c r="K1105" s="935"/>
      <c r="L1105" s="935"/>
      <c r="M1105" s="935"/>
      <c r="N1105" s="935"/>
      <c r="O1105" s="935"/>
      <c r="P1105" s="935"/>
      <c r="Q1105" s="935"/>
      <c r="R1105" s="935"/>
      <c r="S1105" s="935"/>
      <c r="T1105" s="935"/>
      <c r="U1105" s="935"/>
      <c r="V1105" s="935"/>
      <c r="W1105" s="935"/>
      <c r="X1105" s="935"/>
      <c r="Y1105" s="935"/>
      <c r="Z1105" s="935"/>
      <c r="AA1105" s="935"/>
      <c r="AB1105" s="935"/>
      <c r="AC1105" s="935"/>
      <c r="AD1105" s="935"/>
      <c r="AE1105" s="935"/>
      <c r="AF1105" s="935"/>
      <c r="AG1105" s="935"/>
      <c r="AH1105" s="935"/>
      <c r="AI1105" s="935"/>
      <c r="AJ1105" s="935"/>
      <c r="AK1105" s="935"/>
      <c r="AL1105" s="935"/>
      <c r="AM1105" s="935"/>
      <c r="AN1105" s="935"/>
      <c r="AO1105" s="935"/>
      <c r="AP1105" s="935"/>
      <c r="AQ1105" s="935"/>
      <c r="AR1105" s="935"/>
      <c r="AS1105" s="935"/>
      <c r="AT1105" s="935"/>
      <c r="AU1105" s="935"/>
      <c r="AV1105" s="935"/>
      <c r="AW1105" s="935"/>
      <c r="AX1105" s="935"/>
      <c r="AY1105" s="935"/>
      <c r="AZ1105" s="935"/>
      <c r="BA1105" s="935"/>
      <c r="BB1105" s="935"/>
      <c r="BC1105" s="935"/>
      <c r="BD1105" s="935"/>
      <c r="BE1105" s="935"/>
      <c r="BF1105" s="936"/>
      <c r="BG1105" s="966"/>
      <c r="BH1105" s="966"/>
      <c r="BI1105" s="966"/>
      <c r="BJ1105" s="966"/>
      <c r="BK1105" s="966"/>
      <c r="BL1105" s="966"/>
      <c r="BM1105" s="101"/>
      <c r="BN1105" s="101"/>
      <c r="BO1105" s="101"/>
      <c r="BP1105" s="101"/>
      <c r="BQ1105" s="101"/>
      <c r="BR1105" s="101"/>
      <c r="BS1105" s="101"/>
      <c r="BT1105" s="101"/>
      <c r="BU1105" s="101"/>
      <c r="BV1105" s="101"/>
      <c r="BW1105" s="101"/>
      <c r="BX1105" s="101"/>
      <c r="BY1105" s="101"/>
      <c r="BZ1105" s="101"/>
      <c r="CA1105" s="101"/>
      <c r="CB1105" s="101"/>
    </row>
    <row r="1106" spans="1:80" s="14" customFormat="1" ht="12.75" customHeight="1">
      <c r="A1106" s="114"/>
      <c r="B1106" s="969" t="s">
        <v>38</v>
      </c>
      <c r="C1106" s="970"/>
      <c r="D1106" s="971"/>
      <c r="E1106" s="931" t="s">
        <v>721</v>
      </c>
      <c r="F1106" s="932"/>
      <c r="G1106" s="932"/>
      <c r="H1106" s="932"/>
      <c r="I1106" s="932"/>
      <c r="J1106" s="932"/>
      <c r="K1106" s="932"/>
      <c r="L1106" s="932"/>
      <c r="M1106" s="932"/>
      <c r="N1106" s="932"/>
      <c r="O1106" s="932"/>
      <c r="P1106" s="932"/>
      <c r="Q1106" s="932"/>
      <c r="R1106" s="932"/>
      <c r="S1106" s="932"/>
      <c r="T1106" s="932"/>
      <c r="U1106" s="932"/>
      <c r="V1106" s="932"/>
      <c r="W1106" s="932"/>
      <c r="X1106" s="932"/>
      <c r="Y1106" s="932"/>
      <c r="Z1106" s="932"/>
      <c r="AA1106" s="932"/>
      <c r="AB1106" s="932"/>
      <c r="AC1106" s="932"/>
      <c r="AD1106" s="932"/>
      <c r="AE1106" s="932"/>
      <c r="AF1106" s="932"/>
      <c r="AG1106" s="932"/>
      <c r="AH1106" s="932"/>
      <c r="AI1106" s="932"/>
      <c r="AJ1106" s="932"/>
      <c r="AK1106" s="932"/>
      <c r="AL1106" s="932"/>
      <c r="AM1106" s="932"/>
      <c r="AN1106" s="932"/>
      <c r="AO1106" s="932"/>
      <c r="AP1106" s="932"/>
      <c r="AQ1106" s="932"/>
      <c r="AR1106" s="932"/>
      <c r="AS1106" s="932"/>
      <c r="AT1106" s="932"/>
      <c r="AU1106" s="932"/>
      <c r="AV1106" s="932"/>
      <c r="AW1106" s="932"/>
      <c r="AX1106" s="932"/>
      <c r="AY1106" s="932"/>
      <c r="AZ1106" s="932"/>
      <c r="BA1106" s="932"/>
      <c r="BB1106" s="932"/>
      <c r="BC1106" s="932"/>
      <c r="BD1106" s="932"/>
      <c r="BE1106" s="932"/>
      <c r="BF1106" s="933"/>
      <c r="BG1106" s="899"/>
      <c r="BH1106" s="900"/>
      <c r="BI1106" s="900"/>
      <c r="BJ1106" s="900"/>
      <c r="BK1106" s="900"/>
      <c r="BL1106" s="901"/>
      <c r="BM1106" s="101"/>
      <c r="BN1106" s="101"/>
      <c r="BO1106" s="101"/>
      <c r="BP1106" s="101"/>
      <c r="BQ1106" s="101"/>
      <c r="BR1106" s="101"/>
      <c r="BS1106" s="101"/>
      <c r="BT1106" s="101"/>
      <c r="BU1106" s="101"/>
      <c r="BV1106" s="101"/>
      <c r="BW1106" s="101"/>
      <c r="BX1106" s="101"/>
      <c r="BY1106" s="101"/>
      <c r="BZ1106" s="101"/>
      <c r="CA1106" s="101"/>
      <c r="CB1106" s="101"/>
    </row>
    <row r="1107" spans="1:80" s="14" customFormat="1" ht="12.75" customHeight="1">
      <c r="A1107" s="114"/>
      <c r="B1107" s="972"/>
      <c r="C1107" s="973"/>
      <c r="D1107" s="974"/>
      <c r="E1107" s="934"/>
      <c r="F1107" s="935"/>
      <c r="G1107" s="935"/>
      <c r="H1107" s="935"/>
      <c r="I1107" s="935"/>
      <c r="J1107" s="935"/>
      <c r="K1107" s="935"/>
      <c r="L1107" s="935"/>
      <c r="M1107" s="935"/>
      <c r="N1107" s="935"/>
      <c r="O1107" s="935"/>
      <c r="P1107" s="935"/>
      <c r="Q1107" s="935"/>
      <c r="R1107" s="935"/>
      <c r="S1107" s="935"/>
      <c r="T1107" s="935"/>
      <c r="U1107" s="935"/>
      <c r="V1107" s="935"/>
      <c r="W1107" s="935"/>
      <c r="X1107" s="935"/>
      <c r="Y1107" s="935"/>
      <c r="Z1107" s="935"/>
      <c r="AA1107" s="935"/>
      <c r="AB1107" s="935"/>
      <c r="AC1107" s="935"/>
      <c r="AD1107" s="935"/>
      <c r="AE1107" s="935"/>
      <c r="AF1107" s="935"/>
      <c r="AG1107" s="935"/>
      <c r="AH1107" s="935"/>
      <c r="AI1107" s="935"/>
      <c r="AJ1107" s="935"/>
      <c r="AK1107" s="935"/>
      <c r="AL1107" s="935"/>
      <c r="AM1107" s="935"/>
      <c r="AN1107" s="935"/>
      <c r="AO1107" s="935"/>
      <c r="AP1107" s="935"/>
      <c r="AQ1107" s="935"/>
      <c r="AR1107" s="935"/>
      <c r="AS1107" s="935"/>
      <c r="AT1107" s="935"/>
      <c r="AU1107" s="935"/>
      <c r="AV1107" s="935"/>
      <c r="AW1107" s="935"/>
      <c r="AX1107" s="935"/>
      <c r="AY1107" s="935"/>
      <c r="AZ1107" s="935"/>
      <c r="BA1107" s="935"/>
      <c r="BB1107" s="935"/>
      <c r="BC1107" s="935"/>
      <c r="BD1107" s="935"/>
      <c r="BE1107" s="935"/>
      <c r="BF1107" s="936"/>
      <c r="BG1107" s="902"/>
      <c r="BH1107" s="903"/>
      <c r="BI1107" s="903"/>
      <c r="BJ1107" s="903"/>
      <c r="BK1107" s="903"/>
      <c r="BL1107" s="904"/>
      <c r="BM1107" s="101"/>
      <c r="BN1107" s="101"/>
      <c r="BO1107" s="101"/>
      <c r="BP1107" s="101"/>
      <c r="BQ1107" s="101"/>
      <c r="BR1107" s="101"/>
      <c r="BS1107" s="101"/>
      <c r="BT1107" s="101"/>
      <c r="BU1107" s="101"/>
      <c r="BV1107" s="101"/>
      <c r="BW1107" s="101"/>
      <c r="BX1107" s="101"/>
      <c r="BY1107" s="101"/>
      <c r="BZ1107" s="101"/>
      <c r="CA1107" s="101"/>
      <c r="CB1107" s="101"/>
    </row>
    <row r="1108" spans="1:80" s="14" customFormat="1" ht="12.75" customHeight="1">
      <c r="A1108" s="114"/>
      <c r="B1108" s="975"/>
      <c r="C1108" s="976"/>
      <c r="D1108" s="977"/>
      <c r="E1108" s="937"/>
      <c r="F1108" s="938"/>
      <c r="G1108" s="938"/>
      <c r="H1108" s="938"/>
      <c r="I1108" s="938"/>
      <c r="J1108" s="938"/>
      <c r="K1108" s="938"/>
      <c r="L1108" s="938"/>
      <c r="M1108" s="938"/>
      <c r="N1108" s="938"/>
      <c r="O1108" s="938"/>
      <c r="P1108" s="938"/>
      <c r="Q1108" s="938"/>
      <c r="R1108" s="938"/>
      <c r="S1108" s="938"/>
      <c r="T1108" s="938"/>
      <c r="U1108" s="938"/>
      <c r="V1108" s="938"/>
      <c r="W1108" s="938"/>
      <c r="X1108" s="938"/>
      <c r="Y1108" s="938"/>
      <c r="Z1108" s="938"/>
      <c r="AA1108" s="938"/>
      <c r="AB1108" s="938"/>
      <c r="AC1108" s="938"/>
      <c r="AD1108" s="938"/>
      <c r="AE1108" s="938"/>
      <c r="AF1108" s="938"/>
      <c r="AG1108" s="938"/>
      <c r="AH1108" s="938"/>
      <c r="AI1108" s="938"/>
      <c r="AJ1108" s="938"/>
      <c r="AK1108" s="938"/>
      <c r="AL1108" s="938"/>
      <c r="AM1108" s="938"/>
      <c r="AN1108" s="938"/>
      <c r="AO1108" s="938"/>
      <c r="AP1108" s="938"/>
      <c r="AQ1108" s="938"/>
      <c r="AR1108" s="938"/>
      <c r="AS1108" s="938"/>
      <c r="AT1108" s="938"/>
      <c r="AU1108" s="938"/>
      <c r="AV1108" s="938"/>
      <c r="AW1108" s="938"/>
      <c r="AX1108" s="938"/>
      <c r="AY1108" s="938"/>
      <c r="AZ1108" s="938"/>
      <c r="BA1108" s="938"/>
      <c r="BB1108" s="938"/>
      <c r="BC1108" s="938"/>
      <c r="BD1108" s="938"/>
      <c r="BE1108" s="938"/>
      <c r="BF1108" s="939"/>
      <c r="BG1108" s="905"/>
      <c r="BH1108" s="906"/>
      <c r="BI1108" s="906"/>
      <c r="BJ1108" s="906"/>
      <c r="BK1108" s="906"/>
      <c r="BL1108" s="907"/>
      <c r="BM1108" s="101"/>
      <c r="BN1108" s="101"/>
      <c r="BO1108" s="101"/>
      <c r="BP1108" s="101"/>
      <c r="BQ1108" s="101"/>
      <c r="BR1108" s="101"/>
      <c r="BS1108" s="101"/>
      <c r="BT1108" s="101"/>
      <c r="BU1108" s="101"/>
      <c r="BV1108" s="101"/>
      <c r="BW1108" s="101"/>
      <c r="BX1108" s="101"/>
      <c r="BY1108" s="101"/>
      <c r="BZ1108" s="101"/>
      <c r="CA1108" s="101"/>
      <c r="CB1108" s="101"/>
    </row>
    <row r="1109" spans="1:80" s="14" customFormat="1" ht="12.75" customHeight="1">
      <c r="A1109" s="114"/>
      <c r="B1109" s="969" t="s">
        <v>41</v>
      </c>
      <c r="C1109" s="970"/>
      <c r="D1109" s="971"/>
      <c r="E1109" s="931" t="s">
        <v>1094</v>
      </c>
      <c r="F1109" s="932"/>
      <c r="G1109" s="932"/>
      <c r="H1109" s="932"/>
      <c r="I1109" s="932"/>
      <c r="J1109" s="932"/>
      <c r="K1109" s="932"/>
      <c r="L1109" s="932"/>
      <c r="M1109" s="932"/>
      <c r="N1109" s="932"/>
      <c r="O1109" s="932"/>
      <c r="P1109" s="932"/>
      <c r="Q1109" s="932"/>
      <c r="R1109" s="932"/>
      <c r="S1109" s="932"/>
      <c r="T1109" s="932"/>
      <c r="U1109" s="932"/>
      <c r="V1109" s="932"/>
      <c r="W1109" s="932"/>
      <c r="X1109" s="932"/>
      <c r="Y1109" s="932"/>
      <c r="Z1109" s="932"/>
      <c r="AA1109" s="932"/>
      <c r="AB1109" s="932"/>
      <c r="AC1109" s="932"/>
      <c r="AD1109" s="932"/>
      <c r="AE1109" s="932"/>
      <c r="AF1109" s="932"/>
      <c r="AG1109" s="932"/>
      <c r="AH1109" s="932"/>
      <c r="AI1109" s="932"/>
      <c r="AJ1109" s="932"/>
      <c r="AK1109" s="932"/>
      <c r="AL1109" s="932"/>
      <c r="AM1109" s="932"/>
      <c r="AN1109" s="932"/>
      <c r="AO1109" s="932"/>
      <c r="AP1109" s="932"/>
      <c r="AQ1109" s="932"/>
      <c r="AR1109" s="932"/>
      <c r="AS1109" s="932"/>
      <c r="AT1109" s="932"/>
      <c r="AU1109" s="932"/>
      <c r="AV1109" s="932"/>
      <c r="AW1109" s="932"/>
      <c r="AX1109" s="932"/>
      <c r="AY1109" s="932"/>
      <c r="AZ1109" s="932"/>
      <c r="BA1109" s="932"/>
      <c r="BB1109" s="932"/>
      <c r="BC1109" s="932"/>
      <c r="BD1109" s="932"/>
      <c r="BE1109" s="932"/>
      <c r="BF1109" s="933"/>
      <c r="BG1109" s="966"/>
      <c r="BH1109" s="966"/>
      <c r="BI1109" s="966"/>
      <c r="BJ1109" s="966"/>
      <c r="BK1109" s="966"/>
      <c r="BL1109" s="966"/>
      <c r="BM1109" s="101"/>
      <c r="BN1109" s="101"/>
      <c r="BO1109" s="101"/>
      <c r="BP1109" s="101"/>
      <c r="BQ1109" s="101"/>
      <c r="BR1109" s="101"/>
      <c r="BS1109" s="101"/>
      <c r="BT1109" s="101"/>
      <c r="BU1109" s="101"/>
      <c r="BV1109" s="101"/>
      <c r="BW1109" s="101"/>
      <c r="BX1109" s="101"/>
      <c r="BY1109" s="101"/>
      <c r="BZ1109" s="101"/>
      <c r="CA1109" s="101"/>
      <c r="CB1109" s="101"/>
    </row>
    <row r="1110" spans="1:80" s="14" customFormat="1" ht="12.75" customHeight="1">
      <c r="A1110" s="114"/>
      <c r="B1110" s="975"/>
      <c r="C1110" s="976"/>
      <c r="D1110" s="977"/>
      <c r="E1110" s="937"/>
      <c r="F1110" s="938"/>
      <c r="G1110" s="938"/>
      <c r="H1110" s="938"/>
      <c r="I1110" s="938"/>
      <c r="J1110" s="938"/>
      <c r="K1110" s="938"/>
      <c r="L1110" s="938"/>
      <c r="M1110" s="938"/>
      <c r="N1110" s="938"/>
      <c r="O1110" s="938"/>
      <c r="P1110" s="938"/>
      <c r="Q1110" s="938"/>
      <c r="R1110" s="938"/>
      <c r="S1110" s="938"/>
      <c r="T1110" s="938"/>
      <c r="U1110" s="938"/>
      <c r="V1110" s="938"/>
      <c r="W1110" s="938"/>
      <c r="X1110" s="938"/>
      <c r="Y1110" s="938"/>
      <c r="Z1110" s="938"/>
      <c r="AA1110" s="938"/>
      <c r="AB1110" s="938"/>
      <c r="AC1110" s="938"/>
      <c r="AD1110" s="938"/>
      <c r="AE1110" s="938"/>
      <c r="AF1110" s="938"/>
      <c r="AG1110" s="938"/>
      <c r="AH1110" s="938"/>
      <c r="AI1110" s="938"/>
      <c r="AJ1110" s="938"/>
      <c r="AK1110" s="938"/>
      <c r="AL1110" s="938"/>
      <c r="AM1110" s="938"/>
      <c r="AN1110" s="938"/>
      <c r="AO1110" s="938"/>
      <c r="AP1110" s="938"/>
      <c r="AQ1110" s="938"/>
      <c r="AR1110" s="938"/>
      <c r="AS1110" s="938"/>
      <c r="AT1110" s="938"/>
      <c r="AU1110" s="938"/>
      <c r="AV1110" s="938"/>
      <c r="AW1110" s="938"/>
      <c r="AX1110" s="938"/>
      <c r="AY1110" s="938"/>
      <c r="AZ1110" s="938"/>
      <c r="BA1110" s="938"/>
      <c r="BB1110" s="938"/>
      <c r="BC1110" s="938"/>
      <c r="BD1110" s="938"/>
      <c r="BE1110" s="938"/>
      <c r="BF1110" s="939"/>
      <c r="BG1110" s="966"/>
      <c r="BH1110" s="966"/>
      <c r="BI1110" s="966"/>
      <c r="BJ1110" s="966"/>
      <c r="BK1110" s="966"/>
      <c r="BL1110" s="966"/>
      <c r="BM1110" s="101"/>
      <c r="BN1110" s="101"/>
      <c r="BO1110" s="101"/>
      <c r="BP1110" s="101"/>
      <c r="BQ1110" s="101"/>
      <c r="BR1110" s="101"/>
      <c r="BS1110" s="101"/>
      <c r="BT1110" s="101"/>
      <c r="BU1110" s="101"/>
      <c r="BV1110" s="101"/>
      <c r="BW1110" s="101"/>
      <c r="BX1110" s="101"/>
      <c r="BY1110" s="101"/>
      <c r="BZ1110" s="101"/>
      <c r="CA1110" s="101"/>
      <c r="CB1110" s="101"/>
    </row>
    <row r="1111" spans="1:80" s="32" customFormat="1" ht="12.75" customHeight="1">
      <c r="A1111" s="111"/>
      <c r="B1111" s="969" t="s">
        <v>42</v>
      </c>
      <c r="C1111" s="970"/>
      <c r="D1111" s="971"/>
      <c r="E1111" s="931" t="s">
        <v>722</v>
      </c>
      <c r="F1111" s="932"/>
      <c r="G1111" s="932"/>
      <c r="H1111" s="932"/>
      <c r="I1111" s="932"/>
      <c r="J1111" s="932"/>
      <c r="K1111" s="932"/>
      <c r="L1111" s="932"/>
      <c r="M1111" s="932"/>
      <c r="N1111" s="932"/>
      <c r="O1111" s="932"/>
      <c r="P1111" s="932"/>
      <c r="Q1111" s="932"/>
      <c r="R1111" s="932"/>
      <c r="S1111" s="932"/>
      <c r="T1111" s="932"/>
      <c r="U1111" s="932"/>
      <c r="V1111" s="932"/>
      <c r="W1111" s="932"/>
      <c r="X1111" s="932"/>
      <c r="Y1111" s="932"/>
      <c r="Z1111" s="932"/>
      <c r="AA1111" s="932"/>
      <c r="AB1111" s="932"/>
      <c r="AC1111" s="932"/>
      <c r="AD1111" s="932"/>
      <c r="AE1111" s="932"/>
      <c r="AF1111" s="932"/>
      <c r="AG1111" s="932"/>
      <c r="AH1111" s="932"/>
      <c r="AI1111" s="932"/>
      <c r="AJ1111" s="932"/>
      <c r="AK1111" s="932"/>
      <c r="AL1111" s="932"/>
      <c r="AM1111" s="932"/>
      <c r="AN1111" s="932"/>
      <c r="AO1111" s="932"/>
      <c r="AP1111" s="932"/>
      <c r="AQ1111" s="932"/>
      <c r="AR1111" s="932"/>
      <c r="AS1111" s="932"/>
      <c r="AT1111" s="932"/>
      <c r="AU1111" s="932"/>
      <c r="AV1111" s="932"/>
      <c r="AW1111" s="932"/>
      <c r="AX1111" s="932"/>
      <c r="AY1111" s="932"/>
      <c r="AZ1111" s="932"/>
      <c r="BA1111" s="932"/>
      <c r="BB1111" s="932"/>
      <c r="BC1111" s="932"/>
      <c r="BD1111" s="932"/>
      <c r="BE1111" s="932"/>
      <c r="BF1111" s="933"/>
      <c r="BG1111" s="966"/>
      <c r="BH1111" s="966"/>
      <c r="BI1111" s="966"/>
      <c r="BJ1111" s="966"/>
      <c r="BK1111" s="966"/>
      <c r="BL1111" s="966"/>
      <c r="BM1111" s="105"/>
      <c r="BN1111" s="105"/>
      <c r="BO1111" s="105"/>
      <c r="BP1111" s="105"/>
      <c r="BQ1111" s="105"/>
      <c r="BR1111" s="105"/>
      <c r="BS1111" s="105"/>
      <c r="BT1111" s="105"/>
      <c r="BU1111" s="105"/>
      <c r="BV1111" s="105"/>
      <c r="BW1111" s="105"/>
      <c r="BX1111" s="105"/>
      <c r="BY1111" s="105"/>
      <c r="BZ1111" s="105"/>
      <c r="CA1111" s="105"/>
      <c r="CB1111" s="105"/>
    </row>
    <row r="1112" spans="1:80" s="32" customFormat="1" ht="12.75" customHeight="1">
      <c r="A1112" s="111"/>
      <c r="B1112" s="975"/>
      <c r="C1112" s="976"/>
      <c r="D1112" s="977"/>
      <c r="E1112" s="937"/>
      <c r="F1112" s="938"/>
      <c r="G1112" s="938"/>
      <c r="H1112" s="938"/>
      <c r="I1112" s="938"/>
      <c r="J1112" s="938"/>
      <c r="K1112" s="938"/>
      <c r="L1112" s="938"/>
      <c r="M1112" s="938"/>
      <c r="N1112" s="938"/>
      <c r="O1112" s="938"/>
      <c r="P1112" s="938"/>
      <c r="Q1112" s="938"/>
      <c r="R1112" s="938"/>
      <c r="S1112" s="938"/>
      <c r="T1112" s="938"/>
      <c r="U1112" s="938"/>
      <c r="V1112" s="938"/>
      <c r="W1112" s="938"/>
      <c r="X1112" s="938"/>
      <c r="Y1112" s="938"/>
      <c r="Z1112" s="938"/>
      <c r="AA1112" s="938"/>
      <c r="AB1112" s="938"/>
      <c r="AC1112" s="938"/>
      <c r="AD1112" s="938"/>
      <c r="AE1112" s="938"/>
      <c r="AF1112" s="938"/>
      <c r="AG1112" s="938"/>
      <c r="AH1112" s="938"/>
      <c r="AI1112" s="938"/>
      <c r="AJ1112" s="938"/>
      <c r="AK1112" s="938"/>
      <c r="AL1112" s="938"/>
      <c r="AM1112" s="938"/>
      <c r="AN1112" s="938"/>
      <c r="AO1112" s="938"/>
      <c r="AP1112" s="938"/>
      <c r="AQ1112" s="938"/>
      <c r="AR1112" s="938"/>
      <c r="AS1112" s="938"/>
      <c r="AT1112" s="938"/>
      <c r="AU1112" s="938"/>
      <c r="AV1112" s="938"/>
      <c r="AW1112" s="938"/>
      <c r="AX1112" s="938"/>
      <c r="AY1112" s="938"/>
      <c r="AZ1112" s="938"/>
      <c r="BA1112" s="938"/>
      <c r="BB1112" s="938"/>
      <c r="BC1112" s="938"/>
      <c r="BD1112" s="938"/>
      <c r="BE1112" s="938"/>
      <c r="BF1112" s="939"/>
      <c r="BG1112" s="966"/>
      <c r="BH1112" s="966"/>
      <c r="BI1112" s="966"/>
      <c r="BJ1112" s="966"/>
      <c r="BK1112" s="966"/>
      <c r="BL1112" s="966"/>
      <c r="BM1112" s="105"/>
      <c r="BN1112" s="105"/>
      <c r="BO1112" s="105"/>
      <c r="BP1112" s="105"/>
      <c r="BQ1112" s="105"/>
      <c r="BR1112" s="105"/>
      <c r="BS1112" s="105"/>
      <c r="BT1112" s="105"/>
      <c r="BU1112" s="105"/>
      <c r="BV1112" s="105"/>
      <c r="BW1112" s="105"/>
      <c r="BX1112" s="105"/>
      <c r="BY1112" s="105"/>
      <c r="BZ1112" s="105"/>
      <c r="CA1112" s="105"/>
      <c r="CB1112" s="105"/>
    </row>
    <row r="1113" spans="1:80" s="15" customFormat="1" ht="18" customHeight="1">
      <c r="A1113" s="90"/>
      <c r="B1113" s="1223" t="s">
        <v>80</v>
      </c>
      <c r="C1113" s="1223"/>
      <c r="D1113" s="1223"/>
      <c r="E1113" s="1223"/>
      <c r="F1113" s="1223"/>
      <c r="G1113" s="1223"/>
      <c r="H1113" s="1223"/>
      <c r="I1113" s="1223"/>
      <c r="J1113" s="1223"/>
      <c r="K1113" s="1223"/>
      <c r="L1113" s="1223"/>
      <c r="M1113" s="1223"/>
      <c r="N1113" s="1223"/>
      <c r="O1113" s="1223"/>
      <c r="P1113" s="1223"/>
      <c r="Q1113" s="1223"/>
      <c r="R1113" s="1223"/>
      <c r="S1113" s="1223"/>
      <c r="T1113" s="1223"/>
      <c r="U1113" s="1223"/>
      <c r="V1113" s="1223"/>
      <c r="W1113" s="1223"/>
      <c r="X1113" s="1223"/>
      <c r="Y1113" s="1223"/>
      <c r="Z1113" s="1223"/>
      <c r="AA1113" s="1223"/>
      <c r="AB1113" s="1223"/>
      <c r="AC1113" s="1223"/>
      <c r="AD1113" s="1223"/>
      <c r="AE1113" s="1223"/>
      <c r="AF1113" s="1223"/>
      <c r="AG1113" s="1223"/>
      <c r="AH1113" s="1223"/>
      <c r="AI1113" s="1223"/>
      <c r="AJ1113" s="1223"/>
      <c r="AK1113" s="1223"/>
      <c r="AL1113" s="1223"/>
      <c r="AM1113" s="1223"/>
      <c r="AN1113" s="1223"/>
      <c r="AO1113" s="1223"/>
      <c r="AP1113" s="1223"/>
      <c r="AQ1113" s="1223"/>
      <c r="AR1113" s="1223"/>
      <c r="AS1113" s="1223"/>
      <c r="AT1113" s="1223"/>
      <c r="AU1113" s="1223"/>
      <c r="AV1113" s="1223"/>
      <c r="AW1113" s="1223"/>
      <c r="AX1113" s="1223"/>
      <c r="AY1113" s="1223"/>
      <c r="AZ1113" s="1223"/>
      <c r="BA1113" s="1223"/>
      <c r="BB1113" s="1223"/>
      <c r="BC1113" s="1223"/>
      <c r="BD1113" s="1223"/>
      <c r="BE1113" s="1223"/>
      <c r="BF1113" s="1223"/>
      <c r="BG1113" s="1223"/>
      <c r="BH1113" s="1223"/>
      <c r="BI1113" s="1223"/>
      <c r="BJ1113" s="1223"/>
      <c r="BK1113" s="1223"/>
      <c r="BL1113" s="1223"/>
      <c r="BM1113" s="103"/>
      <c r="BN1113" s="103"/>
      <c r="BO1113" s="103"/>
      <c r="BP1113" s="103"/>
      <c r="BQ1113" s="103"/>
      <c r="BR1113" s="103"/>
      <c r="BS1113" s="103"/>
      <c r="BT1113" s="103"/>
    </row>
    <row r="1114" spans="1:80" s="14" customFormat="1" ht="12.75" customHeight="1">
      <c r="A1114" s="114"/>
      <c r="B1114" s="1106" t="s">
        <v>43</v>
      </c>
      <c r="C1114" s="1107"/>
      <c r="D1114" s="1108"/>
      <c r="E1114" s="931" t="s">
        <v>536</v>
      </c>
      <c r="F1114" s="932"/>
      <c r="G1114" s="932"/>
      <c r="H1114" s="932"/>
      <c r="I1114" s="932"/>
      <c r="J1114" s="932"/>
      <c r="K1114" s="932"/>
      <c r="L1114" s="932"/>
      <c r="M1114" s="932"/>
      <c r="N1114" s="932"/>
      <c r="O1114" s="932"/>
      <c r="P1114" s="932"/>
      <c r="Q1114" s="932"/>
      <c r="R1114" s="932"/>
      <c r="S1114" s="932"/>
      <c r="T1114" s="932"/>
      <c r="U1114" s="932"/>
      <c r="V1114" s="932"/>
      <c r="W1114" s="932"/>
      <c r="X1114" s="932"/>
      <c r="Y1114" s="932"/>
      <c r="Z1114" s="932"/>
      <c r="AA1114" s="932"/>
      <c r="AB1114" s="932"/>
      <c r="AC1114" s="932"/>
      <c r="AD1114" s="932"/>
      <c r="AE1114" s="932"/>
      <c r="AF1114" s="932"/>
      <c r="AG1114" s="932"/>
      <c r="AH1114" s="932"/>
      <c r="AI1114" s="932"/>
      <c r="AJ1114" s="932"/>
      <c r="AK1114" s="932"/>
      <c r="AL1114" s="932"/>
      <c r="AM1114" s="932"/>
      <c r="AN1114" s="932"/>
      <c r="AO1114" s="932"/>
      <c r="AP1114" s="932"/>
      <c r="AQ1114" s="932"/>
      <c r="AR1114" s="932"/>
      <c r="AS1114" s="932"/>
      <c r="AT1114" s="932"/>
      <c r="AU1114" s="932"/>
      <c r="AV1114" s="932"/>
      <c r="AW1114" s="932"/>
      <c r="AX1114" s="932"/>
      <c r="AY1114" s="932"/>
      <c r="AZ1114" s="932"/>
      <c r="BA1114" s="932"/>
      <c r="BB1114" s="932"/>
      <c r="BC1114" s="932"/>
      <c r="BD1114" s="932"/>
      <c r="BE1114" s="932"/>
      <c r="BF1114" s="933"/>
      <c r="BG1114" s="966"/>
      <c r="BH1114" s="966"/>
      <c r="BI1114" s="966"/>
      <c r="BJ1114" s="966"/>
      <c r="BK1114" s="966"/>
      <c r="BL1114" s="966"/>
      <c r="BM1114" s="101"/>
      <c r="BN1114" s="101"/>
      <c r="BO1114" s="101"/>
      <c r="BP1114" s="101"/>
      <c r="BQ1114" s="101"/>
      <c r="BR1114" s="101"/>
      <c r="BS1114" s="101"/>
      <c r="BT1114" s="101"/>
      <c r="BU1114" s="101"/>
      <c r="BV1114" s="101"/>
      <c r="BW1114" s="101"/>
      <c r="BX1114" s="101"/>
      <c r="BY1114" s="101"/>
      <c r="BZ1114" s="101"/>
      <c r="CA1114" s="101"/>
      <c r="CB1114" s="101"/>
    </row>
    <row r="1115" spans="1:80" s="14" customFormat="1" ht="12.75" customHeight="1">
      <c r="A1115" s="114"/>
      <c r="B1115" s="1109"/>
      <c r="C1115" s="1110"/>
      <c r="D1115" s="1111"/>
      <c r="E1115" s="934"/>
      <c r="F1115" s="935"/>
      <c r="G1115" s="935"/>
      <c r="H1115" s="935"/>
      <c r="I1115" s="935"/>
      <c r="J1115" s="935"/>
      <c r="K1115" s="935"/>
      <c r="L1115" s="935"/>
      <c r="M1115" s="935"/>
      <c r="N1115" s="935"/>
      <c r="O1115" s="935"/>
      <c r="P1115" s="935"/>
      <c r="Q1115" s="935"/>
      <c r="R1115" s="935"/>
      <c r="S1115" s="935"/>
      <c r="T1115" s="935"/>
      <c r="U1115" s="935"/>
      <c r="V1115" s="935"/>
      <c r="W1115" s="935"/>
      <c r="X1115" s="935"/>
      <c r="Y1115" s="935"/>
      <c r="Z1115" s="935"/>
      <c r="AA1115" s="935"/>
      <c r="AB1115" s="935"/>
      <c r="AC1115" s="935"/>
      <c r="AD1115" s="935"/>
      <c r="AE1115" s="935"/>
      <c r="AF1115" s="935"/>
      <c r="AG1115" s="935"/>
      <c r="AH1115" s="935"/>
      <c r="AI1115" s="935"/>
      <c r="AJ1115" s="935"/>
      <c r="AK1115" s="935"/>
      <c r="AL1115" s="935"/>
      <c r="AM1115" s="935"/>
      <c r="AN1115" s="935"/>
      <c r="AO1115" s="935"/>
      <c r="AP1115" s="935"/>
      <c r="AQ1115" s="935"/>
      <c r="AR1115" s="935"/>
      <c r="AS1115" s="935"/>
      <c r="AT1115" s="935"/>
      <c r="AU1115" s="935"/>
      <c r="AV1115" s="935"/>
      <c r="AW1115" s="935"/>
      <c r="AX1115" s="935"/>
      <c r="AY1115" s="935"/>
      <c r="AZ1115" s="935"/>
      <c r="BA1115" s="935"/>
      <c r="BB1115" s="935"/>
      <c r="BC1115" s="935"/>
      <c r="BD1115" s="935"/>
      <c r="BE1115" s="935"/>
      <c r="BF1115" s="936"/>
      <c r="BG1115" s="966"/>
      <c r="BH1115" s="966"/>
      <c r="BI1115" s="966"/>
      <c r="BJ1115" s="966"/>
      <c r="BK1115" s="966"/>
      <c r="BL1115" s="966"/>
      <c r="BM1115" s="101"/>
      <c r="BN1115" s="101"/>
      <c r="BO1115" s="101"/>
      <c r="BP1115" s="101"/>
      <c r="BQ1115" s="101"/>
      <c r="BR1115" s="101"/>
      <c r="BS1115" s="101"/>
      <c r="BT1115" s="101"/>
      <c r="BU1115" s="101"/>
      <c r="BV1115" s="101"/>
      <c r="BW1115" s="101"/>
      <c r="BX1115" s="101"/>
      <c r="BY1115" s="101"/>
      <c r="BZ1115" s="101"/>
      <c r="CA1115" s="101"/>
      <c r="CB1115" s="101"/>
    </row>
    <row r="1116" spans="1:80" s="14" customFormat="1" ht="12.75" customHeight="1">
      <c r="A1116" s="114"/>
      <c r="B1116" s="1112"/>
      <c r="C1116" s="1113"/>
      <c r="D1116" s="1114"/>
      <c r="E1116" s="937"/>
      <c r="F1116" s="938"/>
      <c r="G1116" s="938"/>
      <c r="H1116" s="938"/>
      <c r="I1116" s="938"/>
      <c r="J1116" s="938"/>
      <c r="K1116" s="938"/>
      <c r="L1116" s="938"/>
      <c r="M1116" s="938"/>
      <c r="N1116" s="938"/>
      <c r="O1116" s="938"/>
      <c r="P1116" s="938"/>
      <c r="Q1116" s="938"/>
      <c r="R1116" s="938"/>
      <c r="S1116" s="938"/>
      <c r="T1116" s="938"/>
      <c r="U1116" s="938"/>
      <c r="V1116" s="938"/>
      <c r="W1116" s="938"/>
      <c r="X1116" s="938"/>
      <c r="Y1116" s="938"/>
      <c r="Z1116" s="938"/>
      <c r="AA1116" s="938"/>
      <c r="AB1116" s="938"/>
      <c r="AC1116" s="938"/>
      <c r="AD1116" s="938"/>
      <c r="AE1116" s="938"/>
      <c r="AF1116" s="938"/>
      <c r="AG1116" s="938"/>
      <c r="AH1116" s="938"/>
      <c r="AI1116" s="938"/>
      <c r="AJ1116" s="938"/>
      <c r="AK1116" s="938"/>
      <c r="AL1116" s="938"/>
      <c r="AM1116" s="938"/>
      <c r="AN1116" s="938"/>
      <c r="AO1116" s="938"/>
      <c r="AP1116" s="938"/>
      <c r="AQ1116" s="938"/>
      <c r="AR1116" s="938"/>
      <c r="AS1116" s="938"/>
      <c r="AT1116" s="938"/>
      <c r="AU1116" s="938"/>
      <c r="AV1116" s="938"/>
      <c r="AW1116" s="938"/>
      <c r="AX1116" s="938"/>
      <c r="AY1116" s="938"/>
      <c r="AZ1116" s="938"/>
      <c r="BA1116" s="938"/>
      <c r="BB1116" s="938"/>
      <c r="BC1116" s="938"/>
      <c r="BD1116" s="938"/>
      <c r="BE1116" s="938"/>
      <c r="BF1116" s="939"/>
      <c r="BG1116" s="966"/>
      <c r="BH1116" s="966"/>
      <c r="BI1116" s="966"/>
      <c r="BJ1116" s="966"/>
      <c r="BK1116" s="966"/>
      <c r="BL1116" s="966"/>
      <c r="BM1116" s="101"/>
      <c r="BN1116" s="101"/>
      <c r="BO1116" s="101"/>
      <c r="BP1116" s="101"/>
      <c r="BQ1116" s="101"/>
      <c r="BR1116" s="101"/>
      <c r="BS1116" s="101"/>
      <c r="BT1116" s="101"/>
      <c r="BU1116" s="101"/>
      <c r="BV1116" s="101"/>
      <c r="BW1116" s="101"/>
      <c r="BX1116" s="101"/>
      <c r="BY1116" s="101"/>
      <c r="BZ1116" s="101"/>
      <c r="CA1116" s="101"/>
      <c r="CB1116" s="101"/>
    </row>
    <row r="1117" spans="1:80" s="32" customFormat="1" ht="12.6" customHeight="1">
      <c r="BG1117" s="311"/>
      <c r="BH1117" s="311"/>
      <c r="BI1117" s="311"/>
      <c r="BJ1117" s="311"/>
      <c r="BK1117" s="311"/>
      <c r="BL1117" s="105"/>
      <c r="BM1117" s="105"/>
      <c r="BN1117" s="105"/>
      <c r="BO1117" s="105"/>
      <c r="BP1117" s="105"/>
      <c r="BQ1117" s="105"/>
      <c r="BR1117" s="105"/>
      <c r="BS1117" s="105"/>
      <c r="BT1117" s="105"/>
      <c r="BU1117" s="105"/>
      <c r="BV1117" s="105"/>
      <c r="BW1117" s="105"/>
      <c r="BX1117" s="105"/>
      <c r="BY1117" s="105"/>
      <c r="BZ1117" s="105"/>
      <c r="CA1117" s="105"/>
    </row>
    <row r="1118" spans="1:80" s="14" customFormat="1" ht="20.100000000000001" customHeight="1">
      <c r="A1118" s="90" t="s">
        <v>834</v>
      </c>
      <c r="B1118" s="21"/>
      <c r="C1118" s="21"/>
      <c r="D1118" s="11"/>
      <c r="E1118" s="12"/>
      <c r="F1118" s="12"/>
      <c r="G1118" s="12"/>
      <c r="H1118" s="12"/>
      <c r="I1118" s="12"/>
      <c r="J1118" s="12"/>
      <c r="K1118" s="12"/>
      <c r="L1118" s="12"/>
      <c r="M1118" s="12"/>
      <c r="N1118" s="12"/>
      <c r="O1118" s="12"/>
      <c r="P1118" s="12"/>
      <c r="Q1118" s="12"/>
      <c r="R1118" s="12"/>
      <c r="S1118" s="12"/>
      <c r="T1118" s="12"/>
      <c r="U1118" s="12"/>
      <c r="V1118" s="12"/>
      <c r="W1118" s="13"/>
      <c r="X1118" s="13"/>
      <c r="Y1118" s="13"/>
      <c r="Z1118" s="13"/>
      <c r="AA1118" s="13"/>
      <c r="AB1118" s="13"/>
      <c r="AC1118" s="13"/>
      <c r="AD1118" s="13"/>
      <c r="AE1118" s="13"/>
      <c r="AF1118" s="13"/>
      <c r="AG1118" s="13"/>
      <c r="AH1118" s="13"/>
      <c r="AI1118" s="13"/>
      <c r="AJ1118" s="13"/>
      <c r="AK1118" s="13"/>
      <c r="AL1118" s="13"/>
      <c r="AM1118" s="13"/>
      <c r="AN1118" s="13"/>
      <c r="AO1118" s="13"/>
      <c r="AP1118" s="13"/>
      <c r="BG1118" s="311"/>
      <c r="BH1118" s="311"/>
      <c r="BI1118" s="311"/>
      <c r="BJ1118" s="311"/>
      <c r="BK1118" s="311"/>
      <c r="BL1118" s="101"/>
      <c r="BM1118" s="101"/>
      <c r="BN1118" s="101"/>
      <c r="BO1118" s="101"/>
      <c r="BP1118" s="101"/>
      <c r="BQ1118" s="101"/>
      <c r="BR1118" s="101"/>
      <c r="BS1118" s="101"/>
      <c r="BT1118" s="101"/>
      <c r="BU1118" s="101"/>
      <c r="BV1118" s="101"/>
      <c r="BW1118" s="101"/>
      <c r="BX1118" s="101"/>
      <c r="BY1118" s="101"/>
      <c r="BZ1118" s="101"/>
      <c r="CA1118" s="101"/>
    </row>
    <row r="1119" spans="1:80" s="32" customFormat="1" ht="12.6" customHeight="1">
      <c r="A1119" s="111"/>
      <c r="B1119" s="969" t="s">
        <v>30</v>
      </c>
      <c r="C1119" s="970"/>
      <c r="D1119" s="971"/>
      <c r="E1119" s="931" t="s">
        <v>1436</v>
      </c>
      <c r="F1119" s="1293"/>
      <c r="G1119" s="1293"/>
      <c r="H1119" s="1293"/>
      <c r="I1119" s="1293"/>
      <c r="J1119" s="1293"/>
      <c r="K1119" s="1293"/>
      <c r="L1119" s="1293"/>
      <c r="M1119" s="1293"/>
      <c r="N1119" s="1293"/>
      <c r="O1119" s="1293"/>
      <c r="P1119" s="1293"/>
      <c r="Q1119" s="1293"/>
      <c r="R1119" s="1293"/>
      <c r="S1119" s="1293"/>
      <c r="T1119" s="1293"/>
      <c r="U1119" s="1293"/>
      <c r="V1119" s="1293"/>
      <c r="W1119" s="1293"/>
      <c r="X1119" s="1293"/>
      <c r="Y1119" s="1293"/>
      <c r="Z1119" s="1293"/>
      <c r="AA1119" s="1293"/>
      <c r="AB1119" s="1293"/>
      <c r="AC1119" s="1293"/>
      <c r="AD1119" s="1293"/>
      <c r="AE1119" s="1293"/>
      <c r="AF1119" s="1293"/>
      <c r="AG1119" s="1293"/>
      <c r="AH1119" s="1293"/>
      <c r="AI1119" s="1293"/>
      <c r="AJ1119" s="1293"/>
      <c r="AK1119" s="1293"/>
      <c r="AL1119" s="1293"/>
      <c r="AM1119" s="1293"/>
      <c r="AN1119" s="1293"/>
      <c r="AO1119" s="1293"/>
      <c r="AP1119" s="1293"/>
      <c r="AQ1119" s="1293"/>
      <c r="AR1119" s="1293"/>
      <c r="AS1119" s="1293"/>
      <c r="AT1119" s="1293"/>
      <c r="AU1119" s="1293"/>
      <c r="AV1119" s="1293"/>
      <c r="AW1119" s="1293"/>
      <c r="AX1119" s="1293"/>
      <c r="AY1119" s="1293"/>
      <c r="AZ1119" s="1293"/>
      <c r="BA1119" s="1293"/>
      <c r="BB1119" s="1293"/>
      <c r="BC1119" s="1293"/>
      <c r="BD1119" s="1293"/>
      <c r="BE1119" s="1293"/>
      <c r="BF1119" s="1294"/>
      <c r="BG1119" s="966"/>
      <c r="BH1119" s="966"/>
      <c r="BI1119" s="966"/>
      <c r="BJ1119" s="966"/>
      <c r="BK1119" s="966"/>
      <c r="BL1119" s="966"/>
      <c r="BM1119" s="105"/>
      <c r="BN1119" s="105"/>
      <c r="BO1119" s="105"/>
      <c r="BP1119" s="105"/>
      <c r="BQ1119" s="105"/>
      <c r="BR1119" s="105"/>
      <c r="BS1119" s="105"/>
      <c r="BT1119" s="105"/>
      <c r="BU1119" s="105"/>
      <c r="BV1119" s="105"/>
      <c r="BW1119" s="105"/>
      <c r="BX1119" s="105"/>
      <c r="BY1119" s="105"/>
      <c r="BZ1119" s="105"/>
      <c r="CA1119" s="105"/>
      <c r="CB1119" s="105"/>
    </row>
    <row r="1120" spans="1:80" s="32" customFormat="1" ht="12.6" customHeight="1">
      <c r="A1120" s="111"/>
      <c r="B1120" s="972"/>
      <c r="C1120" s="973"/>
      <c r="D1120" s="974"/>
      <c r="E1120" s="1312"/>
      <c r="F1120" s="1313"/>
      <c r="G1120" s="1313"/>
      <c r="H1120" s="1313"/>
      <c r="I1120" s="1313"/>
      <c r="J1120" s="1313"/>
      <c r="K1120" s="1313"/>
      <c r="L1120" s="1313"/>
      <c r="M1120" s="1313"/>
      <c r="N1120" s="1313"/>
      <c r="O1120" s="1313"/>
      <c r="P1120" s="1313"/>
      <c r="Q1120" s="1313"/>
      <c r="R1120" s="1313"/>
      <c r="S1120" s="1313"/>
      <c r="T1120" s="1313"/>
      <c r="U1120" s="1313"/>
      <c r="V1120" s="1313"/>
      <c r="W1120" s="1313"/>
      <c r="X1120" s="1313"/>
      <c r="Y1120" s="1313"/>
      <c r="Z1120" s="1313"/>
      <c r="AA1120" s="1313"/>
      <c r="AB1120" s="1313"/>
      <c r="AC1120" s="1313"/>
      <c r="AD1120" s="1313"/>
      <c r="AE1120" s="1313"/>
      <c r="AF1120" s="1313"/>
      <c r="AG1120" s="1313"/>
      <c r="AH1120" s="1313"/>
      <c r="AI1120" s="1313"/>
      <c r="AJ1120" s="1313"/>
      <c r="AK1120" s="1313"/>
      <c r="AL1120" s="1313"/>
      <c r="AM1120" s="1313"/>
      <c r="AN1120" s="1313"/>
      <c r="AO1120" s="1313"/>
      <c r="AP1120" s="1313"/>
      <c r="AQ1120" s="1313"/>
      <c r="AR1120" s="1313"/>
      <c r="AS1120" s="1313"/>
      <c r="AT1120" s="1313"/>
      <c r="AU1120" s="1313"/>
      <c r="AV1120" s="1313"/>
      <c r="AW1120" s="1313"/>
      <c r="AX1120" s="1313"/>
      <c r="AY1120" s="1313"/>
      <c r="AZ1120" s="1313"/>
      <c r="BA1120" s="1313"/>
      <c r="BB1120" s="1313"/>
      <c r="BC1120" s="1313"/>
      <c r="BD1120" s="1313"/>
      <c r="BE1120" s="1313"/>
      <c r="BF1120" s="1314"/>
      <c r="BG1120" s="966"/>
      <c r="BH1120" s="966"/>
      <c r="BI1120" s="966"/>
      <c r="BJ1120" s="966"/>
      <c r="BK1120" s="966"/>
      <c r="BL1120" s="966"/>
      <c r="BM1120" s="105"/>
      <c r="BN1120" s="105"/>
      <c r="BO1120" s="105"/>
      <c r="BP1120" s="105"/>
      <c r="BQ1120" s="105"/>
      <c r="BR1120" s="105"/>
      <c r="BS1120" s="105"/>
      <c r="BT1120" s="105"/>
      <c r="BU1120" s="105"/>
      <c r="BV1120" s="105"/>
      <c r="BW1120" s="105"/>
      <c r="BX1120" s="105"/>
      <c r="BY1120" s="105"/>
      <c r="BZ1120" s="105"/>
      <c r="CA1120" s="105"/>
      <c r="CB1120" s="105"/>
    </row>
    <row r="1121" spans="1:80" s="32" customFormat="1" ht="12.6" customHeight="1">
      <c r="A1121" s="111"/>
      <c r="B1121" s="975"/>
      <c r="C1121" s="976"/>
      <c r="D1121" s="977"/>
      <c r="E1121" s="1295"/>
      <c r="F1121" s="1296"/>
      <c r="G1121" s="1296"/>
      <c r="H1121" s="1296"/>
      <c r="I1121" s="1296"/>
      <c r="J1121" s="1296"/>
      <c r="K1121" s="1296"/>
      <c r="L1121" s="1296"/>
      <c r="M1121" s="1296"/>
      <c r="N1121" s="1296"/>
      <c r="O1121" s="1296"/>
      <c r="P1121" s="1296"/>
      <c r="Q1121" s="1296"/>
      <c r="R1121" s="1296"/>
      <c r="S1121" s="1296"/>
      <c r="T1121" s="1296"/>
      <c r="U1121" s="1296"/>
      <c r="V1121" s="1296"/>
      <c r="W1121" s="1296"/>
      <c r="X1121" s="1296"/>
      <c r="Y1121" s="1296"/>
      <c r="Z1121" s="1296"/>
      <c r="AA1121" s="1296"/>
      <c r="AB1121" s="1296"/>
      <c r="AC1121" s="1296"/>
      <c r="AD1121" s="1296"/>
      <c r="AE1121" s="1296"/>
      <c r="AF1121" s="1296"/>
      <c r="AG1121" s="1296"/>
      <c r="AH1121" s="1296"/>
      <c r="AI1121" s="1296"/>
      <c r="AJ1121" s="1296"/>
      <c r="AK1121" s="1296"/>
      <c r="AL1121" s="1296"/>
      <c r="AM1121" s="1296"/>
      <c r="AN1121" s="1296"/>
      <c r="AO1121" s="1296"/>
      <c r="AP1121" s="1296"/>
      <c r="AQ1121" s="1296"/>
      <c r="AR1121" s="1296"/>
      <c r="AS1121" s="1296"/>
      <c r="AT1121" s="1296"/>
      <c r="AU1121" s="1296"/>
      <c r="AV1121" s="1296"/>
      <c r="AW1121" s="1296"/>
      <c r="AX1121" s="1296"/>
      <c r="AY1121" s="1296"/>
      <c r="AZ1121" s="1296"/>
      <c r="BA1121" s="1296"/>
      <c r="BB1121" s="1296"/>
      <c r="BC1121" s="1296"/>
      <c r="BD1121" s="1296"/>
      <c r="BE1121" s="1296"/>
      <c r="BF1121" s="1297"/>
      <c r="BG1121" s="966"/>
      <c r="BH1121" s="966"/>
      <c r="BI1121" s="966"/>
      <c r="BJ1121" s="966"/>
      <c r="BK1121" s="966"/>
      <c r="BL1121" s="966"/>
      <c r="BM1121" s="105"/>
      <c r="BN1121" s="105"/>
      <c r="BO1121" s="105"/>
      <c r="BP1121" s="105"/>
      <c r="BQ1121" s="105"/>
      <c r="BR1121" s="105"/>
      <c r="BS1121" s="105"/>
      <c r="BT1121" s="105"/>
      <c r="BU1121" s="105"/>
      <c r="BV1121" s="105"/>
      <c r="BW1121" s="105"/>
      <c r="BX1121" s="105"/>
      <c r="BY1121" s="105"/>
      <c r="BZ1121" s="105"/>
      <c r="CA1121" s="105"/>
      <c r="CB1121" s="105"/>
    </row>
    <row r="1122" spans="1:80" s="32" customFormat="1" ht="12.6" customHeight="1">
      <c r="A1122" s="111"/>
      <c r="B1122" s="969" t="s">
        <v>33</v>
      </c>
      <c r="C1122" s="970"/>
      <c r="D1122" s="971"/>
      <c r="E1122" s="1227" t="s">
        <v>1437</v>
      </c>
      <c r="F1122" s="1228"/>
      <c r="G1122" s="1228"/>
      <c r="H1122" s="1228"/>
      <c r="I1122" s="1228"/>
      <c r="J1122" s="1228"/>
      <c r="K1122" s="1228"/>
      <c r="L1122" s="1228"/>
      <c r="M1122" s="1228"/>
      <c r="N1122" s="1228"/>
      <c r="O1122" s="1228"/>
      <c r="P1122" s="1228"/>
      <c r="Q1122" s="1228"/>
      <c r="R1122" s="1228"/>
      <c r="S1122" s="1228"/>
      <c r="T1122" s="1228"/>
      <c r="U1122" s="1228"/>
      <c r="V1122" s="1228"/>
      <c r="W1122" s="1228"/>
      <c r="X1122" s="1228"/>
      <c r="Y1122" s="1228"/>
      <c r="Z1122" s="1228"/>
      <c r="AA1122" s="1228"/>
      <c r="AB1122" s="1228"/>
      <c r="AC1122" s="1228"/>
      <c r="AD1122" s="1228"/>
      <c r="AE1122" s="1228"/>
      <c r="AF1122" s="1228"/>
      <c r="AG1122" s="1228"/>
      <c r="AH1122" s="1228"/>
      <c r="AI1122" s="1228"/>
      <c r="AJ1122" s="1228"/>
      <c r="AK1122" s="1228"/>
      <c r="AL1122" s="1228"/>
      <c r="AM1122" s="1228"/>
      <c r="AN1122" s="1228"/>
      <c r="AO1122" s="1228"/>
      <c r="AP1122" s="1228"/>
      <c r="AQ1122" s="1228"/>
      <c r="AR1122" s="1228"/>
      <c r="AS1122" s="1228"/>
      <c r="AT1122" s="1228"/>
      <c r="AU1122" s="1228"/>
      <c r="AV1122" s="1228"/>
      <c r="AW1122" s="1228"/>
      <c r="AX1122" s="1228"/>
      <c r="AY1122" s="1228"/>
      <c r="AZ1122" s="1228"/>
      <c r="BA1122" s="1228"/>
      <c r="BB1122" s="1228"/>
      <c r="BC1122" s="1228"/>
      <c r="BD1122" s="1228"/>
      <c r="BE1122" s="1228"/>
      <c r="BF1122" s="1229"/>
      <c r="BG1122" s="966"/>
      <c r="BH1122" s="966"/>
      <c r="BI1122" s="966"/>
      <c r="BJ1122" s="966"/>
      <c r="BK1122" s="966"/>
      <c r="BL1122" s="966"/>
      <c r="BM1122" s="105"/>
      <c r="BN1122" s="105"/>
      <c r="BO1122" s="105"/>
      <c r="BP1122" s="105"/>
      <c r="BQ1122" s="105"/>
      <c r="BR1122" s="105"/>
      <c r="BS1122" s="105"/>
      <c r="BT1122" s="105"/>
      <c r="BU1122" s="105"/>
      <c r="BV1122" s="105"/>
      <c r="BW1122" s="105"/>
      <c r="BX1122" s="105"/>
      <c r="BY1122" s="105"/>
      <c r="BZ1122" s="105"/>
      <c r="CA1122" s="105"/>
      <c r="CB1122" s="105"/>
    </row>
    <row r="1123" spans="1:80" s="32" customFormat="1" ht="12.6" customHeight="1">
      <c r="A1123" s="111"/>
      <c r="B1123" s="975"/>
      <c r="C1123" s="976"/>
      <c r="D1123" s="977"/>
      <c r="E1123" s="1315"/>
      <c r="F1123" s="1316"/>
      <c r="G1123" s="1316"/>
      <c r="H1123" s="1316"/>
      <c r="I1123" s="1316"/>
      <c r="J1123" s="1316"/>
      <c r="K1123" s="1316"/>
      <c r="L1123" s="1316"/>
      <c r="M1123" s="1316"/>
      <c r="N1123" s="1316"/>
      <c r="O1123" s="1316"/>
      <c r="P1123" s="1316"/>
      <c r="Q1123" s="1316"/>
      <c r="R1123" s="1316"/>
      <c r="S1123" s="1316"/>
      <c r="T1123" s="1316"/>
      <c r="U1123" s="1316"/>
      <c r="V1123" s="1316"/>
      <c r="W1123" s="1316"/>
      <c r="X1123" s="1316"/>
      <c r="Y1123" s="1316"/>
      <c r="Z1123" s="1316"/>
      <c r="AA1123" s="1316"/>
      <c r="AB1123" s="1316"/>
      <c r="AC1123" s="1316"/>
      <c r="AD1123" s="1316"/>
      <c r="AE1123" s="1316"/>
      <c r="AF1123" s="1316"/>
      <c r="AG1123" s="1316"/>
      <c r="AH1123" s="1316"/>
      <c r="AI1123" s="1316"/>
      <c r="AJ1123" s="1316"/>
      <c r="AK1123" s="1316"/>
      <c r="AL1123" s="1316"/>
      <c r="AM1123" s="1316"/>
      <c r="AN1123" s="1316"/>
      <c r="AO1123" s="1316"/>
      <c r="AP1123" s="1316"/>
      <c r="AQ1123" s="1316"/>
      <c r="AR1123" s="1316"/>
      <c r="AS1123" s="1316"/>
      <c r="AT1123" s="1316"/>
      <c r="AU1123" s="1316"/>
      <c r="AV1123" s="1316"/>
      <c r="AW1123" s="1316"/>
      <c r="AX1123" s="1316"/>
      <c r="AY1123" s="1316"/>
      <c r="AZ1123" s="1316"/>
      <c r="BA1123" s="1316"/>
      <c r="BB1123" s="1316"/>
      <c r="BC1123" s="1316"/>
      <c r="BD1123" s="1316"/>
      <c r="BE1123" s="1316"/>
      <c r="BF1123" s="1317"/>
      <c r="BG1123" s="966"/>
      <c r="BH1123" s="966"/>
      <c r="BI1123" s="966"/>
      <c r="BJ1123" s="966"/>
      <c r="BK1123" s="966"/>
      <c r="BL1123" s="966"/>
      <c r="BM1123" s="105"/>
      <c r="BN1123" s="105"/>
      <c r="BO1123" s="105"/>
      <c r="BP1123" s="105"/>
      <c r="BQ1123" s="105"/>
      <c r="BR1123" s="105"/>
      <c r="BS1123" s="105"/>
      <c r="BT1123" s="105"/>
      <c r="BU1123" s="105"/>
      <c r="BV1123" s="105"/>
      <c r="BW1123" s="105"/>
      <c r="BX1123" s="105"/>
      <c r="BY1123" s="105"/>
      <c r="BZ1123" s="105"/>
      <c r="CA1123" s="105"/>
      <c r="CB1123" s="105"/>
    </row>
    <row r="1124" spans="1:80" s="32" customFormat="1" ht="12.6" customHeight="1">
      <c r="A1124" s="111"/>
      <c r="B1124" s="969" t="s">
        <v>34</v>
      </c>
      <c r="C1124" s="970"/>
      <c r="D1124" s="971"/>
      <c r="E1124" s="1227" t="s">
        <v>723</v>
      </c>
      <c r="F1124" s="1228"/>
      <c r="G1124" s="1228"/>
      <c r="H1124" s="1228"/>
      <c r="I1124" s="1228"/>
      <c r="J1124" s="1228"/>
      <c r="K1124" s="1228"/>
      <c r="L1124" s="1228"/>
      <c r="M1124" s="1228"/>
      <c r="N1124" s="1228"/>
      <c r="O1124" s="1228"/>
      <c r="P1124" s="1228"/>
      <c r="Q1124" s="1228"/>
      <c r="R1124" s="1228"/>
      <c r="S1124" s="1228"/>
      <c r="T1124" s="1228"/>
      <c r="U1124" s="1228"/>
      <c r="V1124" s="1228"/>
      <c r="W1124" s="1228"/>
      <c r="X1124" s="1228"/>
      <c r="Y1124" s="1228"/>
      <c r="Z1124" s="1228"/>
      <c r="AA1124" s="1228"/>
      <c r="AB1124" s="1228"/>
      <c r="AC1124" s="1228"/>
      <c r="AD1124" s="1228"/>
      <c r="AE1124" s="1228"/>
      <c r="AF1124" s="1228"/>
      <c r="AG1124" s="1228"/>
      <c r="AH1124" s="1228"/>
      <c r="AI1124" s="1228"/>
      <c r="AJ1124" s="1228"/>
      <c r="AK1124" s="1228"/>
      <c r="AL1124" s="1228"/>
      <c r="AM1124" s="1228"/>
      <c r="AN1124" s="1228"/>
      <c r="AO1124" s="1228"/>
      <c r="AP1124" s="1228"/>
      <c r="AQ1124" s="1228"/>
      <c r="AR1124" s="1228"/>
      <c r="AS1124" s="1228"/>
      <c r="AT1124" s="1228"/>
      <c r="AU1124" s="1228"/>
      <c r="AV1124" s="1228"/>
      <c r="AW1124" s="1228"/>
      <c r="AX1124" s="1228"/>
      <c r="AY1124" s="1228"/>
      <c r="AZ1124" s="1228"/>
      <c r="BA1124" s="1228"/>
      <c r="BB1124" s="1228"/>
      <c r="BC1124" s="1228"/>
      <c r="BD1124" s="1228"/>
      <c r="BE1124" s="1228"/>
      <c r="BF1124" s="1229"/>
      <c r="BG1124" s="966"/>
      <c r="BH1124" s="966"/>
      <c r="BI1124" s="966"/>
      <c r="BJ1124" s="966"/>
      <c r="BK1124" s="966"/>
      <c r="BL1124" s="966"/>
      <c r="BM1124" s="105"/>
      <c r="BN1124" s="105"/>
      <c r="BO1124" s="105"/>
      <c r="BP1124" s="105"/>
      <c r="BQ1124" s="105"/>
      <c r="BR1124" s="105"/>
      <c r="BS1124" s="105"/>
      <c r="BT1124" s="105"/>
      <c r="BU1124" s="105"/>
      <c r="BV1124" s="105"/>
      <c r="BW1124" s="105"/>
      <c r="BX1124" s="105"/>
      <c r="BY1124" s="105"/>
      <c r="BZ1124" s="105"/>
      <c r="CA1124" s="105"/>
      <c r="CB1124" s="105"/>
    </row>
    <row r="1125" spans="1:80" s="32" customFormat="1" ht="12.6" customHeight="1">
      <c r="A1125" s="111"/>
      <c r="B1125" s="975"/>
      <c r="C1125" s="976"/>
      <c r="D1125" s="977"/>
      <c r="E1125" s="1315"/>
      <c r="F1125" s="1316"/>
      <c r="G1125" s="1316"/>
      <c r="H1125" s="1316"/>
      <c r="I1125" s="1316"/>
      <c r="J1125" s="1316"/>
      <c r="K1125" s="1316"/>
      <c r="L1125" s="1316"/>
      <c r="M1125" s="1316"/>
      <c r="N1125" s="1316"/>
      <c r="O1125" s="1316"/>
      <c r="P1125" s="1316"/>
      <c r="Q1125" s="1316"/>
      <c r="R1125" s="1316"/>
      <c r="S1125" s="1316"/>
      <c r="T1125" s="1316"/>
      <c r="U1125" s="1316"/>
      <c r="V1125" s="1316"/>
      <c r="W1125" s="1316"/>
      <c r="X1125" s="1316"/>
      <c r="Y1125" s="1316"/>
      <c r="Z1125" s="1316"/>
      <c r="AA1125" s="1316"/>
      <c r="AB1125" s="1316"/>
      <c r="AC1125" s="1316"/>
      <c r="AD1125" s="1316"/>
      <c r="AE1125" s="1316"/>
      <c r="AF1125" s="1316"/>
      <c r="AG1125" s="1316"/>
      <c r="AH1125" s="1316"/>
      <c r="AI1125" s="1316"/>
      <c r="AJ1125" s="1316"/>
      <c r="AK1125" s="1316"/>
      <c r="AL1125" s="1316"/>
      <c r="AM1125" s="1316"/>
      <c r="AN1125" s="1316"/>
      <c r="AO1125" s="1316"/>
      <c r="AP1125" s="1316"/>
      <c r="AQ1125" s="1316"/>
      <c r="AR1125" s="1316"/>
      <c r="AS1125" s="1316"/>
      <c r="AT1125" s="1316"/>
      <c r="AU1125" s="1316"/>
      <c r="AV1125" s="1316"/>
      <c r="AW1125" s="1316"/>
      <c r="AX1125" s="1316"/>
      <c r="AY1125" s="1316"/>
      <c r="AZ1125" s="1316"/>
      <c r="BA1125" s="1316"/>
      <c r="BB1125" s="1316"/>
      <c r="BC1125" s="1316"/>
      <c r="BD1125" s="1316"/>
      <c r="BE1125" s="1316"/>
      <c r="BF1125" s="1317"/>
      <c r="BG1125" s="966"/>
      <c r="BH1125" s="966"/>
      <c r="BI1125" s="966"/>
      <c r="BJ1125" s="966"/>
      <c r="BK1125" s="966"/>
      <c r="BL1125" s="966"/>
      <c r="BM1125" s="105"/>
      <c r="BN1125" s="105"/>
      <c r="BO1125" s="105"/>
      <c r="BP1125" s="105"/>
      <c r="BQ1125" s="105"/>
      <c r="BR1125" s="105"/>
      <c r="BS1125" s="105"/>
      <c r="BT1125" s="105"/>
      <c r="BU1125" s="105"/>
      <c r="BV1125" s="105"/>
      <c r="BW1125" s="105"/>
      <c r="BX1125" s="105"/>
      <c r="BY1125" s="105"/>
      <c r="BZ1125" s="105"/>
      <c r="CA1125" s="105"/>
      <c r="CB1125" s="105"/>
    </row>
    <row r="1126" spans="1:80" s="32" customFormat="1" ht="12.6" customHeight="1">
      <c r="A1126" s="111"/>
      <c r="B1126" s="969" t="s">
        <v>35</v>
      </c>
      <c r="C1126" s="970"/>
      <c r="D1126" s="971"/>
      <c r="E1126" s="1227" t="s">
        <v>1505</v>
      </c>
      <c r="F1126" s="1228"/>
      <c r="G1126" s="1228"/>
      <c r="H1126" s="1228"/>
      <c r="I1126" s="1228"/>
      <c r="J1126" s="1228"/>
      <c r="K1126" s="1228"/>
      <c r="L1126" s="1228"/>
      <c r="M1126" s="1228"/>
      <c r="N1126" s="1228"/>
      <c r="O1126" s="1228"/>
      <c r="P1126" s="1228"/>
      <c r="Q1126" s="1228"/>
      <c r="R1126" s="1228"/>
      <c r="S1126" s="1228"/>
      <c r="T1126" s="1228"/>
      <c r="U1126" s="1228"/>
      <c r="V1126" s="1228"/>
      <c r="W1126" s="1228"/>
      <c r="X1126" s="1228"/>
      <c r="Y1126" s="1228"/>
      <c r="Z1126" s="1228"/>
      <c r="AA1126" s="1228"/>
      <c r="AB1126" s="1228"/>
      <c r="AC1126" s="1228"/>
      <c r="AD1126" s="1228"/>
      <c r="AE1126" s="1228"/>
      <c r="AF1126" s="1228"/>
      <c r="AG1126" s="1228"/>
      <c r="AH1126" s="1228"/>
      <c r="AI1126" s="1228"/>
      <c r="AJ1126" s="1228"/>
      <c r="AK1126" s="1228"/>
      <c r="AL1126" s="1228"/>
      <c r="AM1126" s="1228"/>
      <c r="AN1126" s="1228"/>
      <c r="AO1126" s="1228"/>
      <c r="AP1126" s="1228"/>
      <c r="AQ1126" s="1228"/>
      <c r="AR1126" s="1228"/>
      <c r="AS1126" s="1228"/>
      <c r="AT1126" s="1228"/>
      <c r="AU1126" s="1228"/>
      <c r="AV1126" s="1228"/>
      <c r="AW1126" s="1228"/>
      <c r="AX1126" s="1228"/>
      <c r="AY1126" s="1228"/>
      <c r="AZ1126" s="1228"/>
      <c r="BA1126" s="1228"/>
      <c r="BB1126" s="1228"/>
      <c r="BC1126" s="1228"/>
      <c r="BD1126" s="1228"/>
      <c r="BE1126" s="1228"/>
      <c r="BF1126" s="1229"/>
      <c r="BG1126" s="966"/>
      <c r="BH1126" s="966"/>
      <c r="BI1126" s="966"/>
      <c r="BJ1126" s="966"/>
      <c r="BK1126" s="966"/>
      <c r="BL1126" s="966"/>
      <c r="BM1126" s="105"/>
      <c r="BN1126" s="105"/>
      <c r="BO1126" s="105"/>
      <c r="BP1126" s="105"/>
      <c r="BQ1126" s="105"/>
      <c r="BR1126" s="105"/>
      <c r="BS1126" s="105"/>
      <c r="BT1126" s="105"/>
      <c r="BU1126" s="105"/>
      <c r="BV1126" s="105"/>
      <c r="BW1126" s="105"/>
      <c r="BX1126" s="105"/>
      <c r="BY1126" s="105"/>
      <c r="BZ1126" s="105"/>
      <c r="CA1126" s="105"/>
      <c r="CB1126" s="105"/>
    </row>
    <row r="1127" spans="1:80" s="32" customFormat="1" ht="12.6" customHeight="1">
      <c r="A1127" s="111"/>
      <c r="B1127" s="972"/>
      <c r="C1127" s="973"/>
      <c r="D1127" s="974"/>
      <c r="E1127" s="1230"/>
      <c r="F1127" s="1231"/>
      <c r="G1127" s="1231"/>
      <c r="H1127" s="1231"/>
      <c r="I1127" s="1231"/>
      <c r="J1127" s="1231"/>
      <c r="K1127" s="1231"/>
      <c r="L1127" s="1231"/>
      <c r="M1127" s="1231"/>
      <c r="N1127" s="1231"/>
      <c r="O1127" s="1231"/>
      <c r="P1127" s="1231"/>
      <c r="Q1127" s="1231"/>
      <c r="R1127" s="1231"/>
      <c r="S1127" s="1231"/>
      <c r="T1127" s="1231"/>
      <c r="U1127" s="1231"/>
      <c r="V1127" s="1231"/>
      <c r="W1127" s="1231"/>
      <c r="X1127" s="1231"/>
      <c r="Y1127" s="1231"/>
      <c r="Z1127" s="1231"/>
      <c r="AA1127" s="1231"/>
      <c r="AB1127" s="1231"/>
      <c r="AC1127" s="1231"/>
      <c r="AD1127" s="1231"/>
      <c r="AE1127" s="1231"/>
      <c r="AF1127" s="1231"/>
      <c r="AG1127" s="1231"/>
      <c r="AH1127" s="1231"/>
      <c r="AI1127" s="1231"/>
      <c r="AJ1127" s="1231"/>
      <c r="AK1127" s="1231"/>
      <c r="AL1127" s="1231"/>
      <c r="AM1127" s="1231"/>
      <c r="AN1127" s="1231"/>
      <c r="AO1127" s="1231"/>
      <c r="AP1127" s="1231"/>
      <c r="AQ1127" s="1231"/>
      <c r="AR1127" s="1231"/>
      <c r="AS1127" s="1231"/>
      <c r="AT1127" s="1231"/>
      <c r="AU1127" s="1231"/>
      <c r="AV1127" s="1231"/>
      <c r="AW1127" s="1231"/>
      <c r="AX1127" s="1231"/>
      <c r="AY1127" s="1231"/>
      <c r="AZ1127" s="1231"/>
      <c r="BA1127" s="1231"/>
      <c r="BB1127" s="1231"/>
      <c r="BC1127" s="1231"/>
      <c r="BD1127" s="1231"/>
      <c r="BE1127" s="1231"/>
      <c r="BF1127" s="1232"/>
      <c r="BG1127" s="966"/>
      <c r="BH1127" s="966"/>
      <c r="BI1127" s="966"/>
      <c r="BJ1127" s="966"/>
      <c r="BK1127" s="966"/>
      <c r="BL1127" s="966"/>
      <c r="BM1127" s="105"/>
      <c r="BN1127" s="105"/>
      <c r="BO1127" s="105"/>
      <c r="BP1127" s="105"/>
      <c r="BQ1127" s="105"/>
      <c r="BR1127" s="105"/>
      <c r="BS1127" s="105"/>
      <c r="BT1127" s="105"/>
      <c r="BU1127" s="105"/>
      <c r="BV1127" s="105"/>
      <c r="BW1127" s="105"/>
      <c r="BX1127" s="105"/>
      <c r="BY1127" s="105"/>
      <c r="BZ1127" s="105"/>
      <c r="CA1127" s="105"/>
      <c r="CB1127" s="105"/>
    </row>
    <row r="1128" spans="1:80" s="32" customFormat="1" ht="12.6" customHeight="1">
      <c r="A1128" s="111"/>
      <c r="B1128" s="975"/>
      <c r="C1128" s="976"/>
      <c r="D1128" s="977"/>
      <c r="E1128" s="1315"/>
      <c r="F1128" s="1316"/>
      <c r="G1128" s="1316"/>
      <c r="H1128" s="1316"/>
      <c r="I1128" s="1316"/>
      <c r="J1128" s="1316"/>
      <c r="K1128" s="1316"/>
      <c r="L1128" s="1316"/>
      <c r="M1128" s="1316"/>
      <c r="N1128" s="1316"/>
      <c r="O1128" s="1316"/>
      <c r="P1128" s="1316"/>
      <c r="Q1128" s="1316"/>
      <c r="R1128" s="1316"/>
      <c r="S1128" s="1316"/>
      <c r="T1128" s="1316"/>
      <c r="U1128" s="1316"/>
      <c r="V1128" s="1316"/>
      <c r="W1128" s="1316"/>
      <c r="X1128" s="1316"/>
      <c r="Y1128" s="1316"/>
      <c r="Z1128" s="1316"/>
      <c r="AA1128" s="1316"/>
      <c r="AB1128" s="1316"/>
      <c r="AC1128" s="1316"/>
      <c r="AD1128" s="1316"/>
      <c r="AE1128" s="1316"/>
      <c r="AF1128" s="1316"/>
      <c r="AG1128" s="1316"/>
      <c r="AH1128" s="1316"/>
      <c r="AI1128" s="1316"/>
      <c r="AJ1128" s="1316"/>
      <c r="AK1128" s="1316"/>
      <c r="AL1128" s="1316"/>
      <c r="AM1128" s="1316"/>
      <c r="AN1128" s="1316"/>
      <c r="AO1128" s="1316"/>
      <c r="AP1128" s="1316"/>
      <c r="AQ1128" s="1316"/>
      <c r="AR1128" s="1316"/>
      <c r="AS1128" s="1316"/>
      <c r="AT1128" s="1316"/>
      <c r="AU1128" s="1316"/>
      <c r="AV1128" s="1316"/>
      <c r="AW1128" s="1316"/>
      <c r="AX1128" s="1316"/>
      <c r="AY1128" s="1316"/>
      <c r="AZ1128" s="1316"/>
      <c r="BA1128" s="1316"/>
      <c r="BB1128" s="1316"/>
      <c r="BC1128" s="1316"/>
      <c r="BD1128" s="1316"/>
      <c r="BE1128" s="1316"/>
      <c r="BF1128" s="1317"/>
      <c r="BG1128" s="966"/>
      <c r="BH1128" s="966"/>
      <c r="BI1128" s="966"/>
      <c r="BJ1128" s="966"/>
      <c r="BK1128" s="966"/>
      <c r="BL1128" s="966"/>
      <c r="BM1128" s="105"/>
      <c r="BN1128" s="105"/>
      <c r="BO1128" s="105"/>
      <c r="BP1128" s="105"/>
      <c r="BQ1128" s="105"/>
      <c r="BR1128" s="105"/>
      <c r="BS1128" s="105"/>
      <c r="BT1128" s="105"/>
      <c r="BU1128" s="105"/>
      <c r="BV1128" s="105"/>
      <c r="BW1128" s="105"/>
      <c r="BX1128" s="105"/>
      <c r="BY1128" s="105"/>
      <c r="BZ1128" s="105"/>
      <c r="CA1128" s="105"/>
      <c r="CB1128" s="105"/>
    </row>
    <row r="1129" spans="1:80" s="14" customFormat="1" ht="12.6" customHeight="1">
      <c r="A1129" s="114"/>
      <c r="B1129" s="969" t="s">
        <v>36</v>
      </c>
      <c r="C1129" s="970"/>
      <c r="D1129" s="971"/>
      <c r="E1129" s="1311" t="s">
        <v>1493</v>
      </c>
      <c r="F1129" s="1293"/>
      <c r="G1129" s="1293"/>
      <c r="H1129" s="1293"/>
      <c r="I1129" s="1293"/>
      <c r="J1129" s="1293"/>
      <c r="K1129" s="1293"/>
      <c r="L1129" s="1293"/>
      <c r="M1129" s="1293"/>
      <c r="N1129" s="1293"/>
      <c r="O1129" s="1293"/>
      <c r="P1129" s="1293"/>
      <c r="Q1129" s="1293"/>
      <c r="R1129" s="1293"/>
      <c r="S1129" s="1293"/>
      <c r="T1129" s="1293"/>
      <c r="U1129" s="1293"/>
      <c r="V1129" s="1293"/>
      <c r="W1129" s="1293"/>
      <c r="X1129" s="1293"/>
      <c r="Y1129" s="1293"/>
      <c r="Z1129" s="1293"/>
      <c r="AA1129" s="1293"/>
      <c r="AB1129" s="1293"/>
      <c r="AC1129" s="1293"/>
      <c r="AD1129" s="1293"/>
      <c r="AE1129" s="1293"/>
      <c r="AF1129" s="1293"/>
      <c r="AG1129" s="1293"/>
      <c r="AH1129" s="1293"/>
      <c r="AI1129" s="1293"/>
      <c r="AJ1129" s="1293"/>
      <c r="AK1129" s="1293"/>
      <c r="AL1129" s="1293"/>
      <c r="AM1129" s="1293"/>
      <c r="AN1129" s="1293"/>
      <c r="AO1129" s="1293"/>
      <c r="AP1129" s="1293"/>
      <c r="AQ1129" s="1293"/>
      <c r="AR1129" s="1293"/>
      <c r="AS1129" s="1293"/>
      <c r="AT1129" s="1293"/>
      <c r="AU1129" s="1293"/>
      <c r="AV1129" s="1293"/>
      <c r="AW1129" s="1293"/>
      <c r="AX1129" s="1293"/>
      <c r="AY1129" s="1293"/>
      <c r="AZ1129" s="1293"/>
      <c r="BA1129" s="1293"/>
      <c r="BB1129" s="1293"/>
      <c r="BC1129" s="1293"/>
      <c r="BD1129" s="1293"/>
      <c r="BE1129" s="1293"/>
      <c r="BF1129" s="1294"/>
      <c r="BG1129" s="966"/>
      <c r="BH1129" s="966"/>
      <c r="BI1129" s="966"/>
      <c r="BJ1129" s="966"/>
      <c r="BK1129" s="966"/>
      <c r="BL1129" s="966"/>
      <c r="BM1129" s="101"/>
      <c r="BN1129" s="101"/>
      <c r="BO1129" s="101"/>
      <c r="BP1129" s="101"/>
      <c r="BQ1129" s="101"/>
      <c r="BR1129" s="101"/>
      <c r="BS1129" s="101"/>
      <c r="BT1129" s="101"/>
      <c r="BU1129" s="101"/>
      <c r="BV1129" s="101"/>
      <c r="BW1129" s="101"/>
      <c r="BX1129" s="101"/>
      <c r="BY1129" s="101"/>
      <c r="BZ1129" s="101"/>
      <c r="CA1129" s="101"/>
      <c r="CB1129" s="101"/>
    </row>
    <row r="1130" spans="1:80" s="14" customFormat="1" ht="12.6" customHeight="1">
      <c r="A1130" s="114"/>
      <c r="B1130" s="975"/>
      <c r="C1130" s="976"/>
      <c r="D1130" s="977"/>
      <c r="E1130" s="1295"/>
      <c r="F1130" s="1296"/>
      <c r="G1130" s="1296"/>
      <c r="H1130" s="1296"/>
      <c r="I1130" s="1296"/>
      <c r="J1130" s="1296"/>
      <c r="K1130" s="1296"/>
      <c r="L1130" s="1296"/>
      <c r="M1130" s="1296"/>
      <c r="N1130" s="1296"/>
      <c r="O1130" s="1296"/>
      <c r="P1130" s="1296"/>
      <c r="Q1130" s="1296"/>
      <c r="R1130" s="1296"/>
      <c r="S1130" s="1296"/>
      <c r="T1130" s="1296"/>
      <c r="U1130" s="1296"/>
      <c r="V1130" s="1296"/>
      <c r="W1130" s="1296"/>
      <c r="X1130" s="1296"/>
      <c r="Y1130" s="1296"/>
      <c r="Z1130" s="1296"/>
      <c r="AA1130" s="1296"/>
      <c r="AB1130" s="1296"/>
      <c r="AC1130" s="1296"/>
      <c r="AD1130" s="1296"/>
      <c r="AE1130" s="1296"/>
      <c r="AF1130" s="1296"/>
      <c r="AG1130" s="1296"/>
      <c r="AH1130" s="1296"/>
      <c r="AI1130" s="1296"/>
      <c r="AJ1130" s="1296"/>
      <c r="AK1130" s="1296"/>
      <c r="AL1130" s="1296"/>
      <c r="AM1130" s="1296"/>
      <c r="AN1130" s="1296"/>
      <c r="AO1130" s="1296"/>
      <c r="AP1130" s="1296"/>
      <c r="AQ1130" s="1296"/>
      <c r="AR1130" s="1296"/>
      <c r="AS1130" s="1296"/>
      <c r="AT1130" s="1296"/>
      <c r="AU1130" s="1296"/>
      <c r="AV1130" s="1296"/>
      <c r="AW1130" s="1296"/>
      <c r="AX1130" s="1296"/>
      <c r="AY1130" s="1296"/>
      <c r="AZ1130" s="1296"/>
      <c r="BA1130" s="1296"/>
      <c r="BB1130" s="1296"/>
      <c r="BC1130" s="1296"/>
      <c r="BD1130" s="1296"/>
      <c r="BE1130" s="1296"/>
      <c r="BF1130" s="1297"/>
      <c r="BG1130" s="966"/>
      <c r="BH1130" s="966"/>
      <c r="BI1130" s="966"/>
      <c r="BJ1130" s="966"/>
      <c r="BK1130" s="966"/>
      <c r="BL1130" s="966"/>
      <c r="BM1130" s="101"/>
      <c r="BN1130" s="101"/>
      <c r="BO1130" s="101"/>
      <c r="BP1130" s="101"/>
      <c r="BQ1130" s="101"/>
      <c r="BR1130" s="101"/>
      <c r="BS1130" s="101"/>
      <c r="BT1130" s="101"/>
      <c r="BU1130" s="101"/>
      <c r="BV1130" s="101"/>
      <c r="BW1130" s="101"/>
      <c r="BX1130" s="101"/>
      <c r="BY1130" s="101"/>
      <c r="BZ1130" s="101"/>
      <c r="CA1130" s="101"/>
      <c r="CB1130" s="101"/>
    </row>
    <row r="1131" spans="1:80" s="14" customFormat="1" ht="12.6" customHeight="1">
      <c r="A1131" s="114"/>
      <c r="B1131" s="969" t="s">
        <v>38</v>
      </c>
      <c r="C1131" s="970"/>
      <c r="D1131" s="971"/>
      <c r="E1131" s="1311" t="s">
        <v>1524</v>
      </c>
      <c r="F1131" s="932"/>
      <c r="G1131" s="932"/>
      <c r="H1131" s="932"/>
      <c r="I1131" s="932"/>
      <c r="J1131" s="932"/>
      <c r="K1131" s="932"/>
      <c r="L1131" s="932"/>
      <c r="M1131" s="932"/>
      <c r="N1131" s="932"/>
      <c r="O1131" s="932"/>
      <c r="P1131" s="932"/>
      <c r="Q1131" s="932"/>
      <c r="R1131" s="932"/>
      <c r="S1131" s="932"/>
      <c r="T1131" s="932"/>
      <c r="U1131" s="932"/>
      <c r="V1131" s="932"/>
      <c r="W1131" s="932"/>
      <c r="X1131" s="932"/>
      <c r="Y1131" s="932"/>
      <c r="Z1131" s="932"/>
      <c r="AA1131" s="932"/>
      <c r="AB1131" s="932"/>
      <c r="AC1131" s="932"/>
      <c r="AD1131" s="932"/>
      <c r="AE1131" s="932"/>
      <c r="AF1131" s="932"/>
      <c r="AG1131" s="932"/>
      <c r="AH1131" s="932"/>
      <c r="AI1131" s="932"/>
      <c r="AJ1131" s="932"/>
      <c r="AK1131" s="932"/>
      <c r="AL1131" s="932"/>
      <c r="AM1131" s="932"/>
      <c r="AN1131" s="932"/>
      <c r="AO1131" s="932"/>
      <c r="AP1131" s="932"/>
      <c r="AQ1131" s="932"/>
      <c r="AR1131" s="932"/>
      <c r="AS1131" s="932"/>
      <c r="AT1131" s="932"/>
      <c r="AU1131" s="932"/>
      <c r="AV1131" s="932"/>
      <c r="AW1131" s="932"/>
      <c r="AX1131" s="932"/>
      <c r="AY1131" s="932"/>
      <c r="AZ1131" s="932"/>
      <c r="BA1131" s="932"/>
      <c r="BB1131" s="932"/>
      <c r="BC1131" s="932"/>
      <c r="BD1131" s="932"/>
      <c r="BE1131" s="932"/>
      <c r="BF1131" s="933"/>
      <c r="BG1131" s="966"/>
      <c r="BH1131" s="966"/>
      <c r="BI1131" s="966"/>
      <c r="BJ1131" s="966"/>
      <c r="BK1131" s="966"/>
      <c r="BL1131" s="966"/>
      <c r="BM1131" s="101"/>
      <c r="BN1131" s="101"/>
      <c r="BO1131" s="101"/>
      <c r="BP1131" s="101"/>
      <c r="BQ1131" s="101"/>
      <c r="BR1131" s="101"/>
      <c r="BS1131" s="101"/>
      <c r="BT1131" s="101"/>
      <c r="BU1131" s="101"/>
      <c r="BV1131" s="101"/>
      <c r="BW1131" s="101"/>
      <c r="BX1131" s="101"/>
      <c r="BY1131" s="101"/>
      <c r="BZ1131" s="101"/>
      <c r="CA1131" s="101"/>
      <c r="CB1131" s="101"/>
    </row>
    <row r="1132" spans="1:80" s="14" customFormat="1" ht="12.6" customHeight="1">
      <c r="A1132" s="114"/>
      <c r="B1132" s="975"/>
      <c r="C1132" s="976"/>
      <c r="D1132" s="977"/>
      <c r="E1132" s="937"/>
      <c r="F1132" s="938"/>
      <c r="G1132" s="938"/>
      <c r="H1132" s="938"/>
      <c r="I1132" s="938"/>
      <c r="J1132" s="938"/>
      <c r="K1132" s="938"/>
      <c r="L1132" s="938"/>
      <c r="M1132" s="938"/>
      <c r="N1132" s="938"/>
      <c r="O1132" s="938"/>
      <c r="P1132" s="938"/>
      <c r="Q1132" s="938"/>
      <c r="R1132" s="938"/>
      <c r="S1132" s="938"/>
      <c r="T1132" s="938"/>
      <c r="U1132" s="938"/>
      <c r="V1132" s="938"/>
      <c r="W1132" s="938"/>
      <c r="X1132" s="938"/>
      <c r="Y1132" s="938"/>
      <c r="Z1132" s="938"/>
      <c r="AA1132" s="938"/>
      <c r="AB1132" s="938"/>
      <c r="AC1132" s="938"/>
      <c r="AD1132" s="938"/>
      <c r="AE1132" s="938"/>
      <c r="AF1132" s="938"/>
      <c r="AG1132" s="938"/>
      <c r="AH1132" s="938"/>
      <c r="AI1132" s="938"/>
      <c r="AJ1132" s="938"/>
      <c r="AK1132" s="938"/>
      <c r="AL1132" s="938"/>
      <c r="AM1132" s="938"/>
      <c r="AN1132" s="938"/>
      <c r="AO1132" s="938"/>
      <c r="AP1132" s="938"/>
      <c r="AQ1132" s="938"/>
      <c r="AR1132" s="938"/>
      <c r="AS1132" s="938"/>
      <c r="AT1132" s="938"/>
      <c r="AU1132" s="938"/>
      <c r="AV1132" s="938"/>
      <c r="AW1132" s="938"/>
      <c r="AX1132" s="938"/>
      <c r="AY1132" s="938"/>
      <c r="AZ1132" s="938"/>
      <c r="BA1132" s="938"/>
      <c r="BB1132" s="938"/>
      <c r="BC1132" s="938"/>
      <c r="BD1132" s="938"/>
      <c r="BE1132" s="938"/>
      <c r="BF1132" s="939"/>
      <c r="BG1132" s="966"/>
      <c r="BH1132" s="966"/>
      <c r="BI1132" s="966"/>
      <c r="BJ1132" s="966"/>
      <c r="BK1132" s="966"/>
      <c r="BL1132" s="966"/>
      <c r="BM1132" s="101"/>
      <c r="BN1132" s="101"/>
      <c r="BO1132" s="101"/>
      <c r="BP1132" s="101"/>
      <c r="BQ1132" s="101"/>
      <c r="BR1132" s="101"/>
      <c r="BS1132" s="101"/>
      <c r="BT1132" s="101"/>
      <c r="BU1132" s="101"/>
      <c r="BV1132" s="101"/>
      <c r="BW1132" s="101"/>
      <c r="BX1132" s="101"/>
      <c r="BY1132" s="101"/>
      <c r="BZ1132" s="101"/>
      <c r="CA1132" s="101"/>
      <c r="CB1132" s="101"/>
    </row>
    <row r="1133" spans="1:80" s="14" customFormat="1" ht="12.6" customHeight="1">
      <c r="A1133" s="114"/>
      <c r="B1133" s="451"/>
      <c r="C1133" s="451"/>
      <c r="D1133" s="451"/>
      <c r="E1133" s="452"/>
      <c r="F1133" s="452"/>
      <c r="G1133" s="452"/>
      <c r="H1133" s="452"/>
      <c r="I1133" s="452"/>
      <c r="J1133" s="452"/>
      <c r="K1133" s="452"/>
      <c r="L1133" s="452"/>
      <c r="M1133" s="452"/>
      <c r="N1133" s="452"/>
      <c r="O1133" s="452"/>
      <c r="P1133" s="452"/>
      <c r="Q1133" s="452"/>
      <c r="R1133" s="452"/>
      <c r="S1133" s="452"/>
      <c r="T1133" s="452"/>
      <c r="U1133" s="452"/>
      <c r="V1133" s="452"/>
      <c r="W1133" s="452"/>
      <c r="X1133" s="452"/>
      <c r="Y1133" s="452"/>
      <c r="Z1133" s="452"/>
      <c r="AA1133" s="452"/>
      <c r="AB1133" s="452"/>
      <c r="AC1133" s="452"/>
      <c r="AD1133" s="452"/>
      <c r="AE1133" s="452"/>
      <c r="AF1133" s="452"/>
      <c r="AG1133" s="452"/>
      <c r="AH1133" s="452"/>
      <c r="AI1133" s="452"/>
      <c r="AJ1133" s="452"/>
      <c r="AK1133" s="452"/>
      <c r="AL1133" s="452"/>
      <c r="AM1133" s="452"/>
      <c r="AN1133" s="452"/>
      <c r="AO1133" s="452"/>
      <c r="AP1133" s="452"/>
      <c r="AQ1133" s="452"/>
      <c r="AR1133" s="452"/>
      <c r="AS1133" s="452"/>
      <c r="AT1133" s="452"/>
      <c r="AU1133" s="452"/>
      <c r="AV1133" s="452"/>
      <c r="AW1133" s="452"/>
      <c r="AX1133" s="452"/>
      <c r="AY1133" s="452"/>
      <c r="AZ1133" s="452"/>
      <c r="BA1133" s="452"/>
      <c r="BB1133" s="452"/>
      <c r="BC1133" s="452"/>
      <c r="BD1133" s="452"/>
      <c r="BE1133" s="452"/>
      <c r="BF1133" s="452"/>
      <c r="BG1133" s="99"/>
      <c r="BH1133" s="99"/>
      <c r="BI1133" s="99"/>
      <c r="BJ1133" s="99"/>
      <c r="BK1133" s="99"/>
      <c r="BL1133" s="99"/>
      <c r="BM1133" s="101"/>
      <c r="BN1133" s="101"/>
      <c r="BO1133" s="101"/>
      <c r="BP1133" s="101"/>
      <c r="BQ1133" s="101"/>
      <c r="BR1133" s="101"/>
      <c r="BS1133" s="101"/>
      <c r="BT1133" s="101"/>
      <c r="BU1133" s="101"/>
      <c r="BV1133" s="101"/>
      <c r="BW1133" s="101"/>
      <c r="BX1133" s="101"/>
      <c r="BY1133" s="101"/>
      <c r="BZ1133" s="101"/>
      <c r="CA1133" s="101"/>
      <c r="CB1133" s="101"/>
    </row>
    <row r="1134" spans="1:80" s="14" customFormat="1" ht="20.100000000000001" customHeight="1">
      <c r="A1134" s="1585" t="s">
        <v>1466</v>
      </c>
      <c r="B1134" s="1585"/>
      <c r="C1134" s="1585"/>
      <c r="D1134" s="1585"/>
      <c r="E1134" s="1585"/>
      <c r="F1134" s="1585"/>
      <c r="G1134" s="1585"/>
      <c r="H1134" s="1585"/>
      <c r="I1134" s="1585"/>
      <c r="J1134" s="1585"/>
      <c r="K1134" s="1585"/>
      <c r="L1134" s="1585"/>
      <c r="M1134" s="1585"/>
      <c r="N1134" s="1585"/>
      <c r="O1134" s="1585"/>
      <c r="P1134" s="1585"/>
      <c r="Q1134" s="1585"/>
      <c r="R1134" s="1585"/>
      <c r="S1134" s="1585"/>
      <c r="T1134" s="1585"/>
      <c r="U1134" s="1585"/>
      <c r="V1134" s="1585"/>
      <c r="W1134" s="1585"/>
      <c r="X1134" s="1585"/>
      <c r="Y1134" s="1585"/>
      <c r="Z1134" s="1585"/>
      <c r="AA1134" s="1585"/>
      <c r="AB1134" s="1585"/>
      <c r="AC1134" s="1585"/>
      <c r="AD1134" s="1585"/>
      <c r="AE1134" s="1585"/>
      <c r="AF1134" s="1585"/>
      <c r="AG1134" s="1585"/>
      <c r="AH1134" s="1585"/>
      <c r="AI1134" s="1585"/>
      <c r="AJ1134" s="1585"/>
      <c r="AK1134" s="1585"/>
      <c r="AL1134" s="1585"/>
      <c r="AM1134" s="1585"/>
      <c r="AN1134" s="1585"/>
      <c r="AO1134" s="1585"/>
      <c r="AP1134" s="1585"/>
      <c r="AQ1134" s="1585"/>
      <c r="AR1134" s="1585"/>
      <c r="AS1134" s="1585"/>
      <c r="AT1134" s="1585"/>
      <c r="AU1134" s="1585"/>
      <c r="AV1134" s="1585"/>
      <c r="AW1134" s="1585"/>
      <c r="AX1134" s="1585"/>
      <c r="AY1134" s="1585"/>
      <c r="AZ1134" s="1585"/>
      <c r="BA1134" s="1585"/>
      <c r="BB1134" s="1585"/>
      <c r="BC1134" s="1585"/>
      <c r="BD1134" s="1585"/>
      <c r="BE1134" s="1585"/>
      <c r="BF1134" s="1585"/>
      <c r="BG1134" s="1585"/>
      <c r="BH1134" s="1585"/>
      <c r="BI1134" s="1585"/>
      <c r="BJ1134" s="1585"/>
      <c r="BK1134" s="1585"/>
      <c r="BL1134" s="1586"/>
      <c r="BM1134" s="101"/>
      <c r="BN1134" s="101"/>
      <c r="BO1134" s="101"/>
      <c r="BP1134" s="101"/>
      <c r="BQ1134" s="101"/>
      <c r="BR1134" s="101"/>
      <c r="BS1134" s="101"/>
      <c r="BT1134" s="101"/>
      <c r="BU1134" s="101"/>
      <c r="BV1134" s="101"/>
      <c r="BW1134" s="101"/>
      <c r="BX1134" s="101"/>
      <c r="BY1134" s="101"/>
      <c r="BZ1134" s="101"/>
      <c r="CA1134" s="101"/>
      <c r="CB1134" s="101"/>
    </row>
    <row r="1135" spans="1:80" s="14" customFormat="1" ht="20.100000000000001" customHeight="1">
      <c r="A1135" s="1585"/>
      <c r="B1135" s="1585"/>
      <c r="C1135" s="1585"/>
      <c r="D1135" s="1585"/>
      <c r="E1135" s="1585"/>
      <c r="F1135" s="1585"/>
      <c r="G1135" s="1585"/>
      <c r="H1135" s="1585"/>
      <c r="I1135" s="1585"/>
      <c r="J1135" s="1585"/>
      <c r="K1135" s="1585"/>
      <c r="L1135" s="1585"/>
      <c r="M1135" s="1585"/>
      <c r="N1135" s="1585"/>
      <c r="O1135" s="1585"/>
      <c r="P1135" s="1585"/>
      <c r="Q1135" s="1585"/>
      <c r="R1135" s="1585"/>
      <c r="S1135" s="1585"/>
      <c r="T1135" s="1585"/>
      <c r="U1135" s="1585"/>
      <c r="V1135" s="1585"/>
      <c r="W1135" s="1585"/>
      <c r="X1135" s="1585"/>
      <c r="Y1135" s="1585"/>
      <c r="Z1135" s="1585"/>
      <c r="AA1135" s="1585"/>
      <c r="AB1135" s="1585"/>
      <c r="AC1135" s="1585"/>
      <c r="AD1135" s="1585"/>
      <c r="AE1135" s="1585"/>
      <c r="AF1135" s="1585"/>
      <c r="AG1135" s="1585"/>
      <c r="AH1135" s="1585"/>
      <c r="AI1135" s="1585"/>
      <c r="AJ1135" s="1585"/>
      <c r="AK1135" s="1585"/>
      <c r="AL1135" s="1585"/>
      <c r="AM1135" s="1585"/>
      <c r="AN1135" s="1585"/>
      <c r="AO1135" s="1585"/>
      <c r="AP1135" s="1585"/>
      <c r="AQ1135" s="1585"/>
      <c r="AR1135" s="1585"/>
      <c r="AS1135" s="1585"/>
      <c r="AT1135" s="1585"/>
      <c r="AU1135" s="1585"/>
      <c r="AV1135" s="1585"/>
      <c r="AW1135" s="1585"/>
      <c r="AX1135" s="1585"/>
      <c r="AY1135" s="1585"/>
      <c r="AZ1135" s="1585"/>
      <c r="BA1135" s="1585"/>
      <c r="BB1135" s="1585"/>
      <c r="BC1135" s="1585"/>
      <c r="BD1135" s="1585"/>
      <c r="BE1135" s="1585"/>
      <c r="BF1135" s="1585"/>
      <c r="BG1135" s="1585"/>
      <c r="BH1135" s="1585"/>
      <c r="BI1135" s="1585"/>
      <c r="BJ1135" s="1585"/>
      <c r="BK1135" s="1585"/>
      <c r="BL1135" s="1586"/>
      <c r="BM1135" s="101"/>
      <c r="BN1135" s="101"/>
      <c r="BO1135" s="101"/>
      <c r="BP1135" s="101"/>
      <c r="BQ1135" s="101"/>
      <c r="BR1135" s="101"/>
      <c r="BS1135" s="101"/>
      <c r="BT1135" s="101"/>
      <c r="BU1135" s="101"/>
      <c r="BV1135" s="101"/>
      <c r="BW1135" s="101"/>
      <c r="BX1135" s="101"/>
      <c r="BY1135" s="101"/>
      <c r="BZ1135" s="101"/>
      <c r="CA1135" s="101"/>
      <c r="CB1135" s="101"/>
    </row>
    <row r="1136" spans="1:80" s="32" customFormat="1" ht="18" customHeight="1">
      <c r="A1136" s="111"/>
      <c r="B1136" s="1106" t="s">
        <v>30</v>
      </c>
      <c r="C1136" s="1107"/>
      <c r="D1136" s="1108"/>
      <c r="E1136" s="940" t="s">
        <v>1465</v>
      </c>
      <c r="F1136" s="1587"/>
      <c r="G1136" s="1587"/>
      <c r="H1136" s="1587"/>
      <c r="I1136" s="1587"/>
      <c r="J1136" s="1587"/>
      <c r="K1136" s="1587"/>
      <c r="L1136" s="1587"/>
      <c r="M1136" s="1587"/>
      <c r="N1136" s="1587"/>
      <c r="O1136" s="1587"/>
      <c r="P1136" s="1587"/>
      <c r="Q1136" s="1587"/>
      <c r="R1136" s="1587"/>
      <c r="S1136" s="1587"/>
      <c r="T1136" s="1587"/>
      <c r="U1136" s="1587"/>
      <c r="V1136" s="1587"/>
      <c r="W1136" s="1587"/>
      <c r="X1136" s="1587"/>
      <c r="Y1136" s="1587"/>
      <c r="Z1136" s="1587"/>
      <c r="AA1136" s="1587"/>
      <c r="AB1136" s="1587"/>
      <c r="AC1136" s="1587"/>
      <c r="AD1136" s="1587"/>
      <c r="AE1136" s="1587"/>
      <c r="AF1136" s="1587"/>
      <c r="AG1136" s="1587"/>
      <c r="AH1136" s="1587"/>
      <c r="AI1136" s="1587"/>
      <c r="AJ1136" s="1587"/>
      <c r="AK1136" s="1587"/>
      <c r="AL1136" s="1587"/>
      <c r="AM1136" s="1587"/>
      <c r="AN1136" s="1587"/>
      <c r="AO1136" s="1587"/>
      <c r="AP1136" s="1587"/>
      <c r="AQ1136" s="1587"/>
      <c r="AR1136" s="1587"/>
      <c r="AS1136" s="1587"/>
      <c r="AT1136" s="1587"/>
      <c r="AU1136" s="1587"/>
      <c r="AV1136" s="1587"/>
      <c r="AW1136" s="1587"/>
      <c r="AX1136" s="1587"/>
      <c r="AY1136" s="1587"/>
      <c r="AZ1136" s="1587"/>
      <c r="BA1136" s="1587"/>
      <c r="BB1136" s="1587"/>
      <c r="BC1136" s="1587"/>
      <c r="BD1136" s="1587"/>
      <c r="BE1136" s="1587"/>
      <c r="BF1136" s="1588"/>
      <c r="BG1136" s="899"/>
      <c r="BH1136" s="900"/>
      <c r="BI1136" s="900"/>
      <c r="BJ1136" s="900"/>
      <c r="BK1136" s="900"/>
      <c r="BL1136" s="901"/>
      <c r="BM1136" s="105"/>
      <c r="BN1136" s="105"/>
      <c r="BO1136" s="105"/>
      <c r="BP1136" s="105"/>
      <c r="BQ1136" s="105"/>
      <c r="BR1136" s="105"/>
      <c r="BS1136" s="105"/>
      <c r="BT1136" s="105"/>
      <c r="BU1136" s="105"/>
      <c r="BV1136" s="105"/>
      <c r="BW1136" s="105"/>
      <c r="BX1136" s="105"/>
      <c r="BY1136" s="105"/>
      <c r="BZ1136" s="105"/>
      <c r="CA1136" s="105"/>
      <c r="CB1136" s="105"/>
    </row>
    <row r="1137" spans="1:140" s="32" customFormat="1" ht="18" customHeight="1">
      <c r="A1137" s="111"/>
      <c r="B1137" s="1109"/>
      <c r="C1137" s="1110"/>
      <c r="D1137" s="1111"/>
      <c r="E1137" s="943"/>
      <c r="F1137" s="1589"/>
      <c r="G1137" s="1589"/>
      <c r="H1137" s="1589"/>
      <c r="I1137" s="1589"/>
      <c r="J1137" s="1589"/>
      <c r="K1137" s="1589"/>
      <c r="L1137" s="1589"/>
      <c r="M1137" s="1589"/>
      <c r="N1137" s="1589"/>
      <c r="O1137" s="1589"/>
      <c r="P1137" s="1589"/>
      <c r="Q1137" s="1589"/>
      <c r="R1137" s="1589"/>
      <c r="S1137" s="1589"/>
      <c r="T1137" s="1589"/>
      <c r="U1137" s="1589"/>
      <c r="V1137" s="1589"/>
      <c r="W1137" s="1589"/>
      <c r="X1137" s="1589"/>
      <c r="Y1137" s="1589"/>
      <c r="Z1137" s="1589"/>
      <c r="AA1137" s="1589"/>
      <c r="AB1137" s="1589"/>
      <c r="AC1137" s="1589"/>
      <c r="AD1137" s="1589"/>
      <c r="AE1137" s="1589"/>
      <c r="AF1137" s="1589"/>
      <c r="AG1137" s="1589"/>
      <c r="AH1137" s="1589"/>
      <c r="AI1137" s="1589"/>
      <c r="AJ1137" s="1589"/>
      <c r="AK1137" s="1589"/>
      <c r="AL1137" s="1589"/>
      <c r="AM1137" s="1589"/>
      <c r="AN1137" s="1589"/>
      <c r="AO1137" s="1589"/>
      <c r="AP1137" s="1589"/>
      <c r="AQ1137" s="1589"/>
      <c r="AR1137" s="1589"/>
      <c r="AS1137" s="1589"/>
      <c r="AT1137" s="1589"/>
      <c r="AU1137" s="1589"/>
      <c r="AV1137" s="1589"/>
      <c r="AW1137" s="1589"/>
      <c r="AX1137" s="1589"/>
      <c r="AY1137" s="1589"/>
      <c r="AZ1137" s="1589"/>
      <c r="BA1137" s="1589"/>
      <c r="BB1137" s="1589"/>
      <c r="BC1137" s="1589"/>
      <c r="BD1137" s="1589"/>
      <c r="BE1137" s="1589"/>
      <c r="BF1137" s="1590"/>
      <c r="BG1137" s="902"/>
      <c r="BH1137" s="903"/>
      <c r="BI1137" s="903"/>
      <c r="BJ1137" s="903"/>
      <c r="BK1137" s="903"/>
      <c r="BL1137" s="904"/>
      <c r="BM1137" s="105"/>
      <c r="BN1137" s="105"/>
      <c r="BO1137" s="105"/>
      <c r="BP1137" s="105"/>
      <c r="BQ1137" s="105"/>
      <c r="BR1137" s="105"/>
      <c r="BS1137" s="105"/>
      <c r="BT1137" s="105"/>
      <c r="BU1137" s="105"/>
      <c r="BV1137" s="105"/>
      <c r="BW1137" s="105"/>
      <c r="BX1137" s="105"/>
      <c r="BY1137" s="105"/>
      <c r="BZ1137" s="105"/>
      <c r="CA1137" s="105"/>
      <c r="CB1137" s="105"/>
    </row>
    <row r="1138" spans="1:140" s="32" customFormat="1" ht="18" customHeight="1">
      <c r="A1138" s="111"/>
      <c r="B1138" s="1109"/>
      <c r="C1138" s="1110"/>
      <c r="D1138" s="1111"/>
      <c r="E1138" s="943"/>
      <c r="F1138" s="1589"/>
      <c r="G1138" s="1589"/>
      <c r="H1138" s="1589"/>
      <c r="I1138" s="1589"/>
      <c r="J1138" s="1589"/>
      <c r="K1138" s="1589"/>
      <c r="L1138" s="1589"/>
      <c r="M1138" s="1589"/>
      <c r="N1138" s="1589"/>
      <c r="O1138" s="1589"/>
      <c r="P1138" s="1589"/>
      <c r="Q1138" s="1589"/>
      <c r="R1138" s="1589"/>
      <c r="S1138" s="1589"/>
      <c r="T1138" s="1589"/>
      <c r="U1138" s="1589"/>
      <c r="V1138" s="1589"/>
      <c r="W1138" s="1589"/>
      <c r="X1138" s="1589"/>
      <c r="Y1138" s="1589"/>
      <c r="Z1138" s="1589"/>
      <c r="AA1138" s="1589"/>
      <c r="AB1138" s="1589"/>
      <c r="AC1138" s="1589"/>
      <c r="AD1138" s="1589"/>
      <c r="AE1138" s="1589"/>
      <c r="AF1138" s="1589"/>
      <c r="AG1138" s="1589"/>
      <c r="AH1138" s="1589"/>
      <c r="AI1138" s="1589"/>
      <c r="AJ1138" s="1589"/>
      <c r="AK1138" s="1589"/>
      <c r="AL1138" s="1589"/>
      <c r="AM1138" s="1589"/>
      <c r="AN1138" s="1589"/>
      <c r="AO1138" s="1589"/>
      <c r="AP1138" s="1589"/>
      <c r="AQ1138" s="1589"/>
      <c r="AR1138" s="1589"/>
      <c r="AS1138" s="1589"/>
      <c r="AT1138" s="1589"/>
      <c r="AU1138" s="1589"/>
      <c r="AV1138" s="1589"/>
      <c r="AW1138" s="1589"/>
      <c r="AX1138" s="1589"/>
      <c r="AY1138" s="1589"/>
      <c r="AZ1138" s="1589"/>
      <c r="BA1138" s="1589"/>
      <c r="BB1138" s="1589"/>
      <c r="BC1138" s="1589"/>
      <c r="BD1138" s="1589"/>
      <c r="BE1138" s="1589"/>
      <c r="BF1138" s="1590"/>
      <c r="BG1138" s="902"/>
      <c r="BH1138" s="903"/>
      <c r="BI1138" s="903"/>
      <c r="BJ1138" s="903"/>
      <c r="BK1138" s="903"/>
      <c r="BL1138" s="904"/>
      <c r="BM1138" s="105"/>
      <c r="BN1138" s="105"/>
      <c r="BO1138" s="105"/>
      <c r="BP1138" s="105"/>
      <c r="BQ1138" s="105"/>
      <c r="BR1138" s="105"/>
      <c r="BS1138" s="105"/>
      <c r="BT1138" s="105"/>
      <c r="BU1138" s="105"/>
      <c r="BV1138" s="105"/>
      <c r="BW1138" s="105"/>
      <c r="BX1138" s="105"/>
      <c r="BY1138" s="105"/>
      <c r="BZ1138" s="105"/>
      <c r="CA1138" s="105"/>
      <c r="CB1138" s="105"/>
    </row>
    <row r="1139" spans="1:140" s="32" customFormat="1" ht="12.75" customHeight="1">
      <c r="A1139" s="111"/>
      <c r="B1139" s="1112"/>
      <c r="C1139" s="1113"/>
      <c r="D1139" s="1114"/>
      <c r="E1139" s="1591"/>
      <c r="F1139" s="1592"/>
      <c r="G1139" s="1592"/>
      <c r="H1139" s="1592"/>
      <c r="I1139" s="1592"/>
      <c r="J1139" s="1592"/>
      <c r="K1139" s="1592"/>
      <c r="L1139" s="1592"/>
      <c r="M1139" s="1592"/>
      <c r="N1139" s="1592"/>
      <c r="O1139" s="1592"/>
      <c r="P1139" s="1592"/>
      <c r="Q1139" s="1592"/>
      <c r="R1139" s="1592"/>
      <c r="S1139" s="1592"/>
      <c r="T1139" s="1592"/>
      <c r="U1139" s="1592"/>
      <c r="V1139" s="1592"/>
      <c r="W1139" s="1592"/>
      <c r="X1139" s="1592"/>
      <c r="Y1139" s="1592"/>
      <c r="Z1139" s="1592"/>
      <c r="AA1139" s="1592"/>
      <c r="AB1139" s="1592"/>
      <c r="AC1139" s="1592"/>
      <c r="AD1139" s="1592"/>
      <c r="AE1139" s="1592"/>
      <c r="AF1139" s="1592"/>
      <c r="AG1139" s="1592"/>
      <c r="AH1139" s="1592"/>
      <c r="AI1139" s="1592"/>
      <c r="AJ1139" s="1592"/>
      <c r="AK1139" s="1592"/>
      <c r="AL1139" s="1592"/>
      <c r="AM1139" s="1592"/>
      <c r="AN1139" s="1592"/>
      <c r="AO1139" s="1592"/>
      <c r="AP1139" s="1592"/>
      <c r="AQ1139" s="1592"/>
      <c r="AR1139" s="1592"/>
      <c r="AS1139" s="1592"/>
      <c r="AT1139" s="1592"/>
      <c r="AU1139" s="1592"/>
      <c r="AV1139" s="1592"/>
      <c r="AW1139" s="1592"/>
      <c r="AX1139" s="1592"/>
      <c r="AY1139" s="1592"/>
      <c r="AZ1139" s="1592"/>
      <c r="BA1139" s="1592"/>
      <c r="BB1139" s="1592"/>
      <c r="BC1139" s="1592"/>
      <c r="BD1139" s="1592"/>
      <c r="BE1139" s="1592"/>
      <c r="BF1139" s="1593"/>
      <c r="BG1139" s="905"/>
      <c r="BH1139" s="906"/>
      <c r="BI1139" s="906"/>
      <c r="BJ1139" s="906"/>
      <c r="BK1139" s="906"/>
      <c r="BL1139" s="907"/>
      <c r="BM1139" s="105"/>
      <c r="BN1139" s="105"/>
      <c r="BO1139" s="105"/>
      <c r="BP1139" s="105"/>
      <c r="BQ1139" s="105"/>
      <c r="BR1139" s="105"/>
      <c r="BS1139" s="105"/>
      <c r="BT1139" s="105"/>
      <c r="BU1139" s="105"/>
      <c r="BV1139" s="105"/>
      <c r="BW1139" s="105"/>
      <c r="BX1139" s="105"/>
      <c r="BY1139" s="105"/>
      <c r="BZ1139" s="105"/>
      <c r="CA1139" s="105"/>
      <c r="CB1139" s="105"/>
    </row>
    <row r="1140" spans="1:140" s="32" customFormat="1" ht="12.75" customHeight="1">
      <c r="A1140" s="111"/>
      <c r="D1140" s="15"/>
      <c r="E1140" s="15"/>
      <c r="F1140" s="15"/>
      <c r="G1140" s="15"/>
      <c r="H1140" s="15"/>
      <c r="I1140" s="15"/>
      <c r="J1140" s="15"/>
      <c r="K1140" s="15"/>
      <c r="L1140" s="15"/>
      <c r="M1140" s="15"/>
      <c r="N1140" s="15"/>
      <c r="O1140" s="15"/>
      <c r="P1140" s="15"/>
      <c r="Q1140" s="15"/>
      <c r="R1140" s="15"/>
      <c r="S1140" s="15"/>
      <c r="T1140" s="15"/>
      <c r="U1140" s="15"/>
      <c r="V1140" s="15"/>
      <c r="W1140" s="15"/>
      <c r="X1140" s="15"/>
      <c r="Y1140" s="15"/>
      <c r="Z1140" s="15"/>
      <c r="AA1140" s="15"/>
      <c r="AB1140" s="15"/>
      <c r="AC1140" s="15"/>
      <c r="AD1140" s="15"/>
      <c r="AE1140" s="15"/>
      <c r="AF1140" s="15"/>
      <c r="AG1140" s="15"/>
      <c r="AH1140" s="15"/>
      <c r="AI1140" s="15"/>
      <c r="AJ1140" s="15"/>
      <c r="AK1140" s="15"/>
      <c r="AL1140" s="15"/>
      <c r="AM1140" s="15"/>
      <c r="AN1140" s="15"/>
      <c r="AO1140" s="15"/>
      <c r="AP1140" s="15"/>
      <c r="AQ1140" s="15"/>
      <c r="AR1140" s="15"/>
      <c r="AS1140" s="15"/>
      <c r="AT1140" s="15"/>
      <c r="AU1140" s="15"/>
      <c r="AV1140" s="15"/>
      <c r="AW1140" s="15"/>
      <c r="AX1140" s="15"/>
      <c r="AY1140" s="15"/>
      <c r="AZ1140" s="15"/>
      <c r="BA1140" s="15"/>
      <c r="BB1140" s="15"/>
      <c r="BC1140" s="15"/>
      <c r="BD1140" s="15"/>
      <c r="BE1140" s="15"/>
      <c r="BF1140" s="15"/>
      <c r="BG1140" s="102"/>
      <c r="BH1140" s="102"/>
      <c r="BI1140" s="102"/>
      <c r="BJ1140" s="102"/>
      <c r="BK1140" s="102"/>
      <c r="BL1140" s="102"/>
      <c r="BM1140" s="105"/>
      <c r="BN1140" s="105"/>
      <c r="BO1140" s="105"/>
      <c r="BP1140" s="105"/>
      <c r="BQ1140" s="105"/>
      <c r="BR1140" s="105"/>
      <c r="BS1140" s="105"/>
      <c r="BT1140" s="105"/>
      <c r="BU1140" s="105"/>
      <c r="BV1140" s="105"/>
      <c r="BW1140" s="105"/>
      <c r="BX1140" s="105"/>
      <c r="BY1140" s="105"/>
      <c r="BZ1140" s="105"/>
      <c r="CA1140" s="105"/>
      <c r="CB1140" s="105"/>
    </row>
    <row r="1141" spans="1:140" s="14" customFormat="1" ht="20.100000000000001" customHeight="1">
      <c r="A1141" s="113" t="s">
        <v>852</v>
      </c>
      <c r="B1141" s="21"/>
      <c r="C1141" s="21"/>
      <c r="D1141" s="11"/>
      <c r="E1141" s="12"/>
      <c r="F1141" s="12"/>
      <c r="G1141" s="12"/>
      <c r="H1141" s="12"/>
      <c r="I1141" s="12"/>
      <c r="J1141" s="12"/>
      <c r="K1141" s="12"/>
      <c r="L1141" s="12"/>
      <c r="M1141" s="12"/>
      <c r="N1141" s="12"/>
      <c r="O1141" s="12"/>
      <c r="P1141" s="12"/>
      <c r="Q1141" s="12"/>
      <c r="R1141" s="12"/>
      <c r="S1141" s="12"/>
      <c r="T1141" s="12"/>
      <c r="U1141" s="12"/>
      <c r="V1141" s="12"/>
      <c r="W1141" s="13"/>
      <c r="X1141" s="13"/>
      <c r="Y1141" s="13"/>
      <c r="Z1141" s="13"/>
      <c r="AA1141" s="13"/>
      <c r="AB1141" s="13"/>
      <c r="AC1141" s="13"/>
      <c r="AD1141" s="13"/>
      <c r="AE1141" s="13"/>
      <c r="AF1141" s="13"/>
      <c r="AG1141" s="13"/>
      <c r="AH1141" s="13"/>
      <c r="AI1141" s="13"/>
      <c r="AJ1141" s="13"/>
      <c r="AK1141" s="13"/>
      <c r="AL1141" s="13"/>
      <c r="AM1141" s="13"/>
      <c r="AN1141" s="13"/>
      <c r="AO1141" s="13"/>
      <c r="AP1141" s="13"/>
      <c r="BG1141" s="93"/>
      <c r="BH1141" s="93"/>
      <c r="BI1141" s="93"/>
      <c r="BJ1141" s="93"/>
      <c r="BK1141" s="93"/>
      <c r="BL1141" s="93"/>
      <c r="BM1141" s="101"/>
      <c r="BN1141" s="101"/>
      <c r="BO1141" s="101"/>
      <c r="BP1141" s="101"/>
      <c r="BQ1141" s="101"/>
      <c r="BR1141" s="101"/>
      <c r="BS1141" s="101"/>
      <c r="BT1141" s="101"/>
      <c r="BU1141" s="101"/>
      <c r="BV1141" s="101"/>
      <c r="BW1141" s="101"/>
      <c r="BX1141" s="101"/>
      <c r="BY1141" s="101"/>
      <c r="BZ1141" s="101"/>
      <c r="CA1141" s="101"/>
      <c r="CB1141" s="101"/>
    </row>
    <row r="1142" spans="1:140" s="32" customFormat="1" ht="12.75" customHeight="1">
      <c r="A1142" s="111"/>
      <c r="B1142" s="1106" t="s">
        <v>30</v>
      </c>
      <c r="C1142" s="1107"/>
      <c r="D1142" s="1108"/>
      <c r="E1142" s="931" t="s">
        <v>537</v>
      </c>
      <c r="F1142" s="1323"/>
      <c r="G1142" s="1323"/>
      <c r="H1142" s="1323"/>
      <c r="I1142" s="1323"/>
      <c r="J1142" s="1323"/>
      <c r="K1142" s="1323"/>
      <c r="L1142" s="1323"/>
      <c r="M1142" s="1323"/>
      <c r="N1142" s="1323"/>
      <c r="O1142" s="1323"/>
      <c r="P1142" s="1323"/>
      <c r="Q1142" s="1323"/>
      <c r="R1142" s="1323"/>
      <c r="S1142" s="1323"/>
      <c r="T1142" s="1323"/>
      <c r="U1142" s="1323"/>
      <c r="V1142" s="1323"/>
      <c r="W1142" s="1323"/>
      <c r="X1142" s="1323"/>
      <c r="Y1142" s="1323"/>
      <c r="Z1142" s="1323"/>
      <c r="AA1142" s="1323"/>
      <c r="AB1142" s="1323"/>
      <c r="AC1142" s="1323"/>
      <c r="AD1142" s="1323"/>
      <c r="AE1142" s="1323"/>
      <c r="AF1142" s="1323"/>
      <c r="AG1142" s="1323"/>
      <c r="AH1142" s="1323"/>
      <c r="AI1142" s="1323"/>
      <c r="AJ1142" s="1323"/>
      <c r="AK1142" s="1323"/>
      <c r="AL1142" s="1323"/>
      <c r="AM1142" s="1323"/>
      <c r="AN1142" s="1323"/>
      <c r="AO1142" s="1323"/>
      <c r="AP1142" s="1323"/>
      <c r="AQ1142" s="1323"/>
      <c r="AR1142" s="1323"/>
      <c r="AS1142" s="1323"/>
      <c r="AT1142" s="1323"/>
      <c r="AU1142" s="1323"/>
      <c r="AV1142" s="1323"/>
      <c r="AW1142" s="1323"/>
      <c r="AX1142" s="1323"/>
      <c r="AY1142" s="1323"/>
      <c r="AZ1142" s="1323"/>
      <c r="BA1142" s="1323"/>
      <c r="BB1142" s="1323"/>
      <c r="BC1142" s="1323"/>
      <c r="BD1142" s="1323"/>
      <c r="BE1142" s="1323"/>
      <c r="BF1142" s="1324"/>
      <c r="BG1142" s="899"/>
      <c r="BH1142" s="900"/>
      <c r="BI1142" s="900"/>
      <c r="BJ1142" s="900"/>
      <c r="BK1142" s="900"/>
      <c r="BL1142" s="901"/>
      <c r="BM1142" s="105"/>
      <c r="BN1142" s="105"/>
      <c r="BO1142" s="105"/>
      <c r="BP1142" s="105"/>
      <c r="BQ1142" s="105"/>
      <c r="BR1142" s="105"/>
      <c r="BS1142" s="105"/>
      <c r="BT1142" s="105"/>
      <c r="BU1142" s="105"/>
      <c r="BV1142" s="105"/>
      <c r="BW1142" s="105"/>
      <c r="BX1142" s="105"/>
      <c r="BY1142" s="105"/>
      <c r="BZ1142" s="105"/>
      <c r="CA1142" s="105"/>
      <c r="CB1142" s="105"/>
    </row>
    <row r="1143" spans="1:140" s="32" customFormat="1" ht="12.75" customHeight="1">
      <c r="A1143" s="111"/>
      <c r="B1143" s="1109"/>
      <c r="C1143" s="1110"/>
      <c r="D1143" s="1111"/>
      <c r="E1143" s="934"/>
      <c r="F1143" s="1141"/>
      <c r="G1143" s="1141"/>
      <c r="H1143" s="1141"/>
      <c r="I1143" s="1141"/>
      <c r="J1143" s="1141"/>
      <c r="K1143" s="1141"/>
      <c r="L1143" s="1141"/>
      <c r="M1143" s="1141"/>
      <c r="N1143" s="1141"/>
      <c r="O1143" s="1141"/>
      <c r="P1143" s="1141"/>
      <c r="Q1143" s="1141"/>
      <c r="R1143" s="1141"/>
      <c r="S1143" s="1141"/>
      <c r="T1143" s="1141"/>
      <c r="U1143" s="1141"/>
      <c r="V1143" s="1141"/>
      <c r="W1143" s="1141"/>
      <c r="X1143" s="1141"/>
      <c r="Y1143" s="1141"/>
      <c r="Z1143" s="1141"/>
      <c r="AA1143" s="1141"/>
      <c r="AB1143" s="1141"/>
      <c r="AC1143" s="1141"/>
      <c r="AD1143" s="1141"/>
      <c r="AE1143" s="1141"/>
      <c r="AF1143" s="1141"/>
      <c r="AG1143" s="1141"/>
      <c r="AH1143" s="1141"/>
      <c r="AI1143" s="1141"/>
      <c r="AJ1143" s="1141"/>
      <c r="AK1143" s="1141"/>
      <c r="AL1143" s="1141"/>
      <c r="AM1143" s="1141"/>
      <c r="AN1143" s="1141"/>
      <c r="AO1143" s="1141"/>
      <c r="AP1143" s="1141"/>
      <c r="AQ1143" s="1141"/>
      <c r="AR1143" s="1141"/>
      <c r="AS1143" s="1141"/>
      <c r="AT1143" s="1141"/>
      <c r="AU1143" s="1141"/>
      <c r="AV1143" s="1141"/>
      <c r="AW1143" s="1141"/>
      <c r="AX1143" s="1141"/>
      <c r="AY1143" s="1141"/>
      <c r="AZ1143" s="1141"/>
      <c r="BA1143" s="1141"/>
      <c r="BB1143" s="1141"/>
      <c r="BC1143" s="1141"/>
      <c r="BD1143" s="1141"/>
      <c r="BE1143" s="1141"/>
      <c r="BF1143" s="1142"/>
      <c r="BG1143" s="902"/>
      <c r="BH1143" s="903"/>
      <c r="BI1143" s="903"/>
      <c r="BJ1143" s="903"/>
      <c r="BK1143" s="903"/>
      <c r="BL1143" s="904"/>
      <c r="BM1143" s="105"/>
      <c r="BN1143" s="105"/>
      <c r="BO1143" s="105"/>
      <c r="BP1143" s="105"/>
      <c r="BQ1143" s="105"/>
      <c r="BR1143" s="105"/>
      <c r="BS1143" s="105"/>
      <c r="BT1143" s="105"/>
      <c r="BU1143" s="105"/>
      <c r="BV1143" s="105"/>
      <c r="BW1143" s="105"/>
      <c r="BX1143" s="105"/>
      <c r="BY1143" s="105"/>
      <c r="BZ1143" s="105"/>
      <c r="CA1143" s="105"/>
      <c r="CB1143" s="105"/>
    </row>
    <row r="1144" spans="1:140" s="32" customFormat="1" ht="12.75" customHeight="1">
      <c r="A1144" s="111"/>
      <c r="B1144" s="1112"/>
      <c r="C1144" s="1113"/>
      <c r="D1144" s="1114"/>
      <c r="E1144" s="1325"/>
      <c r="F1144" s="1326"/>
      <c r="G1144" s="1326"/>
      <c r="H1144" s="1326"/>
      <c r="I1144" s="1326"/>
      <c r="J1144" s="1326"/>
      <c r="K1144" s="1326"/>
      <c r="L1144" s="1326"/>
      <c r="M1144" s="1326"/>
      <c r="N1144" s="1326"/>
      <c r="O1144" s="1326"/>
      <c r="P1144" s="1326"/>
      <c r="Q1144" s="1326"/>
      <c r="R1144" s="1326"/>
      <c r="S1144" s="1326"/>
      <c r="T1144" s="1326"/>
      <c r="U1144" s="1326"/>
      <c r="V1144" s="1326"/>
      <c r="W1144" s="1326"/>
      <c r="X1144" s="1326"/>
      <c r="Y1144" s="1326"/>
      <c r="Z1144" s="1326"/>
      <c r="AA1144" s="1326"/>
      <c r="AB1144" s="1326"/>
      <c r="AC1144" s="1326"/>
      <c r="AD1144" s="1326"/>
      <c r="AE1144" s="1326"/>
      <c r="AF1144" s="1326"/>
      <c r="AG1144" s="1326"/>
      <c r="AH1144" s="1326"/>
      <c r="AI1144" s="1326"/>
      <c r="AJ1144" s="1326"/>
      <c r="AK1144" s="1326"/>
      <c r="AL1144" s="1326"/>
      <c r="AM1144" s="1326"/>
      <c r="AN1144" s="1326"/>
      <c r="AO1144" s="1326"/>
      <c r="AP1144" s="1326"/>
      <c r="AQ1144" s="1326"/>
      <c r="AR1144" s="1326"/>
      <c r="AS1144" s="1326"/>
      <c r="AT1144" s="1326"/>
      <c r="AU1144" s="1326"/>
      <c r="AV1144" s="1326"/>
      <c r="AW1144" s="1326"/>
      <c r="AX1144" s="1326"/>
      <c r="AY1144" s="1326"/>
      <c r="AZ1144" s="1326"/>
      <c r="BA1144" s="1326"/>
      <c r="BB1144" s="1326"/>
      <c r="BC1144" s="1326"/>
      <c r="BD1144" s="1326"/>
      <c r="BE1144" s="1326"/>
      <c r="BF1144" s="1327"/>
      <c r="BG1144" s="905"/>
      <c r="BH1144" s="906"/>
      <c r="BI1144" s="906"/>
      <c r="BJ1144" s="906"/>
      <c r="BK1144" s="906"/>
      <c r="BL1144" s="907"/>
      <c r="BM1144" s="105"/>
      <c r="BN1144" s="105"/>
      <c r="BO1144" s="105"/>
      <c r="BP1144" s="105"/>
      <c r="BQ1144" s="105"/>
      <c r="BR1144" s="105"/>
      <c r="BS1144" s="105"/>
      <c r="BT1144" s="105"/>
      <c r="BU1144" s="105"/>
      <c r="BV1144" s="105"/>
      <c r="BW1144" s="105"/>
      <c r="BX1144" s="105"/>
      <c r="BY1144" s="105"/>
      <c r="BZ1144" s="105"/>
      <c r="CA1144" s="105"/>
      <c r="CB1144" s="105"/>
    </row>
    <row r="1145" spans="1:140" s="32" customFormat="1" ht="12.75" customHeight="1">
      <c r="A1145" s="111"/>
      <c r="BG1145" s="93"/>
      <c r="BH1145" s="93"/>
      <c r="BI1145" s="93"/>
      <c r="BJ1145" s="93"/>
      <c r="BK1145" s="93"/>
      <c r="BL1145" s="93"/>
      <c r="BM1145" s="105"/>
      <c r="BN1145" s="105"/>
      <c r="BO1145" s="105"/>
      <c r="BP1145" s="105"/>
      <c r="BQ1145" s="105"/>
      <c r="BR1145" s="105"/>
      <c r="BS1145" s="105"/>
      <c r="BT1145" s="105"/>
      <c r="BU1145" s="105"/>
      <c r="BV1145" s="105"/>
      <c r="BW1145" s="105"/>
      <c r="BX1145" s="105"/>
      <c r="BY1145" s="105"/>
      <c r="BZ1145" s="105"/>
      <c r="CA1145" s="105"/>
      <c r="CB1145" s="105"/>
    </row>
    <row r="1146" spans="1:140" s="14" customFormat="1" ht="20.100000000000001" customHeight="1">
      <c r="A1146" s="113" t="s">
        <v>853</v>
      </c>
      <c r="B1146" s="90"/>
      <c r="C1146" s="21"/>
      <c r="D1146" s="11"/>
      <c r="E1146" s="12"/>
      <c r="F1146" s="12"/>
      <c r="G1146" s="12"/>
      <c r="H1146" s="12"/>
      <c r="I1146" s="12"/>
      <c r="J1146" s="12"/>
      <c r="K1146" s="12"/>
      <c r="L1146" s="12"/>
      <c r="M1146" s="12"/>
      <c r="N1146" s="12"/>
      <c r="O1146" s="12"/>
      <c r="P1146" s="12"/>
      <c r="Q1146" s="12"/>
      <c r="R1146" s="12"/>
      <c r="S1146" s="12"/>
      <c r="T1146" s="12"/>
      <c r="U1146" s="12"/>
      <c r="V1146" s="12"/>
      <c r="W1146" s="13"/>
      <c r="X1146" s="13"/>
      <c r="Y1146" s="13"/>
      <c r="Z1146" s="13"/>
      <c r="AA1146" s="13"/>
      <c r="AB1146" s="13"/>
      <c r="AC1146" s="13"/>
      <c r="AD1146" s="13"/>
      <c r="AE1146" s="13"/>
      <c r="AF1146" s="13"/>
      <c r="AG1146" s="13"/>
      <c r="AH1146" s="13"/>
      <c r="AI1146" s="13"/>
      <c r="AJ1146" s="13"/>
      <c r="AK1146" s="13"/>
      <c r="AL1146" s="13"/>
      <c r="AM1146" s="13"/>
      <c r="AN1146" s="13"/>
      <c r="AO1146" s="13"/>
      <c r="AP1146" s="13"/>
      <c r="BG1146" s="93"/>
      <c r="BH1146" s="93"/>
      <c r="BI1146" s="93"/>
      <c r="BJ1146" s="93"/>
      <c r="BK1146" s="93"/>
      <c r="BL1146" s="93"/>
      <c r="BM1146" s="101"/>
      <c r="BN1146" s="101"/>
      <c r="BO1146" s="101"/>
      <c r="BP1146" s="101"/>
      <c r="BQ1146" s="101"/>
      <c r="BR1146" s="101"/>
      <c r="BS1146" s="101"/>
      <c r="BT1146" s="101"/>
      <c r="BU1146" s="101"/>
      <c r="BV1146" s="101"/>
      <c r="BW1146" s="101"/>
      <c r="BX1146" s="101"/>
      <c r="BY1146" s="101"/>
      <c r="BZ1146" s="101"/>
      <c r="CA1146" s="101"/>
      <c r="CB1146" s="101"/>
    </row>
    <row r="1147" spans="1:140" s="14" customFormat="1" ht="12.75" customHeight="1">
      <c r="A1147" s="114"/>
      <c r="B1147" s="969" t="s">
        <v>30</v>
      </c>
      <c r="C1147" s="970"/>
      <c r="D1147" s="971"/>
      <c r="E1147" s="1166" t="s">
        <v>97</v>
      </c>
      <c r="F1147" s="953"/>
      <c r="G1147" s="953"/>
      <c r="H1147" s="953"/>
      <c r="I1147" s="953"/>
      <c r="J1147" s="953"/>
      <c r="K1147" s="953"/>
      <c r="L1147" s="953"/>
      <c r="M1147" s="953"/>
      <c r="N1147" s="953"/>
      <c r="O1147" s="953"/>
      <c r="P1147" s="953"/>
      <c r="Q1147" s="953"/>
      <c r="R1147" s="953"/>
      <c r="S1147" s="953"/>
      <c r="T1147" s="953"/>
      <c r="U1147" s="953"/>
      <c r="V1147" s="953"/>
      <c r="W1147" s="953"/>
      <c r="X1147" s="953"/>
      <c r="Y1147" s="953"/>
      <c r="Z1147" s="953"/>
      <c r="AA1147" s="953"/>
      <c r="AB1147" s="953"/>
      <c r="AC1147" s="953"/>
      <c r="AD1147" s="953"/>
      <c r="AE1147" s="953"/>
      <c r="AF1147" s="953"/>
      <c r="AG1147" s="953"/>
      <c r="AH1147" s="953"/>
      <c r="AI1147" s="953"/>
      <c r="AJ1147" s="953"/>
      <c r="AK1147" s="953"/>
      <c r="AL1147" s="953"/>
      <c r="AM1147" s="953"/>
      <c r="AN1147" s="953"/>
      <c r="AO1147" s="953"/>
      <c r="AP1147" s="953"/>
      <c r="AQ1147" s="953"/>
      <c r="AR1147" s="953"/>
      <c r="AS1147" s="953"/>
      <c r="AT1147" s="953"/>
      <c r="AU1147" s="953"/>
      <c r="AV1147" s="953"/>
      <c r="AW1147" s="953"/>
      <c r="AX1147" s="953"/>
      <c r="AY1147" s="953"/>
      <c r="AZ1147" s="953"/>
      <c r="BA1147" s="953"/>
      <c r="BB1147" s="953"/>
      <c r="BC1147" s="953"/>
      <c r="BD1147" s="953"/>
      <c r="BE1147" s="953"/>
      <c r="BF1147" s="954"/>
      <c r="BG1147" s="899"/>
      <c r="BH1147" s="900"/>
      <c r="BI1147" s="900"/>
      <c r="BJ1147" s="900"/>
      <c r="BK1147" s="900"/>
      <c r="BL1147" s="901"/>
      <c r="BM1147" s="101"/>
      <c r="BN1147" s="101"/>
      <c r="BO1147" s="101"/>
      <c r="BP1147" s="101"/>
      <c r="BQ1147" s="101"/>
      <c r="BR1147" s="101"/>
      <c r="BS1147" s="101"/>
      <c r="BT1147" s="101"/>
      <c r="BU1147" s="101"/>
      <c r="BV1147" s="101"/>
      <c r="BW1147" s="101"/>
      <c r="BX1147" s="101"/>
      <c r="BY1147" s="101"/>
      <c r="BZ1147" s="101"/>
      <c r="CA1147" s="101"/>
      <c r="CB1147" s="101"/>
    </row>
    <row r="1148" spans="1:140" s="14" customFormat="1" ht="12.75" customHeight="1">
      <c r="A1148" s="114"/>
      <c r="B1148" s="975"/>
      <c r="C1148" s="976"/>
      <c r="D1148" s="977"/>
      <c r="E1148" s="957"/>
      <c r="F1148" s="958"/>
      <c r="G1148" s="958"/>
      <c r="H1148" s="958"/>
      <c r="I1148" s="958"/>
      <c r="J1148" s="958"/>
      <c r="K1148" s="958"/>
      <c r="L1148" s="958"/>
      <c r="M1148" s="958"/>
      <c r="N1148" s="958"/>
      <c r="O1148" s="958"/>
      <c r="P1148" s="958"/>
      <c r="Q1148" s="958"/>
      <c r="R1148" s="958"/>
      <c r="S1148" s="958"/>
      <c r="T1148" s="958"/>
      <c r="U1148" s="958"/>
      <c r="V1148" s="958"/>
      <c r="W1148" s="958"/>
      <c r="X1148" s="958"/>
      <c r="Y1148" s="958"/>
      <c r="Z1148" s="958"/>
      <c r="AA1148" s="958"/>
      <c r="AB1148" s="958"/>
      <c r="AC1148" s="958"/>
      <c r="AD1148" s="958"/>
      <c r="AE1148" s="958"/>
      <c r="AF1148" s="958"/>
      <c r="AG1148" s="958"/>
      <c r="AH1148" s="958"/>
      <c r="AI1148" s="958"/>
      <c r="AJ1148" s="958"/>
      <c r="AK1148" s="958"/>
      <c r="AL1148" s="958"/>
      <c r="AM1148" s="958"/>
      <c r="AN1148" s="958"/>
      <c r="AO1148" s="958"/>
      <c r="AP1148" s="958"/>
      <c r="AQ1148" s="958"/>
      <c r="AR1148" s="958"/>
      <c r="AS1148" s="958"/>
      <c r="AT1148" s="958"/>
      <c r="AU1148" s="958"/>
      <c r="AV1148" s="958"/>
      <c r="AW1148" s="958"/>
      <c r="AX1148" s="958"/>
      <c r="AY1148" s="958"/>
      <c r="AZ1148" s="958"/>
      <c r="BA1148" s="958"/>
      <c r="BB1148" s="958"/>
      <c r="BC1148" s="958"/>
      <c r="BD1148" s="958"/>
      <c r="BE1148" s="958"/>
      <c r="BF1148" s="959"/>
      <c r="BG1148" s="905"/>
      <c r="BH1148" s="906"/>
      <c r="BI1148" s="906"/>
      <c r="BJ1148" s="906"/>
      <c r="BK1148" s="906"/>
      <c r="BL1148" s="907"/>
      <c r="BM1148" s="101"/>
      <c r="BN1148" s="101"/>
      <c r="BO1148" s="101"/>
      <c r="BP1148" s="101"/>
      <c r="BQ1148" s="101"/>
      <c r="BR1148" s="101"/>
      <c r="BS1148" s="101"/>
      <c r="BT1148" s="101"/>
      <c r="BU1148" s="101"/>
      <c r="BV1148" s="101"/>
      <c r="BW1148" s="101"/>
      <c r="BX1148" s="101"/>
      <c r="BY1148" s="101"/>
      <c r="BZ1148" s="101"/>
      <c r="CA1148" s="101"/>
      <c r="CB1148" s="101"/>
    </row>
    <row r="1149" spans="1:140" s="14" customFormat="1" ht="12.75" customHeight="1">
      <c r="A1149" s="113"/>
      <c r="B1149" s="969" t="s">
        <v>33</v>
      </c>
      <c r="C1149" s="970"/>
      <c r="D1149" s="971"/>
      <c r="E1149" s="941" t="s">
        <v>603</v>
      </c>
      <c r="F1149" s="941"/>
      <c r="G1149" s="941"/>
      <c r="H1149" s="941"/>
      <c r="I1149" s="941"/>
      <c r="J1149" s="941"/>
      <c r="K1149" s="941"/>
      <c r="L1149" s="941"/>
      <c r="M1149" s="941"/>
      <c r="N1149" s="941"/>
      <c r="O1149" s="941"/>
      <c r="P1149" s="941"/>
      <c r="Q1149" s="941"/>
      <c r="R1149" s="941"/>
      <c r="S1149" s="941"/>
      <c r="T1149" s="941"/>
      <c r="U1149" s="941"/>
      <c r="V1149" s="941"/>
      <c r="W1149" s="941"/>
      <c r="X1149" s="941"/>
      <c r="Y1149" s="941"/>
      <c r="Z1149" s="941"/>
      <c r="AA1149" s="941"/>
      <c r="AB1149" s="941"/>
      <c r="AC1149" s="941"/>
      <c r="AD1149" s="941"/>
      <c r="AE1149" s="941"/>
      <c r="AF1149" s="941"/>
      <c r="AG1149" s="941"/>
      <c r="AH1149" s="941"/>
      <c r="AI1149" s="941"/>
      <c r="AJ1149" s="941"/>
      <c r="AK1149" s="941"/>
      <c r="AL1149" s="941"/>
      <c r="AM1149" s="941"/>
      <c r="AN1149" s="941"/>
      <c r="AO1149" s="941"/>
      <c r="AP1149" s="941"/>
      <c r="AQ1149" s="941"/>
      <c r="AR1149" s="941"/>
      <c r="AS1149" s="941"/>
      <c r="AT1149" s="941"/>
      <c r="AU1149" s="941"/>
      <c r="AV1149" s="941"/>
      <c r="AW1149" s="941"/>
      <c r="AX1149" s="941"/>
      <c r="AY1149" s="941"/>
      <c r="AZ1149" s="941"/>
      <c r="BA1149" s="941"/>
      <c r="BB1149" s="941"/>
      <c r="BC1149" s="941"/>
      <c r="BD1149" s="941"/>
      <c r="BE1149" s="941"/>
      <c r="BF1149" s="941"/>
      <c r="BG1149" s="899"/>
      <c r="BH1149" s="900"/>
      <c r="BI1149" s="900"/>
      <c r="BJ1149" s="900"/>
      <c r="BK1149" s="900"/>
      <c r="BL1149" s="901"/>
      <c r="BM1149" s="101"/>
      <c r="BN1149" s="101"/>
      <c r="BO1149" s="101"/>
      <c r="BP1149" s="101"/>
      <c r="BQ1149" s="101"/>
      <c r="BR1149" s="101"/>
      <c r="BS1149" s="101"/>
      <c r="BT1149" s="101"/>
      <c r="BU1149" s="101"/>
      <c r="BV1149" s="101"/>
      <c r="BW1149" s="101"/>
      <c r="BX1149" s="101"/>
      <c r="BY1149" s="101"/>
      <c r="BZ1149" s="101"/>
      <c r="CA1149" s="101"/>
      <c r="CB1149" s="101"/>
    </row>
    <row r="1150" spans="1:140" s="32" customFormat="1" ht="12.75" customHeight="1">
      <c r="A1150" s="111"/>
      <c r="B1150" s="972"/>
      <c r="C1150" s="973"/>
      <c r="D1150" s="974"/>
      <c r="E1150" s="944"/>
      <c r="F1150" s="944"/>
      <c r="G1150" s="944"/>
      <c r="H1150" s="944"/>
      <c r="I1150" s="944"/>
      <c r="J1150" s="944"/>
      <c r="K1150" s="944"/>
      <c r="L1150" s="944"/>
      <c r="M1150" s="944"/>
      <c r="N1150" s="944"/>
      <c r="O1150" s="944"/>
      <c r="P1150" s="944"/>
      <c r="Q1150" s="944"/>
      <c r="R1150" s="944"/>
      <c r="S1150" s="944"/>
      <c r="T1150" s="944"/>
      <c r="U1150" s="944"/>
      <c r="V1150" s="944"/>
      <c r="W1150" s="944"/>
      <c r="X1150" s="944"/>
      <c r="Y1150" s="944"/>
      <c r="Z1150" s="944"/>
      <c r="AA1150" s="944"/>
      <c r="AB1150" s="944"/>
      <c r="AC1150" s="944"/>
      <c r="AD1150" s="944"/>
      <c r="AE1150" s="944"/>
      <c r="AF1150" s="944"/>
      <c r="AG1150" s="944"/>
      <c r="AH1150" s="944"/>
      <c r="AI1150" s="944"/>
      <c r="AJ1150" s="944"/>
      <c r="AK1150" s="944"/>
      <c r="AL1150" s="944"/>
      <c r="AM1150" s="944"/>
      <c r="AN1150" s="944"/>
      <c r="AO1150" s="944"/>
      <c r="AP1150" s="944"/>
      <c r="AQ1150" s="944"/>
      <c r="AR1150" s="944"/>
      <c r="AS1150" s="944"/>
      <c r="AT1150" s="944"/>
      <c r="AU1150" s="944"/>
      <c r="AV1150" s="944"/>
      <c r="AW1150" s="944"/>
      <c r="AX1150" s="944"/>
      <c r="AY1150" s="944"/>
      <c r="AZ1150" s="944"/>
      <c r="BA1150" s="944"/>
      <c r="BB1150" s="944"/>
      <c r="BC1150" s="944"/>
      <c r="BD1150" s="944"/>
      <c r="BE1150" s="944"/>
      <c r="BF1150" s="944"/>
      <c r="BG1150" s="902"/>
      <c r="BH1150" s="903"/>
      <c r="BI1150" s="903"/>
      <c r="BJ1150" s="903"/>
      <c r="BK1150" s="903"/>
      <c r="BL1150" s="904"/>
      <c r="BM1150" s="105"/>
      <c r="BN1150" s="105"/>
      <c r="BO1150" s="105"/>
      <c r="BP1150" s="105"/>
      <c r="BQ1150" s="105"/>
      <c r="BR1150" s="105"/>
      <c r="BS1150" s="105"/>
      <c r="BT1150" s="105"/>
      <c r="BU1150" s="105"/>
      <c r="BV1150" s="105"/>
      <c r="BW1150" s="105"/>
      <c r="BX1150" s="105"/>
      <c r="BY1150" s="105"/>
      <c r="BZ1150" s="105"/>
      <c r="CA1150" s="105"/>
      <c r="CB1150" s="105"/>
    </row>
    <row r="1151" spans="1:140" s="46" customFormat="1" ht="12.75" customHeight="1">
      <c r="A1151" s="255"/>
      <c r="B1151" s="972"/>
      <c r="C1151" s="973"/>
      <c r="D1151" s="974"/>
      <c r="E1151" s="1036" t="s">
        <v>6</v>
      </c>
      <c r="F1151" s="1036"/>
      <c r="G1151" s="989" t="s">
        <v>601</v>
      </c>
      <c r="H1151" s="989"/>
      <c r="I1151" s="989"/>
      <c r="J1151" s="989"/>
      <c r="K1151" s="989"/>
      <c r="L1151" s="989"/>
      <c r="M1151" s="989"/>
      <c r="N1151" s="989"/>
      <c r="O1151" s="989"/>
      <c r="P1151" s="989"/>
      <c r="Q1151" s="989"/>
      <c r="R1151" s="989"/>
      <c r="S1151" s="989"/>
      <c r="T1151" s="989"/>
      <c r="U1151" s="989"/>
      <c r="V1151" s="989"/>
      <c r="W1151" s="989"/>
      <c r="X1151" s="989"/>
      <c r="Y1151" s="989"/>
      <c r="Z1151" s="989"/>
      <c r="AA1151" s="989"/>
      <c r="AB1151" s="989"/>
      <c r="AC1151" s="989"/>
      <c r="AD1151" s="989"/>
      <c r="AE1151" s="989"/>
      <c r="AF1151" s="989"/>
      <c r="AG1151" s="989"/>
      <c r="AH1151" s="989"/>
      <c r="AI1151" s="989"/>
      <c r="AJ1151" s="989"/>
      <c r="AK1151" s="989"/>
      <c r="AL1151" s="989"/>
      <c r="AM1151" s="989"/>
      <c r="AN1151" s="989"/>
      <c r="AO1151" s="989"/>
      <c r="AP1151" s="989"/>
      <c r="AQ1151" s="989"/>
      <c r="AR1151" s="989"/>
      <c r="AS1151" s="989"/>
      <c r="AT1151" s="989"/>
      <c r="AU1151" s="989"/>
      <c r="AV1151" s="989"/>
      <c r="AW1151" s="989"/>
      <c r="AX1151" s="989"/>
      <c r="AY1151" s="989"/>
      <c r="AZ1151" s="989"/>
      <c r="BA1151" s="989"/>
      <c r="BB1151" s="989"/>
      <c r="BC1151" s="989"/>
      <c r="BD1151" s="989"/>
      <c r="BE1151" s="989"/>
      <c r="BF1151" s="989"/>
      <c r="BG1151" s="902"/>
      <c r="BH1151" s="903"/>
      <c r="BI1151" s="903"/>
      <c r="BJ1151" s="903"/>
      <c r="BK1151" s="903"/>
      <c r="BL1151" s="904"/>
      <c r="CC1151" s="44"/>
      <c r="CD1151" s="44"/>
      <c r="CE1151" s="44"/>
      <c r="CF1151" s="44"/>
      <c r="CG1151" s="44"/>
      <c r="CH1151" s="44"/>
      <c r="CI1151" s="44"/>
      <c r="CJ1151" s="44"/>
      <c r="CK1151" s="44"/>
      <c r="CL1151" s="44"/>
      <c r="CM1151" s="44"/>
      <c r="CN1151" s="44"/>
      <c r="CO1151" s="44"/>
      <c r="CP1151" s="44"/>
      <c r="CQ1151" s="44"/>
      <c r="CR1151" s="44"/>
      <c r="CS1151" s="44"/>
      <c r="CT1151" s="44"/>
      <c r="CU1151" s="44"/>
      <c r="CV1151" s="44"/>
      <c r="CW1151" s="44"/>
      <c r="CX1151" s="44"/>
      <c r="CY1151" s="44"/>
      <c r="CZ1151" s="44"/>
      <c r="DA1151" s="44"/>
      <c r="DB1151" s="44"/>
      <c r="DC1151" s="44"/>
      <c r="DD1151" s="44"/>
      <c r="DE1151" s="44"/>
      <c r="DF1151" s="44"/>
      <c r="DG1151" s="44"/>
      <c r="DH1151" s="44"/>
      <c r="DI1151" s="44"/>
      <c r="DJ1151" s="44"/>
      <c r="DK1151" s="44"/>
      <c r="DL1151" s="44"/>
      <c r="DM1151" s="44"/>
      <c r="DN1151" s="44"/>
      <c r="DO1151" s="44"/>
      <c r="DP1151" s="44"/>
      <c r="DQ1151" s="44"/>
      <c r="DR1151" s="44"/>
      <c r="DS1151" s="44"/>
      <c r="DT1151" s="44"/>
      <c r="DU1151" s="44"/>
      <c r="DV1151" s="44"/>
      <c r="DW1151" s="44"/>
      <c r="DX1151" s="44"/>
      <c r="DY1151" s="44"/>
      <c r="DZ1151" s="44"/>
      <c r="EA1151" s="44"/>
      <c r="EB1151" s="44"/>
      <c r="EC1151" s="44"/>
      <c r="ED1151" s="44"/>
      <c r="EE1151" s="44"/>
      <c r="EF1151" s="44"/>
      <c r="EG1151" s="44"/>
      <c r="EH1151" s="44"/>
      <c r="EI1151" s="44"/>
      <c r="EJ1151" s="44"/>
    </row>
    <row r="1152" spans="1:140" s="46" customFormat="1" ht="12.75" customHeight="1">
      <c r="A1152" s="255"/>
      <c r="B1152" s="972"/>
      <c r="C1152" s="973"/>
      <c r="D1152" s="974"/>
      <c r="E1152" s="1036" t="s">
        <v>3</v>
      </c>
      <c r="F1152" s="1036"/>
      <c r="G1152" s="989" t="s">
        <v>102</v>
      </c>
      <c r="H1152" s="989"/>
      <c r="I1152" s="989"/>
      <c r="J1152" s="989"/>
      <c r="K1152" s="989"/>
      <c r="L1152" s="989"/>
      <c r="M1152" s="989"/>
      <c r="N1152" s="989"/>
      <c r="O1152" s="989"/>
      <c r="P1152" s="989"/>
      <c r="Q1152" s="989"/>
      <c r="R1152" s="989"/>
      <c r="S1152" s="989"/>
      <c r="T1152" s="989"/>
      <c r="U1152" s="989"/>
      <c r="V1152" s="989"/>
      <c r="W1152" s="989"/>
      <c r="X1152" s="989"/>
      <c r="Y1152" s="989"/>
      <c r="Z1152" s="989"/>
      <c r="AA1152" s="989"/>
      <c r="AB1152" s="989"/>
      <c r="AC1152" s="989"/>
      <c r="AD1152" s="989"/>
      <c r="AE1152" s="989"/>
      <c r="AF1152" s="989"/>
      <c r="AG1152" s="989"/>
      <c r="AH1152" s="989"/>
      <c r="AI1152" s="989"/>
      <c r="AJ1152" s="989"/>
      <c r="AK1152" s="989"/>
      <c r="AL1152" s="989"/>
      <c r="AM1152" s="989"/>
      <c r="AN1152" s="989"/>
      <c r="AO1152" s="989"/>
      <c r="AP1152" s="989"/>
      <c r="AQ1152" s="989"/>
      <c r="AR1152" s="989"/>
      <c r="AS1152" s="989"/>
      <c r="AT1152" s="989"/>
      <c r="AU1152" s="989"/>
      <c r="AV1152" s="989"/>
      <c r="AW1152" s="989"/>
      <c r="AX1152" s="989"/>
      <c r="AY1152" s="989"/>
      <c r="AZ1152" s="989"/>
      <c r="BA1152" s="989"/>
      <c r="BB1152" s="989"/>
      <c r="BC1152" s="989"/>
      <c r="BD1152" s="989"/>
      <c r="BE1152" s="989"/>
      <c r="BF1152" s="989"/>
      <c r="BG1152" s="902"/>
      <c r="BH1152" s="903"/>
      <c r="BI1152" s="903"/>
      <c r="BJ1152" s="903"/>
      <c r="BK1152" s="903"/>
      <c r="BL1152" s="904"/>
      <c r="CC1152" s="44"/>
      <c r="CD1152" s="44"/>
      <c r="CE1152" s="44"/>
      <c r="CF1152" s="44"/>
      <c r="CG1152" s="44"/>
      <c r="CH1152" s="44"/>
      <c r="CI1152" s="44"/>
      <c r="CJ1152" s="44"/>
      <c r="CK1152" s="44"/>
      <c r="CL1152" s="44"/>
      <c r="CM1152" s="44"/>
      <c r="CN1152" s="44"/>
      <c r="CO1152" s="44"/>
      <c r="CP1152" s="44"/>
      <c r="CQ1152" s="44"/>
      <c r="CR1152" s="44"/>
      <c r="CS1152" s="44"/>
      <c r="CT1152" s="44"/>
      <c r="CU1152" s="44"/>
      <c r="CV1152" s="44"/>
      <c r="CW1152" s="44"/>
      <c r="CX1152" s="44"/>
      <c r="CY1152" s="44"/>
      <c r="CZ1152" s="44"/>
      <c r="DA1152" s="44"/>
      <c r="DB1152" s="44"/>
      <c r="DC1152" s="44"/>
      <c r="DD1152" s="44"/>
      <c r="DE1152" s="44"/>
      <c r="DF1152" s="44"/>
      <c r="DG1152" s="44"/>
      <c r="DH1152" s="44"/>
      <c r="DI1152" s="44"/>
      <c r="DJ1152" s="44"/>
      <c r="DK1152" s="44"/>
      <c r="DL1152" s="44"/>
      <c r="DM1152" s="44"/>
      <c r="DN1152" s="44"/>
      <c r="DO1152" s="44"/>
      <c r="DP1152" s="44"/>
      <c r="DQ1152" s="44"/>
      <c r="DR1152" s="44"/>
      <c r="DS1152" s="44"/>
      <c r="DT1152" s="44"/>
      <c r="DU1152" s="44"/>
      <c r="DV1152" s="44"/>
      <c r="DW1152" s="44"/>
      <c r="DX1152" s="44"/>
      <c r="DY1152" s="44"/>
      <c r="DZ1152" s="44"/>
      <c r="EA1152" s="44"/>
      <c r="EB1152" s="44"/>
      <c r="EC1152" s="44"/>
      <c r="ED1152" s="44"/>
      <c r="EE1152" s="44"/>
      <c r="EF1152" s="44"/>
      <c r="EG1152" s="44"/>
      <c r="EH1152" s="44"/>
      <c r="EI1152" s="44"/>
      <c r="EJ1152" s="44"/>
    </row>
    <row r="1153" spans="1:140" s="46" customFormat="1" ht="12.75" customHeight="1">
      <c r="A1153" s="255"/>
      <c r="B1153" s="972"/>
      <c r="C1153" s="973"/>
      <c r="D1153" s="974"/>
      <c r="E1153" s="1036" t="s">
        <v>4</v>
      </c>
      <c r="F1153" s="1036"/>
      <c r="G1153" s="989" t="s">
        <v>98</v>
      </c>
      <c r="H1153" s="989"/>
      <c r="I1153" s="989"/>
      <c r="J1153" s="989"/>
      <c r="K1153" s="989"/>
      <c r="L1153" s="989"/>
      <c r="M1153" s="989"/>
      <c r="N1153" s="989"/>
      <c r="O1153" s="989"/>
      <c r="P1153" s="989"/>
      <c r="Q1153" s="989"/>
      <c r="R1153" s="989"/>
      <c r="S1153" s="989"/>
      <c r="T1153" s="989"/>
      <c r="U1153" s="989"/>
      <c r="V1153" s="989"/>
      <c r="W1153" s="989"/>
      <c r="X1153" s="989"/>
      <c r="Y1153" s="989"/>
      <c r="Z1153" s="989"/>
      <c r="AA1153" s="989"/>
      <c r="AB1153" s="989"/>
      <c r="AC1153" s="989"/>
      <c r="AD1153" s="989"/>
      <c r="AE1153" s="989"/>
      <c r="AF1153" s="989"/>
      <c r="AG1153" s="989"/>
      <c r="AH1153" s="989"/>
      <c r="AI1153" s="989"/>
      <c r="AJ1153" s="989"/>
      <c r="AK1153" s="989"/>
      <c r="AL1153" s="989"/>
      <c r="AM1153" s="989"/>
      <c r="AN1153" s="989"/>
      <c r="AO1153" s="989"/>
      <c r="AP1153" s="989"/>
      <c r="AQ1153" s="989"/>
      <c r="AR1153" s="989"/>
      <c r="AS1153" s="989"/>
      <c r="AT1153" s="989"/>
      <c r="AU1153" s="989"/>
      <c r="AV1153" s="989"/>
      <c r="AW1153" s="989"/>
      <c r="AX1153" s="989"/>
      <c r="AY1153" s="989"/>
      <c r="AZ1153" s="989"/>
      <c r="BA1153" s="989"/>
      <c r="BB1153" s="989"/>
      <c r="BC1153" s="989"/>
      <c r="BD1153" s="989"/>
      <c r="BE1153" s="989"/>
      <c r="BF1153" s="989"/>
      <c r="BG1153" s="902"/>
      <c r="BH1153" s="903"/>
      <c r="BI1153" s="903"/>
      <c r="BJ1153" s="903"/>
      <c r="BK1153" s="903"/>
      <c r="BL1153" s="904"/>
      <c r="CC1153" s="44"/>
      <c r="CD1153" s="44"/>
      <c r="CE1153" s="44"/>
      <c r="CF1153" s="44"/>
      <c r="CG1153" s="44"/>
      <c r="CH1153" s="44"/>
      <c r="CI1153" s="44"/>
      <c r="CJ1153" s="44"/>
      <c r="CK1153" s="44"/>
      <c r="CL1153" s="44"/>
      <c r="CM1153" s="44"/>
      <c r="CN1153" s="44"/>
      <c r="CO1153" s="44"/>
      <c r="CP1153" s="44"/>
      <c r="CQ1153" s="44"/>
      <c r="CR1153" s="44"/>
      <c r="CS1153" s="44"/>
      <c r="CT1153" s="44"/>
      <c r="CU1153" s="44"/>
      <c r="CV1153" s="44"/>
      <c r="CW1153" s="44"/>
      <c r="CX1153" s="44"/>
      <c r="CY1153" s="44"/>
      <c r="CZ1153" s="44"/>
      <c r="DA1153" s="44"/>
      <c r="DB1153" s="44"/>
      <c r="DC1153" s="44"/>
      <c r="DD1153" s="44"/>
      <c r="DE1153" s="44"/>
      <c r="DF1153" s="44"/>
      <c r="DG1153" s="44"/>
      <c r="DH1153" s="44"/>
      <c r="DI1153" s="44"/>
      <c r="DJ1153" s="44"/>
      <c r="DK1153" s="44"/>
      <c r="DL1153" s="44"/>
      <c r="DM1153" s="44"/>
      <c r="DN1153" s="44"/>
      <c r="DO1153" s="44"/>
      <c r="DP1153" s="44"/>
      <c r="DQ1153" s="44"/>
      <c r="DR1153" s="44"/>
      <c r="DS1153" s="44"/>
      <c r="DT1153" s="44"/>
      <c r="DU1153" s="44"/>
      <c r="DV1153" s="44"/>
      <c r="DW1153" s="44"/>
      <c r="DX1153" s="44"/>
      <c r="DY1153" s="44"/>
      <c r="DZ1153" s="44"/>
      <c r="EA1153" s="44"/>
      <c r="EB1153" s="44"/>
      <c r="EC1153" s="44"/>
      <c r="ED1153" s="44"/>
      <c r="EE1153" s="44"/>
      <c r="EF1153" s="44"/>
      <c r="EG1153" s="44"/>
      <c r="EH1153" s="44"/>
      <c r="EI1153" s="44"/>
      <c r="EJ1153" s="44"/>
    </row>
    <row r="1154" spans="1:140" s="46" customFormat="1" ht="12.75" customHeight="1">
      <c r="A1154" s="255"/>
      <c r="B1154" s="972"/>
      <c r="C1154" s="973"/>
      <c r="D1154" s="974"/>
      <c r="E1154" s="1036" t="s">
        <v>5</v>
      </c>
      <c r="F1154" s="1036"/>
      <c r="G1154" s="989" t="s">
        <v>99</v>
      </c>
      <c r="H1154" s="989"/>
      <c r="I1154" s="989"/>
      <c r="J1154" s="989"/>
      <c r="K1154" s="989"/>
      <c r="L1154" s="989"/>
      <c r="M1154" s="989"/>
      <c r="N1154" s="989"/>
      <c r="O1154" s="989"/>
      <c r="P1154" s="989"/>
      <c r="Q1154" s="989"/>
      <c r="R1154" s="989"/>
      <c r="S1154" s="989"/>
      <c r="T1154" s="989"/>
      <c r="U1154" s="989"/>
      <c r="V1154" s="989"/>
      <c r="W1154" s="989"/>
      <c r="X1154" s="989"/>
      <c r="Y1154" s="989"/>
      <c r="Z1154" s="989"/>
      <c r="AA1154" s="989"/>
      <c r="AB1154" s="989"/>
      <c r="AC1154" s="989"/>
      <c r="AD1154" s="989"/>
      <c r="AE1154" s="989"/>
      <c r="AF1154" s="989"/>
      <c r="AG1154" s="989"/>
      <c r="AH1154" s="989"/>
      <c r="AI1154" s="989"/>
      <c r="AJ1154" s="989"/>
      <c r="AK1154" s="989"/>
      <c r="AL1154" s="989"/>
      <c r="AM1154" s="989"/>
      <c r="AN1154" s="989"/>
      <c r="AO1154" s="989"/>
      <c r="AP1154" s="989"/>
      <c r="AQ1154" s="989"/>
      <c r="AR1154" s="989"/>
      <c r="AS1154" s="989"/>
      <c r="AT1154" s="989"/>
      <c r="AU1154" s="989"/>
      <c r="AV1154" s="989"/>
      <c r="AW1154" s="989"/>
      <c r="AX1154" s="989"/>
      <c r="AY1154" s="989"/>
      <c r="AZ1154" s="989"/>
      <c r="BA1154" s="989"/>
      <c r="BB1154" s="989"/>
      <c r="BC1154" s="989"/>
      <c r="BD1154" s="989"/>
      <c r="BE1154" s="989"/>
      <c r="BF1154" s="989"/>
      <c r="BG1154" s="902"/>
      <c r="BH1154" s="903"/>
      <c r="BI1154" s="903"/>
      <c r="BJ1154" s="903"/>
      <c r="BK1154" s="903"/>
      <c r="BL1154" s="904"/>
      <c r="CC1154" s="44"/>
      <c r="CD1154" s="44"/>
      <c r="CE1154" s="44"/>
      <c r="CF1154" s="44"/>
      <c r="CG1154" s="44"/>
      <c r="CH1154" s="44"/>
      <c r="CI1154" s="44"/>
      <c r="CJ1154" s="44"/>
      <c r="CK1154" s="44"/>
      <c r="CL1154" s="44"/>
      <c r="CM1154" s="44"/>
      <c r="CN1154" s="44"/>
      <c r="CO1154" s="44"/>
      <c r="CP1154" s="44"/>
      <c r="CQ1154" s="44"/>
      <c r="CR1154" s="44"/>
      <c r="CS1154" s="44"/>
      <c r="CT1154" s="44"/>
      <c r="CU1154" s="44"/>
      <c r="CV1154" s="44"/>
      <c r="CW1154" s="44"/>
      <c r="CX1154" s="44"/>
      <c r="CY1154" s="44"/>
      <c r="CZ1154" s="44"/>
      <c r="DA1154" s="44"/>
      <c r="DB1154" s="44"/>
      <c r="DC1154" s="44"/>
      <c r="DD1154" s="44"/>
      <c r="DE1154" s="44"/>
      <c r="DF1154" s="44"/>
      <c r="DG1154" s="44"/>
      <c r="DH1154" s="44"/>
      <c r="DI1154" s="44"/>
      <c r="DJ1154" s="44"/>
      <c r="DK1154" s="44"/>
      <c r="DL1154" s="44"/>
      <c r="DM1154" s="44"/>
      <c r="DN1154" s="44"/>
      <c r="DO1154" s="44"/>
      <c r="DP1154" s="44"/>
      <c r="DQ1154" s="44"/>
      <c r="DR1154" s="44"/>
      <c r="DS1154" s="44"/>
      <c r="DT1154" s="44"/>
      <c r="DU1154" s="44"/>
      <c r="DV1154" s="44"/>
      <c r="DW1154" s="44"/>
      <c r="DX1154" s="44"/>
      <c r="DY1154" s="44"/>
      <c r="DZ1154" s="44"/>
      <c r="EA1154" s="44"/>
      <c r="EB1154" s="44"/>
      <c r="EC1154" s="44"/>
      <c r="ED1154" s="44"/>
      <c r="EE1154" s="44"/>
      <c r="EF1154" s="44"/>
      <c r="EG1154" s="44"/>
      <c r="EH1154" s="44"/>
      <c r="EI1154" s="44"/>
      <c r="EJ1154" s="44"/>
    </row>
    <row r="1155" spans="1:140" s="46" customFormat="1" ht="12.75" customHeight="1">
      <c r="A1155" s="255"/>
      <c r="B1155" s="972"/>
      <c r="C1155" s="973"/>
      <c r="D1155" s="974"/>
      <c r="E1155" s="1036" t="s">
        <v>7</v>
      </c>
      <c r="F1155" s="1036"/>
      <c r="G1155" s="989" t="s">
        <v>421</v>
      </c>
      <c r="H1155" s="989"/>
      <c r="I1155" s="989"/>
      <c r="J1155" s="989"/>
      <c r="K1155" s="989"/>
      <c r="L1155" s="989"/>
      <c r="M1155" s="989"/>
      <c r="N1155" s="989"/>
      <c r="O1155" s="989"/>
      <c r="P1155" s="989"/>
      <c r="Q1155" s="989"/>
      <c r="R1155" s="989"/>
      <c r="S1155" s="989"/>
      <c r="T1155" s="989"/>
      <c r="U1155" s="989"/>
      <c r="V1155" s="989"/>
      <c r="W1155" s="989"/>
      <c r="X1155" s="989"/>
      <c r="Y1155" s="989"/>
      <c r="Z1155" s="989"/>
      <c r="AA1155" s="989"/>
      <c r="AB1155" s="989"/>
      <c r="AC1155" s="989"/>
      <c r="AD1155" s="989"/>
      <c r="AE1155" s="989"/>
      <c r="AF1155" s="989"/>
      <c r="AG1155" s="989"/>
      <c r="AH1155" s="989"/>
      <c r="AI1155" s="989"/>
      <c r="AJ1155" s="989"/>
      <c r="AK1155" s="989"/>
      <c r="AL1155" s="989"/>
      <c r="AM1155" s="989"/>
      <c r="AN1155" s="989"/>
      <c r="AO1155" s="989"/>
      <c r="AP1155" s="989"/>
      <c r="AQ1155" s="989"/>
      <c r="AR1155" s="989"/>
      <c r="AS1155" s="989"/>
      <c r="AT1155" s="989"/>
      <c r="AU1155" s="989"/>
      <c r="AV1155" s="989"/>
      <c r="AW1155" s="989"/>
      <c r="AX1155" s="989"/>
      <c r="AY1155" s="989"/>
      <c r="AZ1155" s="989"/>
      <c r="BA1155" s="989"/>
      <c r="BB1155" s="989"/>
      <c r="BC1155" s="989"/>
      <c r="BD1155" s="989"/>
      <c r="BE1155" s="989"/>
      <c r="BF1155" s="990"/>
      <c r="BG1155" s="902"/>
      <c r="BH1155" s="903"/>
      <c r="BI1155" s="903"/>
      <c r="BJ1155" s="903"/>
      <c r="BK1155" s="903"/>
      <c r="BL1155" s="904"/>
      <c r="CC1155" s="44"/>
      <c r="CD1155" s="44"/>
      <c r="CE1155" s="44"/>
      <c r="CF1155" s="44"/>
      <c r="CG1155" s="44"/>
      <c r="CH1155" s="44"/>
      <c r="CI1155" s="44"/>
      <c r="CJ1155" s="44"/>
      <c r="CK1155" s="44"/>
      <c r="CL1155" s="44"/>
      <c r="CM1155" s="44"/>
      <c r="CN1155" s="44"/>
      <c r="CO1155" s="44"/>
      <c r="CP1155" s="44"/>
      <c r="CQ1155" s="44"/>
      <c r="CR1155" s="44"/>
      <c r="CS1155" s="44"/>
      <c r="CT1155" s="44"/>
      <c r="CU1155" s="44"/>
      <c r="CV1155" s="44"/>
      <c r="CW1155" s="44"/>
      <c r="CX1155" s="44"/>
      <c r="CY1155" s="44"/>
      <c r="CZ1155" s="44"/>
      <c r="DA1155" s="44"/>
      <c r="DB1155" s="44"/>
      <c r="DC1155" s="44"/>
      <c r="DD1155" s="44"/>
      <c r="DE1155" s="44"/>
      <c r="DF1155" s="44"/>
      <c r="DG1155" s="44"/>
      <c r="DH1155" s="44"/>
      <c r="DI1155" s="44"/>
      <c r="DJ1155" s="44"/>
      <c r="DK1155" s="44"/>
      <c r="DL1155" s="44"/>
      <c r="DM1155" s="44"/>
      <c r="DN1155" s="44"/>
      <c r="DO1155" s="44"/>
      <c r="DP1155" s="44"/>
      <c r="DQ1155" s="44"/>
      <c r="DR1155" s="44"/>
      <c r="DS1155" s="44"/>
      <c r="DT1155" s="44"/>
      <c r="DU1155" s="44"/>
      <c r="DV1155" s="44"/>
      <c r="DW1155" s="44"/>
      <c r="DX1155" s="44"/>
      <c r="DY1155" s="44"/>
      <c r="DZ1155" s="44"/>
      <c r="EA1155" s="44"/>
      <c r="EB1155" s="44"/>
      <c r="EC1155" s="44"/>
      <c r="ED1155" s="44"/>
      <c r="EE1155" s="44"/>
      <c r="EF1155" s="44"/>
      <c r="EG1155" s="44"/>
      <c r="EH1155" s="44"/>
      <c r="EI1155" s="44"/>
      <c r="EJ1155" s="44"/>
    </row>
    <row r="1156" spans="1:140" s="46" customFormat="1" ht="12.75" customHeight="1">
      <c r="A1156" s="255"/>
      <c r="B1156" s="972"/>
      <c r="C1156" s="973"/>
      <c r="D1156" s="974"/>
      <c r="E1156" s="323"/>
      <c r="F1156" s="323"/>
      <c r="G1156" s="989"/>
      <c r="H1156" s="989"/>
      <c r="I1156" s="989"/>
      <c r="J1156" s="989"/>
      <c r="K1156" s="989"/>
      <c r="L1156" s="989"/>
      <c r="M1156" s="989"/>
      <c r="N1156" s="989"/>
      <c r="O1156" s="989"/>
      <c r="P1156" s="989"/>
      <c r="Q1156" s="989"/>
      <c r="R1156" s="989"/>
      <c r="S1156" s="989"/>
      <c r="T1156" s="989"/>
      <c r="U1156" s="989"/>
      <c r="V1156" s="989"/>
      <c r="W1156" s="989"/>
      <c r="X1156" s="989"/>
      <c r="Y1156" s="989"/>
      <c r="Z1156" s="989"/>
      <c r="AA1156" s="989"/>
      <c r="AB1156" s="989"/>
      <c r="AC1156" s="989"/>
      <c r="AD1156" s="989"/>
      <c r="AE1156" s="989"/>
      <c r="AF1156" s="989"/>
      <c r="AG1156" s="989"/>
      <c r="AH1156" s="989"/>
      <c r="AI1156" s="989"/>
      <c r="AJ1156" s="989"/>
      <c r="AK1156" s="989"/>
      <c r="AL1156" s="989"/>
      <c r="AM1156" s="989"/>
      <c r="AN1156" s="989"/>
      <c r="AO1156" s="989"/>
      <c r="AP1156" s="989"/>
      <c r="AQ1156" s="989"/>
      <c r="AR1156" s="989"/>
      <c r="AS1156" s="989"/>
      <c r="AT1156" s="989"/>
      <c r="AU1156" s="989"/>
      <c r="AV1156" s="989"/>
      <c r="AW1156" s="989"/>
      <c r="AX1156" s="989"/>
      <c r="AY1156" s="989"/>
      <c r="AZ1156" s="989"/>
      <c r="BA1156" s="989"/>
      <c r="BB1156" s="989"/>
      <c r="BC1156" s="989"/>
      <c r="BD1156" s="989"/>
      <c r="BE1156" s="989"/>
      <c r="BF1156" s="990"/>
      <c r="BG1156" s="902"/>
      <c r="BH1156" s="903"/>
      <c r="BI1156" s="903"/>
      <c r="BJ1156" s="903"/>
      <c r="BK1156" s="903"/>
      <c r="BL1156" s="904"/>
      <c r="CC1156" s="44"/>
      <c r="CD1156" s="44"/>
      <c r="CE1156" s="44"/>
      <c r="CF1156" s="44"/>
      <c r="CG1156" s="44"/>
      <c r="CH1156" s="44"/>
      <c r="CI1156" s="44"/>
      <c r="CJ1156" s="44"/>
      <c r="CK1156" s="44"/>
      <c r="CL1156" s="44"/>
      <c r="CM1156" s="44"/>
      <c r="CN1156" s="44"/>
      <c r="CO1156" s="44"/>
      <c r="CP1156" s="44"/>
      <c r="CQ1156" s="44"/>
      <c r="CR1156" s="44"/>
      <c r="CS1156" s="44"/>
      <c r="CT1156" s="44"/>
      <c r="CU1156" s="44"/>
      <c r="CV1156" s="44"/>
      <c r="CW1156" s="44"/>
      <c r="CX1156" s="44"/>
      <c r="CY1156" s="44"/>
      <c r="CZ1156" s="44"/>
      <c r="DA1156" s="44"/>
      <c r="DB1156" s="44"/>
      <c r="DC1156" s="44"/>
      <c r="DD1156" s="44"/>
      <c r="DE1156" s="44"/>
      <c r="DF1156" s="44"/>
      <c r="DG1156" s="44"/>
      <c r="DH1156" s="44"/>
      <c r="DI1156" s="44"/>
      <c r="DJ1156" s="44"/>
      <c r="DK1156" s="44"/>
      <c r="DL1156" s="44"/>
      <c r="DM1156" s="44"/>
      <c r="DN1156" s="44"/>
      <c r="DO1156" s="44"/>
      <c r="DP1156" s="44"/>
      <c r="DQ1156" s="44"/>
      <c r="DR1156" s="44"/>
      <c r="DS1156" s="44"/>
      <c r="DT1156" s="44"/>
      <c r="DU1156" s="44"/>
      <c r="DV1156" s="44"/>
      <c r="DW1156" s="44"/>
      <c r="DX1156" s="44"/>
      <c r="DY1156" s="44"/>
      <c r="DZ1156" s="44"/>
      <c r="EA1156" s="44"/>
      <c r="EB1156" s="44"/>
      <c r="EC1156" s="44"/>
      <c r="ED1156" s="44"/>
      <c r="EE1156" s="44"/>
      <c r="EF1156" s="44"/>
      <c r="EG1156" s="44"/>
      <c r="EH1156" s="44"/>
      <c r="EI1156" s="44"/>
      <c r="EJ1156" s="44"/>
    </row>
    <row r="1157" spans="1:140" s="46" customFormat="1" ht="12.75" customHeight="1">
      <c r="A1157" s="255"/>
      <c r="B1157" s="972"/>
      <c r="C1157" s="973"/>
      <c r="D1157" s="974"/>
      <c r="E1157" s="1036" t="s">
        <v>8</v>
      </c>
      <c r="F1157" s="1036"/>
      <c r="G1157" s="989" t="s">
        <v>422</v>
      </c>
      <c r="H1157" s="989"/>
      <c r="I1157" s="989"/>
      <c r="J1157" s="989"/>
      <c r="K1157" s="989"/>
      <c r="L1157" s="989"/>
      <c r="M1157" s="989"/>
      <c r="N1157" s="989"/>
      <c r="O1157" s="989"/>
      <c r="P1157" s="989"/>
      <c r="Q1157" s="989"/>
      <c r="R1157" s="989"/>
      <c r="S1157" s="989"/>
      <c r="T1157" s="989"/>
      <c r="U1157" s="989"/>
      <c r="V1157" s="989"/>
      <c r="W1157" s="989"/>
      <c r="X1157" s="989"/>
      <c r="Y1157" s="989"/>
      <c r="Z1157" s="989"/>
      <c r="AA1157" s="989"/>
      <c r="AB1157" s="989"/>
      <c r="AC1157" s="989"/>
      <c r="AD1157" s="989"/>
      <c r="AE1157" s="989"/>
      <c r="AF1157" s="989"/>
      <c r="AG1157" s="989"/>
      <c r="AH1157" s="989"/>
      <c r="AI1157" s="989"/>
      <c r="AJ1157" s="989"/>
      <c r="AK1157" s="989"/>
      <c r="AL1157" s="989"/>
      <c r="AM1157" s="989"/>
      <c r="AN1157" s="989"/>
      <c r="AO1157" s="989"/>
      <c r="AP1157" s="989"/>
      <c r="AQ1157" s="989"/>
      <c r="AR1157" s="989"/>
      <c r="AS1157" s="989"/>
      <c r="AT1157" s="989"/>
      <c r="AU1157" s="989"/>
      <c r="AV1157" s="989"/>
      <c r="AW1157" s="989"/>
      <c r="AX1157" s="989"/>
      <c r="AY1157" s="989"/>
      <c r="AZ1157" s="989"/>
      <c r="BA1157" s="989"/>
      <c r="BB1157" s="989"/>
      <c r="BC1157" s="989"/>
      <c r="BD1157" s="989"/>
      <c r="BE1157" s="989"/>
      <c r="BF1157" s="989"/>
      <c r="BG1157" s="902"/>
      <c r="BH1157" s="903"/>
      <c r="BI1157" s="903"/>
      <c r="BJ1157" s="903"/>
      <c r="BK1157" s="903"/>
      <c r="BL1157" s="904"/>
      <c r="CC1157" s="44"/>
      <c r="CD1157" s="44"/>
      <c r="CE1157" s="44"/>
      <c r="CF1157" s="44"/>
      <c r="CG1157" s="44"/>
      <c r="CH1157" s="44"/>
      <c r="CI1157" s="44"/>
      <c r="CJ1157" s="44"/>
      <c r="CK1157" s="44"/>
      <c r="CL1157" s="44"/>
      <c r="CM1157" s="44"/>
      <c r="CN1157" s="44"/>
      <c r="CO1157" s="44"/>
      <c r="CP1157" s="44"/>
      <c r="CQ1157" s="44"/>
      <c r="CR1157" s="44"/>
      <c r="CS1157" s="44"/>
      <c r="CT1157" s="44"/>
      <c r="CU1157" s="44"/>
      <c r="CV1157" s="44"/>
      <c r="CW1157" s="44"/>
      <c r="CX1157" s="44"/>
      <c r="CY1157" s="44"/>
      <c r="CZ1157" s="44"/>
      <c r="DA1157" s="44"/>
      <c r="DB1157" s="44"/>
      <c r="DC1157" s="44"/>
      <c r="DD1157" s="44"/>
      <c r="DE1157" s="44"/>
      <c r="DF1157" s="44"/>
      <c r="DG1157" s="44"/>
      <c r="DH1157" s="44"/>
      <c r="DI1157" s="44"/>
      <c r="DJ1157" s="44"/>
      <c r="DK1157" s="44"/>
      <c r="DL1157" s="44"/>
      <c r="DM1157" s="44"/>
      <c r="DN1157" s="44"/>
      <c r="DO1157" s="44"/>
      <c r="DP1157" s="44"/>
      <c r="DQ1157" s="44"/>
      <c r="DR1157" s="44"/>
      <c r="DS1157" s="44"/>
      <c r="DT1157" s="44"/>
      <c r="DU1157" s="44"/>
      <c r="DV1157" s="44"/>
      <c r="DW1157" s="44"/>
      <c r="DX1157" s="44"/>
      <c r="DY1157" s="44"/>
      <c r="DZ1157" s="44"/>
      <c r="EA1157" s="44"/>
      <c r="EB1157" s="44"/>
      <c r="EC1157" s="44"/>
      <c r="ED1157" s="44"/>
      <c r="EE1157" s="44"/>
      <c r="EF1157" s="44"/>
      <c r="EG1157" s="44"/>
      <c r="EH1157" s="44"/>
      <c r="EI1157" s="44"/>
      <c r="EJ1157" s="44"/>
    </row>
    <row r="1158" spans="1:140" s="46" customFormat="1" ht="12.75" customHeight="1">
      <c r="A1158" s="255"/>
      <c r="B1158" s="972"/>
      <c r="C1158" s="973"/>
      <c r="D1158" s="974"/>
      <c r="E1158" s="1036" t="s">
        <v>9</v>
      </c>
      <c r="F1158" s="1036"/>
      <c r="G1158" s="989" t="s">
        <v>100</v>
      </c>
      <c r="H1158" s="989"/>
      <c r="I1158" s="989"/>
      <c r="J1158" s="989"/>
      <c r="K1158" s="989"/>
      <c r="L1158" s="989"/>
      <c r="M1158" s="989"/>
      <c r="N1158" s="989"/>
      <c r="O1158" s="989"/>
      <c r="P1158" s="989"/>
      <c r="Q1158" s="989"/>
      <c r="R1158" s="989"/>
      <c r="S1158" s="989"/>
      <c r="T1158" s="989"/>
      <c r="U1158" s="989"/>
      <c r="V1158" s="989"/>
      <c r="W1158" s="989"/>
      <c r="X1158" s="989"/>
      <c r="Y1158" s="989"/>
      <c r="Z1158" s="989"/>
      <c r="AA1158" s="989"/>
      <c r="AB1158" s="989"/>
      <c r="AC1158" s="989"/>
      <c r="AD1158" s="989"/>
      <c r="AE1158" s="989"/>
      <c r="AF1158" s="989"/>
      <c r="AG1158" s="989"/>
      <c r="AH1158" s="989"/>
      <c r="AI1158" s="989"/>
      <c r="AJ1158" s="989"/>
      <c r="AK1158" s="989"/>
      <c r="AL1158" s="989"/>
      <c r="AM1158" s="989"/>
      <c r="AN1158" s="989"/>
      <c r="AO1158" s="989"/>
      <c r="AP1158" s="989"/>
      <c r="AQ1158" s="989"/>
      <c r="AR1158" s="989"/>
      <c r="AS1158" s="989"/>
      <c r="AT1158" s="989"/>
      <c r="AU1158" s="989"/>
      <c r="AV1158" s="989"/>
      <c r="AW1158" s="989"/>
      <c r="AX1158" s="989"/>
      <c r="AY1158" s="989"/>
      <c r="AZ1158" s="989"/>
      <c r="BA1158" s="989"/>
      <c r="BB1158" s="989"/>
      <c r="BC1158" s="989"/>
      <c r="BD1158" s="989"/>
      <c r="BE1158" s="989"/>
      <c r="BF1158" s="989"/>
      <c r="BG1158" s="902"/>
      <c r="BH1158" s="903"/>
      <c r="BI1158" s="903"/>
      <c r="BJ1158" s="903"/>
      <c r="BK1158" s="903"/>
      <c r="BL1158" s="904"/>
      <c r="CC1158" s="44"/>
      <c r="CD1158" s="44"/>
      <c r="CE1158" s="44"/>
      <c r="CF1158" s="44"/>
      <c r="CG1158" s="44"/>
      <c r="CH1158" s="44"/>
      <c r="CI1158" s="44"/>
      <c r="CJ1158" s="44"/>
      <c r="CK1158" s="44"/>
      <c r="CL1158" s="44"/>
      <c r="CM1158" s="44"/>
      <c r="CN1158" s="44"/>
      <c r="CO1158" s="44"/>
      <c r="CP1158" s="44"/>
      <c r="CQ1158" s="44"/>
      <c r="CR1158" s="44"/>
      <c r="CS1158" s="44"/>
      <c r="CT1158" s="44"/>
      <c r="CU1158" s="44"/>
      <c r="CV1158" s="44"/>
      <c r="CW1158" s="44"/>
      <c r="CX1158" s="44"/>
      <c r="CY1158" s="44"/>
      <c r="CZ1158" s="44"/>
      <c r="DA1158" s="44"/>
      <c r="DB1158" s="44"/>
      <c r="DC1158" s="44"/>
      <c r="DD1158" s="44"/>
      <c r="DE1158" s="44"/>
      <c r="DF1158" s="44"/>
      <c r="DG1158" s="44"/>
      <c r="DH1158" s="44"/>
      <c r="DI1158" s="44"/>
      <c r="DJ1158" s="44"/>
      <c r="DK1158" s="44"/>
      <c r="DL1158" s="44"/>
      <c r="DM1158" s="44"/>
      <c r="DN1158" s="44"/>
      <c r="DO1158" s="44"/>
      <c r="DP1158" s="44"/>
      <c r="DQ1158" s="44"/>
      <c r="DR1158" s="44"/>
      <c r="DS1158" s="44"/>
      <c r="DT1158" s="44"/>
      <c r="DU1158" s="44"/>
      <c r="DV1158" s="44"/>
      <c r="DW1158" s="44"/>
      <c r="DX1158" s="44"/>
      <c r="DY1158" s="44"/>
      <c r="DZ1158" s="44"/>
      <c r="EA1158" s="44"/>
      <c r="EB1158" s="44"/>
      <c r="EC1158" s="44"/>
      <c r="ED1158" s="44"/>
      <c r="EE1158" s="44"/>
      <c r="EF1158" s="44"/>
      <c r="EG1158" s="44"/>
      <c r="EH1158" s="44"/>
      <c r="EI1158" s="44"/>
      <c r="EJ1158" s="44"/>
    </row>
    <row r="1159" spans="1:140" s="46" customFormat="1" ht="12.75" customHeight="1">
      <c r="A1159" s="255"/>
      <c r="B1159" s="972"/>
      <c r="C1159" s="973"/>
      <c r="D1159" s="974"/>
      <c r="E1159" s="1036" t="s">
        <v>10</v>
      </c>
      <c r="F1159" s="1036"/>
      <c r="G1159" s="989" t="s">
        <v>101</v>
      </c>
      <c r="H1159" s="989"/>
      <c r="I1159" s="989"/>
      <c r="J1159" s="989"/>
      <c r="K1159" s="989"/>
      <c r="L1159" s="989"/>
      <c r="M1159" s="989"/>
      <c r="N1159" s="989"/>
      <c r="O1159" s="989"/>
      <c r="P1159" s="989"/>
      <c r="Q1159" s="989"/>
      <c r="R1159" s="989"/>
      <c r="S1159" s="989"/>
      <c r="T1159" s="989"/>
      <c r="U1159" s="989"/>
      <c r="V1159" s="989"/>
      <c r="W1159" s="989"/>
      <c r="X1159" s="989"/>
      <c r="Y1159" s="989"/>
      <c r="Z1159" s="989"/>
      <c r="AA1159" s="989"/>
      <c r="AB1159" s="989"/>
      <c r="AC1159" s="989"/>
      <c r="AD1159" s="989"/>
      <c r="AE1159" s="989"/>
      <c r="AF1159" s="989"/>
      <c r="AG1159" s="989"/>
      <c r="AH1159" s="989"/>
      <c r="AI1159" s="989"/>
      <c r="AJ1159" s="989"/>
      <c r="AK1159" s="989"/>
      <c r="AL1159" s="989"/>
      <c r="AM1159" s="989"/>
      <c r="AN1159" s="989"/>
      <c r="AO1159" s="989"/>
      <c r="AP1159" s="989"/>
      <c r="AQ1159" s="989"/>
      <c r="AR1159" s="989"/>
      <c r="AS1159" s="989"/>
      <c r="AT1159" s="989"/>
      <c r="AU1159" s="989"/>
      <c r="AV1159" s="989"/>
      <c r="AW1159" s="989"/>
      <c r="AX1159" s="989"/>
      <c r="AY1159" s="989"/>
      <c r="AZ1159" s="989"/>
      <c r="BA1159" s="989"/>
      <c r="BB1159" s="989"/>
      <c r="BC1159" s="989"/>
      <c r="BD1159" s="989"/>
      <c r="BE1159" s="989"/>
      <c r="BF1159" s="989"/>
      <c r="BG1159" s="902"/>
      <c r="BH1159" s="903"/>
      <c r="BI1159" s="903"/>
      <c r="BJ1159" s="903"/>
      <c r="BK1159" s="903"/>
      <c r="BL1159" s="904"/>
      <c r="CC1159" s="44"/>
      <c r="CD1159" s="44"/>
      <c r="CE1159" s="44"/>
      <c r="CF1159" s="44"/>
      <c r="CG1159" s="44"/>
      <c r="CH1159" s="44"/>
      <c r="CI1159" s="44"/>
      <c r="CJ1159" s="44"/>
      <c r="CK1159" s="44"/>
      <c r="CL1159" s="44"/>
      <c r="CM1159" s="44"/>
      <c r="CN1159" s="44"/>
      <c r="CO1159" s="44"/>
      <c r="CP1159" s="44"/>
      <c r="CQ1159" s="44"/>
      <c r="CR1159" s="44"/>
      <c r="CS1159" s="44"/>
      <c r="CT1159" s="44"/>
      <c r="CU1159" s="44"/>
      <c r="CV1159" s="44"/>
      <c r="CW1159" s="44"/>
      <c r="CX1159" s="44"/>
      <c r="CY1159" s="44"/>
      <c r="CZ1159" s="44"/>
      <c r="DA1159" s="44"/>
      <c r="DB1159" s="44"/>
      <c r="DC1159" s="44"/>
      <c r="DD1159" s="44"/>
      <c r="DE1159" s="44"/>
      <c r="DF1159" s="44"/>
      <c r="DG1159" s="44"/>
      <c r="DH1159" s="44"/>
      <c r="DI1159" s="44"/>
      <c r="DJ1159" s="44"/>
      <c r="DK1159" s="44"/>
      <c r="DL1159" s="44"/>
      <c r="DM1159" s="44"/>
      <c r="DN1159" s="44"/>
      <c r="DO1159" s="44"/>
      <c r="DP1159" s="44"/>
      <c r="DQ1159" s="44"/>
      <c r="DR1159" s="44"/>
      <c r="DS1159" s="44"/>
      <c r="DT1159" s="44"/>
      <c r="DU1159" s="44"/>
      <c r="DV1159" s="44"/>
      <c r="DW1159" s="44"/>
      <c r="DX1159" s="44"/>
      <c r="DY1159" s="44"/>
      <c r="DZ1159" s="44"/>
      <c r="EA1159" s="44"/>
      <c r="EB1159" s="44"/>
      <c r="EC1159" s="44"/>
      <c r="ED1159" s="44"/>
      <c r="EE1159" s="44"/>
      <c r="EF1159" s="44"/>
      <c r="EG1159" s="44"/>
      <c r="EH1159" s="44"/>
      <c r="EI1159" s="44"/>
      <c r="EJ1159" s="44"/>
    </row>
    <row r="1160" spans="1:140" s="46" customFormat="1" ht="12.75" customHeight="1">
      <c r="A1160" s="255"/>
      <c r="B1160" s="972"/>
      <c r="C1160" s="973"/>
      <c r="D1160" s="974"/>
      <c r="E1160" s="1035" t="s">
        <v>11</v>
      </c>
      <c r="F1160" s="1036"/>
      <c r="G1160" s="989" t="s">
        <v>124</v>
      </c>
      <c r="H1160" s="989"/>
      <c r="I1160" s="989"/>
      <c r="J1160" s="989"/>
      <c r="K1160" s="989"/>
      <c r="L1160" s="989"/>
      <c r="M1160" s="989"/>
      <c r="N1160" s="989"/>
      <c r="O1160" s="989"/>
      <c r="P1160" s="989"/>
      <c r="Q1160" s="989"/>
      <c r="R1160" s="989"/>
      <c r="S1160" s="989"/>
      <c r="T1160" s="989"/>
      <c r="U1160" s="989"/>
      <c r="V1160" s="989"/>
      <c r="W1160" s="989"/>
      <c r="X1160" s="989"/>
      <c r="Y1160" s="989"/>
      <c r="Z1160" s="989"/>
      <c r="AA1160" s="989"/>
      <c r="AB1160" s="989"/>
      <c r="AC1160" s="989"/>
      <c r="AD1160" s="989"/>
      <c r="AE1160" s="989"/>
      <c r="AF1160" s="989"/>
      <c r="AG1160" s="989"/>
      <c r="AH1160" s="989"/>
      <c r="AI1160" s="989"/>
      <c r="AJ1160" s="989"/>
      <c r="AK1160" s="989"/>
      <c r="AL1160" s="989"/>
      <c r="AM1160" s="989"/>
      <c r="AN1160" s="989"/>
      <c r="AO1160" s="989"/>
      <c r="AP1160" s="989"/>
      <c r="AQ1160" s="989"/>
      <c r="AR1160" s="989"/>
      <c r="AS1160" s="989"/>
      <c r="AT1160" s="989"/>
      <c r="AU1160" s="989"/>
      <c r="AV1160" s="989"/>
      <c r="AW1160" s="989"/>
      <c r="AX1160" s="989"/>
      <c r="AY1160" s="989"/>
      <c r="AZ1160" s="989"/>
      <c r="BA1160" s="989"/>
      <c r="BB1160" s="989"/>
      <c r="BC1160" s="989"/>
      <c r="BD1160" s="989"/>
      <c r="BE1160" s="989"/>
      <c r="BF1160" s="990"/>
      <c r="BG1160" s="902"/>
      <c r="BH1160" s="903"/>
      <c r="BI1160" s="903"/>
      <c r="BJ1160" s="903"/>
      <c r="BK1160" s="903"/>
      <c r="BL1160" s="904"/>
      <c r="CC1160" s="44"/>
      <c r="CD1160" s="44"/>
      <c r="CE1160" s="44"/>
      <c r="CF1160" s="44"/>
      <c r="CG1160" s="44"/>
      <c r="CH1160" s="44"/>
      <c r="CI1160" s="44"/>
      <c r="CJ1160" s="44"/>
      <c r="CK1160" s="44"/>
      <c r="CL1160" s="44"/>
      <c r="CM1160" s="44"/>
      <c r="CN1160" s="44"/>
      <c r="CO1160" s="44"/>
      <c r="CP1160" s="44"/>
      <c r="CQ1160" s="44"/>
      <c r="CR1160" s="44"/>
      <c r="CS1160" s="44"/>
      <c r="CT1160" s="44"/>
      <c r="CU1160" s="44"/>
      <c r="CV1160" s="44"/>
      <c r="CW1160" s="44"/>
      <c r="CX1160" s="44"/>
      <c r="CY1160" s="44"/>
      <c r="CZ1160" s="44"/>
      <c r="DA1160" s="44"/>
      <c r="DB1160" s="44"/>
      <c r="DC1160" s="44"/>
      <c r="DD1160" s="44"/>
      <c r="DE1160" s="44"/>
      <c r="DF1160" s="44"/>
      <c r="DG1160" s="44"/>
      <c r="DH1160" s="44"/>
      <c r="DI1160" s="44"/>
      <c r="DJ1160" s="44"/>
      <c r="DK1160" s="44"/>
      <c r="DL1160" s="44"/>
      <c r="DM1160" s="44"/>
      <c r="DN1160" s="44"/>
      <c r="DO1160" s="44"/>
      <c r="DP1160" s="44"/>
      <c r="DQ1160" s="44"/>
      <c r="DR1160" s="44"/>
      <c r="DS1160" s="44"/>
      <c r="DT1160" s="44"/>
      <c r="DU1160" s="44"/>
      <c r="DV1160" s="44"/>
      <c r="DW1160" s="44"/>
      <c r="DX1160" s="44"/>
      <c r="DY1160" s="44"/>
      <c r="DZ1160" s="44"/>
      <c r="EA1160" s="44"/>
      <c r="EB1160" s="44"/>
      <c r="EC1160" s="44"/>
      <c r="ED1160" s="44"/>
      <c r="EE1160" s="44"/>
      <c r="EF1160" s="44"/>
      <c r="EG1160" s="44"/>
      <c r="EH1160" s="44"/>
      <c r="EI1160" s="44"/>
      <c r="EJ1160" s="44"/>
    </row>
    <row r="1161" spans="1:140" s="32" customFormat="1" ht="7.5" customHeight="1">
      <c r="A1161" s="111"/>
      <c r="B1161" s="975"/>
      <c r="C1161" s="976"/>
      <c r="D1161" s="977"/>
      <c r="E1161" s="153"/>
      <c r="F1161" s="153"/>
      <c r="G1161" s="153"/>
      <c r="H1161" s="153"/>
      <c r="I1161" s="153"/>
      <c r="J1161" s="153"/>
      <c r="K1161" s="153"/>
      <c r="L1161" s="153"/>
      <c r="M1161" s="153"/>
      <c r="N1161" s="153"/>
      <c r="O1161" s="153"/>
      <c r="P1161" s="153"/>
      <c r="Q1161" s="153"/>
      <c r="R1161" s="153"/>
      <c r="S1161" s="153"/>
      <c r="T1161" s="153"/>
      <c r="U1161" s="153"/>
      <c r="V1161" s="153"/>
      <c r="W1161" s="153"/>
      <c r="X1161" s="153"/>
      <c r="Y1161" s="153"/>
      <c r="Z1161" s="153"/>
      <c r="AA1161" s="153"/>
      <c r="AB1161" s="153"/>
      <c r="AC1161" s="153"/>
      <c r="AD1161" s="153"/>
      <c r="AE1161" s="153"/>
      <c r="AF1161" s="153"/>
      <c r="AG1161" s="153"/>
      <c r="AH1161" s="153"/>
      <c r="AI1161" s="153"/>
      <c r="AJ1161" s="153"/>
      <c r="AK1161" s="153"/>
      <c r="AL1161" s="153"/>
      <c r="AM1161" s="153"/>
      <c r="AN1161" s="153"/>
      <c r="AO1161" s="153"/>
      <c r="AP1161" s="153"/>
      <c r="AQ1161" s="153"/>
      <c r="AR1161" s="153"/>
      <c r="AS1161" s="153"/>
      <c r="AT1161" s="153"/>
      <c r="AU1161" s="153"/>
      <c r="AV1161" s="153"/>
      <c r="AW1161" s="153"/>
      <c r="AX1161" s="153"/>
      <c r="AY1161" s="153"/>
      <c r="AZ1161" s="153"/>
      <c r="BA1161" s="153"/>
      <c r="BB1161" s="153"/>
      <c r="BC1161" s="153"/>
      <c r="BD1161" s="153"/>
      <c r="BE1161" s="153"/>
      <c r="BF1161" s="153"/>
      <c r="BG1161" s="905"/>
      <c r="BH1161" s="906"/>
      <c r="BI1161" s="906"/>
      <c r="BJ1161" s="906"/>
      <c r="BK1161" s="906"/>
      <c r="BL1161" s="907"/>
      <c r="BM1161" s="105"/>
      <c r="BN1161" s="105"/>
      <c r="BO1161" s="105"/>
      <c r="BP1161" s="105"/>
      <c r="BQ1161" s="105"/>
      <c r="BR1161" s="105"/>
      <c r="BS1161" s="105"/>
      <c r="BT1161" s="105"/>
      <c r="BU1161" s="105"/>
      <c r="BV1161" s="105"/>
      <c r="BW1161" s="105"/>
      <c r="BX1161" s="105"/>
      <c r="BY1161" s="105"/>
      <c r="BZ1161" s="105"/>
      <c r="CA1161" s="105"/>
      <c r="CB1161" s="105"/>
    </row>
    <row r="1162" spans="1:140" s="32" customFormat="1" ht="12.75" customHeight="1">
      <c r="A1162" s="111"/>
      <c r="B1162" s="160"/>
      <c r="C1162" s="160"/>
      <c r="D1162" s="160"/>
      <c r="E1162" s="27"/>
      <c r="F1162" s="27"/>
      <c r="G1162" s="27"/>
      <c r="H1162" s="27"/>
      <c r="I1162" s="27"/>
      <c r="J1162" s="27"/>
      <c r="K1162" s="27"/>
      <c r="L1162" s="27"/>
      <c r="M1162" s="27"/>
      <c r="N1162" s="27"/>
      <c r="O1162" s="27"/>
      <c r="P1162" s="27"/>
      <c r="Q1162" s="27"/>
      <c r="R1162" s="27"/>
      <c r="S1162" s="27"/>
      <c r="T1162" s="27"/>
      <c r="U1162" s="27"/>
      <c r="V1162" s="27"/>
      <c r="W1162" s="27"/>
      <c r="X1162" s="27"/>
      <c r="Y1162" s="27"/>
      <c r="Z1162" s="27"/>
      <c r="AA1162" s="27"/>
      <c r="AB1162" s="27"/>
      <c r="AC1162" s="27"/>
      <c r="AD1162" s="27"/>
      <c r="AE1162" s="27"/>
      <c r="AF1162" s="27"/>
      <c r="AG1162" s="27"/>
      <c r="AH1162" s="27"/>
      <c r="AI1162" s="27"/>
      <c r="AJ1162" s="27"/>
      <c r="AK1162" s="27"/>
      <c r="AL1162" s="27"/>
      <c r="AM1162" s="27"/>
      <c r="AN1162" s="27"/>
      <c r="AO1162" s="27"/>
      <c r="AP1162" s="27"/>
      <c r="AQ1162" s="27"/>
      <c r="AR1162" s="27"/>
      <c r="AS1162" s="27"/>
      <c r="AT1162" s="27"/>
      <c r="AU1162" s="27"/>
      <c r="AV1162" s="27"/>
      <c r="AW1162" s="27"/>
      <c r="AX1162" s="27"/>
      <c r="AY1162" s="27"/>
      <c r="AZ1162" s="27"/>
      <c r="BA1162" s="27"/>
      <c r="BB1162" s="27"/>
      <c r="BC1162" s="27"/>
      <c r="BD1162" s="27"/>
      <c r="BE1162" s="27"/>
      <c r="BF1162" s="27"/>
      <c r="BG1162" s="87"/>
      <c r="BH1162" s="87"/>
      <c r="BI1162" s="87"/>
      <c r="BJ1162" s="87"/>
      <c r="BK1162" s="87"/>
      <c r="BL1162" s="87"/>
      <c r="BM1162" s="105"/>
      <c r="BN1162" s="105"/>
      <c r="BO1162" s="105"/>
      <c r="BP1162" s="105"/>
      <c r="BQ1162" s="105"/>
      <c r="BR1162" s="105"/>
      <c r="BS1162" s="105"/>
      <c r="BT1162" s="105"/>
      <c r="BU1162" s="105"/>
      <c r="BV1162" s="105"/>
      <c r="BW1162" s="105"/>
      <c r="BX1162" s="105"/>
      <c r="BY1162" s="105"/>
      <c r="BZ1162" s="105"/>
      <c r="CA1162" s="105"/>
      <c r="CB1162" s="105"/>
    </row>
    <row r="1163" spans="1:140" s="32" customFormat="1" ht="20.25" customHeight="1">
      <c r="A1163" s="113" t="s">
        <v>854</v>
      </c>
      <c r="B1163" s="114"/>
      <c r="C1163" s="114"/>
      <c r="D1163" s="112"/>
      <c r="E1163" s="27"/>
      <c r="F1163" s="27"/>
      <c r="G1163" s="27"/>
      <c r="H1163" s="27"/>
      <c r="I1163" s="27"/>
      <c r="J1163" s="27"/>
      <c r="K1163" s="27"/>
      <c r="L1163" s="27"/>
      <c r="M1163" s="27"/>
      <c r="N1163" s="27"/>
      <c r="O1163" s="27"/>
      <c r="P1163" s="27"/>
      <c r="Q1163" s="27"/>
      <c r="R1163" s="27"/>
      <c r="S1163" s="27"/>
      <c r="T1163" s="27"/>
      <c r="U1163" s="27"/>
      <c r="V1163" s="27"/>
      <c r="W1163" s="27"/>
      <c r="X1163" s="27"/>
      <c r="Y1163" s="27"/>
      <c r="Z1163" s="27"/>
      <c r="AA1163" s="27"/>
      <c r="AB1163" s="27"/>
      <c r="AC1163" s="27"/>
      <c r="AD1163" s="27"/>
      <c r="AE1163" s="27"/>
      <c r="AF1163" s="27"/>
      <c r="AG1163" s="27"/>
      <c r="AH1163" s="27"/>
      <c r="AI1163" s="27"/>
      <c r="AJ1163" s="27"/>
      <c r="AK1163" s="27"/>
      <c r="AL1163" s="27"/>
      <c r="AM1163" s="27"/>
      <c r="AN1163" s="27"/>
      <c r="AO1163" s="27"/>
      <c r="AP1163" s="27"/>
      <c r="AQ1163" s="27"/>
      <c r="AR1163" s="27"/>
      <c r="AS1163" s="27"/>
      <c r="AT1163" s="27"/>
      <c r="AU1163" s="27"/>
      <c r="AV1163" s="27"/>
      <c r="AW1163" s="27"/>
      <c r="AX1163" s="27"/>
      <c r="AY1163" s="27"/>
      <c r="AZ1163" s="27"/>
      <c r="BA1163" s="27"/>
      <c r="BB1163" s="27"/>
      <c r="BC1163" s="27"/>
      <c r="BD1163" s="27"/>
      <c r="BE1163" s="27"/>
      <c r="BF1163" s="27"/>
      <c r="BG1163" s="87"/>
      <c r="BH1163" s="87"/>
      <c r="BI1163" s="87"/>
      <c r="BJ1163" s="87"/>
      <c r="BK1163" s="87"/>
      <c r="BL1163" s="87"/>
      <c r="BM1163" s="105"/>
      <c r="BN1163" s="105"/>
      <c r="BO1163" s="105"/>
      <c r="BP1163" s="105"/>
      <c r="BQ1163" s="105"/>
      <c r="BR1163" s="105"/>
      <c r="BS1163" s="105"/>
      <c r="BT1163" s="105"/>
      <c r="BU1163" s="105"/>
      <c r="BV1163" s="105"/>
      <c r="BW1163" s="105"/>
      <c r="BX1163" s="105"/>
      <c r="BY1163" s="105"/>
      <c r="BZ1163" s="105"/>
      <c r="CA1163" s="105"/>
      <c r="CB1163" s="105"/>
    </row>
    <row r="1164" spans="1:140" s="32" customFormat="1" ht="12" customHeight="1">
      <c r="A1164" s="111"/>
      <c r="B1164" s="1106" t="s">
        <v>30</v>
      </c>
      <c r="C1164" s="1107"/>
      <c r="D1164" s="1108"/>
      <c r="E1164" s="1153" t="s">
        <v>1118</v>
      </c>
      <c r="F1164" s="1154"/>
      <c r="G1164" s="1154"/>
      <c r="H1164" s="1154"/>
      <c r="I1164" s="1154"/>
      <c r="J1164" s="1154"/>
      <c r="K1164" s="1154"/>
      <c r="L1164" s="1154"/>
      <c r="M1164" s="1154"/>
      <c r="N1164" s="1154"/>
      <c r="O1164" s="1154"/>
      <c r="P1164" s="1154"/>
      <c r="Q1164" s="1154"/>
      <c r="R1164" s="1154"/>
      <c r="S1164" s="1154"/>
      <c r="T1164" s="1154"/>
      <c r="U1164" s="1154"/>
      <c r="V1164" s="1154"/>
      <c r="W1164" s="1154"/>
      <c r="X1164" s="1154"/>
      <c r="Y1164" s="1154"/>
      <c r="Z1164" s="1154"/>
      <c r="AA1164" s="1154"/>
      <c r="AB1164" s="1154"/>
      <c r="AC1164" s="1154"/>
      <c r="AD1164" s="1154"/>
      <c r="AE1164" s="1154"/>
      <c r="AF1164" s="1154"/>
      <c r="AG1164" s="1154"/>
      <c r="AH1164" s="1154"/>
      <c r="AI1164" s="1154"/>
      <c r="AJ1164" s="1154"/>
      <c r="AK1164" s="1154"/>
      <c r="AL1164" s="1154"/>
      <c r="AM1164" s="1154"/>
      <c r="AN1164" s="1154"/>
      <c r="AO1164" s="1154"/>
      <c r="AP1164" s="1154"/>
      <c r="AQ1164" s="1154"/>
      <c r="AR1164" s="1154"/>
      <c r="AS1164" s="1154"/>
      <c r="AT1164" s="1154"/>
      <c r="AU1164" s="1154"/>
      <c r="AV1164" s="1154"/>
      <c r="AW1164" s="1154"/>
      <c r="AX1164" s="1154"/>
      <c r="AY1164" s="1154"/>
      <c r="AZ1164" s="1154"/>
      <c r="BA1164" s="1154"/>
      <c r="BB1164" s="1154"/>
      <c r="BC1164" s="1154"/>
      <c r="BD1164" s="1154"/>
      <c r="BE1164" s="1154"/>
      <c r="BF1164" s="1155"/>
      <c r="BG1164" s="899"/>
      <c r="BH1164" s="900"/>
      <c r="BI1164" s="900"/>
      <c r="BJ1164" s="900"/>
      <c r="BK1164" s="900"/>
      <c r="BL1164" s="901"/>
      <c r="BM1164" s="105"/>
      <c r="BN1164" s="105"/>
      <c r="BO1164" s="105"/>
      <c r="BP1164" s="105"/>
      <c r="BQ1164" s="105"/>
      <c r="BR1164" s="105"/>
      <c r="BS1164" s="105"/>
      <c r="BT1164" s="105"/>
      <c r="BU1164" s="105"/>
      <c r="BV1164" s="105"/>
      <c r="BW1164" s="105"/>
      <c r="BX1164" s="105"/>
      <c r="BY1164" s="105"/>
      <c r="BZ1164" s="105"/>
      <c r="CA1164" s="105"/>
      <c r="CB1164" s="105"/>
    </row>
    <row r="1165" spans="1:140" s="32" customFormat="1" ht="12" customHeight="1">
      <c r="A1165" s="111"/>
      <c r="B1165" s="1109"/>
      <c r="C1165" s="1110"/>
      <c r="D1165" s="1111"/>
      <c r="E1165" s="1211"/>
      <c r="F1165" s="1212"/>
      <c r="G1165" s="1212"/>
      <c r="H1165" s="1212"/>
      <c r="I1165" s="1212"/>
      <c r="J1165" s="1212"/>
      <c r="K1165" s="1212"/>
      <c r="L1165" s="1212"/>
      <c r="M1165" s="1212"/>
      <c r="N1165" s="1212"/>
      <c r="O1165" s="1212"/>
      <c r="P1165" s="1212"/>
      <c r="Q1165" s="1212"/>
      <c r="R1165" s="1212"/>
      <c r="S1165" s="1212"/>
      <c r="T1165" s="1212"/>
      <c r="U1165" s="1212"/>
      <c r="V1165" s="1212"/>
      <c r="W1165" s="1212"/>
      <c r="X1165" s="1212"/>
      <c r="Y1165" s="1212"/>
      <c r="Z1165" s="1212"/>
      <c r="AA1165" s="1212"/>
      <c r="AB1165" s="1212"/>
      <c r="AC1165" s="1212"/>
      <c r="AD1165" s="1212"/>
      <c r="AE1165" s="1212"/>
      <c r="AF1165" s="1212"/>
      <c r="AG1165" s="1212"/>
      <c r="AH1165" s="1212"/>
      <c r="AI1165" s="1212"/>
      <c r="AJ1165" s="1212"/>
      <c r="AK1165" s="1212"/>
      <c r="AL1165" s="1212"/>
      <c r="AM1165" s="1212"/>
      <c r="AN1165" s="1212"/>
      <c r="AO1165" s="1212"/>
      <c r="AP1165" s="1212"/>
      <c r="AQ1165" s="1212"/>
      <c r="AR1165" s="1212"/>
      <c r="AS1165" s="1212"/>
      <c r="AT1165" s="1212"/>
      <c r="AU1165" s="1212"/>
      <c r="AV1165" s="1212"/>
      <c r="AW1165" s="1212"/>
      <c r="AX1165" s="1212"/>
      <c r="AY1165" s="1212"/>
      <c r="AZ1165" s="1212"/>
      <c r="BA1165" s="1212"/>
      <c r="BB1165" s="1212"/>
      <c r="BC1165" s="1212"/>
      <c r="BD1165" s="1212"/>
      <c r="BE1165" s="1212"/>
      <c r="BF1165" s="1213"/>
      <c r="BG1165" s="902"/>
      <c r="BH1165" s="903"/>
      <c r="BI1165" s="903"/>
      <c r="BJ1165" s="903"/>
      <c r="BK1165" s="903"/>
      <c r="BL1165" s="904"/>
      <c r="BM1165" s="105"/>
      <c r="BN1165" s="105"/>
      <c r="BO1165" s="105"/>
      <c r="BP1165" s="105"/>
      <c r="BQ1165" s="105"/>
      <c r="BR1165" s="105"/>
      <c r="BS1165" s="105"/>
      <c r="BT1165" s="105"/>
      <c r="BU1165" s="105"/>
      <c r="BV1165" s="105"/>
      <c r="BW1165" s="105"/>
      <c r="BX1165" s="105"/>
      <c r="BY1165" s="105"/>
      <c r="BZ1165" s="105"/>
      <c r="CA1165" s="105"/>
      <c r="CB1165" s="105"/>
    </row>
    <row r="1166" spans="1:140" s="32" customFormat="1" ht="12" customHeight="1">
      <c r="A1166" s="111"/>
      <c r="B1166" s="1109"/>
      <c r="C1166" s="1110"/>
      <c r="D1166" s="1111"/>
      <c r="E1166" s="1211"/>
      <c r="F1166" s="1212"/>
      <c r="G1166" s="1212"/>
      <c r="H1166" s="1212"/>
      <c r="I1166" s="1212"/>
      <c r="J1166" s="1212"/>
      <c r="K1166" s="1212"/>
      <c r="L1166" s="1212"/>
      <c r="M1166" s="1212"/>
      <c r="N1166" s="1212"/>
      <c r="O1166" s="1212"/>
      <c r="P1166" s="1212"/>
      <c r="Q1166" s="1212"/>
      <c r="R1166" s="1212"/>
      <c r="S1166" s="1212"/>
      <c r="T1166" s="1212"/>
      <c r="U1166" s="1212"/>
      <c r="V1166" s="1212"/>
      <c r="W1166" s="1212"/>
      <c r="X1166" s="1212"/>
      <c r="Y1166" s="1212"/>
      <c r="Z1166" s="1212"/>
      <c r="AA1166" s="1212"/>
      <c r="AB1166" s="1212"/>
      <c r="AC1166" s="1212"/>
      <c r="AD1166" s="1212"/>
      <c r="AE1166" s="1212"/>
      <c r="AF1166" s="1212"/>
      <c r="AG1166" s="1212"/>
      <c r="AH1166" s="1212"/>
      <c r="AI1166" s="1212"/>
      <c r="AJ1166" s="1212"/>
      <c r="AK1166" s="1212"/>
      <c r="AL1166" s="1212"/>
      <c r="AM1166" s="1212"/>
      <c r="AN1166" s="1212"/>
      <c r="AO1166" s="1212"/>
      <c r="AP1166" s="1212"/>
      <c r="AQ1166" s="1212"/>
      <c r="AR1166" s="1212"/>
      <c r="AS1166" s="1212"/>
      <c r="AT1166" s="1212"/>
      <c r="AU1166" s="1212"/>
      <c r="AV1166" s="1212"/>
      <c r="AW1166" s="1212"/>
      <c r="AX1166" s="1212"/>
      <c r="AY1166" s="1212"/>
      <c r="AZ1166" s="1212"/>
      <c r="BA1166" s="1212"/>
      <c r="BB1166" s="1212"/>
      <c r="BC1166" s="1212"/>
      <c r="BD1166" s="1212"/>
      <c r="BE1166" s="1212"/>
      <c r="BF1166" s="1213"/>
      <c r="BG1166" s="902"/>
      <c r="BH1166" s="903"/>
      <c r="BI1166" s="903"/>
      <c r="BJ1166" s="903"/>
      <c r="BK1166" s="903"/>
      <c r="BL1166" s="904"/>
      <c r="BM1166" s="105"/>
      <c r="BN1166" s="105"/>
      <c r="BO1166" s="105"/>
      <c r="BP1166" s="105"/>
      <c r="BQ1166" s="105"/>
      <c r="BR1166" s="105"/>
      <c r="BS1166" s="105"/>
      <c r="BT1166" s="105"/>
      <c r="BU1166" s="105"/>
      <c r="BV1166" s="105"/>
      <c r="BW1166" s="105"/>
      <c r="BX1166" s="105"/>
      <c r="BY1166" s="105"/>
      <c r="BZ1166" s="105"/>
      <c r="CA1166" s="105"/>
      <c r="CB1166" s="105"/>
    </row>
    <row r="1167" spans="1:140" s="32" customFormat="1" ht="12">
      <c r="A1167" s="111"/>
      <c r="B1167" s="1112"/>
      <c r="C1167" s="1113"/>
      <c r="D1167" s="1114"/>
      <c r="E1167" s="1156"/>
      <c r="F1167" s="1157"/>
      <c r="G1167" s="1157"/>
      <c r="H1167" s="1157"/>
      <c r="I1167" s="1157"/>
      <c r="J1167" s="1157"/>
      <c r="K1167" s="1157"/>
      <c r="L1167" s="1157"/>
      <c r="M1167" s="1157"/>
      <c r="N1167" s="1157"/>
      <c r="O1167" s="1157"/>
      <c r="P1167" s="1157"/>
      <c r="Q1167" s="1157"/>
      <c r="R1167" s="1157"/>
      <c r="S1167" s="1157"/>
      <c r="T1167" s="1157"/>
      <c r="U1167" s="1157"/>
      <c r="V1167" s="1157"/>
      <c r="W1167" s="1157"/>
      <c r="X1167" s="1157"/>
      <c r="Y1167" s="1157"/>
      <c r="Z1167" s="1157"/>
      <c r="AA1167" s="1157"/>
      <c r="AB1167" s="1157"/>
      <c r="AC1167" s="1157"/>
      <c r="AD1167" s="1157"/>
      <c r="AE1167" s="1157"/>
      <c r="AF1167" s="1157"/>
      <c r="AG1167" s="1157"/>
      <c r="AH1167" s="1157"/>
      <c r="AI1167" s="1157"/>
      <c r="AJ1167" s="1157"/>
      <c r="AK1167" s="1157"/>
      <c r="AL1167" s="1157"/>
      <c r="AM1167" s="1157"/>
      <c r="AN1167" s="1157"/>
      <c r="AO1167" s="1157"/>
      <c r="AP1167" s="1157"/>
      <c r="AQ1167" s="1157"/>
      <c r="AR1167" s="1157"/>
      <c r="AS1167" s="1157"/>
      <c r="AT1167" s="1157"/>
      <c r="AU1167" s="1157"/>
      <c r="AV1167" s="1157"/>
      <c r="AW1167" s="1157"/>
      <c r="AX1167" s="1157"/>
      <c r="AY1167" s="1157"/>
      <c r="AZ1167" s="1157"/>
      <c r="BA1167" s="1157"/>
      <c r="BB1167" s="1157"/>
      <c r="BC1167" s="1157"/>
      <c r="BD1167" s="1157"/>
      <c r="BE1167" s="1157"/>
      <c r="BF1167" s="1158"/>
      <c r="BG1167" s="905"/>
      <c r="BH1167" s="906"/>
      <c r="BI1167" s="906"/>
      <c r="BJ1167" s="906"/>
      <c r="BK1167" s="906"/>
      <c r="BL1167" s="907"/>
      <c r="BM1167" s="105"/>
      <c r="BN1167" s="105"/>
      <c r="BO1167" s="105"/>
      <c r="BP1167" s="105"/>
      <c r="BQ1167" s="105"/>
      <c r="BR1167" s="105"/>
      <c r="BS1167" s="105"/>
      <c r="BT1167" s="105"/>
      <c r="BU1167" s="105"/>
      <c r="BV1167" s="105"/>
      <c r="BW1167" s="105"/>
      <c r="BX1167" s="105"/>
      <c r="BY1167" s="105"/>
      <c r="BZ1167" s="105"/>
      <c r="CA1167" s="105"/>
      <c r="CB1167" s="105"/>
    </row>
    <row r="1168" spans="1:140" s="32" customFormat="1" ht="12" customHeight="1">
      <c r="A1168" s="111"/>
      <c r="B1168" s="1106" t="s">
        <v>33</v>
      </c>
      <c r="C1168" s="1107"/>
      <c r="D1168" s="1108"/>
      <c r="E1168" s="1153" t="s">
        <v>1119</v>
      </c>
      <c r="F1168" s="1154"/>
      <c r="G1168" s="1154"/>
      <c r="H1168" s="1154"/>
      <c r="I1168" s="1154"/>
      <c r="J1168" s="1154"/>
      <c r="K1168" s="1154"/>
      <c r="L1168" s="1154"/>
      <c r="M1168" s="1154"/>
      <c r="N1168" s="1154"/>
      <c r="O1168" s="1154"/>
      <c r="P1168" s="1154"/>
      <c r="Q1168" s="1154"/>
      <c r="R1168" s="1154"/>
      <c r="S1168" s="1154"/>
      <c r="T1168" s="1154"/>
      <c r="U1168" s="1154"/>
      <c r="V1168" s="1154"/>
      <c r="W1168" s="1154"/>
      <c r="X1168" s="1154"/>
      <c r="Y1168" s="1154"/>
      <c r="Z1168" s="1154"/>
      <c r="AA1168" s="1154"/>
      <c r="AB1168" s="1154"/>
      <c r="AC1168" s="1154"/>
      <c r="AD1168" s="1154"/>
      <c r="AE1168" s="1154"/>
      <c r="AF1168" s="1154"/>
      <c r="AG1168" s="1154"/>
      <c r="AH1168" s="1154"/>
      <c r="AI1168" s="1154"/>
      <c r="AJ1168" s="1154"/>
      <c r="AK1168" s="1154"/>
      <c r="AL1168" s="1154"/>
      <c r="AM1168" s="1154"/>
      <c r="AN1168" s="1154"/>
      <c r="AO1168" s="1154"/>
      <c r="AP1168" s="1154"/>
      <c r="AQ1168" s="1154"/>
      <c r="AR1168" s="1154"/>
      <c r="AS1168" s="1154"/>
      <c r="AT1168" s="1154"/>
      <c r="AU1168" s="1154"/>
      <c r="AV1168" s="1154"/>
      <c r="AW1168" s="1154"/>
      <c r="AX1168" s="1154"/>
      <c r="AY1168" s="1154"/>
      <c r="AZ1168" s="1154"/>
      <c r="BA1168" s="1154"/>
      <c r="BB1168" s="1154"/>
      <c r="BC1168" s="1154"/>
      <c r="BD1168" s="1154"/>
      <c r="BE1168" s="1154"/>
      <c r="BF1168" s="1155"/>
      <c r="BG1168" s="899"/>
      <c r="BH1168" s="900"/>
      <c r="BI1168" s="900"/>
      <c r="BJ1168" s="900"/>
      <c r="BK1168" s="900"/>
      <c r="BL1168" s="901"/>
      <c r="BM1168" s="105"/>
      <c r="BN1168" s="105"/>
      <c r="BO1168" s="105"/>
      <c r="BP1168" s="105"/>
      <c r="BQ1168" s="105"/>
      <c r="BR1168" s="105"/>
      <c r="BS1168" s="105"/>
      <c r="BT1168" s="105"/>
      <c r="BU1168" s="105"/>
      <c r="BV1168" s="105"/>
      <c r="BW1168" s="105"/>
      <c r="BX1168" s="105"/>
      <c r="BY1168" s="105"/>
      <c r="BZ1168" s="105"/>
      <c r="CA1168" s="105"/>
      <c r="CB1168" s="105"/>
    </row>
    <row r="1169" spans="1:80" s="32" customFormat="1" ht="12">
      <c r="A1169" s="111"/>
      <c r="B1169" s="1112"/>
      <c r="C1169" s="1113"/>
      <c r="D1169" s="1114"/>
      <c r="E1169" s="1156"/>
      <c r="F1169" s="1157"/>
      <c r="G1169" s="1157"/>
      <c r="H1169" s="1157"/>
      <c r="I1169" s="1157"/>
      <c r="J1169" s="1157"/>
      <c r="K1169" s="1157"/>
      <c r="L1169" s="1157"/>
      <c r="M1169" s="1157"/>
      <c r="N1169" s="1157"/>
      <c r="O1169" s="1157"/>
      <c r="P1169" s="1157"/>
      <c r="Q1169" s="1157"/>
      <c r="R1169" s="1157"/>
      <c r="S1169" s="1157"/>
      <c r="T1169" s="1157"/>
      <c r="U1169" s="1157"/>
      <c r="V1169" s="1157"/>
      <c r="W1169" s="1157"/>
      <c r="X1169" s="1157"/>
      <c r="Y1169" s="1157"/>
      <c r="Z1169" s="1157"/>
      <c r="AA1169" s="1157"/>
      <c r="AB1169" s="1157"/>
      <c r="AC1169" s="1157"/>
      <c r="AD1169" s="1157"/>
      <c r="AE1169" s="1157"/>
      <c r="AF1169" s="1157"/>
      <c r="AG1169" s="1157"/>
      <c r="AH1169" s="1157"/>
      <c r="AI1169" s="1157"/>
      <c r="AJ1169" s="1157"/>
      <c r="AK1169" s="1157"/>
      <c r="AL1169" s="1157"/>
      <c r="AM1169" s="1157"/>
      <c r="AN1169" s="1157"/>
      <c r="AO1169" s="1157"/>
      <c r="AP1169" s="1157"/>
      <c r="AQ1169" s="1157"/>
      <c r="AR1169" s="1157"/>
      <c r="AS1169" s="1157"/>
      <c r="AT1169" s="1157"/>
      <c r="AU1169" s="1157"/>
      <c r="AV1169" s="1157"/>
      <c r="AW1169" s="1157"/>
      <c r="AX1169" s="1157"/>
      <c r="AY1169" s="1157"/>
      <c r="AZ1169" s="1157"/>
      <c r="BA1169" s="1157"/>
      <c r="BB1169" s="1157"/>
      <c r="BC1169" s="1157"/>
      <c r="BD1169" s="1157"/>
      <c r="BE1169" s="1157"/>
      <c r="BF1169" s="1158"/>
      <c r="BG1169" s="905"/>
      <c r="BH1169" s="906"/>
      <c r="BI1169" s="906"/>
      <c r="BJ1169" s="906"/>
      <c r="BK1169" s="906"/>
      <c r="BL1169" s="907"/>
      <c r="BM1169" s="105"/>
      <c r="BN1169" s="105"/>
      <c r="BO1169" s="105"/>
      <c r="BP1169" s="105"/>
      <c r="BQ1169" s="105"/>
      <c r="BR1169" s="105"/>
      <c r="BS1169" s="105"/>
      <c r="BT1169" s="105"/>
      <c r="BU1169" s="105"/>
      <c r="BV1169" s="105"/>
      <c r="BW1169" s="105"/>
      <c r="BX1169" s="105"/>
      <c r="BY1169" s="105"/>
      <c r="BZ1169" s="105"/>
      <c r="CA1169" s="105"/>
      <c r="CB1169" s="105"/>
    </row>
    <row r="1170" spans="1:80" s="32" customFormat="1" ht="12">
      <c r="A1170" s="111"/>
      <c r="B1170" s="1106" t="s">
        <v>34</v>
      </c>
      <c r="C1170" s="1107"/>
      <c r="D1170" s="1108"/>
      <c r="E1170" s="1153" t="s">
        <v>1117</v>
      </c>
      <c r="F1170" s="1154"/>
      <c r="G1170" s="1154"/>
      <c r="H1170" s="1154"/>
      <c r="I1170" s="1154"/>
      <c r="J1170" s="1154"/>
      <c r="K1170" s="1154"/>
      <c r="L1170" s="1154"/>
      <c r="M1170" s="1154"/>
      <c r="N1170" s="1154"/>
      <c r="O1170" s="1154"/>
      <c r="P1170" s="1154"/>
      <c r="Q1170" s="1154"/>
      <c r="R1170" s="1154"/>
      <c r="S1170" s="1154"/>
      <c r="T1170" s="1154"/>
      <c r="U1170" s="1154"/>
      <c r="V1170" s="1154"/>
      <c r="W1170" s="1154"/>
      <c r="X1170" s="1154"/>
      <c r="Y1170" s="1154"/>
      <c r="Z1170" s="1154"/>
      <c r="AA1170" s="1154"/>
      <c r="AB1170" s="1154"/>
      <c r="AC1170" s="1154"/>
      <c r="AD1170" s="1154"/>
      <c r="AE1170" s="1154"/>
      <c r="AF1170" s="1154"/>
      <c r="AG1170" s="1154"/>
      <c r="AH1170" s="1154"/>
      <c r="AI1170" s="1154"/>
      <c r="AJ1170" s="1154"/>
      <c r="AK1170" s="1154"/>
      <c r="AL1170" s="1154"/>
      <c r="AM1170" s="1154"/>
      <c r="AN1170" s="1154"/>
      <c r="AO1170" s="1154"/>
      <c r="AP1170" s="1154"/>
      <c r="AQ1170" s="1154"/>
      <c r="AR1170" s="1154"/>
      <c r="AS1170" s="1154"/>
      <c r="AT1170" s="1154"/>
      <c r="AU1170" s="1154"/>
      <c r="AV1170" s="1154"/>
      <c r="AW1170" s="1154"/>
      <c r="AX1170" s="1154"/>
      <c r="AY1170" s="1154"/>
      <c r="AZ1170" s="1154"/>
      <c r="BA1170" s="1154"/>
      <c r="BB1170" s="1154"/>
      <c r="BC1170" s="1154"/>
      <c r="BD1170" s="1154"/>
      <c r="BE1170" s="1154"/>
      <c r="BF1170" s="1155"/>
      <c r="BG1170" s="899"/>
      <c r="BH1170" s="900"/>
      <c r="BI1170" s="900"/>
      <c r="BJ1170" s="900"/>
      <c r="BK1170" s="900"/>
      <c r="BL1170" s="901"/>
      <c r="BM1170" s="105"/>
      <c r="BN1170" s="105"/>
      <c r="BO1170" s="105"/>
      <c r="BP1170" s="105"/>
      <c r="BQ1170" s="105"/>
      <c r="BR1170" s="105"/>
      <c r="BS1170" s="105"/>
      <c r="BT1170" s="105"/>
      <c r="BU1170" s="105"/>
      <c r="BV1170" s="105"/>
      <c r="BW1170" s="105"/>
      <c r="BX1170" s="105"/>
      <c r="BY1170" s="105"/>
      <c r="BZ1170" s="105"/>
      <c r="CA1170" s="105"/>
      <c r="CB1170" s="105"/>
    </row>
    <row r="1171" spans="1:80" s="32" customFormat="1" ht="12">
      <c r="A1171" s="111"/>
      <c r="B1171" s="1109"/>
      <c r="C1171" s="1110"/>
      <c r="D1171" s="1111"/>
      <c r="E1171" s="1211"/>
      <c r="F1171" s="1212"/>
      <c r="G1171" s="1212"/>
      <c r="H1171" s="1212"/>
      <c r="I1171" s="1212"/>
      <c r="J1171" s="1212"/>
      <c r="K1171" s="1212"/>
      <c r="L1171" s="1212"/>
      <c r="M1171" s="1212"/>
      <c r="N1171" s="1212"/>
      <c r="O1171" s="1212"/>
      <c r="P1171" s="1212"/>
      <c r="Q1171" s="1212"/>
      <c r="R1171" s="1212"/>
      <c r="S1171" s="1212"/>
      <c r="T1171" s="1212"/>
      <c r="U1171" s="1212"/>
      <c r="V1171" s="1212"/>
      <c r="W1171" s="1212"/>
      <c r="X1171" s="1212"/>
      <c r="Y1171" s="1212"/>
      <c r="Z1171" s="1212"/>
      <c r="AA1171" s="1212"/>
      <c r="AB1171" s="1212"/>
      <c r="AC1171" s="1212"/>
      <c r="AD1171" s="1212"/>
      <c r="AE1171" s="1212"/>
      <c r="AF1171" s="1212"/>
      <c r="AG1171" s="1212"/>
      <c r="AH1171" s="1212"/>
      <c r="AI1171" s="1212"/>
      <c r="AJ1171" s="1212"/>
      <c r="AK1171" s="1212"/>
      <c r="AL1171" s="1212"/>
      <c r="AM1171" s="1212"/>
      <c r="AN1171" s="1212"/>
      <c r="AO1171" s="1212"/>
      <c r="AP1171" s="1212"/>
      <c r="AQ1171" s="1212"/>
      <c r="AR1171" s="1212"/>
      <c r="AS1171" s="1212"/>
      <c r="AT1171" s="1212"/>
      <c r="AU1171" s="1212"/>
      <c r="AV1171" s="1212"/>
      <c r="AW1171" s="1212"/>
      <c r="AX1171" s="1212"/>
      <c r="AY1171" s="1212"/>
      <c r="AZ1171" s="1212"/>
      <c r="BA1171" s="1212"/>
      <c r="BB1171" s="1212"/>
      <c r="BC1171" s="1212"/>
      <c r="BD1171" s="1212"/>
      <c r="BE1171" s="1212"/>
      <c r="BF1171" s="1213"/>
      <c r="BG1171" s="902"/>
      <c r="BH1171" s="903"/>
      <c r="BI1171" s="903"/>
      <c r="BJ1171" s="903"/>
      <c r="BK1171" s="903"/>
      <c r="BL1171" s="904"/>
      <c r="BM1171" s="105"/>
      <c r="BN1171" s="105"/>
      <c r="BO1171" s="105"/>
      <c r="BP1171" s="105"/>
      <c r="BQ1171" s="105"/>
      <c r="BR1171" s="105"/>
      <c r="BS1171" s="105"/>
      <c r="BT1171" s="105"/>
      <c r="BU1171" s="105"/>
      <c r="BV1171" s="105"/>
      <c r="BW1171" s="105"/>
      <c r="BX1171" s="105"/>
      <c r="BY1171" s="105"/>
      <c r="BZ1171" s="105"/>
      <c r="CA1171" s="105"/>
      <c r="CB1171" s="105"/>
    </row>
    <row r="1172" spans="1:80" s="32" customFormat="1" ht="12">
      <c r="A1172" s="111"/>
      <c r="B1172" s="1112"/>
      <c r="C1172" s="1113"/>
      <c r="D1172" s="1114"/>
      <c r="E1172" s="1156"/>
      <c r="F1172" s="1157"/>
      <c r="G1172" s="1157"/>
      <c r="H1172" s="1157"/>
      <c r="I1172" s="1157"/>
      <c r="J1172" s="1157"/>
      <c r="K1172" s="1157"/>
      <c r="L1172" s="1157"/>
      <c r="M1172" s="1157"/>
      <c r="N1172" s="1157"/>
      <c r="O1172" s="1157"/>
      <c r="P1172" s="1157"/>
      <c r="Q1172" s="1157"/>
      <c r="R1172" s="1157"/>
      <c r="S1172" s="1157"/>
      <c r="T1172" s="1157"/>
      <c r="U1172" s="1157"/>
      <c r="V1172" s="1157"/>
      <c r="W1172" s="1157"/>
      <c r="X1172" s="1157"/>
      <c r="Y1172" s="1157"/>
      <c r="Z1172" s="1157"/>
      <c r="AA1172" s="1157"/>
      <c r="AB1172" s="1157"/>
      <c r="AC1172" s="1157"/>
      <c r="AD1172" s="1157"/>
      <c r="AE1172" s="1157"/>
      <c r="AF1172" s="1157"/>
      <c r="AG1172" s="1157"/>
      <c r="AH1172" s="1157"/>
      <c r="AI1172" s="1157"/>
      <c r="AJ1172" s="1157"/>
      <c r="AK1172" s="1157"/>
      <c r="AL1172" s="1157"/>
      <c r="AM1172" s="1157"/>
      <c r="AN1172" s="1157"/>
      <c r="AO1172" s="1157"/>
      <c r="AP1172" s="1157"/>
      <c r="AQ1172" s="1157"/>
      <c r="AR1172" s="1157"/>
      <c r="AS1172" s="1157"/>
      <c r="AT1172" s="1157"/>
      <c r="AU1172" s="1157"/>
      <c r="AV1172" s="1157"/>
      <c r="AW1172" s="1157"/>
      <c r="AX1172" s="1157"/>
      <c r="AY1172" s="1157"/>
      <c r="AZ1172" s="1157"/>
      <c r="BA1172" s="1157"/>
      <c r="BB1172" s="1157"/>
      <c r="BC1172" s="1157"/>
      <c r="BD1172" s="1157"/>
      <c r="BE1172" s="1157"/>
      <c r="BF1172" s="1158"/>
      <c r="BG1172" s="905"/>
      <c r="BH1172" s="906"/>
      <c r="BI1172" s="906"/>
      <c r="BJ1172" s="906"/>
      <c r="BK1172" s="906"/>
      <c r="BL1172" s="907"/>
      <c r="BM1172" s="105"/>
      <c r="BN1172" s="105"/>
      <c r="BO1172" s="105"/>
      <c r="BP1172" s="105"/>
      <c r="BQ1172" s="105"/>
      <c r="BR1172" s="105"/>
      <c r="BS1172" s="105"/>
      <c r="BT1172" s="105"/>
      <c r="BU1172" s="105"/>
      <c r="BV1172" s="105"/>
      <c r="BW1172" s="105"/>
      <c r="BX1172" s="105"/>
      <c r="BY1172" s="105"/>
      <c r="BZ1172" s="105"/>
      <c r="CA1172" s="105"/>
      <c r="CB1172" s="105"/>
    </row>
    <row r="1173" spans="1:80" s="32" customFormat="1" ht="12">
      <c r="A1173" s="111"/>
      <c r="B1173" s="1106" t="s">
        <v>35</v>
      </c>
      <c r="C1173" s="1107"/>
      <c r="D1173" s="1108"/>
      <c r="E1173" s="1153" t="s">
        <v>1120</v>
      </c>
      <c r="F1173" s="1154"/>
      <c r="G1173" s="1154"/>
      <c r="H1173" s="1154"/>
      <c r="I1173" s="1154"/>
      <c r="J1173" s="1154"/>
      <c r="K1173" s="1154"/>
      <c r="L1173" s="1154"/>
      <c r="M1173" s="1154"/>
      <c r="N1173" s="1154"/>
      <c r="O1173" s="1154"/>
      <c r="P1173" s="1154"/>
      <c r="Q1173" s="1154"/>
      <c r="R1173" s="1154"/>
      <c r="S1173" s="1154"/>
      <c r="T1173" s="1154"/>
      <c r="U1173" s="1154"/>
      <c r="V1173" s="1154"/>
      <c r="W1173" s="1154"/>
      <c r="X1173" s="1154"/>
      <c r="Y1173" s="1154"/>
      <c r="Z1173" s="1154"/>
      <c r="AA1173" s="1154"/>
      <c r="AB1173" s="1154"/>
      <c r="AC1173" s="1154"/>
      <c r="AD1173" s="1154"/>
      <c r="AE1173" s="1154"/>
      <c r="AF1173" s="1154"/>
      <c r="AG1173" s="1154"/>
      <c r="AH1173" s="1154"/>
      <c r="AI1173" s="1154"/>
      <c r="AJ1173" s="1154"/>
      <c r="AK1173" s="1154"/>
      <c r="AL1173" s="1154"/>
      <c r="AM1173" s="1154"/>
      <c r="AN1173" s="1154"/>
      <c r="AO1173" s="1154"/>
      <c r="AP1173" s="1154"/>
      <c r="AQ1173" s="1154"/>
      <c r="AR1173" s="1154"/>
      <c r="AS1173" s="1154"/>
      <c r="AT1173" s="1154"/>
      <c r="AU1173" s="1154"/>
      <c r="AV1173" s="1154"/>
      <c r="AW1173" s="1154"/>
      <c r="AX1173" s="1154"/>
      <c r="AY1173" s="1154"/>
      <c r="AZ1173" s="1154"/>
      <c r="BA1173" s="1154"/>
      <c r="BB1173" s="1154"/>
      <c r="BC1173" s="1154"/>
      <c r="BD1173" s="1154"/>
      <c r="BE1173" s="1154"/>
      <c r="BF1173" s="1155"/>
      <c r="BG1173" s="899"/>
      <c r="BH1173" s="900"/>
      <c r="BI1173" s="900"/>
      <c r="BJ1173" s="900"/>
      <c r="BK1173" s="900"/>
      <c r="BL1173" s="901"/>
      <c r="BM1173" s="105"/>
      <c r="BN1173" s="105"/>
      <c r="BO1173" s="105"/>
      <c r="BP1173" s="105"/>
      <c r="BQ1173" s="105"/>
      <c r="BR1173" s="105"/>
      <c r="BS1173" s="105"/>
      <c r="BT1173" s="105"/>
      <c r="BU1173" s="105"/>
      <c r="BV1173" s="105"/>
      <c r="BW1173" s="105"/>
      <c r="BX1173" s="105"/>
      <c r="BY1173" s="105"/>
      <c r="BZ1173" s="105"/>
      <c r="CA1173" s="105"/>
      <c r="CB1173" s="105"/>
    </row>
    <row r="1174" spans="1:80" s="32" customFormat="1" ht="12">
      <c r="A1174" s="111"/>
      <c r="B1174" s="1112"/>
      <c r="C1174" s="1113"/>
      <c r="D1174" s="1114"/>
      <c r="E1174" s="1156"/>
      <c r="F1174" s="1157"/>
      <c r="G1174" s="1157"/>
      <c r="H1174" s="1157"/>
      <c r="I1174" s="1157"/>
      <c r="J1174" s="1157"/>
      <c r="K1174" s="1157"/>
      <c r="L1174" s="1157"/>
      <c r="M1174" s="1157"/>
      <c r="N1174" s="1157"/>
      <c r="O1174" s="1157"/>
      <c r="P1174" s="1157"/>
      <c r="Q1174" s="1157"/>
      <c r="R1174" s="1157"/>
      <c r="S1174" s="1157"/>
      <c r="T1174" s="1157"/>
      <c r="U1174" s="1157"/>
      <c r="V1174" s="1157"/>
      <c r="W1174" s="1157"/>
      <c r="X1174" s="1157"/>
      <c r="Y1174" s="1157"/>
      <c r="Z1174" s="1157"/>
      <c r="AA1174" s="1157"/>
      <c r="AB1174" s="1157"/>
      <c r="AC1174" s="1157"/>
      <c r="AD1174" s="1157"/>
      <c r="AE1174" s="1157"/>
      <c r="AF1174" s="1157"/>
      <c r="AG1174" s="1157"/>
      <c r="AH1174" s="1157"/>
      <c r="AI1174" s="1157"/>
      <c r="AJ1174" s="1157"/>
      <c r="AK1174" s="1157"/>
      <c r="AL1174" s="1157"/>
      <c r="AM1174" s="1157"/>
      <c r="AN1174" s="1157"/>
      <c r="AO1174" s="1157"/>
      <c r="AP1174" s="1157"/>
      <c r="AQ1174" s="1157"/>
      <c r="AR1174" s="1157"/>
      <c r="AS1174" s="1157"/>
      <c r="AT1174" s="1157"/>
      <c r="AU1174" s="1157"/>
      <c r="AV1174" s="1157"/>
      <c r="AW1174" s="1157"/>
      <c r="AX1174" s="1157"/>
      <c r="AY1174" s="1157"/>
      <c r="AZ1174" s="1157"/>
      <c r="BA1174" s="1157"/>
      <c r="BB1174" s="1157"/>
      <c r="BC1174" s="1157"/>
      <c r="BD1174" s="1157"/>
      <c r="BE1174" s="1157"/>
      <c r="BF1174" s="1158"/>
      <c r="BG1174" s="905"/>
      <c r="BH1174" s="906"/>
      <c r="BI1174" s="906"/>
      <c r="BJ1174" s="906"/>
      <c r="BK1174" s="906"/>
      <c r="BL1174" s="907"/>
      <c r="BM1174" s="105"/>
      <c r="BN1174" s="105"/>
      <c r="BO1174" s="105"/>
      <c r="BP1174" s="105"/>
      <c r="BQ1174" s="105"/>
      <c r="BR1174" s="105"/>
      <c r="BS1174" s="105"/>
      <c r="BT1174" s="105"/>
      <c r="BU1174" s="105"/>
      <c r="BV1174" s="105"/>
      <c r="BW1174" s="105"/>
      <c r="BX1174" s="105"/>
      <c r="BY1174" s="105"/>
      <c r="BZ1174" s="105"/>
      <c r="CA1174" s="105"/>
      <c r="CB1174" s="105"/>
    </row>
    <row r="1175" spans="1:80" s="32" customFormat="1" ht="12.75" customHeight="1">
      <c r="A1175" s="111"/>
      <c r="D1175" s="5"/>
      <c r="E1175" s="40"/>
      <c r="F1175" s="40"/>
      <c r="G1175" s="40"/>
      <c r="H1175" s="40"/>
      <c r="I1175" s="40"/>
      <c r="J1175" s="40"/>
      <c r="K1175" s="40"/>
      <c r="L1175" s="40"/>
      <c r="M1175" s="40"/>
      <c r="N1175" s="40"/>
      <c r="O1175" s="40"/>
      <c r="P1175" s="40"/>
      <c r="Q1175" s="40"/>
      <c r="R1175" s="40"/>
      <c r="S1175" s="40"/>
      <c r="T1175" s="40"/>
      <c r="U1175" s="40"/>
      <c r="V1175" s="40"/>
      <c r="W1175" s="40"/>
      <c r="X1175" s="40"/>
      <c r="Y1175" s="40"/>
      <c r="Z1175" s="40"/>
      <c r="AA1175" s="40"/>
      <c r="AB1175" s="40"/>
      <c r="AC1175" s="40"/>
      <c r="AD1175" s="40"/>
      <c r="AE1175" s="40"/>
      <c r="AF1175" s="40"/>
      <c r="AG1175" s="40"/>
      <c r="AH1175" s="40"/>
      <c r="AI1175" s="40"/>
      <c r="AJ1175" s="40"/>
      <c r="AK1175" s="40"/>
      <c r="AL1175" s="40"/>
      <c r="AM1175" s="40"/>
      <c r="AN1175" s="40"/>
      <c r="AO1175" s="40"/>
      <c r="AP1175" s="40"/>
      <c r="AQ1175" s="40"/>
      <c r="AR1175" s="40"/>
      <c r="AS1175" s="40"/>
      <c r="AT1175" s="40"/>
      <c r="AU1175" s="40"/>
      <c r="AV1175" s="40"/>
      <c r="AW1175" s="40"/>
      <c r="AX1175" s="40"/>
      <c r="AY1175" s="40"/>
      <c r="AZ1175" s="40"/>
      <c r="BA1175" s="40"/>
      <c r="BB1175" s="40"/>
      <c r="BC1175" s="40"/>
      <c r="BD1175" s="40"/>
      <c r="BE1175" s="40"/>
      <c r="BF1175" s="40"/>
      <c r="BG1175" s="87"/>
      <c r="BH1175" s="87"/>
      <c r="BI1175" s="87"/>
      <c r="BJ1175" s="87"/>
      <c r="BK1175" s="87"/>
      <c r="BL1175" s="87"/>
      <c r="BM1175" s="105"/>
      <c r="BN1175" s="105"/>
      <c r="BO1175" s="105"/>
      <c r="BP1175" s="105"/>
      <c r="BQ1175" s="105"/>
      <c r="BR1175" s="105"/>
      <c r="BS1175" s="105"/>
      <c r="BT1175" s="105"/>
      <c r="BU1175" s="105"/>
      <c r="BV1175" s="105"/>
      <c r="BW1175" s="105"/>
      <c r="BX1175" s="105"/>
      <c r="BY1175" s="105"/>
      <c r="BZ1175" s="105"/>
      <c r="CA1175" s="105"/>
      <c r="CB1175" s="105"/>
    </row>
    <row r="1176" spans="1:80" s="276" customFormat="1" ht="20.25" customHeight="1">
      <c r="A1176" s="113" t="s">
        <v>1457</v>
      </c>
      <c r="B1176" s="114"/>
      <c r="C1176" s="114"/>
      <c r="D1176" s="818"/>
      <c r="E1176" s="812"/>
      <c r="F1176" s="812"/>
      <c r="G1176" s="812"/>
      <c r="H1176" s="812"/>
      <c r="I1176" s="812"/>
      <c r="J1176" s="812"/>
      <c r="K1176" s="812"/>
      <c r="L1176" s="812"/>
      <c r="M1176" s="812"/>
      <c r="N1176" s="812"/>
      <c r="O1176" s="812"/>
      <c r="P1176" s="812"/>
      <c r="Q1176" s="812"/>
      <c r="R1176" s="812"/>
      <c r="S1176" s="812"/>
      <c r="T1176" s="812"/>
      <c r="U1176" s="812"/>
      <c r="V1176" s="812"/>
      <c r="W1176" s="812"/>
      <c r="X1176" s="812"/>
      <c r="Y1176" s="812"/>
      <c r="Z1176" s="812"/>
      <c r="AA1176" s="812"/>
      <c r="AB1176" s="812"/>
      <c r="AC1176" s="812"/>
      <c r="AD1176" s="812"/>
      <c r="AE1176" s="812"/>
      <c r="AF1176" s="812"/>
      <c r="AG1176" s="812"/>
      <c r="AH1176" s="812"/>
      <c r="AI1176" s="812"/>
      <c r="AJ1176" s="812"/>
      <c r="AK1176" s="812"/>
      <c r="AL1176" s="812"/>
      <c r="AM1176" s="812"/>
      <c r="AN1176" s="812"/>
      <c r="AO1176" s="812"/>
      <c r="AP1176" s="812"/>
      <c r="AQ1176" s="812"/>
      <c r="AR1176" s="812"/>
      <c r="AS1176" s="812"/>
      <c r="AT1176" s="812"/>
      <c r="AU1176" s="812"/>
      <c r="AV1176" s="812"/>
      <c r="AW1176" s="812"/>
      <c r="AX1176" s="812"/>
      <c r="AY1176" s="812"/>
      <c r="AZ1176" s="812"/>
      <c r="BA1176" s="812"/>
      <c r="BB1176" s="812"/>
      <c r="BC1176" s="812"/>
      <c r="BD1176" s="812"/>
      <c r="BE1176" s="812"/>
      <c r="BF1176" s="812"/>
      <c r="BG1176" s="87"/>
      <c r="BH1176" s="87"/>
      <c r="BI1176" s="87"/>
      <c r="BJ1176" s="87"/>
      <c r="BK1176" s="87"/>
      <c r="BL1176" s="87"/>
    </row>
    <row r="1177" spans="1:80" s="276" customFormat="1" ht="12" customHeight="1">
      <c r="A1177" s="802"/>
      <c r="B1177" s="1106" t="s">
        <v>30</v>
      </c>
      <c r="C1177" s="1107"/>
      <c r="D1177" s="1108"/>
      <c r="E1177" s="940" t="s">
        <v>1458</v>
      </c>
      <c r="F1177" s="941"/>
      <c r="G1177" s="941"/>
      <c r="H1177" s="941"/>
      <c r="I1177" s="941"/>
      <c r="J1177" s="941"/>
      <c r="K1177" s="941"/>
      <c r="L1177" s="941"/>
      <c r="M1177" s="941"/>
      <c r="N1177" s="941"/>
      <c r="O1177" s="941"/>
      <c r="P1177" s="941"/>
      <c r="Q1177" s="941"/>
      <c r="R1177" s="941"/>
      <c r="S1177" s="941"/>
      <c r="T1177" s="941"/>
      <c r="U1177" s="941"/>
      <c r="V1177" s="941"/>
      <c r="W1177" s="941"/>
      <c r="X1177" s="941"/>
      <c r="Y1177" s="941"/>
      <c r="Z1177" s="941"/>
      <c r="AA1177" s="941"/>
      <c r="AB1177" s="941"/>
      <c r="AC1177" s="941"/>
      <c r="AD1177" s="941"/>
      <c r="AE1177" s="941"/>
      <c r="AF1177" s="941"/>
      <c r="AG1177" s="941"/>
      <c r="AH1177" s="941"/>
      <c r="AI1177" s="941"/>
      <c r="AJ1177" s="941"/>
      <c r="AK1177" s="941"/>
      <c r="AL1177" s="941"/>
      <c r="AM1177" s="941"/>
      <c r="AN1177" s="941"/>
      <c r="AO1177" s="941"/>
      <c r="AP1177" s="941"/>
      <c r="AQ1177" s="941"/>
      <c r="AR1177" s="941"/>
      <c r="AS1177" s="941"/>
      <c r="AT1177" s="941"/>
      <c r="AU1177" s="941"/>
      <c r="AV1177" s="941"/>
      <c r="AW1177" s="941"/>
      <c r="AX1177" s="941"/>
      <c r="AY1177" s="941"/>
      <c r="AZ1177" s="941"/>
      <c r="BA1177" s="941"/>
      <c r="BB1177" s="941"/>
      <c r="BC1177" s="941"/>
      <c r="BD1177" s="941"/>
      <c r="BE1177" s="941"/>
      <c r="BF1177" s="942"/>
      <c r="BG1177" s="899"/>
      <c r="BH1177" s="900"/>
      <c r="BI1177" s="900"/>
      <c r="BJ1177" s="900"/>
      <c r="BK1177" s="900"/>
      <c r="BL1177" s="901"/>
    </row>
    <row r="1178" spans="1:80" s="276" customFormat="1" ht="12">
      <c r="A1178" s="802"/>
      <c r="B1178" s="1112"/>
      <c r="C1178" s="1113"/>
      <c r="D1178" s="1114"/>
      <c r="E1178" s="946"/>
      <c r="F1178" s="947"/>
      <c r="G1178" s="947"/>
      <c r="H1178" s="947"/>
      <c r="I1178" s="947"/>
      <c r="J1178" s="947"/>
      <c r="K1178" s="947"/>
      <c r="L1178" s="947"/>
      <c r="M1178" s="947"/>
      <c r="N1178" s="947"/>
      <c r="O1178" s="947"/>
      <c r="P1178" s="947"/>
      <c r="Q1178" s="947"/>
      <c r="R1178" s="947"/>
      <c r="S1178" s="947"/>
      <c r="T1178" s="947"/>
      <c r="U1178" s="947"/>
      <c r="V1178" s="947"/>
      <c r="W1178" s="947"/>
      <c r="X1178" s="947"/>
      <c r="Y1178" s="947"/>
      <c r="Z1178" s="947"/>
      <c r="AA1178" s="947"/>
      <c r="AB1178" s="947"/>
      <c r="AC1178" s="947"/>
      <c r="AD1178" s="947"/>
      <c r="AE1178" s="947"/>
      <c r="AF1178" s="947"/>
      <c r="AG1178" s="947"/>
      <c r="AH1178" s="947"/>
      <c r="AI1178" s="947"/>
      <c r="AJ1178" s="947"/>
      <c r="AK1178" s="947"/>
      <c r="AL1178" s="947"/>
      <c r="AM1178" s="947"/>
      <c r="AN1178" s="947"/>
      <c r="AO1178" s="947"/>
      <c r="AP1178" s="947"/>
      <c r="AQ1178" s="947"/>
      <c r="AR1178" s="947"/>
      <c r="AS1178" s="947"/>
      <c r="AT1178" s="947"/>
      <c r="AU1178" s="947"/>
      <c r="AV1178" s="947"/>
      <c r="AW1178" s="947"/>
      <c r="AX1178" s="947"/>
      <c r="AY1178" s="947"/>
      <c r="AZ1178" s="947"/>
      <c r="BA1178" s="947"/>
      <c r="BB1178" s="947"/>
      <c r="BC1178" s="947"/>
      <c r="BD1178" s="947"/>
      <c r="BE1178" s="947"/>
      <c r="BF1178" s="948"/>
      <c r="BG1178" s="905"/>
      <c r="BH1178" s="906"/>
      <c r="BI1178" s="906"/>
      <c r="BJ1178" s="906"/>
      <c r="BK1178" s="906"/>
      <c r="BL1178" s="907"/>
    </row>
    <row r="1179" spans="1:80" s="276" customFormat="1" ht="12" customHeight="1">
      <c r="A1179" s="802"/>
      <c r="B1179" s="1106" t="s">
        <v>33</v>
      </c>
      <c r="C1179" s="1107"/>
      <c r="D1179" s="1108"/>
      <c r="E1179" s="940" t="s">
        <v>1459</v>
      </c>
      <c r="F1179" s="941"/>
      <c r="G1179" s="941"/>
      <c r="H1179" s="941"/>
      <c r="I1179" s="941"/>
      <c r="J1179" s="941"/>
      <c r="K1179" s="941"/>
      <c r="L1179" s="941"/>
      <c r="M1179" s="941"/>
      <c r="N1179" s="941"/>
      <c r="O1179" s="941"/>
      <c r="P1179" s="941"/>
      <c r="Q1179" s="941"/>
      <c r="R1179" s="941"/>
      <c r="S1179" s="941"/>
      <c r="T1179" s="941"/>
      <c r="U1179" s="941"/>
      <c r="V1179" s="941"/>
      <c r="W1179" s="941"/>
      <c r="X1179" s="941"/>
      <c r="Y1179" s="941"/>
      <c r="Z1179" s="941"/>
      <c r="AA1179" s="941"/>
      <c r="AB1179" s="941"/>
      <c r="AC1179" s="941"/>
      <c r="AD1179" s="941"/>
      <c r="AE1179" s="941"/>
      <c r="AF1179" s="941"/>
      <c r="AG1179" s="941"/>
      <c r="AH1179" s="941"/>
      <c r="AI1179" s="941"/>
      <c r="AJ1179" s="941"/>
      <c r="AK1179" s="941"/>
      <c r="AL1179" s="941"/>
      <c r="AM1179" s="941"/>
      <c r="AN1179" s="941"/>
      <c r="AO1179" s="941"/>
      <c r="AP1179" s="941"/>
      <c r="AQ1179" s="941"/>
      <c r="AR1179" s="941"/>
      <c r="AS1179" s="941"/>
      <c r="AT1179" s="941"/>
      <c r="AU1179" s="941"/>
      <c r="AV1179" s="941"/>
      <c r="AW1179" s="941"/>
      <c r="AX1179" s="941"/>
      <c r="AY1179" s="941"/>
      <c r="AZ1179" s="941"/>
      <c r="BA1179" s="941"/>
      <c r="BB1179" s="941"/>
      <c r="BC1179" s="941"/>
      <c r="BD1179" s="941"/>
      <c r="BE1179" s="941"/>
      <c r="BF1179" s="942"/>
      <c r="BG1179" s="899"/>
      <c r="BH1179" s="900"/>
      <c r="BI1179" s="900"/>
      <c r="BJ1179" s="900"/>
      <c r="BK1179" s="900"/>
      <c r="BL1179" s="901"/>
    </row>
    <row r="1180" spans="1:80" s="276" customFormat="1" ht="12">
      <c r="A1180" s="802"/>
      <c r="B1180" s="1112"/>
      <c r="C1180" s="1113"/>
      <c r="D1180" s="1114"/>
      <c r="E1180" s="946"/>
      <c r="F1180" s="947"/>
      <c r="G1180" s="947"/>
      <c r="H1180" s="947"/>
      <c r="I1180" s="947"/>
      <c r="J1180" s="947"/>
      <c r="K1180" s="947"/>
      <c r="L1180" s="947"/>
      <c r="M1180" s="947"/>
      <c r="N1180" s="947"/>
      <c r="O1180" s="947"/>
      <c r="P1180" s="947"/>
      <c r="Q1180" s="947"/>
      <c r="R1180" s="947"/>
      <c r="S1180" s="947"/>
      <c r="T1180" s="947"/>
      <c r="U1180" s="947"/>
      <c r="V1180" s="947"/>
      <c r="W1180" s="947"/>
      <c r="X1180" s="947"/>
      <c r="Y1180" s="947"/>
      <c r="Z1180" s="947"/>
      <c r="AA1180" s="947"/>
      <c r="AB1180" s="947"/>
      <c r="AC1180" s="947"/>
      <c r="AD1180" s="947"/>
      <c r="AE1180" s="947"/>
      <c r="AF1180" s="947"/>
      <c r="AG1180" s="947"/>
      <c r="AH1180" s="947"/>
      <c r="AI1180" s="947"/>
      <c r="AJ1180" s="947"/>
      <c r="AK1180" s="947"/>
      <c r="AL1180" s="947"/>
      <c r="AM1180" s="947"/>
      <c r="AN1180" s="947"/>
      <c r="AO1180" s="947"/>
      <c r="AP1180" s="947"/>
      <c r="AQ1180" s="947"/>
      <c r="AR1180" s="947"/>
      <c r="AS1180" s="947"/>
      <c r="AT1180" s="947"/>
      <c r="AU1180" s="947"/>
      <c r="AV1180" s="947"/>
      <c r="AW1180" s="947"/>
      <c r="AX1180" s="947"/>
      <c r="AY1180" s="947"/>
      <c r="AZ1180" s="947"/>
      <c r="BA1180" s="947"/>
      <c r="BB1180" s="947"/>
      <c r="BC1180" s="947"/>
      <c r="BD1180" s="947"/>
      <c r="BE1180" s="947"/>
      <c r="BF1180" s="948"/>
      <c r="BG1180" s="905"/>
      <c r="BH1180" s="906"/>
      <c r="BI1180" s="906"/>
      <c r="BJ1180" s="906"/>
      <c r="BK1180" s="906"/>
      <c r="BL1180" s="907"/>
    </row>
    <row r="1181" spans="1:80" s="276" customFormat="1" ht="12">
      <c r="A1181" s="802"/>
      <c r="B1181" s="1106" t="s">
        <v>34</v>
      </c>
      <c r="C1181" s="1107"/>
      <c r="D1181" s="1108"/>
      <c r="E1181" s="940" t="s">
        <v>1460</v>
      </c>
      <c r="F1181" s="941"/>
      <c r="G1181" s="941"/>
      <c r="H1181" s="941"/>
      <c r="I1181" s="941"/>
      <c r="J1181" s="941"/>
      <c r="K1181" s="941"/>
      <c r="L1181" s="941"/>
      <c r="M1181" s="941"/>
      <c r="N1181" s="941"/>
      <c r="O1181" s="941"/>
      <c r="P1181" s="941"/>
      <c r="Q1181" s="941"/>
      <c r="R1181" s="941"/>
      <c r="S1181" s="941"/>
      <c r="T1181" s="941"/>
      <c r="U1181" s="941"/>
      <c r="V1181" s="941"/>
      <c r="W1181" s="941"/>
      <c r="X1181" s="941"/>
      <c r="Y1181" s="941"/>
      <c r="Z1181" s="941"/>
      <c r="AA1181" s="941"/>
      <c r="AB1181" s="941"/>
      <c r="AC1181" s="941"/>
      <c r="AD1181" s="941"/>
      <c r="AE1181" s="941"/>
      <c r="AF1181" s="941"/>
      <c r="AG1181" s="941"/>
      <c r="AH1181" s="941"/>
      <c r="AI1181" s="941"/>
      <c r="AJ1181" s="941"/>
      <c r="AK1181" s="941"/>
      <c r="AL1181" s="941"/>
      <c r="AM1181" s="941"/>
      <c r="AN1181" s="941"/>
      <c r="AO1181" s="941"/>
      <c r="AP1181" s="941"/>
      <c r="AQ1181" s="941"/>
      <c r="AR1181" s="941"/>
      <c r="AS1181" s="941"/>
      <c r="AT1181" s="941"/>
      <c r="AU1181" s="941"/>
      <c r="AV1181" s="941"/>
      <c r="AW1181" s="941"/>
      <c r="AX1181" s="941"/>
      <c r="AY1181" s="941"/>
      <c r="AZ1181" s="941"/>
      <c r="BA1181" s="941"/>
      <c r="BB1181" s="941"/>
      <c r="BC1181" s="941"/>
      <c r="BD1181" s="941"/>
      <c r="BE1181" s="941"/>
      <c r="BF1181" s="942"/>
      <c r="BG1181" s="899"/>
      <c r="BH1181" s="900"/>
      <c r="BI1181" s="900"/>
      <c r="BJ1181" s="900"/>
      <c r="BK1181" s="900"/>
      <c r="BL1181" s="901"/>
    </row>
    <row r="1182" spans="1:80" s="276" customFormat="1" ht="12">
      <c r="A1182" s="802"/>
      <c r="B1182" s="1112"/>
      <c r="C1182" s="1113"/>
      <c r="D1182" s="1114"/>
      <c r="E1182" s="946"/>
      <c r="F1182" s="947"/>
      <c r="G1182" s="947"/>
      <c r="H1182" s="947"/>
      <c r="I1182" s="947"/>
      <c r="J1182" s="947"/>
      <c r="K1182" s="947"/>
      <c r="L1182" s="947"/>
      <c r="M1182" s="947"/>
      <c r="N1182" s="947"/>
      <c r="O1182" s="947"/>
      <c r="P1182" s="947"/>
      <c r="Q1182" s="947"/>
      <c r="R1182" s="947"/>
      <c r="S1182" s="947"/>
      <c r="T1182" s="947"/>
      <c r="U1182" s="947"/>
      <c r="V1182" s="947"/>
      <c r="W1182" s="947"/>
      <c r="X1182" s="947"/>
      <c r="Y1182" s="947"/>
      <c r="Z1182" s="947"/>
      <c r="AA1182" s="947"/>
      <c r="AB1182" s="947"/>
      <c r="AC1182" s="947"/>
      <c r="AD1182" s="947"/>
      <c r="AE1182" s="947"/>
      <c r="AF1182" s="947"/>
      <c r="AG1182" s="947"/>
      <c r="AH1182" s="947"/>
      <c r="AI1182" s="947"/>
      <c r="AJ1182" s="947"/>
      <c r="AK1182" s="947"/>
      <c r="AL1182" s="947"/>
      <c r="AM1182" s="947"/>
      <c r="AN1182" s="947"/>
      <c r="AO1182" s="947"/>
      <c r="AP1182" s="947"/>
      <c r="AQ1182" s="947"/>
      <c r="AR1182" s="947"/>
      <c r="AS1182" s="947"/>
      <c r="AT1182" s="947"/>
      <c r="AU1182" s="947"/>
      <c r="AV1182" s="947"/>
      <c r="AW1182" s="947"/>
      <c r="AX1182" s="947"/>
      <c r="AY1182" s="947"/>
      <c r="AZ1182" s="947"/>
      <c r="BA1182" s="947"/>
      <c r="BB1182" s="947"/>
      <c r="BC1182" s="947"/>
      <c r="BD1182" s="947"/>
      <c r="BE1182" s="947"/>
      <c r="BF1182" s="948"/>
      <c r="BG1182" s="905"/>
      <c r="BH1182" s="906"/>
      <c r="BI1182" s="906"/>
      <c r="BJ1182" s="906"/>
      <c r="BK1182" s="906"/>
      <c r="BL1182" s="907"/>
    </row>
    <row r="1183" spans="1:80" s="276" customFormat="1" ht="12">
      <c r="A1183" s="802"/>
      <c r="B1183" s="1106" t="s">
        <v>35</v>
      </c>
      <c r="C1183" s="1107"/>
      <c r="D1183" s="1108"/>
      <c r="E1183" s="940" t="s">
        <v>1501</v>
      </c>
      <c r="F1183" s="941"/>
      <c r="G1183" s="941"/>
      <c r="H1183" s="941"/>
      <c r="I1183" s="941"/>
      <c r="J1183" s="941"/>
      <c r="K1183" s="941"/>
      <c r="L1183" s="941"/>
      <c r="M1183" s="941"/>
      <c r="N1183" s="941"/>
      <c r="O1183" s="941"/>
      <c r="P1183" s="941"/>
      <c r="Q1183" s="941"/>
      <c r="R1183" s="941"/>
      <c r="S1183" s="941"/>
      <c r="T1183" s="941"/>
      <c r="U1183" s="941"/>
      <c r="V1183" s="941"/>
      <c r="W1183" s="941"/>
      <c r="X1183" s="941"/>
      <c r="Y1183" s="941"/>
      <c r="Z1183" s="941"/>
      <c r="AA1183" s="941"/>
      <c r="AB1183" s="941"/>
      <c r="AC1183" s="941"/>
      <c r="AD1183" s="941"/>
      <c r="AE1183" s="941"/>
      <c r="AF1183" s="941"/>
      <c r="AG1183" s="941"/>
      <c r="AH1183" s="941"/>
      <c r="AI1183" s="941"/>
      <c r="AJ1183" s="941"/>
      <c r="AK1183" s="941"/>
      <c r="AL1183" s="941"/>
      <c r="AM1183" s="941"/>
      <c r="AN1183" s="941"/>
      <c r="AO1183" s="941"/>
      <c r="AP1183" s="941"/>
      <c r="AQ1183" s="941"/>
      <c r="AR1183" s="941"/>
      <c r="AS1183" s="941"/>
      <c r="AT1183" s="941"/>
      <c r="AU1183" s="941"/>
      <c r="AV1183" s="941"/>
      <c r="AW1183" s="941"/>
      <c r="AX1183" s="941"/>
      <c r="AY1183" s="941"/>
      <c r="AZ1183" s="941"/>
      <c r="BA1183" s="941"/>
      <c r="BB1183" s="941"/>
      <c r="BC1183" s="941"/>
      <c r="BD1183" s="941"/>
      <c r="BE1183" s="941"/>
      <c r="BF1183" s="942"/>
      <c r="BG1183" s="899"/>
      <c r="BH1183" s="900"/>
      <c r="BI1183" s="900"/>
      <c r="BJ1183" s="900"/>
      <c r="BK1183" s="900"/>
      <c r="BL1183" s="901"/>
    </row>
    <row r="1184" spans="1:80" s="276" customFormat="1" ht="12">
      <c r="A1184" s="802"/>
      <c r="B1184" s="1109"/>
      <c r="C1184" s="1110"/>
      <c r="D1184" s="1111"/>
      <c r="E1184" s="943"/>
      <c r="F1184" s="944"/>
      <c r="G1184" s="944"/>
      <c r="H1184" s="944"/>
      <c r="I1184" s="944"/>
      <c r="J1184" s="944"/>
      <c r="K1184" s="944"/>
      <c r="L1184" s="944"/>
      <c r="M1184" s="944"/>
      <c r="N1184" s="944"/>
      <c r="O1184" s="944"/>
      <c r="P1184" s="944"/>
      <c r="Q1184" s="944"/>
      <c r="R1184" s="944"/>
      <c r="S1184" s="944"/>
      <c r="T1184" s="944"/>
      <c r="U1184" s="944"/>
      <c r="V1184" s="944"/>
      <c r="W1184" s="944"/>
      <c r="X1184" s="944"/>
      <c r="Y1184" s="944"/>
      <c r="Z1184" s="944"/>
      <c r="AA1184" s="944"/>
      <c r="AB1184" s="944"/>
      <c r="AC1184" s="944"/>
      <c r="AD1184" s="944"/>
      <c r="AE1184" s="944"/>
      <c r="AF1184" s="944"/>
      <c r="AG1184" s="944"/>
      <c r="AH1184" s="944"/>
      <c r="AI1184" s="944"/>
      <c r="AJ1184" s="944"/>
      <c r="AK1184" s="944"/>
      <c r="AL1184" s="944"/>
      <c r="AM1184" s="944"/>
      <c r="AN1184" s="944"/>
      <c r="AO1184" s="944"/>
      <c r="AP1184" s="944"/>
      <c r="AQ1184" s="944"/>
      <c r="AR1184" s="944"/>
      <c r="AS1184" s="944"/>
      <c r="AT1184" s="944"/>
      <c r="AU1184" s="944"/>
      <c r="AV1184" s="944"/>
      <c r="AW1184" s="944"/>
      <c r="AX1184" s="944"/>
      <c r="AY1184" s="944"/>
      <c r="AZ1184" s="944"/>
      <c r="BA1184" s="944"/>
      <c r="BB1184" s="944"/>
      <c r="BC1184" s="944"/>
      <c r="BD1184" s="944"/>
      <c r="BE1184" s="944"/>
      <c r="BF1184" s="945"/>
      <c r="BG1184" s="902"/>
      <c r="BH1184" s="903"/>
      <c r="BI1184" s="903"/>
      <c r="BJ1184" s="903"/>
      <c r="BK1184" s="903"/>
      <c r="BL1184" s="904"/>
    </row>
    <row r="1185" spans="1:64" s="276" customFormat="1" ht="12">
      <c r="A1185" s="802"/>
      <c r="B1185" s="1112"/>
      <c r="C1185" s="1113"/>
      <c r="D1185" s="1114"/>
      <c r="E1185" s="946"/>
      <c r="F1185" s="947"/>
      <c r="G1185" s="947"/>
      <c r="H1185" s="947"/>
      <c r="I1185" s="947"/>
      <c r="J1185" s="947"/>
      <c r="K1185" s="947"/>
      <c r="L1185" s="947"/>
      <c r="M1185" s="947"/>
      <c r="N1185" s="947"/>
      <c r="O1185" s="947"/>
      <c r="P1185" s="947"/>
      <c r="Q1185" s="947"/>
      <c r="R1185" s="947"/>
      <c r="S1185" s="947"/>
      <c r="T1185" s="947"/>
      <c r="U1185" s="947"/>
      <c r="V1185" s="947"/>
      <c r="W1185" s="947"/>
      <c r="X1185" s="947"/>
      <c r="Y1185" s="947"/>
      <c r="Z1185" s="947"/>
      <c r="AA1185" s="947"/>
      <c r="AB1185" s="947"/>
      <c r="AC1185" s="947"/>
      <c r="AD1185" s="947"/>
      <c r="AE1185" s="947"/>
      <c r="AF1185" s="947"/>
      <c r="AG1185" s="947"/>
      <c r="AH1185" s="947"/>
      <c r="AI1185" s="947"/>
      <c r="AJ1185" s="947"/>
      <c r="AK1185" s="947"/>
      <c r="AL1185" s="947"/>
      <c r="AM1185" s="947"/>
      <c r="AN1185" s="947"/>
      <c r="AO1185" s="947"/>
      <c r="AP1185" s="947"/>
      <c r="AQ1185" s="947"/>
      <c r="AR1185" s="947"/>
      <c r="AS1185" s="947"/>
      <c r="AT1185" s="947"/>
      <c r="AU1185" s="947"/>
      <c r="AV1185" s="947"/>
      <c r="AW1185" s="947"/>
      <c r="AX1185" s="947"/>
      <c r="AY1185" s="947"/>
      <c r="AZ1185" s="947"/>
      <c r="BA1185" s="947"/>
      <c r="BB1185" s="947"/>
      <c r="BC1185" s="947"/>
      <c r="BD1185" s="947"/>
      <c r="BE1185" s="947"/>
      <c r="BF1185" s="948"/>
      <c r="BG1185" s="905"/>
      <c r="BH1185" s="906"/>
      <c r="BI1185" s="906"/>
      <c r="BJ1185" s="906"/>
      <c r="BK1185" s="906"/>
      <c r="BL1185" s="907"/>
    </row>
    <row r="1186" spans="1:64" s="276" customFormat="1" ht="12">
      <c r="A1186" s="802"/>
      <c r="B1186" s="1106" t="s">
        <v>36</v>
      </c>
      <c r="C1186" s="1107"/>
      <c r="D1186" s="1108"/>
      <c r="E1186" s="940" t="s">
        <v>1461</v>
      </c>
      <c r="F1186" s="941"/>
      <c r="G1186" s="941"/>
      <c r="H1186" s="941"/>
      <c r="I1186" s="941"/>
      <c r="J1186" s="941"/>
      <c r="K1186" s="941"/>
      <c r="L1186" s="941"/>
      <c r="M1186" s="941"/>
      <c r="N1186" s="941"/>
      <c r="O1186" s="941"/>
      <c r="P1186" s="941"/>
      <c r="Q1186" s="941"/>
      <c r="R1186" s="941"/>
      <c r="S1186" s="941"/>
      <c r="T1186" s="941"/>
      <c r="U1186" s="941"/>
      <c r="V1186" s="941"/>
      <c r="W1186" s="941"/>
      <c r="X1186" s="941"/>
      <c r="Y1186" s="941"/>
      <c r="Z1186" s="941"/>
      <c r="AA1186" s="941"/>
      <c r="AB1186" s="941"/>
      <c r="AC1186" s="941"/>
      <c r="AD1186" s="941"/>
      <c r="AE1186" s="941"/>
      <c r="AF1186" s="941"/>
      <c r="AG1186" s="941"/>
      <c r="AH1186" s="941"/>
      <c r="AI1186" s="941"/>
      <c r="AJ1186" s="941"/>
      <c r="AK1186" s="941"/>
      <c r="AL1186" s="941"/>
      <c r="AM1186" s="941"/>
      <c r="AN1186" s="941"/>
      <c r="AO1186" s="941"/>
      <c r="AP1186" s="941"/>
      <c r="AQ1186" s="941"/>
      <c r="AR1186" s="941"/>
      <c r="AS1186" s="941"/>
      <c r="AT1186" s="941"/>
      <c r="AU1186" s="941"/>
      <c r="AV1186" s="941"/>
      <c r="AW1186" s="941"/>
      <c r="AX1186" s="941"/>
      <c r="AY1186" s="941"/>
      <c r="AZ1186" s="941"/>
      <c r="BA1186" s="941"/>
      <c r="BB1186" s="941"/>
      <c r="BC1186" s="941"/>
      <c r="BD1186" s="941"/>
      <c r="BE1186" s="941"/>
      <c r="BF1186" s="942"/>
      <c r="BG1186" s="899"/>
      <c r="BH1186" s="900"/>
      <c r="BI1186" s="900"/>
      <c r="BJ1186" s="900"/>
      <c r="BK1186" s="900"/>
      <c r="BL1186" s="901"/>
    </row>
    <row r="1187" spans="1:64" s="276" customFormat="1" ht="12">
      <c r="A1187" s="802"/>
      <c r="B1187" s="1109"/>
      <c r="C1187" s="1110"/>
      <c r="D1187" s="1111"/>
      <c r="E1187" s="943"/>
      <c r="F1187" s="944"/>
      <c r="G1187" s="944"/>
      <c r="H1187" s="944"/>
      <c r="I1187" s="944"/>
      <c r="J1187" s="944"/>
      <c r="K1187" s="944"/>
      <c r="L1187" s="944"/>
      <c r="M1187" s="944"/>
      <c r="N1187" s="944"/>
      <c r="O1187" s="944"/>
      <c r="P1187" s="944"/>
      <c r="Q1187" s="944"/>
      <c r="R1187" s="944"/>
      <c r="S1187" s="944"/>
      <c r="T1187" s="944"/>
      <c r="U1187" s="944"/>
      <c r="V1187" s="944"/>
      <c r="W1187" s="944"/>
      <c r="X1187" s="944"/>
      <c r="Y1187" s="944"/>
      <c r="Z1187" s="944"/>
      <c r="AA1187" s="944"/>
      <c r="AB1187" s="944"/>
      <c r="AC1187" s="944"/>
      <c r="AD1187" s="944"/>
      <c r="AE1187" s="944"/>
      <c r="AF1187" s="944"/>
      <c r="AG1187" s="944"/>
      <c r="AH1187" s="944"/>
      <c r="AI1187" s="944"/>
      <c r="AJ1187" s="944"/>
      <c r="AK1187" s="944"/>
      <c r="AL1187" s="944"/>
      <c r="AM1187" s="944"/>
      <c r="AN1187" s="944"/>
      <c r="AO1187" s="944"/>
      <c r="AP1187" s="944"/>
      <c r="AQ1187" s="944"/>
      <c r="AR1187" s="944"/>
      <c r="AS1187" s="944"/>
      <c r="AT1187" s="944"/>
      <c r="AU1187" s="944"/>
      <c r="AV1187" s="944"/>
      <c r="AW1187" s="944"/>
      <c r="AX1187" s="944"/>
      <c r="AY1187" s="944"/>
      <c r="AZ1187" s="944"/>
      <c r="BA1187" s="944"/>
      <c r="BB1187" s="944"/>
      <c r="BC1187" s="944"/>
      <c r="BD1187" s="944"/>
      <c r="BE1187" s="944"/>
      <c r="BF1187" s="945"/>
      <c r="BG1187" s="902"/>
      <c r="BH1187" s="903"/>
      <c r="BI1187" s="903"/>
      <c r="BJ1187" s="903"/>
      <c r="BK1187" s="903"/>
      <c r="BL1187" s="904"/>
    </row>
    <row r="1188" spans="1:64" s="276" customFormat="1" ht="12">
      <c r="A1188" s="802"/>
      <c r="B1188" s="1112"/>
      <c r="C1188" s="1113"/>
      <c r="D1188" s="1114"/>
      <c r="E1188" s="946"/>
      <c r="F1188" s="947"/>
      <c r="G1188" s="947"/>
      <c r="H1188" s="947"/>
      <c r="I1188" s="947"/>
      <c r="J1188" s="947"/>
      <c r="K1188" s="947"/>
      <c r="L1188" s="947"/>
      <c r="M1188" s="947"/>
      <c r="N1188" s="947"/>
      <c r="O1188" s="947"/>
      <c r="P1188" s="947"/>
      <c r="Q1188" s="947"/>
      <c r="R1188" s="947"/>
      <c r="S1188" s="947"/>
      <c r="T1188" s="947"/>
      <c r="U1188" s="947"/>
      <c r="V1188" s="947"/>
      <c r="W1188" s="947"/>
      <c r="X1188" s="947"/>
      <c r="Y1188" s="947"/>
      <c r="Z1188" s="947"/>
      <c r="AA1188" s="947"/>
      <c r="AB1188" s="947"/>
      <c r="AC1188" s="947"/>
      <c r="AD1188" s="947"/>
      <c r="AE1188" s="947"/>
      <c r="AF1188" s="947"/>
      <c r="AG1188" s="947"/>
      <c r="AH1188" s="947"/>
      <c r="AI1188" s="947"/>
      <c r="AJ1188" s="947"/>
      <c r="AK1188" s="947"/>
      <c r="AL1188" s="947"/>
      <c r="AM1188" s="947"/>
      <c r="AN1188" s="947"/>
      <c r="AO1188" s="947"/>
      <c r="AP1188" s="947"/>
      <c r="AQ1188" s="947"/>
      <c r="AR1188" s="947"/>
      <c r="AS1188" s="947"/>
      <c r="AT1188" s="947"/>
      <c r="AU1188" s="947"/>
      <c r="AV1188" s="947"/>
      <c r="AW1188" s="947"/>
      <c r="AX1188" s="947"/>
      <c r="AY1188" s="947"/>
      <c r="AZ1188" s="947"/>
      <c r="BA1188" s="947"/>
      <c r="BB1188" s="947"/>
      <c r="BC1188" s="947"/>
      <c r="BD1188" s="947"/>
      <c r="BE1188" s="947"/>
      <c r="BF1188" s="948"/>
      <c r="BG1188" s="905"/>
      <c r="BH1188" s="906"/>
      <c r="BI1188" s="906"/>
      <c r="BJ1188" s="906"/>
      <c r="BK1188" s="906"/>
      <c r="BL1188" s="907"/>
    </row>
    <row r="1189" spans="1:64" s="276" customFormat="1" ht="12" customHeight="1">
      <c r="A1189" s="802"/>
      <c r="B1189" s="1106" t="s">
        <v>38</v>
      </c>
      <c r="C1189" s="1107"/>
      <c r="D1189" s="1108"/>
      <c r="E1189" s="940" t="s">
        <v>1464</v>
      </c>
      <c r="F1189" s="941"/>
      <c r="G1189" s="941"/>
      <c r="H1189" s="941"/>
      <c r="I1189" s="941"/>
      <c r="J1189" s="941"/>
      <c r="K1189" s="941"/>
      <c r="L1189" s="941"/>
      <c r="M1189" s="941"/>
      <c r="N1189" s="941"/>
      <c r="O1189" s="941"/>
      <c r="P1189" s="941"/>
      <c r="Q1189" s="941"/>
      <c r="R1189" s="941"/>
      <c r="S1189" s="941"/>
      <c r="T1189" s="941"/>
      <c r="U1189" s="941"/>
      <c r="V1189" s="941"/>
      <c r="W1189" s="941"/>
      <c r="X1189" s="941"/>
      <c r="Y1189" s="941"/>
      <c r="Z1189" s="941"/>
      <c r="AA1189" s="941"/>
      <c r="AB1189" s="941"/>
      <c r="AC1189" s="941"/>
      <c r="AD1189" s="941"/>
      <c r="AE1189" s="941"/>
      <c r="AF1189" s="941"/>
      <c r="AG1189" s="941"/>
      <c r="AH1189" s="941"/>
      <c r="AI1189" s="941"/>
      <c r="AJ1189" s="941"/>
      <c r="AK1189" s="941"/>
      <c r="AL1189" s="941"/>
      <c r="AM1189" s="941"/>
      <c r="AN1189" s="941"/>
      <c r="AO1189" s="941"/>
      <c r="AP1189" s="941"/>
      <c r="AQ1189" s="941"/>
      <c r="AR1189" s="941"/>
      <c r="AS1189" s="941"/>
      <c r="AT1189" s="941"/>
      <c r="AU1189" s="941"/>
      <c r="AV1189" s="941"/>
      <c r="AW1189" s="941"/>
      <c r="AX1189" s="941"/>
      <c r="AY1189" s="941"/>
      <c r="AZ1189" s="941"/>
      <c r="BA1189" s="941"/>
      <c r="BB1189" s="941"/>
      <c r="BC1189" s="941"/>
      <c r="BD1189" s="941"/>
      <c r="BE1189" s="941"/>
      <c r="BF1189" s="942"/>
      <c r="BG1189" s="899"/>
      <c r="BH1189" s="900"/>
      <c r="BI1189" s="900"/>
      <c r="BJ1189" s="900"/>
      <c r="BK1189" s="900"/>
      <c r="BL1189" s="901"/>
    </row>
    <row r="1190" spans="1:64" s="276" customFormat="1" ht="12" customHeight="1">
      <c r="A1190" s="802"/>
      <c r="B1190" s="1109"/>
      <c r="C1190" s="1110"/>
      <c r="D1190" s="1111"/>
      <c r="E1190" s="943"/>
      <c r="F1190" s="944"/>
      <c r="G1190" s="944"/>
      <c r="H1190" s="944"/>
      <c r="I1190" s="944"/>
      <c r="J1190" s="944"/>
      <c r="K1190" s="944"/>
      <c r="L1190" s="944"/>
      <c r="M1190" s="944"/>
      <c r="N1190" s="944"/>
      <c r="O1190" s="944"/>
      <c r="P1190" s="944"/>
      <c r="Q1190" s="944"/>
      <c r="R1190" s="944"/>
      <c r="S1190" s="944"/>
      <c r="T1190" s="944"/>
      <c r="U1190" s="944"/>
      <c r="V1190" s="944"/>
      <c r="W1190" s="944"/>
      <c r="X1190" s="944"/>
      <c r="Y1190" s="944"/>
      <c r="Z1190" s="944"/>
      <c r="AA1190" s="944"/>
      <c r="AB1190" s="944"/>
      <c r="AC1190" s="944"/>
      <c r="AD1190" s="944"/>
      <c r="AE1190" s="944"/>
      <c r="AF1190" s="944"/>
      <c r="AG1190" s="944"/>
      <c r="AH1190" s="944"/>
      <c r="AI1190" s="944"/>
      <c r="AJ1190" s="944"/>
      <c r="AK1190" s="944"/>
      <c r="AL1190" s="944"/>
      <c r="AM1190" s="944"/>
      <c r="AN1190" s="944"/>
      <c r="AO1190" s="944"/>
      <c r="AP1190" s="944"/>
      <c r="AQ1190" s="944"/>
      <c r="AR1190" s="944"/>
      <c r="AS1190" s="944"/>
      <c r="AT1190" s="944"/>
      <c r="AU1190" s="944"/>
      <c r="AV1190" s="944"/>
      <c r="AW1190" s="944"/>
      <c r="AX1190" s="944"/>
      <c r="AY1190" s="944"/>
      <c r="AZ1190" s="944"/>
      <c r="BA1190" s="944"/>
      <c r="BB1190" s="944"/>
      <c r="BC1190" s="944"/>
      <c r="BD1190" s="944"/>
      <c r="BE1190" s="944"/>
      <c r="BF1190" s="945"/>
      <c r="BG1190" s="902"/>
      <c r="BH1190" s="903"/>
      <c r="BI1190" s="903"/>
      <c r="BJ1190" s="903"/>
      <c r="BK1190" s="903"/>
      <c r="BL1190" s="904"/>
    </row>
    <row r="1191" spans="1:64" s="276" customFormat="1" ht="12" customHeight="1">
      <c r="A1191" s="802"/>
      <c r="B1191" s="1109"/>
      <c r="C1191" s="1110"/>
      <c r="D1191" s="1111"/>
      <c r="E1191" s="943"/>
      <c r="F1191" s="944"/>
      <c r="G1191" s="944"/>
      <c r="H1191" s="944"/>
      <c r="I1191" s="944"/>
      <c r="J1191" s="944"/>
      <c r="K1191" s="944"/>
      <c r="L1191" s="944"/>
      <c r="M1191" s="944"/>
      <c r="N1191" s="944"/>
      <c r="O1191" s="944"/>
      <c r="P1191" s="944"/>
      <c r="Q1191" s="944"/>
      <c r="R1191" s="944"/>
      <c r="S1191" s="944"/>
      <c r="T1191" s="944"/>
      <c r="U1191" s="944"/>
      <c r="V1191" s="944"/>
      <c r="W1191" s="944"/>
      <c r="X1191" s="944"/>
      <c r="Y1191" s="944"/>
      <c r="Z1191" s="944"/>
      <c r="AA1191" s="944"/>
      <c r="AB1191" s="944"/>
      <c r="AC1191" s="944"/>
      <c r="AD1191" s="944"/>
      <c r="AE1191" s="944"/>
      <c r="AF1191" s="944"/>
      <c r="AG1191" s="944"/>
      <c r="AH1191" s="944"/>
      <c r="AI1191" s="944"/>
      <c r="AJ1191" s="944"/>
      <c r="AK1191" s="944"/>
      <c r="AL1191" s="944"/>
      <c r="AM1191" s="944"/>
      <c r="AN1191" s="944"/>
      <c r="AO1191" s="944"/>
      <c r="AP1191" s="944"/>
      <c r="AQ1191" s="944"/>
      <c r="AR1191" s="944"/>
      <c r="AS1191" s="944"/>
      <c r="AT1191" s="944"/>
      <c r="AU1191" s="944"/>
      <c r="AV1191" s="944"/>
      <c r="AW1191" s="944"/>
      <c r="AX1191" s="944"/>
      <c r="AY1191" s="944"/>
      <c r="AZ1191" s="944"/>
      <c r="BA1191" s="944"/>
      <c r="BB1191" s="944"/>
      <c r="BC1191" s="944"/>
      <c r="BD1191" s="944"/>
      <c r="BE1191" s="944"/>
      <c r="BF1191" s="945"/>
      <c r="BG1191" s="902"/>
      <c r="BH1191" s="903"/>
      <c r="BI1191" s="903"/>
      <c r="BJ1191" s="903"/>
      <c r="BK1191" s="903"/>
      <c r="BL1191" s="904"/>
    </row>
    <row r="1192" spans="1:64" s="276" customFormat="1" ht="12" customHeight="1">
      <c r="A1192" s="802"/>
      <c r="B1192" s="1109"/>
      <c r="C1192" s="1110"/>
      <c r="D1192" s="1111"/>
      <c r="E1192" s="943"/>
      <c r="F1192" s="944"/>
      <c r="G1192" s="944"/>
      <c r="H1192" s="944"/>
      <c r="I1192" s="944"/>
      <c r="J1192" s="944"/>
      <c r="K1192" s="944"/>
      <c r="L1192" s="944"/>
      <c r="M1192" s="944"/>
      <c r="N1192" s="944"/>
      <c r="O1192" s="944"/>
      <c r="P1192" s="944"/>
      <c r="Q1192" s="944"/>
      <c r="R1192" s="944"/>
      <c r="S1192" s="944"/>
      <c r="T1192" s="944"/>
      <c r="U1192" s="944"/>
      <c r="V1192" s="944"/>
      <c r="W1192" s="944"/>
      <c r="X1192" s="944"/>
      <c r="Y1192" s="944"/>
      <c r="Z1192" s="944"/>
      <c r="AA1192" s="944"/>
      <c r="AB1192" s="944"/>
      <c r="AC1192" s="944"/>
      <c r="AD1192" s="944"/>
      <c r="AE1192" s="944"/>
      <c r="AF1192" s="944"/>
      <c r="AG1192" s="944"/>
      <c r="AH1192" s="944"/>
      <c r="AI1192" s="944"/>
      <c r="AJ1192" s="944"/>
      <c r="AK1192" s="944"/>
      <c r="AL1192" s="944"/>
      <c r="AM1192" s="944"/>
      <c r="AN1192" s="944"/>
      <c r="AO1192" s="944"/>
      <c r="AP1192" s="944"/>
      <c r="AQ1192" s="944"/>
      <c r="AR1192" s="944"/>
      <c r="AS1192" s="944"/>
      <c r="AT1192" s="944"/>
      <c r="AU1192" s="944"/>
      <c r="AV1192" s="944"/>
      <c r="AW1192" s="944"/>
      <c r="AX1192" s="944"/>
      <c r="AY1192" s="944"/>
      <c r="AZ1192" s="944"/>
      <c r="BA1192" s="944"/>
      <c r="BB1192" s="944"/>
      <c r="BC1192" s="944"/>
      <c r="BD1192" s="944"/>
      <c r="BE1192" s="944"/>
      <c r="BF1192" s="945"/>
      <c r="BG1192" s="902"/>
      <c r="BH1192" s="903"/>
      <c r="BI1192" s="903"/>
      <c r="BJ1192" s="903"/>
      <c r="BK1192" s="903"/>
      <c r="BL1192" s="904"/>
    </row>
    <row r="1193" spans="1:64" s="276" customFormat="1" ht="12" customHeight="1">
      <c r="A1193" s="802"/>
      <c r="B1193" s="1109"/>
      <c r="C1193" s="1110"/>
      <c r="D1193" s="1111"/>
      <c r="E1193" s="943"/>
      <c r="F1193" s="944"/>
      <c r="G1193" s="944"/>
      <c r="H1193" s="944"/>
      <c r="I1193" s="944"/>
      <c r="J1193" s="944"/>
      <c r="K1193" s="944"/>
      <c r="L1193" s="944"/>
      <c r="M1193" s="944"/>
      <c r="N1193" s="944"/>
      <c r="O1193" s="944"/>
      <c r="P1193" s="944"/>
      <c r="Q1193" s="944"/>
      <c r="R1193" s="944"/>
      <c r="S1193" s="944"/>
      <c r="T1193" s="944"/>
      <c r="U1193" s="944"/>
      <c r="V1193" s="944"/>
      <c r="W1193" s="944"/>
      <c r="X1193" s="944"/>
      <c r="Y1193" s="944"/>
      <c r="Z1193" s="944"/>
      <c r="AA1193" s="944"/>
      <c r="AB1193" s="944"/>
      <c r="AC1193" s="944"/>
      <c r="AD1193" s="944"/>
      <c r="AE1193" s="944"/>
      <c r="AF1193" s="944"/>
      <c r="AG1193" s="944"/>
      <c r="AH1193" s="944"/>
      <c r="AI1193" s="944"/>
      <c r="AJ1193" s="944"/>
      <c r="AK1193" s="944"/>
      <c r="AL1193" s="944"/>
      <c r="AM1193" s="944"/>
      <c r="AN1193" s="944"/>
      <c r="AO1193" s="944"/>
      <c r="AP1193" s="944"/>
      <c r="AQ1193" s="944"/>
      <c r="AR1193" s="944"/>
      <c r="AS1193" s="944"/>
      <c r="AT1193" s="944"/>
      <c r="AU1193" s="944"/>
      <c r="AV1193" s="944"/>
      <c r="AW1193" s="944"/>
      <c r="AX1193" s="944"/>
      <c r="AY1193" s="944"/>
      <c r="AZ1193" s="944"/>
      <c r="BA1193" s="944"/>
      <c r="BB1193" s="944"/>
      <c r="BC1193" s="944"/>
      <c r="BD1193" s="944"/>
      <c r="BE1193" s="944"/>
      <c r="BF1193" s="945"/>
      <c r="BG1193" s="902"/>
      <c r="BH1193" s="903"/>
      <c r="BI1193" s="903"/>
      <c r="BJ1193" s="903"/>
      <c r="BK1193" s="903"/>
      <c r="BL1193" s="904"/>
    </row>
    <row r="1194" spans="1:64" s="276" customFormat="1" ht="12">
      <c r="A1194" s="802"/>
      <c r="B1194" s="1109"/>
      <c r="C1194" s="1110"/>
      <c r="D1194" s="1111"/>
      <c r="E1194" s="943"/>
      <c r="F1194" s="944"/>
      <c r="G1194" s="944"/>
      <c r="H1194" s="944"/>
      <c r="I1194" s="944"/>
      <c r="J1194" s="944"/>
      <c r="K1194" s="944"/>
      <c r="L1194" s="944"/>
      <c r="M1194" s="944"/>
      <c r="N1194" s="944"/>
      <c r="O1194" s="944"/>
      <c r="P1194" s="944"/>
      <c r="Q1194" s="944"/>
      <c r="R1194" s="944"/>
      <c r="S1194" s="944"/>
      <c r="T1194" s="944"/>
      <c r="U1194" s="944"/>
      <c r="V1194" s="944"/>
      <c r="W1194" s="944"/>
      <c r="X1194" s="944"/>
      <c r="Y1194" s="944"/>
      <c r="Z1194" s="944"/>
      <c r="AA1194" s="944"/>
      <c r="AB1194" s="944"/>
      <c r="AC1194" s="944"/>
      <c r="AD1194" s="944"/>
      <c r="AE1194" s="944"/>
      <c r="AF1194" s="944"/>
      <c r="AG1194" s="944"/>
      <c r="AH1194" s="944"/>
      <c r="AI1194" s="944"/>
      <c r="AJ1194" s="944"/>
      <c r="AK1194" s="944"/>
      <c r="AL1194" s="944"/>
      <c r="AM1194" s="944"/>
      <c r="AN1194" s="944"/>
      <c r="AO1194" s="944"/>
      <c r="AP1194" s="944"/>
      <c r="AQ1194" s="944"/>
      <c r="AR1194" s="944"/>
      <c r="AS1194" s="944"/>
      <c r="AT1194" s="944"/>
      <c r="AU1194" s="944"/>
      <c r="AV1194" s="944"/>
      <c r="AW1194" s="944"/>
      <c r="AX1194" s="944"/>
      <c r="AY1194" s="944"/>
      <c r="AZ1194" s="944"/>
      <c r="BA1194" s="944"/>
      <c r="BB1194" s="944"/>
      <c r="BC1194" s="944"/>
      <c r="BD1194" s="944"/>
      <c r="BE1194" s="944"/>
      <c r="BF1194" s="945"/>
      <c r="BG1194" s="902"/>
      <c r="BH1194" s="903"/>
      <c r="BI1194" s="903"/>
      <c r="BJ1194" s="903"/>
      <c r="BK1194" s="903"/>
      <c r="BL1194" s="904"/>
    </row>
    <row r="1195" spans="1:64" s="276" customFormat="1" ht="12">
      <c r="A1195" s="802"/>
      <c r="B1195" s="1112"/>
      <c r="C1195" s="1113"/>
      <c r="D1195" s="1114"/>
      <c r="E1195" s="946"/>
      <c r="F1195" s="947"/>
      <c r="G1195" s="947"/>
      <c r="H1195" s="947"/>
      <c r="I1195" s="947"/>
      <c r="J1195" s="947"/>
      <c r="K1195" s="947"/>
      <c r="L1195" s="947"/>
      <c r="M1195" s="947"/>
      <c r="N1195" s="947"/>
      <c r="O1195" s="947"/>
      <c r="P1195" s="947"/>
      <c r="Q1195" s="947"/>
      <c r="R1195" s="947"/>
      <c r="S1195" s="947"/>
      <c r="T1195" s="947"/>
      <c r="U1195" s="947"/>
      <c r="V1195" s="947"/>
      <c r="W1195" s="947"/>
      <c r="X1195" s="947"/>
      <c r="Y1195" s="947"/>
      <c r="Z1195" s="947"/>
      <c r="AA1195" s="947"/>
      <c r="AB1195" s="947"/>
      <c r="AC1195" s="947"/>
      <c r="AD1195" s="947"/>
      <c r="AE1195" s="947"/>
      <c r="AF1195" s="947"/>
      <c r="AG1195" s="947"/>
      <c r="AH1195" s="947"/>
      <c r="AI1195" s="947"/>
      <c r="AJ1195" s="947"/>
      <c r="AK1195" s="947"/>
      <c r="AL1195" s="947"/>
      <c r="AM1195" s="947"/>
      <c r="AN1195" s="947"/>
      <c r="AO1195" s="947"/>
      <c r="AP1195" s="947"/>
      <c r="AQ1195" s="947"/>
      <c r="AR1195" s="947"/>
      <c r="AS1195" s="947"/>
      <c r="AT1195" s="947"/>
      <c r="AU1195" s="947"/>
      <c r="AV1195" s="947"/>
      <c r="AW1195" s="947"/>
      <c r="AX1195" s="947"/>
      <c r="AY1195" s="947"/>
      <c r="AZ1195" s="947"/>
      <c r="BA1195" s="947"/>
      <c r="BB1195" s="947"/>
      <c r="BC1195" s="947"/>
      <c r="BD1195" s="947"/>
      <c r="BE1195" s="947"/>
      <c r="BF1195" s="948"/>
      <c r="BG1195" s="905"/>
      <c r="BH1195" s="906"/>
      <c r="BI1195" s="906"/>
      <c r="BJ1195" s="906"/>
      <c r="BK1195" s="906"/>
      <c r="BL1195" s="907"/>
    </row>
    <row r="1196" spans="1:64" s="276" customFormat="1" ht="12">
      <c r="A1196" s="802"/>
      <c r="B1196" s="1106" t="s">
        <v>41</v>
      </c>
      <c r="C1196" s="1107"/>
      <c r="D1196" s="1108"/>
      <c r="E1196" s="940" t="s">
        <v>1462</v>
      </c>
      <c r="F1196" s="941"/>
      <c r="G1196" s="941"/>
      <c r="H1196" s="941"/>
      <c r="I1196" s="941"/>
      <c r="J1196" s="941"/>
      <c r="K1196" s="941"/>
      <c r="L1196" s="941"/>
      <c r="M1196" s="941"/>
      <c r="N1196" s="941"/>
      <c r="O1196" s="941"/>
      <c r="P1196" s="941"/>
      <c r="Q1196" s="941"/>
      <c r="R1196" s="941"/>
      <c r="S1196" s="941"/>
      <c r="T1196" s="941"/>
      <c r="U1196" s="941"/>
      <c r="V1196" s="941"/>
      <c r="W1196" s="941"/>
      <c r="X1196" s="941"/>
      <c r="Y1196" s="941"/>
      <c r="Z1196" s="941"/>
      <c r="AA1196" s="941"/>
      <c r="AB1196" s="941"/>
      <c r="AC1196" s="941"/>
      <c r="AD1196" s="941"/>
      <c r="AE1196" s="941"/>
      <c r="AF1196" s="941"/>
      <c r="AG1196" s="941"/>
      <c r="AH1196" s="941"/>
      <c r="AI1196" s="941"/>
      <c r="AJ1196" s="941"/>
      <c r="AK1196" s="941"/>
      <c r="AL1196" s="941"/>
      <c r="AM1196" s="941"/>
      <c r="AN1196" s="941"/>
      <c r="AO1196" s="941"/>
      <c r="AP1196" s="941"/>
      <c r="AQ1196" s="941"/>
      <c r="AR1196" s="941"/>
      <c r="AS1196" s="941"/>
      <c r="AT1196" s="941"/>
      <c r="AU1196" s="941"/>
      <c r="AV1196" s="941"/>
      <c r="AW1196" s="941"/>
      <c r="AX1196" s="941"/>
      <c r="AY1196" s="941"/>
      <c r="AZ1196" s="941"/>
      <c r="BA1196" s="941"/>
      <c r="BB1196" s="941"/>
      <c r="BC1196" s="941"/>
      <c r="BD1196" s="941"/>
      <c r="BE1196" s="941"/>
      <c r="BF1196" s="942"/>
      <c r="BG1196" s="899"/>
      <c r="BH1196" s="900"/>
      <c r="BI1196" s="900"/>
      <c r="BJ1196" s="900"/>
      <c r="BK1196" s="900"/>
      <c r="BL1196" s="901"/>
    </row>
    <row r="1197" spans="1:64" s="276" customFormat="1" ht="12">
      <c r="A1197" s="802"/>
      <c r="B1197" s="1109"/>
      <c r="C1197" s="1110"/>
      <c r="D1197" s="1111"/>
      <c r="E1197" s="943"/>
      <c r="F1197" s="944"/>
      <c r="G1197" s="944"/>
      <c r="H1197" s="944"/>
      <c r="I1197" s="944"/>
      <c r="J1197" s="944"/>
      <c r="K1197" s="944"/>
      <c r="L1197" s="944"/>
      <c r="M1197" s="944"/>
      <c r="N1197" s="944"/>
      <c r="O1197" s="944"/>
      <c r="P1197" s="944"/>
      <c r="Q1197" s="944"/>
      <c r="R1197" s="944"/>
      <c r="S1197" s="944"/>
      <c r="T1197" s="944"/>
      <c r="U1197" s="944"/>
      <c r="V1197" s="944"/>
      <c r="W1197" s="944"/>
      <c r="X1197" s="944"/>
      <c r="Y1197" s="944"/>
      <c r="Z1197" s="944"/>
      <c r="AA1197" s="944"/>
      <c r="AB1197" s="944"/>
      <c r="AC1197" s="944"/>
      <c r="AD1197" s="944"/>
      <c r="AE1197" s="944"/>
      <c r="AF1197" s="944"/>
      <c r="AG1197" s="944"/>
      <c r="AH1197" s="944"/>
      <c r="AI1197" s="944"/>
      <c r="AJ1197" s="944"/>
      <c r="AK1197" s="944"/>
      <c r="AL1197" s="944"/>
      <c r="AM1197" s="944"/>
      <c r="AN1197" s="944"/>
      <c r="AO1197" s="944"/>
      <c r="AP1197" s="944"/>
      <c r="AQ1197" s="944"/>
      <c r="AR1197" s="944"/>
      <c r="AS1197" s="944"/>
      <c r="AT1197" s="944"/>
      <c r="AU1197" s="944"/>
      <c r="AV1197" s="944"/>
      <c r="AW1197" s="944"/>
      <c r="AX1197" s="944"/>
      <c r="AY1197" s="944"/>
      <c r="AZ1197" s="944"/>
      <c r="BA1197" s="944"/>
      <c r="BB1197" s="944"/>
      <c r="BC1197" s="944"/>
      <c r="BD1197" s="944"/>
      <c r="BE1197" s="944"/>
      <c r="BF1197" s="945"/>
      <c r="BG1197" s="902"/>
      <c r="BH1197" s="903"/>
      <c r="BI1197" s="903"/>
      <c r="BJ1197" s="903"/>
      <c r="BK1197" s="903"/>
      <c r="BL1197" s="904"/>
    </row>
    <row r="1198" spans="1:64" s="276" customFormat="1" ht="12">
      <c r="A1198" s="802"/>
      <c r="B1198" s="1112"/>
      <c r="C1198" s="1113"/>
      <c r="D1198" s="1114"/>
      <c r="E1198" s="946"/>
      <c r="F1198" s="947"/>
      <c r="G1198" s="947"/>
      <c r="H1198" s="947"/>
      <c r="I1198" s="947"/>
      <c r="J1198" s="947"/>
      <c r="K1198" s="947"/>
      <c r="L1198" s="947"/>
      <c r="M1198" s="947"/>
      <c r="N1198" s="947"/>
      <c r="O1198" s="947"/>
      <c r="P1198" s="947"/>
      <c r="Q1198" s="947"/>
      <c r="R1198" s="947"/>
      <c r="S1198" s="947"/>
      <c r="T1198" s="947"/>
      <c r="U1198" s="947"/>
      <c r="V1198" s="947"/>
      <c r="W1198" s="947"/>
      <c r="X1198" s="947"/>
      <c r="Y1198" s="947"/>
      <c r="Z1198" s="947"/>
      <c r="AA1198" s="947"/>
      <c r="AB1198" s="947"/>
      <c r="AC1198" s="947"/>
      <c r="AD1198" s="947"/>
      <c r="AE1198" s="947"/>
      <c r="AF1198" s="947"/>
      <c r="AG1198" s="947"/>
      <c r="AH1198" s="947"/>
      <c r="AI1198" s="947"/>
      <c r="AJ1198" s="947"/>
      <c r="AK1198" s="947"/>
      <c r="AL1198" s="947"/>
      <c r="AM1198" s="947"/>
      <c r="AN1198" s="947"/>
      <c r="AO1198" s="947"/>
      <c r="AP1198" s="947"/>
      <c r="AQ1198" s="947"/>
      <c r="AR1198" s="947"/>
      <c r="AS1198" s="947"/>
      <c r="AT1198" s="947"/>
      <c r="AU1198" s="947"/>
      <c r="AV1198" s="947"/>
      <c r="AW1198" s="947"/>
      <c r="AX1198" s="947"/>
      <c r="AY1198" s="947"/>
      <c r="AZ1198" s="947"/>
      <c r="BA1198" s="947"/>
      <c r="BB1198" s="947"/>
      <c r="BC1198" s="947"/>
      <c r="BD1198" s="947"/>
      <c r="BE1198" s="947"/>
      <c r="BF1198" s="948"/>
      <c r="BG1198" s="905"/>
      <c r="BH1198" s="906"/>
      <c r="BI1198" s="906"/>
      <c r="BJ1198" s="906"/>
      <c r="BK1198" s="906"/>
      <c r="BL1198" s="907"/>
    </row>
    <row r="1199" spans="1:64" s="276" customFormat="1" ht="12">
      <c r="A1199" s="802"/>
      <c r="B1199" s="1106" t="s">
        <v>42</v>
      </c>
      <c r="C1199" s="1107"/>
      <c r="D1199" s="1108"/>
      <c r="E1199" s="940" t="s">
        <v>1463</v>
      </c>
      <c r="F1199" s="941"/>
      <c r="G1199" s="941"/>
      <c r="H1199" s="941"/>
      <c r="I1199" s="941"/>
      <c r="J1199" s="941"/>
      <c r="K1199" s="941"/>
      <c r="L1199" s="941"/>
      <c r="M1199" s="941"/>
      <c r="N1199" s="941"/>
      <c r="O1199" s="941"/>
      <c r="P1199" s="941"/>
      <c r="Q1199" s="941"/>
      <c r="R1199" s="941"/>
      <c r="S1199" s="941"/>
      <c r="T1199" s="941"/>
      <c r="U1199" s="941"/>
      <c r="V1199" s="941"/>
      <c r="W1199" s="941"/>
      <c r="X1199" s="941"/>
      <c r="Y1199" s="941"/>
      <c r="Z1199" s="941"/>
      <c r="AA1199" s="941"/>
      <c r="AB1199" s="941"/>
      <c r="AC1199" s="941"/>
      <c r="AD1199" s="941"/>
      <c r="AE1199" s="941"/>
      <c r="AF1199" s="941"/>
      <c r="AG1199" s="941"/>
      <c r="AH1199" s="941"/>
      <c r="AI1199" s="941"/>
      <c r="AJ1199" s="941"/>
      <c r="AK1199" s="941"/>
      <c r="AL1199" s="941"/>
      <c r="AM1199" s="941"/>
      <c r="AN1199" s="941"/>
      <c r="AO1199" s="941"/>
      <c r="AP1199" s="941"/>
      <c r="AQ1199" s="941"/>
      <c r="AR1199" s="941"/>
      <c r="AS1199" s="941"/>
      <c r="AT1199" s="941"/>
      <c r="AU1199" s="941"/>
      <c r="AV1199" s="941"/>
      <c r="AW1199" s="941"/>
      <c r="AX1199" s="941"/>
      <c r="AY1199" s="941"/>
      <c r="AZ1199" s="941"/>
      <c r="BA1199" s="941"/>
      <c r="BB1199" s="941"/>
      <c r="BC1199" s="941"/>
      <c r="BD1199" s="941"/>
      <c r="BE1199" s="941"/>
      <c r="BF1199" s="942"/>
      <c r="BG1199" s="899"/>
      <c r="BH1199" s="900"/>
      <c r="BI1199" s="900"/>
      <c r="BJ1199" s="900"/>
      <c r="BK1199" s="900"/>
      <c r="BL1199" s="901"/>
    </row>
    <row r="1200" spans="1:64" s="276" customFormat="1" ht="12">
      <c r="A1200" s="802"/>
      <c r="B1200" s="1112"/>
      <c r="C1200" s="1113"/>
      <c r="D1200" s="1114"/>
      <c r="E1200" s="946"/>
      <c r="F1200" s="947"/>
      <c r="G1200" s="947"/>
      <c r="H1200" s="947"/>
      <c r="I1200" s="947"/>
      <c r="J1200" s="947"/>
      <c r="K1200" s="947"/>
      <c r="L1200" s="947"/>
      <c r="M1200" s="947"/>
      <c r="N1200" s="947"/>
      <c r="O1200" s="947"/>
      <c r="P1200" s="947"/>
      <c r="Q1200" s="947"/>
      <c r="R1200" s="947"/>
      <c r="S1200" s="947"/>
      <c r="T1200" s="947"/>
      <c r="U1200" s="947"/>
      <c r="V1200" s="947"/>
      <c r="W1200" s="947"/>
      <c r="X1200" s="947"/>
      <c r="Y1200" s="947"/>
      <c r="Z1200" s="947"/>
      <c r="AA1200" s="947"/>
      <c r="AB1200" s="947"/>
      <c r="AC1200" s="947"/>
      <c r="AD1200" s="947"/>
      <c r="AE1200" s="947"/>
      <c r="AF1200" s="947"/>
      <c r="AG1200" s="947"/>
      <c r="AH1200" s="947"/>
      <c r="AI1200" s="947"/>
      <c r="AJ1200" s="947"/>
      <c r="AK1200" s="947"/>
      <c r="AL1200" s="947"/>
      <c r="AM1200" s="947"/>
      <c r="AN1200" s="947"/>
      <c r="AO1200" s="947"/>
      <c r="AP1200" s="947"/>
      <c r="AQ1200" s="947"/>
      <c r="AR1200" s="947"/>
      <c r="AS1200" s="947"/>
      <c r="AT1200" s="947"/>
      <c r="AU1200" s="947"/>
      <c r="AV1200" s="947"/>
      <c r="AW1200" s="947"/>
      <c r="AX1200" s="947"/>
      <c r="AY1200" s="947"/>
      <c r="AZ1200" s="947"/>
      <c r="BA1200" s="947"/>
      <c r="BB1200" s="947"/>
      <c r="BC1200" s="947"/>
      <c r="BD1200" s="947"/>
      <c r="BE1200" s="947"/>
      <c r="BF1200" s="948"/>
      <c r="BG1200" s="905"/>
      <c r="BH1200" s="906"/>
      <c r="BI1200" s="906"/>
      <c r="BJ1200" s="906"/>
      <c r="BK1200" s="906"/>
      <c r="BL1200" s="907"/>
    </row>
    <row r="1201" spans="1:140" s="32" customFormat="1" ht="12.95" customHeight="1">
      <c r="A1201" s="111"/>
      <c r="BG1201" s="93"/>
      <c r="BH1201" s="93"/>
      <c r="BI1201" s="93"/>
      <c r="BJ1201" s="93"/>
      <c r="BK1201" s="93"/>
      <c r="BL1201" s="93"/>
      <c r="BM1201" s="105"/>
      <c r="BN1201" s="105"/>
      <c r="BO1201" s="105"/>
      <c r="BP1201" s="105"/>
      <c r="BQ1201" s="105"/>
      <c r="BR1201" s="105"/>
      <c r="BS1201" s="105"/>
      <c r="BT1201" s="105"/>
      <c r="BU1201" s="105"/>
      <c r="BV1201" s="105"/>
      <c r="BW1201" s="105"/>
      <c r="BX1201" s="105"/>
      <c r="BY1201" s="105"/>
      <c r="BZ1201" s="105"/>
      <c r="CA1201" s="105"/>
      <c r="CB1201" s="105"/>
    </row>
    <row r="1202" spans="1:140" ht="12.75" customHeight="1">
      <c r="A1202" s="1224" t="s">
        <v>121</v>
      </c>
      <c r="B1202" s="1224"/>
      <c r="C1202" s="1224"/>
      <c r="D1202" s="1224"/>
      <c r="E1202" s="1224"/>
      <c r="F1202" s="1224"/>
      <c r="G1202" s="1224"/>
      <c r="H1202" s="1224"/>
      <c r="I1202" s="1224"/>
      <c r="J1202" s="1224"/>
      <c r="K1202" s="1224"/>
      <c r="L1202" s="1224"/>
      <c r="M1202" s="1224"/>
      <c r="N1202" s="1224"/>
      <c r="O1202" s="1224"/>
      <c r="P1202" s="1224"/>
      <c r="Q1202" s="1224"/>
      <c r="R1202" s="1224"/>
      <c r="S1202" s="1224"/>
      <c r="T1202" s="1224"/>
      <c r="U1202" s="1224"/>
      <c r="V1202" s="1224"/>
      <c r="W1202" s="1224"/>
      <c r="X1202" s="1224"/>
      <c r="Y1202" s="1224"/>
      <c r="Z1202" s="1224"/>
      <c r="AA1202" s="1224"/>
      <c r="AB1202" s="1224"/>
      <c r="AC1202" s="1224"/>
      <c r="AD1202" s="1224"/>
      <c r="AE1202" s="1224"/>
      <c r="AF1202" s="1224"/>
      <c r="AG1202" s="1224"/>
      <c r="AH1202" s="1224"/>
      <c r="AI1202" s="1224"/>
      <c r="AJ1202" s="1224"/>
      <c r="AK1202" s="1224"/>
      <c r="AL1202" s="1224"/>
      <c r="AM1202" s="1224"/>
      <c r="AN1202" s="1224"/>
      <c r="AO1202" s="1224"/>
      <c r="AP1202" s="1224"/>
      <c r="AQ1202" s="1224"/>
      <c r="AR1202" s="1224"/>
      <c r="AS1202" s="1224"/>
      <c r="AT1202" s="1224"/>
      <c r="AU1202" s="1224"/>
      <c r="AV1202" s="1224"/>
      <c r="AW1202" s="1224"/>
      <c r="AX1202" s="1224"/>
      <c r="AY1202" s="1224"/>
      <c r="AZ1202" s="1224"/>
      <c r="BA1202" s="1224"/>
      <c r="BB1202" s="1224"/>
      <c r="BC1202" s="1224"/>
      <c r="BD1202" s="1224"/>
      <c r="BE1202" s="1224"/>
      <c r="BF1202" s="1224"/>
      <c r="BG1202" s="1224"/>
      <c r="BH1202" s="1224"/>
      <c r="BI1202" s="1224"/>
      <c r="BJ1202" s="1224"/>
      <c r="BK1202" s="1224"/>
      <c r="BL1202" s="1224"/>
    </row>
    <row r="1203" spans="1:140" ht="12.75" customHeight="1">
      <c r="A1203" s="1224"/>
      <c r="B1203" s="1224"/>
      <c r="C1203" s="1224"/>
      <c r="D1203" s="1224"/>
      <c r="E1203" s="1224"/>
      <c r="F1203" s="1224"/>
      <c r="G1203" s="1224"/>
      <c r="H1203" s="1224"/>
      <c r="I1203" s="1224"/>
      <c r="J1203" s="1224"/>
      <c r="K1203" s="1224"/>
      <c r="L1203" s="1224"/>
      <c r="M1203" s="1224"/>
      <c r="N1203" s="1224"/>
      <c r="O1203" s="1224"/>
      <c r="P1203" s="1224"/>
      <c r="Q1203" s="1224"/>
      <c r="R1203" s="1224"/>
      <c r="S1203" s="1224"/>
      <c r="T1203" s="1224"/>
      <c r="U1203" s="1224"/>
      <c r="V1203" s="1224"/>
      <c r="W1203" s="1224"/>
      <c r="X1203" s="1224"/>
      <c r="Y1203" s="1224"/>
      <c r="Z1203" s="1224"/>
      <c r="AA1203" s="1224"/>
      <c r="AB1203" s="1224"/>
      <c r="AC1203" s="1224"/>
      <c r="AD1203" s="1224"/>
      <c r="AE1203" s="1224"/>
      <c r="AF1203" s="1224"/>
      <c r="AG1203" s="1224"/>
      <c r="AH1203" s="1224"/>
      <c r="AI1203" s="1224"/>
      <c r="AJ1203" s="1224"/>
      <c r="AK1203" s="1224"/>
      <c r="AL1203" s="1224"/>
      <c r="AM1203" s="1224"/>
      <c r="AN1203" s="1224"/>
      <c r="AO1203" s="1224"/>
      <c r="AP1203" s="1224"/>
      <c r="AQ1203" s="1224"/>
      <c r="AR1203" s="1224"/>
      <c r="AS1203" s="1224"/>
      <c r="AT1203" s="1224"/>
      <c r="AU1203" s="1224"/>
      <c r="AV1203" s="1224"/>
      <c r="AW1203" s="1224"/>
      <c r="AX1203" s="1224"/>
      <c r="AY1203" s="1224"/>
      <c r="AZ1203" s="1224"/>
      <c r="BA1203" s="1224"/>
      <c r="BB1203" s="1224"/>
      <c r="BC1203" s="1224"/>
      <c r="BD1203" s="1224"/>
      <c r="BE1203" s="1224"/>
      <c r="BF1203" s="1224"/>
      <c r="BG1203" s="1224"/>
      <c r="BH1203" s="1224"/>
      <c r="BI1203" s="1224"/>
      <c r="BJ1203" s="1224"/>
      <c r="BK1203" s="1224"/>
      <c r="BL1203" s="1224"/>
    </row>
    <row r="1204" spans="1:140" s="89" customFormat="1" ht="12.75" customHeight="1">
      <c r="A1204" s="88"/>
      <c r="B1204" s="88"/>
      <c r="C1204" s="88"/>
      <c r="D1204" s="88"/>
      <c r="E1204" s="88"/>
      <c r="F1204" s="88"/>
      <c r="G1204" s="88"/>
      <c r="H1204" s="88"/>
      <c r="I1204" s="88"/>
      <c r="J1204" s="88"/>
      <c r="K1204" s="88"/>
      <c r="L1204" s="88"/>
      <c r="M1204" s="88"/>
      <c r="N1204" s="88"/>
      <c r="O1204" s="88"/>
      <c r="P1204" s="88"/>
      <c r="Q1204" s="88"/>
      <c r="R1204" s="88"/>
      <c r="S1204" s="88"/>
      <c r="T1204" s="88"/>
      <c r="U1204" s="88"/>
      <c r="V1204" s="88"/>
      <c r="W1204" s="88"/>
      <c r="X1204" s="88"/>
      <c r="Y1204" s="88"/>
      <c r="Z1204" s="88"/>
      <c r="AA1204" s="88"/>
      <c r="AB1204" s="88"/>
      <c r="AC1204" s="88"/>
      <c r="AD1204" s="88"/>
      <c r="AE1204" s="88"/>
      <c r="AF1204" s="88"/>
      <c r="AG1204" s="88"/>
      <c r="AH1204" s="88"/>
      <c r="AI1204" s="88"/>
      <c r="AJ1204" s="88"/>
      <c r="AK1204" s="88"/>
      <c r="AL1204" s="88"/>
      <c r="AM1204" s="88"/>
      <c r="AN1204" s="88"/>
      <c r="AO1204" s="88"/>
      <c r="AP1204" s="88"/>
      <c r="AQ1204" s="88"/>
      <c r="AR1204" s="88"/>
      <c r="AS1204" s="88"/>
      <c r="AT1204" s="88"/>
      <c r="AU1204" s="88"/>
      <c r="AV1204" s="88"/>
      <c r="AW1204" s="88"/>
      <c r="AX1204" s="88"/>
      <c r="AY1204" s="88"/>
      <c r="AZ1204" s="88"/>
      <c r="BA1204" s="88"/>
      <c r="BB1204" s="88"/>
      <c r="BC1204" s="88"/>
      <c r="BD1204" s="88"/>
      <c r="BE1204" s="88"/>
      <c r="BF1204" s="88"/>
      <c r="BG1204" s="88"/>
      <c r="BH1204" s="88"/>
      <c r="BI1204" s="88"/>
      <c r="BJ1204" s="88"/>
      <c r="BK1204" s="88"/>
      <c r="BL1204" s="88"/>
      <c r="CC1204" s="192"/>
      <c r="CD1204" s="192"/>
      <c r="CE1204" s="192"/>
      <c r="CF1204" s="192"/>
      <c r="CG1204" s="192"/>
      <c r="CH1204" s="192"/>
      <c r="CI1204" s="192"/>
      <c r="CJ1204" s="192"/>
      <c r="CK1204" s="192"/>
      <c r="CL1204" s="192"/>
      <c r="CM1204" s="192"/>
      <c r="CN1204" s="192"/>
      <c r="CO1204" s="192"/>
      <c r="CP1204" s="192"/>
      <c r="CQ1204" s="192"/>
      <c r="CR1204" s="192"/>
      <c r="CS1204" s="192"/>
      <c r="CT1204" s="192"/>
      <c r="CU1204" s="192"/>
      <c r="CV1204" s="192"/>
      <c r="CW1204" s="192"/>
      <c r="CX1204" s="192"/>
      <c r="CY1204" s="192"/>
      <c r="CZ1204" s="192"/>
      <c r="DA1204" s="192"/>
      <c r="DB1204" s="192"/>
      <c r="DC1204" s="192"/>
      <c r="DD1204" s="192"/>
      <c r="DE1204" s="192"/>
      <c r="DF1204" s="192"/>
      <c r="DG1204" s="192"/>
      <c r="DH1204" s="192"/>
      <c r="DI1204" s="192"/>
      <c r="DJ1204" s="192"/>
      <c r="DK1204" s="192"/>
      <c r="DL1204" s="192"/>
      <c r="DM1204" s="192"/>
      <c r="DN1204" s="192"/>
      <c r="DO1204" s="192"/>
      <c r="DP1204" s="192"/>
      <c r="DQ1204" s="192"/>
      <c r="DR1204" s="192"/>
      <c r="DS1204" s="192"/>
      <c r="DT1204" s="192"/>
      <c r="DU1204" s="192"/>
      <c r="DV1204" s="192"/>
      <c r="DW1204" s="192"/>
      <c r="DX1204" s="192"/>
      <c r="DY1204" s="192"/>
      <c r="DZ1204" s="192"/>
      <c r="EA1204" s="192"/>
      <c r="EB1204" s="192"/>
      <c r="EC1204" s="192"/>
      <c r="ED1204" s="192"/>
      <c r="EE1204" s="192"/>
      <c r="EF1204" s="192"/>
      <c r="EG1204" s="192"/>
      <c r="EH1204" s="192"/>
      <c r="EI1204" s="192"/>
      <c r="EJ1204" s="192"/>
    </row>
    <row r="1205" spans="1:140" s="89" customFormat="1" ht="12.75" customHeight="1">
      <c r="A1205" s="88"/>
      <c r="B1205" s="88"/>
      <c r="C1205" s="88"/>
      <c r="D1205" s="88"/>
      <c r="E1205" s="88"/>
      <c r="F1205" s="88"/>
      <c r="G1205" s="88"/>
      <c r="H1205" s="88"/>
      <c r="I1205" s="88"/>
      <c r="J1205" s="88"/>
      <c r="K1205" s="88"/>
      <c r="L1205" s="88"/>
      <c r="M1205" s="88"/>
      <c r="N1205" s="88"/>
      <c r="O1205" s="88"/>
      <c r="P1205" s="88"/>
      <c r="Q1205" s="88"/>
      <c r="R1205" s="88"/>
      <c r="S1205" s="88"/>
      <c r="T1205" s="88"/>
      <c r="U1205" s="88"/>
      <c r="V1205" s="88"/>
      <c r="W1205" s="88"/>
      <c r="X1205" s="88"/>
      <c r="Y1205" s="88"/>
      <c r="Z1205" s="88"/>
      <c r="AA1205" s="88"/>
      <c r="AB1205" s="88"/>
      <c r="AC1205" s="88"/>
      <c r="AD1205" s="88"/>
      <c r="AE1205" s="88"/>
      <c r="AF1205" s="88"/>
      <c r="AG1205" s="88"/>
      <c r="AH1205" s="88"/>
      <c r="AI1205" s="88"/>
      <c r="AJ1205" s="88"/>
      <c r="AK1205" s="88"/>
      <c r="AL1205" s="88"/>
      <c r="AM1205" s="88"/>
      <c r="AN1205" s="88"/>
      <c r="AO1205" s="88"/>
      <c r="AP1205" s="88"/>
      <c r="AQ1205" s="88"/>
      <c r="AR1205" s="88"/>
      <c r="AS1205" s="88"/>
      <c r="AT1205" s="88"/>
      <c r="AU1205" s="88"/>
      <c r="AV1205" s="88"/>
      <c r="AW1205" s="88"/>
      <c r="AX1205" s="88"/>
      <c r="AY1205" s="88"/>
      <c r="AZ1205" s="88"/>
      <c r="BA1205" s="88"/>
      <c r="BB1205" s="88"/>
      <c r="BC1205" s="88"/>
      <c r="BD1205" s="88"/>
      <c r="BE1205" s="88"/>
      <c r="BF1205" s="88"/>
      <c r="BG1205" s="88"/>
      <c r="BH1205" s="88"/>
      <c r="BI1205" s="88"/>
      <c r="BJ1205" s="88"/>
      <c r="BK1205" s="88"/>
      <c r="BL1205" s="88"/>
      <c r="CC1205" s="192"/>
      <c r="CD1205" s="192"/>
      <c r="CE1205" s="192"/>
      <c r="CF1205" s="192"/>
      <c r="CG1205" s="192"/>
      <c r="CH1205" s="192"/>
      <c r="CI1205" s="192"/>
      <c r="CJ1205" s="192"/>
      <c r="CK1205" s="192"/>
      <c r="CL1205" s="192"/>
      <c r="CM1205" s="192"/>
      <c r="CN1205" s="192"/>
      <c r="CO1205" s="192"/>
      <c r="CP1205" s="192"/>
      <c r="CQ1205" s="192"/>
      <c r="CR1205" s="192"/>
      <c r="CS1205" s="192"/>
      <c r="CT1205" s="192"/>
      <c r="CU1205" s="192"/>
      <c r="CV1205" s="192"/>
      <c r="CW1205" s="192"/>
      <c r="CX1205" s="192"/>
      <c r="CY1205" s="192"/>
      <c r="CZ1205" s="192"/>
      <c r="DA1205" s="192"/>
      <c r="DB1205" s="192"/>
      <c r="DC1205" s="192"/>
      <c r="DD1205" s="192"/>
      <c r="DE1205" s="192"/>
      <c r="DF1205" s="192"/>
      <c r="DG1205" s="192"/>
      <c r="DH1205" s="192"/>
      <c r="DI1205" s="192"/>
      <c r="DJ1205" s="192"/>
      <c r="DK1205" s="192"/>
      <c r="DL1205" s="192"/>
      <c r="DM1205" s="192"/>
      <c r="DN1205" s="192"/>
      <c r="DO1205" s="192"/>
      <c r="DP1205" s="192"/>
      <c r="DQ1205" s="192"/>
      <c r="DR1205" s="192"/>
      <c r="DS1205" s="192"/>
      <c r="DT1205" s="192"/>
      <c r="DU1205" s="192"/>
      <c r="DV1205" s="192"/>
      <c r="DW1205" s="192"/>
      <c r="DX1205" s="192"/>
      <c r="DY1205" s="192"/>
      <c r="DZ1205" s="192"/>
      <c r="EA1205" s="192"/>
      <c r="EB1205" s="192"/>
      <c r="EC1205" s="192"/>
      <c r="ED1205" s="192"/>
      <c r="EE1205" s="192"/>
      <c r="EF1205" s="192"/>
      <c r="EG1205" s="192"/>
      <c r="EH1205" s="192"/>
      <c r="EI1205" s="192"/>
      <c r="EJ1205" s="192"/>
    </row>
    <row r="1206" spans="1:140" s="89" customFormat="1" ht="12.75" customHeight="1">
      <c r="A1206" s="88"/>
      <c r="B1206" s="88"/>
      <c r="C1206" s="88"/>
      <c r="D1206" s="88"/>
      <c r="E1206" s="88"/>
      <c r="F1206" s="88"/>
      <c r="G1206" s="88"/>
      <c r="H1206" s="88"/>
      <c r="I1206" s="88"/>
      <c r="J1206" s="88"/>
      <c r="K1206" s="88"/>
      <c r="L1206" s="88"/>
      <c r="M1206" s="88"/>
      <c r="N1206" s="88"/>
      <c r="O1206" s="88"/>
      <c r="P1206" s="88"/>
      <c r="Q1206" s="88"/>
      <c r="R1206" s="88"/>
      <c r="S1206" s="88"/>
      <c r="T1206" s="88"/>
      <c r="U1206" s="88"/>
      <c r="V1206" s="88"/>
      <c r="W1206" s="88"/>
      <c r="X1206" s="88"/>
      <c r="Y1206" s="88"/>
      <c r="Z1206" s="88"/>
      <c r="AA1206" s="88"/>
      <c r="AB1206" s="88"/>
      <c r="AC1206" s="88"/>
      <c r="AD1206" s="88"/>
      <c r="AE1206" s="88"/>
      <c r="AF1206" s="88"/>
      <c r="AG1206" s="88"/>
      <c r="AH1206" s="88"/>
      <c r="AI1206" s="88"/>
      <c r="AJ1206" s="88"/>
      <c r="AK1206" s="88"/>
      <c r="AL1206" s="88"/>
      <c r="AM1206" s="88"/>
      <c r="AN1206" s="88"/>
      <c r="AO1206" s="88"/>
      <c r="AP1206" s="88"/>
      <c r="AQ1206" s="88"/>
      <c r="AR1206" s="88"/>
      <c r="AS1206" s="88"/>
      <c r="AT1206" s="88"/>
      <c r="AU1206" s="88"/>
      <c r="AV1206" s="88"/>
      <c r="AW1206" s="88"/>
      <c r="AX1206" s="88"/>
      <c r="AY1206" s="88"/>
      <c r="AZ1206" s="88"/>
      <c r="BA1206" s="88"/>
      <c r="BB1206" s="88"/>
      <c r="BC1206" s="88"/>
      <c r="BD1206" s="88"/>
      <c r="BE1206" s="88"/>
      <c r="BF1206" s="88"/>
      <c r="BG1206" s="88"/>
      <c r="BH1206" s="88"/>
      <c r="BI1206" s="88"/>
      <c r="BJ1206" s="88"/>
      <c r="BK1206" s="88"/>
      <c r="BL1206" s="88"/>
      <c r="CC1206" s="192"/>
      <c r="CD1206" s="192"/>
      <c r="CE1206" s="192"/>
      <c r="CF1206" s="192"/>
      <c r="CG1206" s="192"/>
      <c r="CH1206" s="192"/>
      <c r="CI1206" s="192"/>
      <c r="CJ1206" s="192"/>
      <c r="CK1206" s="192"/>
      <c r="CL1206" s="192"/>
      <c r="CM1206" s="192"/>
      <c r="CN1206" s="192"/>
      <c r="CO1206" s="192"/>
      <c r="CP1206" s="192"/>
      <c r="CQ1206" s="192"/>
      <c r="CR1206" s="192"/>
      <c r="CS1206" s="192"/>
      <c r="CT1206" s="192"/>
      <c r="CU1206" s="192"/>
      <c r="CV1206" s="192"/>
      <c r="CW1206" s="192"/>
      <c r="CX1206" s="192"/>
      <c r="CY1206" s="192"/>
      <c r="CZ1206" s="192"/>
      <c r="DA1206" s="192"/>
      <c r="DB1206" s="192"/>
      <c r="DC1206" s="192"/>
      <c r="DD1206" s="192"/>
      <c r="DE1206" s="192"/>
      <c r="DF1206" s="192"/>
      <c r="DG1206" s="192"/>
      <c r="DH1206" s="192"/>
      <c r="DI1206" s="192"/>
      <c r="DJ1206" s="192"/>
      <c r="DK1206" s="192"/>
      <c r="DL1206" s="192"/>
      <c r="DM1206" s="192"/>
      <c r="DN1206" s="192"/>
      <c r="DO1206" s="192"/>
      <c r="DP1206" s="192"/>
      <c r="DQ1206" s="192"/>
      <c r="DR1206" s="192"/>
      <c r="DS1206" s="192"/>
      <c r="DT1206" s="192"/>
      <c r="DU1206" s="192"/>
      <c r="DV1206" s="192"/>
      <c r="DW1206" s="192"/>
      <c r="DX1206" s="192"/>
      <c r="DY1206" s="192"/>
      <c r="DZ1206" s="192"/>
      <c r="EA1206" s="192"/>
      <c r="EB1206" s="192"/>
      <c r="EC1206" s="192"/>
      <c r="ED1206" s="192"/>
      <c r="EE1206" s="192"/>
      <c r="EF1206" s="192"/>
      <c r="EG1206" s="192"/>
      <c r="EH1206" s="192"/>
      <c r="EI1206" s="192"/>
      <c r="EJ1206" s="192"/>
    </row>
    <row r="1207" spans="1:140" s="89" customFormat="1" ht="12.75" customHeight="1">
      <c r="A1207" s="88"/>
      <c r="B1207" s="88"/>
      <c r="C1207" s="88"/>
      <c r="D1207" s="88"/>
      <c r="E1207" s="88"/>
      <c r="F1207" s="88"/>
      <c r="G1207" s="88"/>
      <c r="H1207" s="88"/>
      <c r="I1207" s="88"/>
      <c r="J1207" s="88"/>
      <c r="K1207" s="88"/>
      <c r="L1207" s="88"/>
      <c r="M1207" s="88"/>
      <c r="N1207" s="88"/>
      <c r="O1207" s="88"/>
      <c r="P1207" s="88"/>
      <c r="Q1207" s="88"/>
      <c r="R1207" s="88"/>
      <c r="S1207" s="88"/>
      <c r="T1207" s="88"/>
      <c r="U1207" s="88"/>
      <c r="V1207" s="88"/>
      <c r="W1207" s="88"/>
      <c r="X1207" s="88"/>
      <c r="Y1207" s="88"/>
      <c r="Z1207" s="88"/>
      <c r="AA1207" s="88"/>
      <c r="AB1207" s="88"/>
      <c r="AC1207" s="88"/>
      <c r="AD1207" s="88"/>
      <c r="AE1207" s="88"/>
      <c r="AF1207" s="88"/>
      <c r="AG1207" s="88"/>
      <c r="AH1207" s="88"/>
      <c r="AI1207" s="88"/>
      <c r="AJ1207" s="88"/>
      <c r="AK1207" s="88"/>
      <c r="AL1207" s="88"/>
      <c r="AM1207" s="88"/>
      <c r="AN1207" s="88"/>
      <c r="AO1207" s="88"/>
      <c r="AP1207" s="88"/>
      <c r="AQ1207" s="88"/>
      <c r="AR1207" s="88"/>
      <c r="AS1207" s="88"/>
      <c r="AT1207" s="88"/>
      <c r="AU1207" s="88"/>
      <c r="AV1207" s="88"/>
      <c r="AW1207" s="88"/>
      <c r="AX1207" s="88"/>
      <c r="AY1207" s="88"/>
      <c r="AZ1207" s="88"/>
      <c r="BA1207" s="88"/>
      <c r="BB1207" s="88"/>
      <c r="BC1207" s="88"/>
      <c r="BD1207" s="88"/>
      <c r="BE1207" s="88"/>
      <c r="BF1207" s="88"/>
      <c r="BG1207" s="88"/>
      <c r="BH1207" s="88"/>
      <c r="BI1207" s="88"/>
      <c r="BJ1207" s="88"/>
      <c r="BK1207" s="88"/>
      <c r="BL1207" s="88"/>
      <c r="CC1207" s="192"/>
      <c r="CD1207" s="192"/>
      <c r="CE1207" s="192"/>
      <c r="CF1207" s="192"/>
      <c r="CG1207" s="192"/>
      <c r="CH1207" s="192"/>
      <c r="CI1207" s="192"/>
      <c r="CJ1207" s="192"/>
      <c r="CK1207" s="192"/>
      <c r="CL1207" s="192"/>
      <c r="CM1207" s="192"/>
      <c r="CN1207" s="192"/>
      <c r="CO1207" s="192"/>
      <c r="CP1207" s="192"/>
      <c r="CQ1207" s="192"/>
      <c r="CR1207" s="192"/>
      <c r="CS1207" s="192"/>
      <c r="CT1207" s="192"/>
      <c r="CU1207" s="192"/>
      <c r="CV1207" s="192"/>
      <c r="CW1207" s="192"/>
      <c r="CX1207" s="192"/>
      <c r="CY1207" s="192"/>
      <c r="CZ1207" s="192"/>
      <c r="DA1207" s="192"/>
      <c r="DB1207" s="192"/>
      <c r="DC1207" s="192"/>
      <c r="DD1207" s="192"/>
      <c r="DE1207" s="192"/>
      <c r="DF1207" s="192"/>
      <c r="DG1207" s="192"/>
      <c r="DH1207" s="192"/>
      <c r="DI1207" s="192"/>
      <c r="DJ1207" s="192"/>
      <c r="DK1207" s="192"/>
      <c r="DL1207" s="192"/>
      <c r="DM1207" s="192"/>
      <c r="DN1207" s="192"/>
      <c r="DO1207" s="192"/>
      <c r="DP1207" s="192"/>
      <c r="DQ1207" s="192"/>
      <c r="DR1207" s="192"/>
      <c r="DS1207" s="192"/>
      <c r="DT1207" s="192"/>
      <c r="DU1207" s="192"/>
      <c r="DV1207" s="192"/>
      <c r="DW1207" s="192"/>
      <c r="DX1207" s="192"/>
      <c r="DY1207" s="192"/>
      <c r="DZ1207" s="192"/>
      <c r="EA1207" s="192"/>
      <c r="EB1207" s="192"/>
      <c r="EC1207" s="192"/>
      <c r="ED1207" s="192"/>
      <c r="EE1207" s="192"/>
      <c r="EF1207" s="192"/>
      <c r="EG1207" s="192"/>
      <c r="EH1207" s="192"/>
      <c r="EI1207" s="192"/>
      <c r="EJ1207" s="192"/>
    </row>
    <row r="1208" spans="1:140" s="89" customFormat="1" ht="12.75" customHeight="1">
      <c r="A1208" s="88"/>
      <c r="B1208" s="88"/>
      <c r="C1208" s="88"/>
      <c r="D1208" s="88"/>
      <c r="E1208" s="88"/>
      <c r="F1208" s="88"/>
      <c r="G1208" s="88"/>
      <c r="H1208" s="88"/>
      <c r="I1208" s="88"/>
      <c r="J1208" s="88"/>
      <c r="K1208" s="88"/>
      <c r="L1208" s="88"/>
      <c r="M1208" s="88"/>
      <c r="N1208" s="88"/>
      <c r="O1208" s="88"/>
      <c r="P1208" s="88"/>
      <c r="Q1208" s="88"/>
      <c r="R1208" s="88"/>
      <c r="S1208" s="88"/>
      <c r="T1208" s="88"/>
      <c r="U1208" s="88"/>
      <c r="V1208" s="88"/>
      <c r="W1208" s="88"/>
      <c r="X1208" s="88"/>
      <c r="Y1208" s="88"/>
      <c r="Z1208" s="88"/>
      <c r="AA1208" s="88"/>
      <c r="AB1208" s="88"/>
      <c r="AC1208" s="88"/>
      <c r="AD1208" s="88"/>
      <c r="AE1208" s="88"/>
      <c r="AF1208" s="88"/>
      <c r="AG1208" s="88"/>
      <c r="AH1208" s="88"/>
      <c r="AI1208" s="88"/>
      <c r="AJ1208" s="88"/>
      <c r="AK1208" s="88"/>
      <c r="AL1208" s="88"/>
      <c r="AM1208" s="88"/>
      <c r="AN1208" s="88"/>
      <c r="AO1208" s="88"/>
      <c r="AP1208" s="88"/>
      <c r="AQ1208" s="88"/>
      <c r="AR1208" s="88"/>
      <c r="AS1208" s="88"/>
      <c r="AT1208" s="88"/>
      <c r="AU1208" s="88"/>
      <c r="AV1208" s="88"/>
      <c r="AW1208" s="88"/>
      <c r="AX1208" s="88"/>
      <c r="AY1208" s="88"/>
      <c r="AZ1208" s="88"/>
      <c r="BA1208" s="88"/>
      <c r="BB1208" s="88"/>
      <c r="BC1208" s="88"/>
      <c r="BD1208" s="88"/>
      <c r="BE1208" s="88"/>
      <c r="BF1208" s="88"/>
      <c r="BG1208" s="88"/>
      <c r="BH1208" s="88"/>
      <c r="BI1208" s="88"/>
      <c r="BJ1208" s="88"/>
      <c r="BK1208" s="88"/>
      <c r="BL1208" s="88"/>
      <c r="CC1208" s="192"/>
      <c r="CD1208" s="192"/>
      <c r="CE1208" s="192"/>
      <c r="CF1208" s="192"/>
      <c r="CG1208" s="192"/>
      <c r="CH1208" s="192"/>
      <c r="CI1208" s="192"/>
      <c r="CJ1208" s="192"/>
      <c r="CK1208" s="192"/>
      <c r="CL1208" s="192"/>
      <c r="CM1208" s="192"/>
      <c r="CN1208" s="192"/>
      <c r="CO1208" s="192"/>
      <c r="CP1208" s="192"/>
      <c r="CQ1208" s="192"/>
      <c r="CR1208" s="192"/>
      <c r="CS1208" s="192"/>
      <c r="CT1208" s="192"/>
      <c r="CU1208" s="192"/>
      <c r="CV1208" s="192"/>
      <c r="CW1208" s="192"/>
      <c r="CX1208" s="192"/>
      <c r="CY1208" s="192"/>
      <c r="CZ1208" s="192"/>
      <c r="DA1208" s="192"/>
      <c r="DB1208" s="192"/>
      <c r="DC1208" s="192"/>
      <c r="DD1208" s="192"/>
      <c r="DE1208" s="192"/>
      <c r="DF1208" s="192"/>
      <c r="DG1208" s="192"/>
      <c r="DH1208" s="192"/>
      <c r="DI1208" s="192"/>
      <c r="DJ1208" s="192"/>
      <c r="DK1208" s="192"/>
      <c r="DL1208" s="192"/>
      <c r="DM1208" s="192"/>
      <c r="DN1208" s="192"/>
      <c r="DO1208" s="192"/>
      <c r="DP1208" s="192"/>
      <c r="DQ1208" s="192"/>
      <c r="DR1208" s="192"/>
      <c r="DS1208" s="192"/>
      <c r="DT1208" s="192"/>
      <c r="DU1208" s="192"/>
      <c r="DV1208" s="192"/>
      <c r="DW1208" s="192"/>
      <c r="DX1208" s="192"/>
      <c r="DY1208" s="192"/>
      <c r="DZ1208" s="192"/>
      <c r="EA1208" s="192"/>
      <c r="EB1208" s="192"/>
      <c r="EC1208" s="192"/>
      <c r="ED1208" s="192"/>
      <c r="EE1208" s="192"/>
      <c r="EF1208" s="192"/>
      <c r="EG1208" s="192"/>
      <c r="EH1208" s="192"/>
      <c r="EI1208" s="192"/>
      <c r="EJ1208" s="192"/>
    </row>
    <row r="1209" spans="1:140" s="89" customFormat="1" ht="12.75" customHeight="1">
      <c r="A1209" s="88"/>
      <c r="B1209" s="215"/>
      <c r="C1209" s="215"/>
      <c r="D1209" s="215"/>
      <c r="E1209" s="215"/>
      <c r="F1209" s="215"/>
      <c r="G1209" s="215"/>
      <c r="H1209" s="215"/>
      <c r="I1209" s="215"/>
      <c r="J1209" s="215"/>
      <c r="K1209" s="215"/>
      <c r="L1209" s="215"/>
      <c r="M1209" s="215"/>
      <c r="N1209" s="215"/>
      <c r="O1209" s="215"/>
      <c r="P1209" s="215"/>
      <c r="Q1209" s="215"/>
      <c r="R1209" s="215"/>
      <c r="S1209" s="215"/>
      <c r="T1209" s="215"/>
      <c r="U1209" s="215"/>
      <c r="V1209" s="215"/>
      <c r="W1209" s="215"/>
      <c r="X1209" s="215"/>
      <c r="Y1209" s="215"/>
      <c r="Z1209" s="215"/>
      <c r="AA1209" s="215"/>
      <c r="AB1209" s="215"/>
      <c r="AC1209" s="215"/>
      <c r="AD1209" s="215"/>
      <c r="AE1209" s="215"/>
      <c r="AF1209" s="215"/>
      <c r="AG1209" s="215"/>
      <c r="AH1209" s="215"/>
      <c r="AI1209" s="215"/>
      <c r="AJ1209" s="215"/>
      <c r="AK1209" s="215"/>
      <c r="AL1209" s="215"/>
      <c r="AM1209" s="215"/>
      <c r="AN1209" s="215"/>
      <c r="AO1209" s="215"/>
      <c r="AP1209" s="215"/>
      <c r="AQ1209" s="215"/>
      <c r="AR1209" s="215"/>
      <c r="AS1209" s="215"/>
      <c r="AT1209" s="215"/>
      <c r="AU1209" s="215"/>
      <c r="AV1209" s="215"/>
      <c r="AW1209" s="215"/>
      <c r="AX1209" s="215"/>
      <c r="AY1209" s="215"/>
      <c r="AZ1209" s="215"/>
      <c r="BA1209" s="215"/>
      <c r="BB1209" s="215"/>
      <c r="BC1209" s="215"/>
      <c r="BD1209" s="215"/>
      <c r="BE1209" s="215"/>
      <c r="BF1209" s="215"/>
      <c r="BG1209" s="215"/>
      <c r="BH1209" s="215"/>
      <c r="BI1209" s="215"/>
      <c r="BJ1209" s="215"/>
      <c r="BK1209" s="215"/>
      <c r="BL1209" s="88"/>
      <c r="CC1209" s="192"/>
      <c r="CD1209" s="192"/>
      <c r="CE1209" s="192"/>
      <c r="CF1209" s="192"/>
      <c r="CG1209" s="192"/>
      <c r="CH1209" s="192"/>
      <c r="CI1209" s="192"/>
      <c r="CJ1209" s="192"/>
      <c r="CK1209" s="192"/>
      <c r="CL1209" s="192"/>
      <c r="CM1209" s="192"/>
      <c r="CN1209" s="192"/>
      <c r="CO1209" s="192"/>
      <c r="CP1209" s="192"/>
      <c r="CQ1209" s="192"/>
      <c r="CR1209" s="192"/>
      <c r="CS1209" s="192"/>
      <c r="CT1209" s="192"/>
      <c r="CU1209" s="192"/>
      <c r="CV1209" s="192"/>
      <c r="CW1209" s="192"/>
      <c r="CX1209" s="192"/>
      <c r="CY1209" s="192"/>
      <c r="CZ1209" s="192"/>
      <c r="DA1209" s="192"/>
      <c r="DB1209" s="192"/>
      <c r="DC1209" s="192"/>
      <c r="DD1209" s="192"/>
      <c r="DE1209" s="192"/>
      <c r="DF1209" s="192"/>
      <c r="DG1209" s="192"/>
      <c r="DH1209" s="192"/>
      <c r="DI1209" s="192"/>
      <c r="DJ1209" s="192"/>
      <c r="DK1209" s="192"/>
      <c r="DL1209" s="192"/>
      <c r="DM1209" s="192"/>
      <c r="DN1209" s="192"/>
      <c r="DO1209" s="192"/>
      <c r="DP1209" s="192"/>
      <c r="DQ1209" s="192"/>
      <c r="DR1209" s="192"/>
      <c r="DS1209" s="192"/>
      <c r="DT1209" s="192"/>
      <c r="DU1209" s="192"/>
      <c r="DV1209" s="192"/>
      <c r="DW1209" s="192"/>
      <c r="DX1209" s="192"/>
      <c r="DY1209" s="192"/>
      <c r="DZ1209" s="192"/>
      <c r="EA1209" s="192"/>
      <c r="EB1209" s="192"/>
      <c r="EC1209" s="192"/>
      <c r="ED1209" s="192"/>
      <c r="EE1209" s="192"/>
      <c r="EF1209" s="192"/>
      <c r="EG1209" s="192"/>
      <c r="EH1209" s="192"/>
      <c r="EI1209" s="192"/>
      <c r="EJ1209" s="192"/>
    </row>
    <row r="1210" spans="1:140" s="117" customFormat="1" ht="30" customHeight="1">
      <c r="A1210" s="260" t="s">
        <v>120</v>
      </c>
      <c r="B1210" s="115"/>
      <c r="C1210" s="115"/>
      <c r="D1210" s="116"/>
      <c r="E1210" s="116"/>
      <c r="F1210" s="116"/>
      <c r="G1210" s="116"/>
      <c r="H1210" s="116"/>
      <c r="I1210" s="116"/>
      <c r="BH1210" s="118"/>
      <c r="BI1210" s="118"/>
      <c r="BJ1210" s="118"/>
      <c r="BK1210" s="118"/>
      <c r="BL1210" s="118"/>
      <c r="BM1210" s="118"/>
      <c r="BN1210" s="119"/>
      <c r="BO1210" s="119"/>
      <c r="BP1210" s="119"/>
      <c r="BQ1210" s="119"/>
      <c r="BR1210" s="119"/>
      <c r="BS1210" s="119"/>
      <c r="BT1210" s="119"/>
      <c r="BU1210" s="119"/>
      <c r="BV1210" s="119"/>
      <c r="BW1210" s="119"/>
      <c r="BX1210" s="119"/>
      <c r="BY1210" s="119"/>
      <c r="BZ1210" s="119"/>
      <c r="CA1210" s="119"/>
      <c r="CB1210" s="119"/>
    </row>
    <row r="1211" spans="1:140" s="122" customFormat="1" ht="12.75" customHeight="1">
      <c r="A1211" s="261" t="s">
        <v>55</v>
      </c>
      <c r="B1211" s="120"/>
      <c r="C1211" s="120"/>
      <c r="D1211" s="121"/>
      <c r="E1211" s="121"/>
      <c r="F1211" s="121"/>
      <c r="G1211" s="121"/>
      <c r="H1211" s="121"/>
      <c r="I1211" s="121"/>
      <c r="BG1211" s="1565" t="s">
        <v>267</v>
      </c>
      <c r="BH1211" s="1565"/>
      <c r="BI1211" s="1565"/>
      <c r="BJ1211" s="1565"/>
      <c r="BK1211" s="1565"/>
      <c r="BL1211" s="1565"/>
      <c r="BM1211" s="123"/>
      <c r="BN1211" s="123"/>
      <c r="BO1211" s="123"/>
      <c r="BP1211" s="123"/>
      <c r="BQ1211" s="123"/>
      <c r="BR1211" s="123"/>
      <c r="BS1211" s="123"/>
      <c r="BT1211" s="123"/>
      <c r="BU1211" s="123"/>
      <c r="BV1211" s="123"/>
      <c r="BW1211" s="123"/>
      <c r="BX1211" s="123"/>
      <c r="BY1211" s="123"/>
      <c r="BZ1211" s="123"/>
      <c r="CA1211" s="123"/>
      <c r="CB1211" s="123"/>
    </row>
    <row r="1212" spans="1:140" s="32" customFormat="1" ht="12.75" customHeight="1">
      <c r="A1212" s="111"/>
      <c r="B1212" s="969" t="s">
        <v>30</v>
      </c>
      <c r="C1212" s="970"/>
      <c r="D1212" s="971"/>
      <c r="E1212" s="940" t="s">
        <v>276</v>
      </c>
      <c r="F1212" s="941"/>
      <c r="G1212" s="941"/>
      <c r="H1212" s="941"/>
      <c r="I1212" s="941"/>
      <c r="J1212" s="941"/>
      <c r="K1212" s="941"/>
      <c r="L1212" s="941"/>
      <c r="M1212" s="941"/>
      <c r="N1212" s="941"/>
      <c r="O1212" s="941"/>
      <c r="P1212" s="941"/>
      <c r="Q1212" s="941"/>
      <c r="R1212" s="941"/>
      <c r="S1212" s="941"/>
      <c r="T1212" s="941"/>
      <c r="U1212" s="941"/>
      <c r="V1212" s="941"/>
      <c r="W1212" s="941"/>
      <c r="X1212" s="941"/>
      <c r="Y1212" s="941"/>
      <c r="Z1212" s="941"/>
      <c r="AA1212" s="941"/>
      <c r="AB1212" s="941"/>
      <c r="AC1212" s="941"/>
      <c r="AD1212" s="941"/>
      <c r="AE1212" s="941"/>
      <c r="AF1212" s="941"/>
      <c r="AG1212" s="941"/>
      <c r="AH1212" s="941"/>
      <c r="AI1212" s="941"/>
      <c r="AJ1212" s="941"/>
      <c r="AK1212" s="941"/>
      <c r="AL1212" s="941"/>
      <c r="AM1212" s="941"/>
      <c r="AN1212" s="941"/>
      <c r="AO1212" s="941"/>
      <c r="AP1212" s="941"/>
      <c r="AQ1212" s="941"/>
      <c r="AR1212" s="941"/>
      <c r="AS1212" s="941"/>
      <c r="AT1212" s="941"/>
      <c r="AU1212" s="941"/>
      <c r="AV1212" s="941"/>
      <c r="AW1212" s="941"/>
      <c r="AX1212" s="941"/>
      <c r="AY1212" s="941"/>
      <c r="AZ1212" s="941"/>
      <c r="BA1212" s="941"/>
      <c r="BB1212" s="941"/>
      <c r="BC1212" s="941"/>
      <c r="BD1212" s="941"/>
      <c r="BE1212" s="941"/>
      <c r="BF1212" s="942"/>
      <c r="BG1212" s="899"/>
      <c r="BH1212" s="900"/>
      <c r="BI1212" s="900"/>
      <c r="BJ1212" s="900"/>
      <c r="BK1212" s="900"/>
      <c r="BL1212" s="901"/>
      <c r="BM1212" s="92"/>
      <c r="BN1212" s="92"/>
      <c r="BO1212" s="92"/>
      <c r="BP1212" s="92"/>
      <c r="BQ1212" s="92"/>
      <c r="BR1212" s="92"/>
      <c r="BS1212" s="276"/>
      <c r="BT1212" s="105"/>
      <c r="BU1212" s="105"/>
      <c r="BV1212" s="105"/>
      <c r="BW1212" s="105"/>
      <c r="BX1212" s="105"/>
      <c r="BY1212" s="105"/>
      <c r="BZ1212" s="105"/>
      <c r="CA1212" s="105"/>
      <c r="CB1212" s="105"/>
    </row>
    <row r="1213" spans="1:140" s="32" customFormat="1" ht="12.75" customHeight="1">
      <c r="A1213" s="111"/>
      <c r="B1213" s="975"/>
      <c r="C1213" s="976"/>
      <c r="D1213" s="977"/>
      <c r="E1213" s="946"/>
      <c r="F1213" s="947"/>
      <c r="G1213" s="947"/>
      <c r="H1213" s="947"/>
      <c r="I1213" s="947"/>
      <c r="J1213" s="947"/>
      <c r="K1213" s="947"/>
      <c r="L1213" s="947"/>
      <c r="M1213" s="947"/>
      <c r="N1213" s="947"/>
      <c r="O1213" s="947"/>
      <c r="P1213" s="947"/>
      <c r="Q1213" s="947"/>
      <c r="R1213" s="947"/>
      <c r="S1213" s="947"/>
      <c r="T1213" s="947"/>
      <c r="U1213" s="947"/>
      <c r="V1213" s="947"/>
      <c r="W1213" s="947"/>
      <c r="X1213" s="947"/>
      <c r="Y1213" s="947"/>
      <c r="Z1213" s="947"/>
      <c r="AA1213" s="947"/>
      <c r="AB1213" s="947"/>
      <c r="AC1213" s="947"/>
      <c r="AD1213" s="947"/>
      <c r="AE1213" s="947"/>
      <c r="AF1213" s="947"/>
      <c r="AG1213" s="947"/>
      <c r="AH1213" s="947"/>
      <c r="AI1213" s="947"/>
      <c r="AJ1213" s="947"/>
      <c r="AK1213" s="947"/>
      <c r="AL1213" s="947"/>
      <c r="AM1213" s="947"/>
      <c r="AN1213" s="947"/>
      <c r="AO1213" s="947"/>
      <c r="AP1213" s="947"/>
      <c r="AQ1213" s="947"/>
      <c r="AR1213" s="947"/>
      <c r="AS1213" s="947"/>
      <c r="AT1213" s="947"/>
      <c r="AU1213" s="947"/>
      <c r="AV1213" s="947"/>
      <c r="AW1213" s="947"/>
      <c r="AX1213" s="947"/>
      <c r="AY1213" s="947"/>
      <c r="AZ1213" s="947"/>
      <c r="BA1213" s="947"/>
      <c r="BB1213" s="947"/>
      <c r="BC1213" s="947"/>
      <c r="BD1213" s="947"/>
      <c r="BE1213" s="947"/>
      <c r="BF1213" s="948"/>
      <c r="BG1213" s="905"/>
      <c r="BH1213" s="906"/>
      <c r="BI1213" s="906"/>
      <c r="BJ1213" s="906"/>
      <c r="BK1213" s="906"/>
      <c r="BL1213" s="907"/>
      <c r="BM1213" s="105"/>
      <c r="BN1213" s="105"/>
      <c r="BO1213" s="105"/>
      <c r="BP1213" s="105"/>
      <c r="BQ1213" s="105"/>
      <c r="BR1213" s="105"/>
      <c r="BS1213" s="105"/>
      <c r="BT1213" s="105"/>
      <c r="BU1213" s="105"/>
      <c r="BV1213" s="105"/>
      <c r="BW1213" s="105"/>
      <c r="BX1213" s="105"/>
      <c r="BY1213" s="105"/>
      <c r="BZ1213" s="105"/>
      <c r="CA1213" s="105"/>
      <c r="CB1213" s="105"/>
    </row>
    <row r="1214" spans="1:140" s="32" customFormat="1" ht="12.75" customHeight="1">
      <c r="A1214" s="111"/>
      <c r="B1214" s="969" t="s">
        <v>33</v>
      </c>
      <c r="C1214" s="970"/>
      <c r="D1214" s="971"/>
      <c r="E1214" s="940" t="s">
        <v>277</v>
      </c>
      <c r="F1214" s="941"/>
      <c r="G1214" s="941"/>
      <c r="H1214" s="941"/>
      <c r="I1214" s="941"/>
      <c r="J1214" s="941"/>
      <c r="K1214" s="941"/>
      <c r="L1214" s="941"/>
      <c r="M1214" s="941"/>
      <c r="N1214" s="941"/>
      <c r="O1214" s="941"/>
      <c r="P1214" s="941"/>
      <c r="Q1214" s="941"/>
      <c r="R1214" s="941"/>
      <c r="S1214" s="941"/>
      <c r="T1214" s="941"/>
      <c r="U1214" s="941"/>
      <c r="V1214" s="941"/>
      <c r="W1214" s="941"/>
      <c r="X1214" s="941"/>
      <c r="Y1214" s="941"/>
      <c r="Z1214" s="941"/>
      <c r="AA1214" s="941"/>
      <c r="AB1214" s="941"/>
      <c r="AC1214" s="941"/>
      <c r="AD1214" s="941"/>
      <c r="AE1214" s="941"/>
      <c r="AF1214" s="941"/>
      <c r="AG1214" s="941"/>
      <c r="AH1214" s="941"/>
      <c r="AI1214" s="941"/>
      <c r="AJ1214" s="941"/>
      <c r="AK1214" s="941"/>
      <c r="AL1214" s="941"/>
      <c r="AM1214" s="941"/>
      <c r="AN1214" s="941"/>
      <c r="AO1214" s="941"/>
      <c r="AP1214" s="941"/>
      <c r="AQ1214" s="941"/>
      <c r="AR1214" s="941"/>
      <c r="AS1214" s="941"/>
      <c r="AT1214" s="941"/>
      <c r="AU1214" s="941"/>
      <c r="AV1214" s="941"/>
      <c r="AW1214" s="941"/>
      <c r="AX1214" s="941"/>
      <c r="AY1214" s="941"/>
      <c r="AZ1214" s="941"/>
      <c r="BA1214" s="941"/>
      <c r="BB1214" s="941"/>
      <c r="BC1214" s="941"/>
      <c r="BD1214" s="941"/>
      <c r="BE1214" s="941"/>
      <c r="BF1214" s="942"/>
      <c r="BG1214" s="899"/>
      <c r="BH1214" s="900"/>
      <c r="BI1214" s="900"/>
      <c r="BJ1214" s="900"/>
      <c r="BK1214" s="900"/>
      <c r="BL1214" s="901"/>
      <c r="BM1214" s="105"/>
      <c r="BN1214" s="105"/>
      <c r="BO1214" s="105"/>
      <c r="BP1214" s="105"/>
      <c r="BQ1214" s="105"/>
      <c r="BR1214" s="105"/>
      <c r="BS1214" s="105"/>
      <c r="BT1214" s="105"/>
      <c r="BU1214" s="105"/>
      <c r="BV1214" s="105"/>
      <c r="BW1214" s="105"/>
      <c r="BX1214" s="105"/>
      <c r="BY1214" s="105"/>
      <c r="BZ1214" s="105"/>
      <c r="CA1214" s="105"/>
      <c r="CB1214" s="105"/>
    </row>
    <row r="1215" spans="1:140" s="32" customFormat="1" ht="12.75" customHeight="1">
      <c r="A1215" s="111"/>
      <c r="B1215" s="972"/>
      <c r="C1215" s="973"/>
      <c r="D1215" s="974"/>
      <c r="E1215" s="943"/>
      <c r="F1215" s="944"/>
      <c r="G1215" s="944"/>
      <c r="H1215" s="944"/>
      <c r="I1215" s="944"/>
      <c r="J1215" s="944"/>
      <c r="K1215" s="944"/>
      <c r="L1215" s="944"/>
      <c r="M1215" s="944"/>
      <c r="N1215" s="944"/>
      <c r="O1215" s="944"/>
      <c r="P1215" s="944"/>
      <c r="Q1215" s="944"/>
      <c r="R1215" s="944"/>
      <c r="S1215" s="944"/>
      <c r="T1215" s="944"/>
      <c r="U1215" s="944"/>
      <c r="V1215" s="944"/>
      <c r="W1215" s="944"/>
      <c r="X1215" s="944"/>
      <c r="Y1215" s="944"/>
      <c r="Z1215" s="944"/>
      <c r="AA1215" s="944"/>
      <c r="AB1215" s="944"/>
      <c r="AC1215" s="944"/>
      <c r="AD1215" s="944"/>
      <c r="AE1215" s="944"/>
      <c r="AF1215" s="944"/>
      <c r="AG1215" s="944"/>
      <c r="AH1215" s="944"/>
      <c r="AI1215" s="944"/>
      <c r="AJ1215" s="944"/>
      <c r="AK1215" s="944"/>
      <c r="AL1215" s="944"/>
      <c r="AM1215" s="944"/>
      <c r="AN1215" s="944"/>
      <c r="AO1215" s="944"/>
      <c r="AP1215" s="944"/>
      <c r="AQ1215" s="944"/>
      <c r="AR1215" s="944"/>
      <c r="AS1215" s="944"/>
      <c r="AT1215" s="944"/>
      <c r="AU1215" s="944"/>
      <c r="AV1215" s="944"/>
      <c r="AW1215" s="944"/>
      <c r="AX1215" s="944"/>
      <c r="AY1215" s="944"/>
      <c r="AZ1215" s="944"/>
      <c r="BA1215" s="944"/>
      <c r="BB1215" s="944"/>
      <c r="BC1215" s="944"/>
      <c r="BD1215" s="944"/>
      <c r="BE1215" s="944"/>
      <c r="BF1215" s="945"/>
      <c r="BG1215" s="902"/>
      <c r="BH1215" s="903"/>
      <c r="BI1215" s="903"/>
      <c r="BJ1215" s="903"/>
      <c r="BK1215" s="903"/>
      <c r="BL1215" s="904"/>
      <c r="BM1215" s="105"/>
      <c r="BN1215" s="105"/>
      <c r="BO1215" s="105"/>
      <c r="BP1215" s="105"/>
      <c r="BQ1215" s="105"/>
      <c r="BR1215" s="105"/>
      <c r="BS1215" s="105"/>
      <c r="BT1215" s="105"/>
      <c r="BU1215" s="105"/>
      <c r="BV1215" s="105"/>
      <c r="BW1215" s="105"/>
      <c r="BX1215" s="105"/>
      <c r="BY1215" s="105"/>
      <c r="BZ1215" s="105"/>
      <c r="CA1215" s="105"/>
      <c r="CB1215" s="105"/>
    </row>
    <row r="1216" spans="1:140" s="32" customFormat="1" ht="12.75" customHeight="1">
      <c r="A1216" s="111"/>
      <c r="B1216" s="972"/>
      <c r="C1216" s="973"/>
      <c r="D1216" s="974"/>
      <c r="E1216" s="1139" t="s">
        <v>1</v>
      </c>
      <c r="F1216" s="1140"/>
      <c r="G1216" s="944" t="s">
        <v>122</v>
      </c>
      <c r="H1216" s="944"/>
      <c r="I1216" s="944"/>
      <c r="J1216" s="944"/>
      <c r="K1216" s="944"/>
      <c r="L1216" s="944"/>
      <c r="M1216" s="944"/>
      <c r="N1216" s="944"/>
      <c r="O1216" s="944"/>
      <c r="P1216" s="944"/>
      <c r="Q1216" s="944"/>
      <c r="R1216" s="944"/>
      <c r="S1216" s="944"/>
      <c r="T1216" s="944"/>
      <c r="U1216" s="944"/>
      <c r="V1216" s="944"/>
      <c r="W1216" s="944"/>
      <c r="X1216" s="944"/>
      <c r="Y1216" s="944"/>
      <c r="Z1216" s="944"/>
      <c r="AA1216" s="944"/>
      <c r="AB1216" s="944"/>
      <c r="AC1216" s="944"/>
      <c r="AD1216" s="944"/>
      <c r="AE1216" s="944"/>
      <c r="AF1216" s="944"/>
      <c r="AG1216" s="944"/>
      <c r="AH1216" s="944"/>
      <c r="AI1216" s="944"/>
      <c r="AJ1216" s="944"/>
      <c r="AK1216" s="944"/>
      <c r="AL1216" s="944"/>
      <c r="AM1216" s="944"/>
      <c r="AN1216" s="944"/>
      <c r="AO1216" s="944"/>
      <c r="AP1216" s="944"/>
      <c r="AQ1216" s="944"/>
      <c r="AR1216" s="944"/>
      <c r="AS1216" s="944"/>
      <c r="AT1216" s="944"/>
      <c r="AU1216" s="944"/>
      <c r="AV1216" s="944"/>
      <c r="AW1216" s="944"/>
      <c r="AX1216" s="944"/>
      <c r="AY1216" s="944"/>
      <c r="AZ1216" s="944"/>
      <c r="BA1216" s="944"/>
      <c r="BB1216" s="944"/>
      <c r="BC1216" s="944"/>
      <c r="BD1216" s="944"/>
      <c r="BE1216" s="944"/>
      <c r="BF1216" s="945"/>
      <c r="BG1216" s="902"/>
      <c r="BH1216" s="903"/>
      <c r="BI1216" s="903"/>
      <c r="BJ1216" s="903"/>
      <c r="BK1216" s="903"/>
      <c r="BL1216" s="904"/>
      <c r="BM1216" s="105"/>
      <c r="BN1216" s="105"/>
      <c r="BO1216" s="105"/>
      <c r="BP1216" s="105"/>
      <c r="BQ1216" s="105"/>
      <c r="BR1216" s="105"/>
      <c r="BS1216" s="105"/>
      <c r="BT1216" s="105"/>
      <c r="BU1216" s="105"/>
      <c r="BV1216" s="105"/>
      <c r="BW1216" s="105"/>
      <c r="BX1216" s="105"/>
      <c r="BY1216" s="105"/>
      <c r="BZ1216" s="105"/>
      <c r="CA1216" s="105"/>
      <c r="CB1216" s="105"/>
    </row>
    <row r="1217" spans="1:140" s="32" customFormat="1" ht="12.75" customHeight="1">
      <c r="A1217" s="111"/>
      <c r="B1217" s="972"/>
      <c r="C1217" s="973"/>
      <c r="D1217" s="974"/>
      <c r="E1217" s="288"/>
      <c r="F1217" s="30"/>
      <c r="G1217" s="944"/>
      <c r="H1217" s="944"/>
      <c r="I1217" s="944"/>
      <c r="J1217" s="944"/>
      <c r="K1217" s="944"/>
      <c r="L1217" s="944"/>
      <c r="M1217" s="944"/>
      <c r="N1217" s="944"/>
      <c r="O1217" s="944"/>
      <c r="P1217" s="944"/>
      <c r="Q1217" s="944"/>
      <c r="R1217" s="944"/>
      <c r="S1217" s="944"/>
      <c r="T1217" s="944"/>
      <c r="U1217" s="944"/>
      <c r="V1217" s="944"/>
      <c r="W1217" s="944"/>
      <c r="X1217" s="944"/>
      <c r="Y1217" s="944"/>
      <c r="Z1217" s="944"/>
      <c r="AA1217" s="944"/>
      <c r="AB1217" s="944"/>
      <c r="AC1217" s="944"/>
      <c r="AD1217" s="944"/>
      <c r="AE1217" s="944"/>
      <c r="AF1217" s="944"/>
      <c r="AG1217" s="944"/>
      <c r="AH1217" s="944"/>
      <c r="AI1217" s="944"/>
      <c r="AJ1217" s="944"/>
      <c r="AK1217" s="944"/>
      <c r="AL1217" s="944"/>
      <c r="AM1217" s="944"/>
      <c r="AN1217" s="944"/>
      <c r="AO1217" s="944"/>
      <c r="AP1217" s="944"/>
      <c r="AQ1217" s="944"/>
      <c r="AR1217" s="944"/>
      <c r="AS1217" s="944"/>
      <c r="AT1217" s="944"/>
      <c r="AU1217" s="944"/>
      <c r="AV1217" s="944"/>
      <c r="AW1217" s="944"/>
      <c r="AX1217" s="944"/>
      <c r="AY1217" s="944"/>
      <c r="AZ1217" s="944"/>
      <c r="BA1217" s="944"/>
      <c r="BB1217" s="944"/>
      <c r="BC1217" s="944"/>
      <c r="BD1217" s="944"/>
      <c r="BE1217" s="944"/>
      <c r="BF1217" s="945"/>
      <c r="BG1217" s="902"/>
      <c r="BH1217" s="903"/>
      <c r="BI1217" s="903"/>
      <c r="BJ1217" s="903"/>
      <c r="BK1217" s="903"/>
      <c r="BL1217" s="904"/>
      <c r="BM1217" s="105"/>
      <c r="BN1217" s="105"/>
      <c r="BO1217" s="105"/>
      <c r="BP1217" s="105"/>
      <c r="BQ1217" s="105"/>
      <c r="BR1217" s="105"/>
      <c r="BS1217" s="105"/>
      <c r="BT1217" s="105"/>
      <c r="BU1217" s="105"/>
      <c r="BV1217" s="105"/>
      <c r="BW1217" s="105"/>
      <c r="BX1217" s="105"/>
      <c r="BY1217" s="105"/>
      <c r="BZ1217" s="105"/>
      <c r="CA1217" s="105"/>
      <c r="CB1217" s="105"/>
    </row>
    <row r="1218" spans="1:140" s="32" customFormat="1" ht="7.5" customHeight="1">
      <c r="A1218" s="111"/>
      <c r="B1218" s="975"/>
      <c r="C1218" s="976"/>
      <c r="D1218" s="977"/>
      <c r="E1218" s="128"/>
      <c r="F1218" s="213"/>
      <c r="G1218" s="213"/>
      <c r="H1218" s="213"/>
      <c r="I1218" s="213"/>
      <c r="J1218" s="213"/>
      <c r="K1218" s="213"/>
      <c r="L1218" s="213"/>
      <c r="M1218" s="213"/>
      <c r="N1218" s="213"/>
      <c r="O1218" s="213"/>
      <c r="P1218" s="213"/>
      <c r="Q1218" s="213"/>
      <c r="R1218" s="213"/>
      <c r="S1218" s="213"/>
      <c r="T1218" s="213"/>
      <c r="U1218" s="213"/>
      <c r="V1218" s="213"/>
      <c r="W1218" s="213"/>
      <c r="X1218" s="213"/>
      <c r="Y1218" s="213"/>
      <c r="Z1218" s="213"/>
      <c r="AA1218" s="213"/>
      <c r="AB1218" s="213"/>
      <c r="AC1218" s="213"/>
      <c r="AD1218" s="213"/>
      <c r="AE1218" s="213"/>
      <c r="AF1218" s="213"/>
      <c r="AG1218" s="213"/>
      <c r="AH1218" s="213"/>
      <c r="AI1218" s="213"/>
      <c r="AJ1218" s="213"/>
      <c r="AK1218" s="213"/>
      <c r="AL1218" s="213"/>
      <c r="AM1218" s="213"/>
      <c r="AN1218" s="213"/>
      <c r="AO1218" s="213"/>
      <c r="AP1218" s="213"/>
      <c r="AQ1218" s="213"/>
      <c r="AR1218" s="213"/>
      <c r="AS1218" s="213"/>
      <c r="AT1218" s="213"/>
      <c r="AU1218" s="213"/>
      <c r="AV1218" s="213"/>
      <c r="AW1218" s="213"/>
      <c r="AX1218" s="213"/>
      <c r="AY1218" s="213"/>
      <c r="AZ1218" s="213"/>
      <c r="BA1218" s="213"/>
      <c r="BB1218" s="213"/>
      <c r="BC1218" s="213"/>
      <c r="BD1218" s="213"/>
      <c r="BE1218" s="213"/>
      <c r="BF1218" s="214"/>
      <c r="BG1218" s="905"/>
      <c r="BH1218" s="906"/>
      <c r="BI1218" s="906"/>
      <c r="BJ1218" s="906"/>
      <c r="BK1218" s="906"/>
      <c r="BL1218" s="907"/>
      <c r="BM1218" s="105"/>
      <c r="BN1218" s="105"/>
      <c r="BO1218" s="105"/>
      <c r="BP1218" s="105"/>
      <c r="BQ1218" s="105"/>
      <c r="BR1218" s="105"/>
      <c r="BS1218" s="105"/>
      <c r="BT1218" s="105"/>
      <c r="BU1218" s="105"/>
      <c r="BV1218" s="105"/>
      <c r="BW1218" s="105"/>
      <c r="BX1218" s="105"/>
      <c r="BY1218" s="105"/>
      <c r="BZ1218" s="105"/>
      <c r="CA1218" s="105"/>
      <c r="CB1218" s="105"/>
    </row>
    <row r="1219" spans="1:140" s="32" customFormat="1" ht="12.75" customHeight="1">
      <c r="A1219" s="111"/>
      <c r="B1219" s="969" t="s">
        <v>34</v>
      </c>
      <c r="C1219" s="970"/>
      <c r="D1219" s="971"/>
      <c r="E1219" s="940" t="s">
        <v>278</v>
      </c>
      <c r="F1219" s="941"/>
      <c r="G1219" s="941"/>
      <c r="H1219" s="941"/>
      <c r="I1219" s="941"/>
      <c r="J1219" s="941"/>
      <c r="K1219" s="941"/>
      <c r="L1219" s="941"/>
      <c r="M1219" s="941"/>
      <c r="N1219" s="941"/>
      <c r="O1219" s="941"/>
      <c r="P1219" s="941"/>
      <c r="Q1219" s="941"/>
      <c r="R1219" s="941"/>
      <c r="S1219" s="941"/>
      <c r="T1219" s="941"/>
      <c r="U1219" s="941"/>
      <c r="V1219" s="941"/>
      <c r="W1219" s="941"/>
      <c r="X1219" s="941"/>
      <c r="Y1219" s="941"/>
      <c r="Z1219" s="941"/>
      <c r="AA1219" s="941"/>
      <c r="AB1219" s="941"/>
      <c r="AC1219" s="941"/>
      <c r="AD1219" s="941"/>
      <c r="AE1219" s="941"/>
      <c r="AF1219" s="941"/>
      <c r="AG1219" s="941"/>
      <c r="AH1219" s="941"/>
      <c r="AI1219" s="941"/>
      <c r="AJ1219" s="941"/>
      <c r="AK1219" s="941"/>
      <c r="AL1219" s="941"/>
      <c r="AM1219" s="941"/>
      <c r="AN1219" s="941"/>
      <c r="AO1219" s="941"/>
      <c r="AP1219" s="941"/>
      <c r="AQ1219" s="941"/>
      <c r="AR1219" s="941"/>
      <c r="AS1219" s="941"/>
      <c r="AT1219" s="941"/>
      <c r="AU1219" s="941"/>
      <c r="AV1219" s="941"/>
      <c r="AW1219" s="941"/>
      <c r="AX1219" s="941"/>
      <c r="AY1219" s="941"/>
      <c r="AZ1219" s="941"/>
      <c r="BA1219" s="941"/>
      <c r="BB1219" s="941"/>
      <c r="BC1219" s="941"/>
      <c r="BD1219" s="941"/>
      <c r="BE1219" s="941"/>
      <c r="BF1219" s="942"/>
      <c r="BG1219" s="899"/>
      <c r="BH1219" s="900"/>
      <c r="BI1219" s="900"/>
      <c r="BJ1219" s="900"/>
      <c r="BK1219" s="900"/>
      <c r="BL1219" s="901"/>
      <c r="BM1219" s="105"/>
      <c r="BN1219" s="105"/>
      <c r="BO1219" s="105"/>
      <c r="BP1219" s="105"/>
      <c r="BQ1219" s="105"/>
      <c r="BR1219" s="105"/>
      <c r="BS1219" s="105"/>
      <c r="BT1219" s="105"/>
      <c r="BU1219" s="105"/>
      <c r="BV1219" s="105"/>
      <c r="BW1219" s="105"/>
      <c r="BX1219" s="105"/>
      <c r="BY1219" s="105"/>
      <c r="BZ1219" s="105"/>
      <c r="CA1219" s="105"/>
      <c r="CB1219" s="105"/>
    </row>
    <row r="1220" spans="1:140" s="32" customFormat="1" ht="12.75" customHeight="1">
      <c r="A1220" s="111"/>
      <c r="B1220" s="972"/>
      <c r="C1220" s="973"/>
      <c r="D1220" s="974"/>
      <c r="E1220" s="943"/>
      <c r="F1220" s="944"/>
      <c r="G1220" s="944"/>
      <c r="H1220" s="944"/>
      <c r="I1220" s="944"/>
      <c r="J1220" s="944"/>
      <c r="K1220" s="944"/>
      <c r="L1220" s="944"/>
      <c r="M1220" s="944"/>
      <c r="N1220" s="944"/>
      <c r="O1220" s="944"/>
      <c r="P1220" s="944"/>
      <c r="Q1220" s="944"/>
      <c r="R1220" s="944"/>
      <c r="S1220" s="944"/>
      <c r="T1220" s="944"/>
      <c r="U1220" s="944"/>
      <c r="V1220" s="944"/>
      <c r="W1220" s="944"/>
      <c r="X1220" s="944"/>
      <c r="Y1220" s="944"/>
      <c r="Z1220" s="944"/>
      <c r="AA1220" s="944"/>
      <c r="AB1220" s="944"/>
      <c r="AC1220" s="944"/>
      <c r="AD1220" s="944"/>
      <c r="AE1220" s="944"/>
      <c r="AF1220" s="944"/>
      <c r="AG1220" s="944"/>
      <c r="AH1220" s="944"/>
      <c r="AI1220" s="944"/>
      <c r="AJ1220" s="944"/>
      <c r="AK1220" s="944"/>
      <c r="AL1220" s="944"/>
      <c r="AM1220" s="944"/>
      <c r="AN1220" s="944"/>
      <c r="AO1220" s="944"/>
      <c r="AP1220" s="944"/>
      <c r="AQ1220" s="944"/>
      <c r="AR1220" s="944"/>
      <c r="AS1220" s="944"/>
      <c r="AT1220" s="944"/>
      <c r="AU1220" s="944"/>
      <c r="AV1220" s="944"/>
      <c r="AW1220" s="944"/>
      <c r="AX1220" s="944"/>
      <c r="AY1220" s="944"/>
      <c r="AZ1220" s="944"/>
      <c r="BA1220" s="944"/>
      <c r="BB1220" s="944"/>
      <c r="BC1220" s="944"/>
      <c r="BD1220" s="944"/>
      <c r="BE1220" s="944"/>
      <c r="BF1220" s="945"/>
      <c r="BG1220" s="902"/>
      <c r="BH1220" s="903"/>
      <c r="BI1220" s="903"/>
      <c r="BJ1220" s="903"/>
      <c r="BK1220" s="903"/>
      <c r="BL1220" s="904"/>
      <c r="BM1220" s="105"/>
      <c r="BN1220" s="105"/>
      <c r="BO1220" s="105"/>
      <c r="BP1220" s="105"/>
      <c r="BQ1220" s="105"/>
      <c r="BR1220" s="105"/>
      <c r="BS1220" s="105"/>
      <c r="BT1220" s="105"/>
      <c r="BU1220" s="105"/>
      <c r="BV1220" s="105"/>
      <c r="BW1220" s="105"/>
      <c r="BX1220" s="105"/>
      <c r="BY1220" s="105"/>
      <c r="BZ1220" s="105"/>
      <c r="CA1220" s="105"/>
      <c r="CB1220" s="105"/>
    </row>
    <row r="1221" spans="1:140" s="32" customFormat="1" ht="12.75" customHeight="1">
      <c r="A1221" s="111"/>
      <c r="B1221" s="975"/>
      <c r="C1221" s="976"/>
      <c r="D1221" s="977"/>
      <c r="E1221" s="946"/>
      <c r="F1221" s="947"/>
      <c r="G1221" s="947"/>
      <c r="H1221" s="947"/>
      <c r="I1221" s="947"/>
      <c r="J1221" s="947"/>
      <c r="K1221" s="947"/>
      <c r="L1221" s="947"/>
      <c r="M1221" s="947"/>
      <c r="N1221" s="947"/>
      <c r="O1221" s="947"/>
      <c r="P1221" s="947"/>
      <c r="Q1221" s="947"/>
      <c r="R1221" s="947"/>
      <c r="S1221" s="947"/>
      <c r="T1221" s="947"/>
      <c r="U1221" s="947"/>
      <c r="V1221" s="947"/>
      <c r="W1221" s="947"/>
      <c r="X1221" s="947"/>
      <c r="Y1221" s="947"/>
      <c r="Z1221" s="947"/>
      <c r="AA1221" s="947"/>
      <c r="AB1221" s="947"/>
      <c r="AC1221" s="947"/>
      <c r="AD1221" s="947"/>
      <c r="AE1221" s="947"/>
      <c r="AF1221" s="947"/>
      <c r="AG1221" s="947"/>
      <c r="AH1221" s="947"/>
      <c r="AI1221" s="947"/>
      <c r="AJ1221" s="947"/>
      <c r="AK1221" s="947"/>
      <c r="AL1221" s="947"/>
      <c r="AM1221" s="947"/>
      <c r="AN1221" s="947"/>
      <c r="AO1221" s="947"/>
      <c r="AP1221" s="947"/>
      <c r="AQ1221" s="947"/>
      <c r="AR1221" s="947"/>
      <c r="AS1221" s="947"/>
      <c r="AT1221" s="947"/>
      <c r="AU1221" s="947"/>
      <c r="AV1221" s="947"/>
      <c r="AW1221" s="947"/>
      <c r="AX1221" s="947"/>
      <c r="AY1221" s="947"/>
      <c r="AZ1221" s="947"/>
      <c r="BA1221" s="947"/>
      <c r="BB1221" s="947"/>
      <c r="BC1221" s="947"/>
      <c r="BD1221" s="947"/>
      <c r="BE1221" s="947"/>
      <c r="BF1221" s="948"/>
      <c r="BG1221" s="905"/>
      <c r="BH1221" s="906"/>
      <c r="BI1221" s="906"/>
      <c r="BJ1221" s="906"/>
      <c r="BK1221" s="906"/>
      <c r="BL1221" s="907"/>
      <c r="BM1221" s="105"/>
      <c r="BN1221" s="105"/>
      <c r="BO1221" s="105"/>
      <c r="BP1221" s="105"/>
      <c r="BQ1221" s="105"/>
      <c r="BR1221" s="105"/>
      <c r="BS1221" s="105"/>
      <c r="BT1221" s="105"/>
      <c r="BU1221" s="105"/>
      <c r="BV1221" s="105"/>
      <c r="BW1221" s="105"/>
      <c r="BX1221" s="105"/>
      <c r="BY1221" s="105"/>
      <c r="BZ1221" s="105"/>
      <c r="CA1221" s="105"/>
      <c r="CB1221" s="105"/>
    </row>
    <row r="1222" spans="1:140" s="32" customFormat="1" ht="12.75" customHeight="1">
      <c r="A1222" s="111"/>
      <c r="B1222" s="1253" t="s">
        <v>35</v>
      </c>
      <c r="C1222" s="1254"/>
      <c r="D1222" s="1255"/>
      <c r="E1222" s="940" t="s">
        <v>607</v>
      </c>
      <c r="F1222" s="941"/>
      <c r="G1222" s="941"/>
      <c r="H1222" s="941"/>
      <c r="I1222" s="941"/>
      <c r="J1222" s="941"/>
      <c r="K1222" s="941"/>
      <c r="L1222" s="941"/>
      <c r="M1222" s="941"/>
      <c r="N1222" s="941"/>
      <c r="O1222" s="941"/>
      <c r="P1222" s="941"/>
      <c r="Q1222" s="941"/>
      <c r="R1222" s="941"/>
      <c r="S1222" s="941"/>
      <c r="T1222" s="941"/>
      <c r="U1222" s="941"/>
      <c r="V1222" s="941"/>
      <c r="W1222" s="941"/>
      <c r="X1222" s="941"/>
      <c r="Y1222" s="941"/>
      <c r="Z1222" s="941"/>
      <c r="AA1222" s="941"/>
      <c r="AB1222" s="941"/>
      <c r="AC1222" s="941"/>
      <c r="AD1222" s="941"/>
      <c r="AE1222" s="941"/>
      <c r="AF1222" s="941"/>
      <c r="AG1222" s="941"/>
      <c r="AH1222" s="941"/>
      <c r="AI1222" s="941"/>
      <c r="AJ1222" s="941"/>
      <c r="AK1222" s="941"/>
      <c r="AL1222" s="941"/>
      <c r="AM1222" s="941"/>
      <c r="AN1222" s="941"/>
      <c r="AO1222" s="941"/>
      <c r="AP1222" s="941"/>
      <c r="AQ1222" s="941"/>
      <c r="AR1222" s="941"/>
      <c r="AS1222" s="941"/>
      <c r="AT1222" s="941"/>
      <c r="AU1222" s="941"/>
      <c r="AV1222" s="941"/>
      <c r="AW1222" s="941"/>
      <c r="AX1222" s="941"/>
      <c r="AY1222" s="941"/>
      <c r="AZ1222" s="941"/>
      <c r="BA1222" s="941"/>
      <c r="BB1222" s="941"/>
      <c r="BC1222" s="941"/>
      <c r="BD1222" s="941"/>
      <c r="BE1222" s="941"/>
      <c r="BF1222" s="942"/>
      <c r="BG1222" s="899"/>
      <c r="BH1222" s="900"/>
      <c r="BI1222" s="900"/>
      <c r="BJ1222" s="900"/>
      <c r="BK1222" s="900"/>
      <c r="BL1222" s="901"/>
      <c r="BM1222" s="105"/>
      <c r="BN1222" s="105"/>
      <c r="BO1222" s="105"/>
      <c r="BP1222" s="105"/>
      <c r="BQ1222" s="105"/>
      <c r="BR1222" s="105"/>
      <c r="BS1222" s="105"/>
      <c r="BT1222" s="105"/>
      <c r="BU1222" s="105"/>
      <c r="BV1222" s="105"/>
      <c r="BW1222" s="105"/>
      <c r="BX1222" s="105"/>
      <c r="BY1222" s="105"/>
      <c r="BZ1222" s="105"/>
      <c r="CA1222" s="105"/>
      <c r="CB1222" s="105"/>
    </row>
    <row r="1223" spans="1:140" s="32" customFormat="1" ht="12.75" customHeight="1">
      <c r="A1223" s="111"/>
      <c r="B1223" s="1256"/>
      <c r="C1223" s="1257"/>
      <c r="D1223" s="1258"/>
      <c r="E1223" s="943"/>
      <c r="F1223" s="944"/>
      <c r="G1223" s="944"/>
      <c r="H1223" s="944"/>
      <c r="I1223" s="944"/>
      <c r="J1223" s="944"/>
      <c r="K1223" s="944"/>
      <c r="L1223" s="944"/>
      <c r="M1223" s="944"/>
      <c r="N1223" s="944"/>
      <c r="O1223" s="944"/>
      <c r="P1223" s="944"/>
      <c r="Q1223" s="944"/>
      <c r="R1223" s="944"/>
      <c r="S1223" s="944"/>
      <c r="T1223" s="944"/>
      <c r="U1223" s="944"/>
      <c r="V1223" s="944"/>
      <c r="W1223" s="944"/>
      <c r="X1223" s="944"/>
      <c r="Y1223" s="944"/>
      <c r="Z1223" s="944"/>
      <c r="AA1223" s="944"/>
      <c r="AB1223" s="944"/>
      <c r="AC1223" s="944"/>
      <c r="AD1223" s="944"/>
      <c r="AE1223" s="944"/>
      <c r="AF1223" s="944"/>
      <c r="AG1223" s="944"/>
      <c r="AH1223" s="944"/>
      <c r="AI1223" s="944"/>
      <c r="AJ1223" s="944"/>
      <c r="AK1223" s="944"/>
      <c r="AL1223" s="944"/>
      <c r="AM1223" s="944"/>
      <c r="AN1223" s="944"/>
      <c r="AO1223" s="944"/>
      <c r="AP1223" s="944"/>
      <c r="AQ1223" s="944"/>
      <c r="AR1223" s="944"/>
      <c r="AS1223" s="944"/>
      <c r="AT1223" s="944"/>
      <c r="AU1223" s="944"/>
      <c r="AV1223" s="944"/>
      <c r="AW1223" s="944"/>
      <c r="AX1223" s="944"/>
      <c r="AY1223" s="944"/>
      <c r="AZ1223" s="944"/>
      <c r="BA1223" s="944"/>
      <c r="BB1223" s="944"/>
      <c r="BC1223" s="944"/>
      <c r="BD1223" s="944"/>
      <c r="BE1223" s="944"/>
      <c r="BF1223" s="945"/>
      <c r="BG1223" s="902"/>
      <c r="BH1223" s="903"/>
      <c r="BI1223" s="903"/>
      <c r="BJ1223" s="903"/>
      <c r="BK1223" s="903"/>
      <c r="BL1223" s="904"/>
      <c r="BM1223" s="105"/>
      <c r="BN1223" s="105"/>
      <c r="BO1223" s="105"/>
      <c r="BP1223" s="105"/>
      <c r="BQ1223" s="105"/>
      <c r="BR1223" s="105"/>
      <c r="BS1223" s="105"/>
      <c r="BT1223" s="105"/>
      <c r="BU1223" s="105"/>
      <c r="BV1223" s="105"/>
      <c r="BW1223" s="105"/>
      <c r="BX1223" s="105"/>
      <c r="BY1223" s="105"/>
      <c r="BZ1223" s="105"/>
      <c r="CA1223" s="105"/>
      <c r="CB1223" s="105"/>
    </row>
    <row r="1224" spans="1:140" s="32" customFormat="1" ht="12.75" customHeight="1">
      <c r="A1224" s="111"/>
      <c r="B1224" s="1259"/>
      <c r="C1224" s="1260"/>
      <c r="D1224" s="1261"/>
      <c r="E1224" s="946"/>
      <c r="F1224" s="947"/>
      <c r="G1224" s="947"/>
      <c r="H1224" s="947"/>
      <c r="I1224" s="947"/>
      <c r="J1224" s="947"/>
      <c r="K1224" s="947"/>
      <c r="L1224" s="947"/>
      <c r="M1224" s="947"/>
      <c r="N1224" s="947"/>
      <c r="O1224" s="947"/>
      <c r="P1224" s="947"/>
      <c r="Q1224" s="947"/>
      <c r="R1224" s="947"/>
      <c r="S1224" s="947"/>
      <c r="T1224" s="947"/>
      <c r="U1224" s="947"/>
      <c r="V1224" s="947"/>
      <c r="W1224" s="947"/>
      <c r="X1224" s="947"/>
      <c r="Y1224" s="947"/>
      <c r="Z1224" s="947"/>
      <c r="AA1224" s="947"/>
      <c r="AB1224" s="947"/>
      <c r="AC1224" s="947"/>
      <c r="AD1224" s="947"/>
      <c r="AE1224" s="947"/>
      <c r="AF1224" s="947"/>
      <c r="AG1224" s="947"/>
      <c r="AH1224" s="947"/>
      <c r="AI1224" s="947"/>
      <c r="AJ1224" s="947"/>
      <c r="AK1224" s="947"/>
      <c r="AL1224" s="947"/>
      <c r="AM1224" s="947"/>
      <c r="AN1224" s="947"/>
      <c r="AO1224" s="947"/>
      <c r="AP1224" s="947"/>
      <c r="AQ1224" s="947"/>
      <c r="AR1224" s="947"/>
      <c r="AS1224" s="947"/>
      <c r="AT1224" s="947"/>
      <c r="AU1224" s="947"/>
      <c r="AV1224" s="947"/>
      <c r="AW1224" s="947"/>
      <c r="AX1224" s="947"/>
      <c r="AY1224" s="947"/>
      <c r="AZ1224" s="947"/>
      <c r="BA1224" s="947"/>
      <c r="BB1224" s="947"/>
      <c r="BC1224" s="947"/>
      <c r="BD1224" s="947"/>
      <c r="BE1224" s="947"/>
      <c r="BF1224" s="948"/>
      <c r="BG1224" s="905"/>
      <c r="BH1224" s="906"/>
      <c r="BI1224" s="906"/>
      <c r="BJ1224" s="906"/>
      <c r="BK1224" s="906"/>
      <c r="BL1224" s="907"/>
      <c r="BM1224" s="105"/>
      <c r="BN1224" s="105"/>
      <c r="BO1224" s="105"/>
      <c r="BP1224" s="105"/>
      <c r="BQ1224" s="105"/>
      <c r="BR1224" s="105"/>
      <c r="BS1224" s="105"/>
      <c r="BT1224" s="105"/>
      <c r="BU1224" s="105"/>
      <c r="BV1224" s="105"/>
      <c r="BW1224" s="105"/>
      <c r="BX1224" s="105"/>
      <c r="BY1224" s="105"/>
      <c r="BZ1224" s="105"/>
      <c r="CA1224" s="105"/>
      <c r="CB1224" s="105"/>
    </row>
    <row r="1225" spans="1:140" s="32" customFormat="1" ht="12.75" customHeight="1">
      <c r="A1225" s="111"/>
      <c r="B1225" s="173"/>
      <c r="C1225" s="173"/>
      <c r="D1225" s="173"/>
      <c r="E1225" s="174"/>
      <c r="F1225" s="174"/>
      <c r="G1225" s="174"/>
      <c r="H1225" s="174"/>
      <c r="I1225" s="174"/>
      <c r="J1225" s="174"/>
      <c r="K1225" s="174"/>
      <c r="L1225" s="174"/>
      <c r="M1225" s="174"/>
      <c r="N1225" s="174"/>
      <c r="O1225" s="174"/>
      <c r="P1225" s="174"/>
      <c r="Q1225" s="174"/>
      <c r="R1225" s="174"/>
      <c r="S1225" s="174"/>
      <c r="T1225" s="174"/>
      <c r="U1225" s="174"/>
      <c r="V1225" s="174"/>
      <c r="W1225" s="174"/>
      <c r="X1225" s="174"/>
      <c r="Y1225" s="174"/>
      <c r="Z1225" s="174"/>
      <c r="AA1225" s="174"/>
      <c r="AB1225" s="174"/>
      <c r="AC1225" s="174"/>
      <c r="AD1225" s="174"/>
      <c r="AE1225" s="174"/>
      <c r="AF1225" s="174"/>
      <c r="AG1225" s="174"/>
      <c r="AH1225" s="174"/>
      <c r="AI1225" s="174"/>
      <c r="AJ1225" s="174"/>
      <c r="AK1225" s="174"/>
      <c r="AL1225" s="174"/>
      <c r="AM1225" s="174"/>
      <c r="AN1225" s="174"/>
      <c r="AO1225" s="174"/>
      <c r="AP1225" s="174"/>
      <c r="AQ1225" s="174"/>
      <c r="AR1225" s="174"/>
      <c r="AS1225" s="174"/>
      <c r="AT1225" s="174"/>
      <c r="AU1225" s="174"/>
      <c r="AV1225" s="174"/>
      <c r="AW1225" s="174"/>
      <c r="AX1225" s="174"/>
      <c r="AY1225" s="174"/>
      <c r="AZ1225" s="174"/>
      <c r="BA1225" s="174"/>
      <c r="BB1225" s="174"/>
      <c r="BC1225" s="174"/>
      <c r="BD1225" s="174"/>
      <c r="BE1225" s="174"/>
      <c r="BF1225" s="174"/>
      <c r="BG1225" s="99"/>
      <c r="BH1225" s="99"/>
      <c r="BI1225" s="99"/>
      <c r="BJ1225" s="99"/>
      <c r="BK1225" s="99"/>
      <c r="BL1225" s="99"/>
      <c r="BM1225" s="105"/>
      <c r="BN1225" s="105"/>
      <c r="BO1225" s="105"/>
      <c r="BP1225" s="105"/>
      <c r="BQ1225" s="105"/>
      <c r="BR1225" s="105"/>
      <c r="BS1225" s="105"/>
      <c r="BT1225" s="105"/>
      <c r="BU1225" s="105"/>
      <c r="BV1225" s="105"/>
      <c r="BW1225" s="105"/>
      <c r="BX1225" s="105"/>
      <c r="BY1225" s="105"/>
      <c r="BZ1225" s="105"/>
      <c r="CA1225" s="105"/>
      <c r="CB1225" s="105"/>
    </row>
    <row r="1226" spans="1:140" s="32" customFormat="1" ht="12.75" customHeight="1">
      <c r="A1226" s="111"/>
      <c r="B1226" s="173"/>
      <c r="C1226" s="173"/>
      <c r="D1226" s="173"/>
      <c r="E1226" s="174"/>
      <c r="F1226" s="174"/>
      <c r="G1226" s="174"/>
      <c r="H1226" s="174"/>
      <c r="I1226" s="174"/>
      <c r="J1226" s="174"/>
      <c r="K1226" s="174"/>
      <c r="L1226" s="174"/>
      <c r="M1226" s="174"/>
      <c r="N1226" s="174"/>
      <c r="O1226" s="174"/>
      <c r="P1226" s="174"/>
      <c r="Q1226" s="174"/>
      <c r="R1226" s="174"/>
      <c r="S1226" s="174"/>
      <c r="T1226" s="174"/>
      <c r="U1226" s="174"/>
      <c r="V1226" s="174"/>
      <c r="W1226" s="174"/>
      <c r="X1226" s="174"/>
      <c r="Y1226" s="174"/>
      <c r="Z1226" s="174"/>
      <c r="AA1226" s="174"/>
      <c r="AB1226" s="174"/>
      <c r="AC1226" s="174"/>
      <c r="AD1226" s="174"/>
      <c r="AE1226" s="174"/>
      <c r="AF1226" s="174"/>
      <c r="AG1226" s="174"/>
      <c r="AH1226" s="174"/>
      <c r="AI1226" s="174"/>
      <c r="AJ1226" s="174"/>
      <c r="AK1226" s="174"/>
      <c r="AL1226" s="174"/>
      <c r="AM1226" s="174"/>
      <c r="AN1226" s="174"/>
      <c r="AO1226" s="174"/>
      <c r="AP1226" s="174"/>
      <c r="AQ1226" s="174"/>
      <c r="AR1226" s="174"/>
      <c r="AS1226" s="174"/>
      <c r="AT1226" s="174"/>
      <c r="AU1226" s="174"/>
      <c r="AV1226" s="174"/>
      <c r="AW1226" s="174"/>
      <c r="AX1226" s="174"/>
      <c r="AY1226" s="174"/>
      <c r="AZ1226" s="174"/>
      <c r="BA1226" s="174"/>
      <c r="BB1226" s="174"/>
      <c r="BC1226" s="174"/>
      <c r="BD1226" s="174"/>
      <c r="BE1226" s="174"/>
      <c r="BF1226" s="174"/>
      <c r="BG1226" s="99"/>
      <c r="BH1226" s="99"/>
      <c r="BI1226" s="99"/>
      <c r="BJ1226" s="99"/>
      <c r="BK1226" s="99"/>
      <c r="BL1226" s="99"/>
      <c r="BM1226" s="105"/>
      <c r="BN1226" s="105"/>
      <c r="BO1226" s="105"/>
      <c r="BP1226" s="105"/>
      <c r="BQ1226" s="105"/>
      <c r="BR1226" s="105"/>
      <c r="BS1226" s="105"/>
      <c r="BT1226" s="105"/>
      <c r="BU1226" s="105"/>
      <c r="BV1226" s="105"/>
      <c r="BW1226" s="105"/>
      <c r="BX1226" s="105"/>
      <c r="BY1226" s="105"/>
      <c r="BZ1226" s="105"/>
      <c r="CA1226" s="105"/>
      <c r="CB1226" s="105"/>
    </row>
    <row r="1227" spans="1:140" s="117" customFormat="1" ht="30" customHeight="1">
      <c r="A1227" s="320" t="s">
        <v>464</v>
      </c>
      <c r="B1227" s="115"/>
      <c r="C1227" s="115"/>
      <c r="D1227" s="116"/>
      <c r="E1227" s="116"/>
      <c r="F1227" s="116"/>
      <c r="G1227" s="116"/>
      <c r="H1227" s="116"/>
      <c r="I1227" s="116"/>
      <c r="BA1227" s="330"/>
      <c r="BH1227" s="118"/>
      <c r="BI1227" s="118"/>
      <c r="BJ1227" s="118"/>
      <c r="BK1227" s="118"/>
      <c r="BL1227" s="118"/>
      <c r="BM1227" s="118"/>
      <c r="BN1227" s="119"/>
      <c r="BO1227" s="119"/>
      <c r="BP1227" s="119"/>
      <c r="BQ1227" s="119"/>
      <c r="BR1227" s="119"/>
      <c r="BS1227" s="119"/>
      <c r="BT1227" s="119"/>
      <c r="BU1227" s="119"/>
      <c r="BV1227" s="119"/>
      <c r="BW1227" s="119"/>
      <c r="BX1227" s="119"/>
      <c r="BY1227" s="119"/>
      <c r="BZ1227" s="119"/>
      <c r="CA1227" s="119"/>
      <c r="CB1227" s="119"/>
    </row>
    <row r="1228" spans="1:140" s="46" customFormat="1" ht="13.5" customHeight="1">
      <c r="A1228" s="89"/>
      <c r="BZ1228" s="220"/>
      <c r="CA1228" s="220"/>
      <c r="CB1228" s="220"/>
      <c r="CC1228" s="220"/>
      <c r="CD1228" s="220"/>
      <c r="CE1228" s="220"/>
      <c r="CF1228" s="220"/>
      <c r="CG1228" s="220"/>
      <c r="CH1228" s="216"/>
      <c r="CI1228" s="216"/>
      <c r="CJ1228" s="216"/>
      <c r="CK1228" s="216"/>
      <c r="CL1228" s="216"/>
      <c r="CM1228" s="216"/>
      <c r="CN1228" s="216"/>
      <c r="CO1228" s="216"/>
      <c r="CP1228" s="216"/>
      <c r="CQ1228" s="216"/>
      <c r="CR1228" s="216"/>
      <c r="CS1228" s="216"/>
      <c r="CT1228" s="217"/>
      <c r="CU1228" s="217"/>
      <c r="CV1228" s="217"/>
      <c r="CW1228" s="217"/>
      <c r="CX1228" s="219"/>
      <c r="CY1228" s="219"/>
      <c r="CZ1228" s="219"/>
      <c r="DA1228" s="44"/>
      <c r="DB1228" s="44"/>
      <c r="DC1228" s="44"/>
      <c r="DD1228" s="44"/>
      <c r="DE1228" s="44"/>
      <c r="DF1228" s="44"/>
      <c r="DG1228" s="44"/>
      <c r="DH1228" s="44"/>
      <c r="DI1228" s="44"/>
      <c r="DJ1228" s="44"/>
      <c r="DK1228" s="44"/>
      <c r="DL1228" s="44"/>
      <c r="DM1228" s="44"/>
      <c r="DN1228" s="44"/>
      <c r="DO1228" s="44"/>
      <c r="DP1228" s="44"/>
      <c r="DQ1228" s="44"/>
      <c r="DR1228" s="44"/>
      <c r="DS1228" s="44"/>
      <c r="DT1228" s="44"/>
      <c r="DU1228" s="44"/>
      <c r="DV1228" s="44"/>
      <c r="DW1228" s="44"/>
      <c r="DX1228" s="44"/>
      <c r="DY1228" s="44"/>
      <c r="DZ1228" s="44"/>
      <c r="EA1228" s="44"/>
      <c r="EB1228" s="44"/>
      <c r="EC1228" s="44"/>
      <c r="ED1228" s="44"/>
      <c r="EE1228" s="44"/>
      <c r="EF1228" s="44"/>
      <c r="EG1228" s="44"/>
      <c r="EH1228" s="44"/>
      <c r="EI1228" s="44"/>
      <c r="EJ1228" s="44"/>
    </row>
    <row r="1229" spans="1:140" s="15" customFormat="1" ht="18" customHeight="1">
      <c r="A1229" s="113" t="s">
        <v>724</v>
      </c>
      <c r="B1229" s="90"/>
      <c r="C1229" s="90"/>
      <c r="D1229" s="11"/>
      <c r="E1229" s="12"/>
      <c r="F1229" s="12"/>
      <c r="G1229" s="12"/>
      <c r="H1229" s="12"/>
      <c r="I1229" s="12"/>
      <c r="J1229" s="12"/>
      <c r="K1229" s="12"/>
      <c r="L1229" s="12"/>
      <c r="M1229" s="12"/>
      <c r="N1229" s="12"/>
      <c r="O1229" s="12"/>
      <c r="P1229" s="12"/>
      <c r="Q1229" s="12"/>
      <c r="R1229" s="12"/>
      <c r="S1229" s="204"/>
      <c r="T1229" s="204"/>
      <c r="U1229" s="204"/>
      <c r="V1229" s="204"/>
      <c r="W1229" s="205"/>
      <c r="X1229" s="205"/>
      <c r="Y1229" s="205"/>
      <c r="Z1229" s="205"/>
      <c r="AA1229" s="205"/>
      <c r="AB1229" s="205"/>
      <c r="AC1229" s="205"/>
      <c r="AD1229" s="205"/>
      <c r="AE1229" s="205"/>
      <c r="AF1229" s="205"/>
      <c r="AG1229" s="205"/>
      <c r="AH1229" s="205"/>
      <c r="AI1229" s="205"/>
      <c r="AJ1229" s="205"/>
      <c r="AK1229" s="205"/>
      <c r="AL1229" s="205"/>
      <c r="AM1229" s="205"/>
      <c r="AN1229" s="205"/>
      <c r="AO1229" s="205"/>
      <c r="AP1229" s="205"/>
      <c r="AQ1229" s="206"/>
      <c r="AR1229" s="206"/>
      <c r="AS1229" s="206"/>
      <c r="AT1229" s="206"/>
      <c r="AU1229" s="206"/>
      <c r="AV1229" s="206"/>
      <c r="AW1229" s="206"/>
      <c r="AX1229" s="206"/>
      <c r="AY1229" s="206"/>
      <c r="AZ1229" s="206"/>
      <c r="BA1229" s="206"/>
      <c r="BB1229" s="206"/>
      <c r="BC1229" s="14"/>
      <c r="BD1229" s="14"/>
      <c r="BE1229" s="14"/>
      <c r="BF1229" s="14"/>
      <c r="BG1229" s="93"/>
      <c r="BH1229" s="93"/>
      <c r="BI1229" s="93"/>
      <c r="BJ1229" s="93"/>
      <c r="BK1229" s="93"/>
      <c r="BL1229" s="93"/>
      <c r="BM1229" s="103"/>
      <c r="BN1229" s="103"/>
      <c r="BO1229" s="103"/>
      <c r="BP1229" s="103"/>
      <c r="BQ1229" s="103"/>
      <c r="BR1229" s="103"/>
      <c r="BS1229" s="103"/>
      <c r="BT1229" s="103"/>
      <c r="BU1229" s="103"/>
      <c r="BV1229" s="103"/>
      <c r="BW1229" s="103"/>
      <c r="BX1229" s="103"/>
      <c r="BY1229" s="103"/>
      <c r="BZ1229" s="103"/>
      <c r="CA1229" s="103"/>
      <c r="CB1229" s="103"/>
    </row>
    <row r="1230" spans="1:140" s="32" customFormat="1" ht="12.75" customHeight="1">
      <c r="A1230" s="111"/>
      <c r="B1230" s="969" t="s">
        <v>30</v>
      </c>
      <c r="C1230" s="970"/>
      <c r="D1230" s="971"/>
      <c r="E1230" s="1227" t="s">
        <v>1525</v>
      </c>
      <c r="F1230" s="941"/>
      <c r="G1230" s="941"/>
      <c r="H1230" s="941"/>
      <c r="I1230" s="941"/>
      <c r="J1230" s="941"/>
      <c r="K1230" s="941"/>
      <c r="L1230" s="941"/>
      <c r="M1230" s="941"/>
      <c r="N1230" s="941"/>
      <c r="O1230" s="941"/>
      <c r="P1230" s="941"/>
      <c r="Q1230" s="941"/>
      <c r="R1230" s="941"/>
      <c r="S1230" s="941"/>
      <c r="T1230" s="941"/>
      <c r="U1230" s="941"/>
      <c r="V1230" s="941"/>
      <c r="W1230" s="941"/>
      <c r="X1230" s="941"/>
      <c r="Y1230" s="941"/>
      <c r="Z1230" s="941"/>
      <c r="AA1230" s="941"/>
      <c r="AB1230" s="941"/>
      <c r="AC1230" s="941"/>
      <c r="AD1230" s="941"/>
      <c r="AE1230" s="941"/>
      <c r="AF1230" s="941"/>
      <c r="AG1230" s="941"/>
      <c r="AH1230" s="941"/>
      <c r="AI1230" s="941"/>
      <c r="AJ1230" s="941"/>
      <c r="AK1230" s="941"/>
      <c r="AL1230" s="941"/>
      <c r="AM1230" s="941"/>
      <c r="AN1230" s="941"/>
      <c r="AO1230" s="941"/>
      <c r="AP1230" s="941"/>
      <c r="AQ1230" s="941"/>
      <c r="AR1230" s="941"/>
      <c r="AS1230" s="941"/>
      <c r="AT1230" s="941"/>
      <c r="AU1230" s="941"/>
      <c r="AV1230" s="941"/>
      <c r="AW1230" s="941"/>
      <c r="AX1230" s="941"/>
      <c r="AY1230" s="941"/>
      <c r="AZ1230" s="941"/>
      <c r="BA1230" s="941"/>
      <c r="BB1230" s="941"/>
      <c r="BC1230" s="941"/>
      <c r="BD1230" s="941"/>
      <c r="BE1230" s="941"/>
      <c r="BF1230" s="942"/>
      <c r="BG1230" s="899"/>
      <c r="BH1230" s="900"/>
      <c r="BI1230" s="900"/>
      <c r="BJ1230" s="900"/>
      <c r="BK1230" s="900"/>
      <c r="BL1230" s="901"/>
      <c r="BM1230" s="105"/>
      <c r="BN1230" s="105"/>
      <c r="BO1230" s="105"/>
      <c r="BP1230" s="105"/>
      <c r="BQ1230" s="105"/>
      <c r="BR1230" s="105"/>
      <c r="BS1230" s="105"/>
      <c r="BT1230" s="105"/>
      <c r="BU1230" s="105"/>
      <c r="BV1230" s="105"/>
      <c r="BW1230" s="105"/>
      <c r="BX1230" s="105"/>
      <c r="BY1230" s="105"/>
      <c r="BZ1230" s="105"/>
      <c r="CA1230" s="105"/>
      <c r="CB1230" s="105"/>
    </row>
    <row r="1231" spans="1:140" s="32" customFormat="1" ht="12.75" customHeight="1">
      <c r="A1231" s="111"/>
      <c r="B1231" s="972"/>
      <c r="C1231" s="973"/>
      <c r="D1231" s="974"/>
      <c r="E1231" s="943"/>
      <c r="F1231" s="944"/>
      <c r="G1231" s="944"/>
      <c r="H1231" s="944"/>
      <c r="I1231" s="944"/>
      <c r="J1231" s="944"/>
      <c r="K1231" s="944"/>
      <c r="L1231" s="944"/>
      <c r="M1231" s="944"/>
      <c r="N1231" s="944"/>
      <c r="O1231" s="944"/>
      <c r="P1231" s="944"/>
      <c r="Q1231" s="944"/>
      <c r="R1231" s="944"/>
      <c r="S1231" s="944"/>
      <c r="T1231" s="944"/>
      <c r="U1231" s="944"/>
      <c r="V1231" s="944"/>
      <c r="W1231" s="944"/>
      <c r="X1231" s="944"/>
      <c r="Y1231" s="944"/>
      <c r="Z1231" s="944"/>
      <c r="AA1231" s="944"/>
      <c r="AB1231" s="944"/>
      <c r="AC1231" s="944"/>
      <c r="AD1231" s="944"/>
      <c r="AE1231" s="944"/>
      <c r="AF1231" s="944"/>
      <c r="AG1231" s="944"/>
      <c r="AH1231" s="944"/>
      <c r="AI1231" s="944"/>
      <c r="AJ1231" s="944"/>
      <c r="AK1231" s="944"/>
      <c r="AL1231" s="944"/>
      <c r="AM1231" s="944"/>
      <c r="AN1231" s="944"/>
      <c r="AO1231" s="944"/>
      <c r="AP1231" s="944"/>
      <c r="AQ1231" s="944"/>
      <c r="AR1231" s="944"/>
      <c r="AS1231" s="944"/>
      <c r="AT1231" s="944"/>
      <c r="AU1231" s="944"/>
      <c r="AV1231" s="944"/>
      <c r="AW1231" s="944"/>
      <c r="AX1231" s="944"/>
      <c r="AY1231" s="944"/>
      <c r="AZ1231" s="944"/>
      <c r="BA1231" s="944"/>
      <c r="BB1231" s="944"/>
      <c r="BC1231" s="944"/>
      <c r="BD1231" s="944"/>
      <c r="BE1231" s="944"/>
      <c r="BF1231" s="945"/>
      <c r="BG1231" s="902"/>
      <c r="BH1231" s="903"/>
      <c r="BI1231" s="903"/>
      <c r="BJ1231" s="903"/>
      <c r="BK1231" s="903"/>
      <c r="BL1231" s="904"/>
      <c r="BM1231" s="105"/>
      <c r="BN1231" s="105"/>
      <c r="BO1231" s="105"/>
      <c r="BP1231" s="105"/>
      <c r="BQ1231" s="105"/>
      <c r="BR1231" s="105"/>
      <c r="BS1231" s="105"/>
      <c r="BT1231" s="105"/>
      <c r="BU1231" s="105"/>
      <c r="BV1231" s="105"/>
      <c r="BW1231" s="105"/>
      <c r="BX1231" s="105"/>
      <c r="BY1231" s="105"/>
      <c r="BZ1231" s="105"/>
      <c r="CA1231" s="105"/>
      <c r="CB1231" s="105"/>
    </row>
    <row r="1232" spans="1:140" s="32" customFormat="1" ht="12.75" customHeight="1">
      <c r="A1232" s="111"/>
      <c r="B1232" s="972"/>
      <c r="C1232" s="973"/>
      <c r="D1232" s="974"/>
      <c r="E1232" s="943"/>
      <c r="F1232" s="944"/>
      <c r="G1232" s="944"/>
      <c r="H1232" s="944"/>
      <c r="I1232" s="944"/>
      <c r="J1232" s="944"/>
      <c r="K1232" s="944"/>
      <c r="L1232" s="944"/>
      <c r="M1232" s="944"/>
      <c r="N1232" s="944"/>
      <c r="O1232" s="944"/>
      <c r="P1232" s="944"/>
      <c r="Q1232" s="944"/>
      <c r="R1232" s="944"/>
      <c r="S1232" s="944"/>
      <c r="T1232" s="944"/>
      <c r="U1232" s="944"/>
      <c r="V1232" s="944"/>
      <c r="W1232" s="944"/>
      <c r="X1232" s="944"/>
      <c r="Y1232" s="944"/>
      <c r="Z1232" s="944"/>
      <c r="AA1232" s="944"/>
      <c r="AB1232" s="944"/>
      <c r="AC1232" s="944"/>
      <c r="AD1232" s="944"/>
      <c r="AE1232" s="944"/>
      <c r="AF1232" s="944"/>
      <c r="AG1232" s="944"/>
      <c r="AH1232" s="944"/>
      <c r="AI1232" s="944"/>
      <c r="AJ1232" s="944"/>
      <c r="AK1232" s="944"/>
      <c r="AL1232" s="944"/>
      <c r="AM1232" s="944"/>
      <c r="AN1232" s="944"/>
      <c r="AO1232" s="944"/>
      <c r="AP1232" s="944"/>
      <c r="AQ1232" s="944"/>
      <c r="AR1232" s="944"/>
      <c r="AS1232" s="944"/>
      <c r="AT1232" s="944"/>
      <c r="AU1232" s="944"/>
      <c r="AV1232" s="944"/>
      <c r="AW1232" s="944"/>
      <c r="AX1232" s="944"/>
      <c r="AY1232" s="944"/>
      <c r="AZ1232" s="944"/>
      <c r="BA1232" s="944"/>
      <c r="BB1232" s="944"/>
      <c r="BC1232" s="944"/>
      <c r="BD1232" s="944"/>
      <c r="BE1232" s="944"/>
      <c r="BF1232" s="945"/>
      <c r="BG1232" s="902"/>
      <c r="BH1232" s="903"/>
      <c r="BI1232" s="903"/>
      <c r="BJ1232" s="903"/>
      <c r="BK1232" s="903"/>
      <c r="BL1232" s="904"/>
      <c r="BM1232" s="105"/>
      <c r="BN1232" s="105"/>
      <c r="BO1232" s="105"/>
      <c r="BP1232" s="105"/>
      <c r="BQ1232" s="105"/>
      <c r="BR1232" s="105"/>
      <c r="BS1232" s="105"/>
      <c r="BT1232" s="105"/>
      <c r="BU1232" s="105"/>
      <c r="BV1232" s="105"/>
      <c r="BW1232" s="105"/>
      <c r="BX1232" s="105"/>
      <c r="BY1232" s="105"/>
      <c r="BZ1232" s="105"/>
      <c r="CA1232" s="105"/>
      <c r="CB1232" s="105"/>
    </row>
    <row r="1233" spans="1:80" s="32" customFormat="1" ht="12.75" customHeight="1">
      <c r="A1233" s="111"/>
      <c r="B1233" s="975"/>
      <c r="C1233" s="976"/>
      <c r="D1233" s="977"/>
      <c r="E1233" s="946"/>
      <c r="F1233" s="947"/>
      <c r="G1233" s="947"/>
      <c r="H1233" s="947"/>
      <c r="I1233" s="947"/>
      <c r="J1233" s="947"/>
      <c r="K1233" s="947"/>
      <c r="L1233" s="947"/>
      <c r="M1233" s="947"/>
      <c r="N1233" s="947"/>
      <c r="O1233" s="947"/>
      <c r="P1233" s="947"/>
      <c r="Q1233" s="947"/>
      <c r="R1233" s="947"/>
      <c r="S1233" s="947"/>
      <c r="T1233" s="947"/>
      <c r="U1233" s="947"/>
      <c r="V1233" s="947"/>
      <c r="W1233" s="947"/>
      <c r="X1233" s="947"/>
      <c r="Y1233" s="947"/>
      <c r="Z1233" s="947"/>
      <c r="AA1233" s="947"/>
      <c r="AB1233" s="947"/>
      <c r="AC1233" s="947"/>
      <c r="AD1233" s="947"/>
      <c r="AE1233" s="947"/>
      <c r="AF1233" s="947"/>
      <c r="AG1233" s="947"/>
      <c r="AH1233" s="947"/>
      <c r="AI1233" s="947"/>
      <c r="AJ1233" s="947"/>
      <c r="AK1233" s="947"/>
      <c r="AL1233" s="947"/>
      <c r="AM1233" s="947"/>
      <c r="AN1233" s="947"/>
      <c r="AO1233" s="947"/>
      <c r="AP1233" s="947"/>
      <c r="AQ1233" s="947"/>
      <c r="AR1233" s="947"/>
      <c r="AS1233" s="947"/>
      <c r="AT1233" s="947"/>
      <c r="AU1233" s="947"/>
      <c r="AV1233" s="947"/>
      <c r="AW1233" s="947"/>
      <c r="AX1233" s="947"/>
      <c r="AY1233" s="947"/>
      <c r="AZ1233" s="947"/>
      <c r="BA1233" s="947"/>
      <c r="BB1233" s="947"/>
      <c r="BC1233" s="947"/>
      <c r="BD1233" s="947"/>
      <c r="BE1233" s="947"/>
      <c r="BF1233" s="948"/>
      <c r="BG1233" s="905"/>
      <c r="BH1233" s="906"/>
      <c r="BI1233" s="906"/>
      <c r="BJ1233" s="906"/>
      <c r="BK1233" s="906"/>
      <c r="BL1233" s="907"/>
      <c r="BM1233" s="105"/>
      <c r="BN1233" s="105"/>
      <c r="BO1233" s="105"/>
      <c r="BP1233" s="105"/>
      <c r="BQ1233" s="105"/>
      <c r="BR1233" s="105"/>
      <c r="BS1233" s="105"/>
      <c r="BT1233" s="105"/>
      <c r="BU1233" s="105"/>
      <c r="BV1233" s="105"/>
      <c r="BW1233" s="105"/>
      <c r="BX1233" s="105"/>
      <c r="BY1233" s="105"/>
      <c r="BZ1233" s="105"/>
      <c r="CA1233" s="105"/>
      <c r="CB1233" s="105"/>
    </row>
    <row r="1234" spans="1:80" s="32" customFormat="1" ht="12.75" customHeight="1">
      <c r="A1234" s="111"/>
      <c r="B1234" s="969" t="s">
        <v>33</v>
      </c>
      <c r="C1234" s="970"/>
      <c r="D1234" s="971"/>
      <c r="E1234" s="940" t="s">
        <v>554</v>
      </c>
      <c r="F1234" s="941"/>
      <c r="G1234" s="941"/>
      <c r="H1234" s="941"/>
      <c r="I1234" s="941"/>
      <c r="J1234" s="941"/>
      <c r="K1234" s="941"/>
      <c r="L1234" s="941"/>
      <c r="M1234" s="941"/>
      <c r="N1234" s="941"/>
      <c r="O1234" s="941"/>
      <c r="P1234" s="941"/>
      <c r="Q1234" s="941"/>
      <c r="R1234" s="941"/>
      <c r="S1234" s="941"/>
      <c r="T1234" s="941"/>
      <c r="U1234" s="941"/>
      <c r="V1234" s="941"/>
      <c r="W1234" s="941"/>
      <c r="X1234" s="941"/>
      <c r="Y1234" s="941"/>
      <c r="Z1234" s="941"/>
      <c r="AA1234" s="941"/>
      <c r="AB1234" s="941"/>
      <c r="AC1234" s="941"/>
      <c r="AD1234" s="941"/>
      <c r="AE1234" s="941"/>
      <c r="AF1234" s="941"/>
      <c r="AG1234" s="941"/>
      <c r="AH1234" s="941"/>
      <c r="AI1234" s="941"/>
      <c r="AJ1234" s="941"/>
      <c r="AK1234" s="941"/>
      <c r="AL1234" s="941"/>
      <c r="AM1234" s="941"/>
      <c r="AN1234" s="941"/>
      <c r="AO1234" s="941"/>
      <c r="AP1234" s="941"/>
      <c r="AQ1234" s="941"/>
      <c r="AR1234" s="941"/>
      <c r="AS1234" s="941"/>
      <c r="AT1234" s="941"/>
      <c r="AU1234" s="941"/>
      <c r="AV1234" s="941"/>
      <c r="AW1234" s="941"/>
      <c r="AX1234" s="941"/>
      <c r="AY1234" s="941"/>
      <c r="AZ1234" s="941"/>
      <c r="BA1234" s="941"/>
      <c r="BB1234" s="941"/>
      <c r="BC1234" s="941"/>
      <c r="BD1234" s="941"/>
      <c r="BE1234" s="941"/>
      <c r="BF1234" s="942"/>
      <c r="BG1234" s="899"/>
      <c r="BH1234" s="900"/>
      <c r="BI1234" s="900"/>
      <c r="BJ1234" s="900"/>
      <c r="BK1234" s="900"/>
      <c r="BL1234" s="901"/>
      <c r="BM1234" s="105"/>
      <c r="BN1234" s="105"/>
      <c r="BO1234" s="105"/>
      <c r="BP1234" s="105"/>
      <c r="BQ1234" s="105"/>
      <c r="BR1234" s="105"/>
      <c r="BS1234" s="105"/>
      <c r="BT1234" s="105"/>
      <c r="BU1234" s="105"/>
      <c r="BV1234" s="105"/>
      <c r="BW1234" s="105"/>
      <c r="BX1234" s="105"/>
      <c r="BY1234" s="105"/>
      <c r="BZ1234" s="105"/>
      <c r="CA1234" s="105"/>
      <c r="CB1234" s="105"/>
    </row>
    <row r="1235" spans="1:80" s="32" customFormat="1" ht="12.75" customHeight="1">
      <c r="A1235" s="111"/>
      <c r="B1235" s="972"/>
      <c r="C1235" s="973"/>
      <c r="D1235" s="974"/>
      <c r="E1235" s="943"/>
      <c r="F1235" s="944"/>
      <c r="G1235" s="944"/>
      <c r="H1235" s="944"/>
      <c r="I1235" s="944"/>
      <c r="J1235" s="944"/>
      <c r="K1235" s="944"/>
      <c r="L1235" s="944"/>
      <c r="M1235" s="944"/>
      <c r="N1235" s="944"/>
      <c r="O1235" s="944"/>
      <c r="P1235" s="944"/>
      <c r="Q1235" s="944"/>
      <c r="R1235" s="944"/>
      <c r="S1235" s="944"/>
      <c r="T1235" s="944"/>
      <c r="U1235" s="944"/>
      <c r="V1235" s="944"/>
      <c r="W1235" s="944"/>
      <c r="X1235" s="944"/>
      <c r="Y1235" s="944"/>
      <c r="Z1235" s="944"/>
      <c r="AA1235" s="944"/>
      <c r="AB1235" s="944"/>
      <c r="AC1235" s="944"/>
      <c r="AD1235" s="944"/>
      <c r="AE1235" s="944"/>
      <c r="AF1235" s="944"/>
      <c r="AG1235" s="944"/>
      <c r="AH1235" s="944"/>
      <c r="AI1235" s="944"/>
      <c r="AJ1235" s="944"/>
      <c r="AK1235" s="944"/>
      <c r="AL1235" s="944"/>
      <c r="AM1235" s="944"/>
      <c r="AN1235" s="944"/>
      <c r="AO1235" s="944"/>
      <c r="AP1235" s="944"/>
      <c r="AQ1235" s="944"/>
      <c r="AR1235" s="944"/>
      <c r="AS1235" s="944"/>
      <c r="AT1235" s="944"/>
      <c r="AU1235" s="944"/>
      <c r="AV1235" s="944"/>
      <c r="AW1235" s="944"/>
      <c r="AX1235" s="944"/>
      <c r="AY1235" s="944"/>
      <c r="AZ1235" s="944"/>
      <c r="BA1235" s="944"/>
      <c r="BB1235" s="944"/>
      <c r="BC1235" s="944"/>
      <c r="BD1235" s="944"/>
      <c r="BE1235" s="944"/>
      <c r="BF1235" s="945"/>
      <c r="BG1235" s="905"/>
      <c r="BH1235" s="906"/>
      <c r="BI1235" s="906"/>
      <c r="BJ1235" s="906"/>
      <c r="BK1235" s="906"/>
      <c r="BL1235" s="907"/>
      <c r="BM1235" s="105"/>
      <c r="BN1235" s="105"/>
      <c r="BO1235" s="105"/>
      <c r="BP1235" s="105"/>
      <c r="BQ1235" s="105"/>
      <c r="BR1235" s="105"/>
      <c r="BS1235" s="105"/>
      <c r="BT1235" s="105"/>
      <c r="BU1235" s="105"/>
      <c r="BV1235" s="105"/>
      <c r="BW1235" s="105"/>
      <c r="BX1235" s="105"/>
      <c r="BY1235" s="105"/>
      <c r="BZ1235" s="105"/>
      <c r="CA1235" s="105"/>
      <c r="CB1235" s="105"/>
    </row>
    <row r="1236" spans="1:80" s="32" customFormat="1" ht="12.75" customHeight="1">
      <c r="A1236" s="111"/>
      <c r="B1236" s="1253" t="s">
        <v>49</v>
      </c>
      <c r="C1236" s="1254"/>
      <c r="D1236" s="1255"/>
      <c r="E1236" s="940" t="s">
        <v>725</v>
      </c>
      <c r="F1236" s="941"/>
      <c r="G1236" s="941"/>
      <c r="H1236" s="941"/>
      <c r="I1236" s="941"/>
      <c r="J1236" s="941"/>
      <c r="K1236" s="941"/>
      <c r="L1236" s="941"/>
      <c r="M1236" s="941"/>
      <c r="N1236" s="941"/>
      <c r="O1236" s="941"/>
      <c r="P1236" s="941"/>
      <c r="Q1236" s="941"/>
      <c r="R1236" s="941"/>
      <c r="S1236" s="941"/>
      <c r="T1236" s="941"/>
      <c r="U1236" s="941"/>
      <c r="V1236" s="941"/>
      <c r="W1236" s="941"/>
      <c r="X1236" s="941"/>
      <c r="Y1236" s="941"/>
      <c r="Z1236" s="941"/>
      <c r="AA1236" s="941"/>
      <c r="AB1236" s="941"/>
      <c r="AC1236" s="941"/>
      <c r="AD1236" s="941"/>
      <c r="AE1236" s="941"/>
      <c r="AF1236" s="941"/>
      <c r="AG1236" s="941"/>
      <c r="AH1236" s="941"/>
      <c r="AI1236" s="941"/>
      <c r="AJ1236" s="941"/>
      <c r="AK1236" s="941"/>
      <c r="AL1236" s="941"/>
      <c r="AM1236" s="941"/>
      <c r="AN1236" s="941"/>
      <c r="AO1236" s="941"/>
      <c r="AP1236" s="941"/>
      <c r="AQ1236" s="941"/>
      <c r="AR1236" s="941"/>
      <c r="AS1236" s="941"/>
      <c r="AT1236" s="941"/>
      <c r="AU1236" s="941"/>
      <c r="AV1236" s="941"/>
      <c r="AW1236" s="941"/>
      <c r="AX1236" s="941"/>
      <c r="AY1236" s="941"/>
      <c r="AZ1236" s="941"/>
      <c r="BA1236" s="941"/>
      <c r="BB1236" s="941"/>
      <c r="BC1236" s="941"/>
      <c r="BD1236" s="941"/>
      <c r="BE1236" s="941"/>
      <c r="BF1236" s="942"/>
      <c r="BG1236" s="899"/>
      <c r="BH1236" s="900"/>
      <c r="BI1236" s="900"/>
      <c r="BJ1236" s="900"/>
      <c r="BK1236" s="900"/>
      <c r="BL1236" s="901"/>
      <c r="BM1236" s="105"/>
      <c r="BN1236" s="105"/>
      <c r="BO1236" s="105"/>
      <c r="BP1236" s="105"/>
      <c r="BQ1236" s="105"/>
      <c r="BR1236" s="105"/>
      <c r="BS1236" s="105"/>
      <c r="BT1236" s="105"/>
      <c r="BU1236" s="105"/>
      <c r="BV1236" s="105"/>
      <c r="BW1236" s="105"/>
      <c r="BX1236" s="105"/>
      <c r="BY1236" s="105"/>
      <c r="BZ1236" s="105"/>
      <c r="CA1236" s="105"/>
      <c r="CB1236" s="105"/>
    </row>
    <row r="1237" spans="1:80" s="32" customFormat="1" ht="12.75" customHeight="1">
      <c r="A1237" s="111"/>
      <c r="B1237" s="1259"/>
      <c r="C1237" s="1260"/>
      <c r="D1237" s="1261"/>
      <c r="E1237" s="946"/>
      <c r="F1237" s="947"/>
      <c r="G1237" s="947"/>
      <c r="H1237" s="947"/>
      <c r="I1237" s="947"/>
      <c r="J1237" s="947"/>
      <c r="K1237" s="947"/>
      <c r="L1237" s="947"/>
      <c r="M1237" s="947"/>
      <c r="N1237" s="947"/>
      <c r="O1237" s="947"/>
      <c r="P1237" s="947"/>
      <c r="Q1237" s="947"/>
      <c r="R1237" s="947"/>
      <c r="S1237" s="947"/>
      <c r="T1237" s="947"/>
      <c r="U1237" s="947"/>
      <c r="V1237" s="947"/>
      <c r="W1237" s="947"/>
      <c r="X1237" s="947"/>
      <c r="Y1237" s="947"/>
      <c r="Z1237" s="947"/>
      <c r="AA1237" s="947"/>
      <c r="AB1237" s="947"/>
      <c r="AC1237" s="947"/>
      <c r="AD1237" s="947"/>
      <c r="AE1237" s="947"/>
      <c r="AF1237" s="947"/>
      <c r="AG1237" s="947"/>
      <c r="AH1237" s="947"/>
      <c r="AI1237" s="947"/>
      <c r="AJ1237" s="947"/>
      <c r="AK1237" s="947"/>
      <c r="AL1237" s="947"/>
      <c r="AM1237" s="947"/>
      <c r="AN1237" s="947"/>
      <c r="AO1237" s="947"/>
      <c r="AP1237" s="947"/>
      <c r="AQ1237" s="947"/>
      <c r="AR1237" s="947"/>
      <c r="AS1237" s="947"/>
      <c r="AT1237" s="947"/>
      <c r="AU1237" s="947"/>
      <c r="AV1237" s="947"/>
      <c r="AW1237" s="947"/>
      <c r="AX1237" s="947"/>
      <c r="AY1237" s="947"/>
      <c r="AZ1237" s="947"/>
      <c r="BA1237" s="947"/>
      <c r="BB1237" s="947"/>
      <c r="BC1237" s="947"/>
      <c r="BD1237" s="947"/>
      <c r="BE1237" s="947"/>
      <c r="BF1237" s="948"/>
      <c r="BG1237" s="905"/>
      <c r="BH1237" s="906"/>
      <c r="BI1237" s="906"/>
      <c r="BJ1237" s="906"/>
      <c r="BK1237" s="906"/>
      <c r="BL1237" s="907"/>
      <c r="BM1237" s="105"/>
      <c r="BN1237" s="105"/>
      <c r="BO1237" s="105"/>
      <c r="BP1237" s="105"/>
      <c r="BQ1237" s="105"/>
      <c r="BR1237" s="105"/>
      <c r="BS1237" s="105"/>
      <c r="BT1237" s="105"/>
      <c r="BU1237" s="105"/>
      <c r="BV1237" s="105"/>
      <c r="BW1237" s="105"/>
      <c r="BX1237" s="105"/>
      <c r="BY1237" s="105"/>
      <c r="BZ1237" s="105"/>
      <c r="CA1237" s="105"/>
      <c r="CB1237" s="105"/>
    </row>
    <row r="1238" spans="1:80" s="16" customFormat="1" ht="12.75" customHeight="1">
      <c r="A1238" s="262"/>
      <c r="B1238" s="969" t="s">
        <v>50</v>
      </c>
      <c r="C1238" s="970"/>
      <c r="D1238" s="971"/>
      <c r="E1238" s="1566" t="s">
        <v>726</v>
      </c>
      <c r="F1238" s="1566"/>
      <c r="G1238" s="1566"/>
      <c r="H1238" s="1566"/>
      <c r="I1238" s="1566"/>
      <c r="J1238" s="1566"/>
      <c r="K1238" s="1566"/>
      <c r="L1238" s="1566"/>
      <c r="M1238" s="1566"/>
      <c r="N1238" s="1566"/>
      <c r="O1238" s="1566"/>
      <c r="P1238" s="1566"/>
      <c r="Q1238" s="1566"/>
      <c r="R1238" s="1566"/>
      <c r="S1238" s="1566"/>
      <c r="T1238" s="1566"/>
      <c r="U1238" s="1566"/>
      <c r="V1238" s="1566"/>
      <c r="W1238" s="1566"/>
      <c r="X1238" s="1566"/>
      <c r="Y1238" s="1566"/>
      <c r="Z1238" s="1566"/>
      <c r="AA1238" s="1566"/>
      <c r="AB1238" s="1566"/>
      <c r="AC1238" s="1566"/>
      <c r="AD1238" s="1566"/>
      <c r="AE1238" s="1566"/>
      <c r="AF1238" s="1566"/>
      <c r="AG1238" s="1566"/>
      <c r="AH1238" s="1566"/>
      <c r="AI1238" s="1566"/>
      <c r="AJ1238" s="1566"/>
      <c r="AK1238" s="1566"/>
      <c r="AL1238" s="1566"/>
      <c r="AM1238" s="1566"/>
      <c r="AN1238" s="1566"/>
      <c r="AO1238" s="1566"/>
      <c r="AP1238" s="1566"/>
      <c r="AQ1238" s="1566"/>
      <c r="AR1238" s="1566"/>
      <c r="AS1238" s="1566"/>
      <c r="AT1238" s="1566"/>
      <c r="AU1238" s="1566"/>
      <c r="AV1238" s="1566"/>
      <c r="AW1238" s="1566"/>
      <c r="AX1238" s="1566"/>
      <c r="AY1238" s="1566"/>
      <c r="AZ1238" s="1566"/>
      <c r="BA1238" s="1566"/>
      <c r="BB1238" s="1566"/>
      <c r="BC1238" s="1566"/>
      <c r="BD1238" s="1566"/>
      <c r="BE1238" s="1566"/>
      <c r="BF1238" s="1566"/>
      <c r="BG1238" s="966"/>
      <c r="BH1238" s="966"/>
      <c r="BI1238" s="966"/>
      <c r="BJ1238" s="966"/>
      <c r="BK1238" s="966"/>
      <c r="BL1238" s="966"/>
      <c r="BM1238" s="137"/>
      <c r="BN1238" s="137"/>
      <c r="BO1238" s="137"/>
      <c r="BP1238" s="137"/>
      <c r="BQ1238" s="137"/>
      <c r="BR1238" s="137"/>
      <c r="BS1238" s="137"/>
      <c r="BT1238" s="137"/>
      <c r="BU1238" s="137"/>
      <c r="BV1238" s="137"/>
      <c r="BW1238" s="137"/>
      <c r="BX1238" s="137"/>
      <c r="BY1238" s="137"/>
      <c r="BZ1238" s="137"/>
      <c r="CA1238" s="137"/>
      <c r="CB1238" s="137"/>
    </row>
    <row r="1239" spans="1:80" s="16" customFormat="1" ht="12.75" customHeight="1">
      <c r="A1239" s="262"/>
      <c r="B1239" s="972"/>
      <c r="C1239" s="973"/>
      <c r="D1239" s="974"/>
      <c r="E1239" s="1566"/>
      <c r="F1239" s="1566"/>
      <c r="G1239" s="1566"/>
      <c r="H1239" s="1566"/>
      <c r="I1239" s="1566"/>
      <c r="J1239" s="1566"/>
      <c r="K1239" s="1566"/>
      <c r="L1239" s="1566"/>
      <c r="M1239" s="1566"/>
      <c r="N1239" s="1566"/>
      <c r="O1239" s="1566"/>
      <c r="P1239" s="1566"/>
      <c r="Q1239" s="1566"/>
      <c r="R1239" s="1566"/>
      <c r="S1239" s="1566"/>
      <c r="T1239" s="1566"/>
      <c r="U1239" s="1566"/>
      <c r="V1239" s="1566"/>
      <c r="W1239" s="1566"/>
      <c r="X1239" s="1566"/>
      <c r="Y1239" s="1566"/>
      <c r="Z1239" s="1566"/>
      <c r="AA1239" s="1566"/>
      <c r="AB1239" s="1566"/>
      <c r="AC1239" s="1566"/>
      <c r="AD1239" s="1566"/>
      <c r="AE1239" s="1566"/>
      <c r="AF1239" s="1566"/>
      <c r="AG1239" s="1566"/>
      <c r="AH1239" s="1566"/>
      <c r="AI1239" s="1566"/>
      <c r="AJ1239" s="1566"/>
      <c r="AK1239" s="1566"/>
      <c r="AL1239" s="1566"/>
      <c r="AM1239" s="1566"/>
      <c r="AN1239" s="1566"/>
      <c r="AO1239" s="1566"/>
      <c r="AP1239" s="1566"/>
      <c r="AQ1239" s="1566"/>
      <c r="AR1239" s="1566"/>
      <c r="AS1239" s="1566"/>
      <c r="AT1239" s="1566"/>
      <c r="AU1239" s="1566"/>
      <c r="AV1239" s="1566"/>
      <c r="AW1239" s="1566"/>
      <c r="AX1239" s="1566"/>
      <c r="AY1239" s="1566"/>
      <c r="AZ1239" s="1566"/>
      <c r="BA1239" s="1566"/>
      <c r="BB1239" s="1566"/>
      <c r="BC1239" s="1566"/>
      <c r="BD1239" s="1566"/>
      <c r="BE1239" s="1566"/>
      <c r="BF1239" s="1566"/>
      <c r="BG1239" s="966"/>
      <c r="BH1239" s="966"/>
      <c r="BI1239" s="966"/>
      <c r="BJ1239" s="966"/>
      <c r="BK1239" s="966"/>
      <c r="BL1239" s="966"/>
      <c r="BM1239" s="137"/>
      <c r="BN1239" s="137"/>
      <c r="BO1239" s="137"/>
      <c r="BP1239" s="137"/>
      <c r="BQ1239" s="137"/>
      <c r="BR1239" s="137"/>
      <c r="BS1239" s="137"/>
      <c r="BT1239" s="137"/>
      <c r="BU1239" s="137"/>
      <c r="BV1239" s="137"/>
      <c r="BW1239" s="137"/>
      <c r="BX1239" s="137"/>
      <c r="BY1239" s="137"/>
      <c r="BZ1239" s="137"/>
      <c r="CA1239" s="137"/>
      <c r="CB1239" s="137"/>
    </row>
    <row r="1240" spans="1:80" s="16" customFormat="1" ht="12.75" customHeight="1">
      <c r="A1240" s="262"/>
      <c r="B1240" s="975"/>
      <c r="C1240" s="976"/>
      <c r="D1240" s="977"/>
      <c r="E1240" s="1566"/>
      <c r="F1240" s="1566"/>
      <c r="G1240" s="1566"/>
      <c r="H1240" s="1566"/>
      <c r="I1240" s="1566"/>
      <c r="J1240" s="1566"/>
      <c r="K1240" s="1566"/>
      <c r="L1240" s="1566"/>
      <c r="M1240" s="1566"/>
      <c r="N1240" s="1566"/>
      <c r="O1240" s="1566"/>
      <c r="P1240" s="1566"/>
      <c r="Q1240" s="1566"/>
      <c r="R1240" s="1566"/>
      <c r="S1240" s="1566"/>
      <c r="T1240" s="1566"/>
      <c r="U1240" s="1566"/>
      <c r="V1240" s="1566"/>
      <c r="W1240" s="1566"/>
      <c r="X1240" s="1566"/>
      <c r="Y1240" s="1566"/>
      <c r="Z1240" s="1566"/>
      <c r="AA1240" s="1566"/>
      <c r="AB1240" s="1566"/>
      <c r="AC1240" s="1566"/>
      <c r="AD1240" s="1566"/>
      <c r="AE1240" s="1566"/>
      <c r="AF1240" s="1566"/>
      <c r="AG1240" s="1566"/>
      <c r="AH1240" s="1566"/>
      <c r="AI1240" s="1566"/>
      <c r="AJ1240" s="1566"/>
      <c r="AK1240" s="1566"/>
      <c r="AL1240" s="1566"/>
      <c r="AM1240" s="1566"/>
      <c r="AN1240" s="1566"/>
      <c r="AO1240" s="1566"/>
      <c r="AP1240" s="1566"/>
      <c r="AQ1240" s="1566"/>
      <c r="AR1240" s="1566"/>
      <c r="AS1240" s="1566"/>
      <c r="AT1240" s="1566"/>
      <c r="AU1240" s="1566"/>
      <c r="AV1240" s="1566"/>
      <c r="AW1240" s="1566"/>
      <c r="AX1240" s="1566"/>
      <c r="AY1240" s="1566"/>
      <c r="AZ1240" s="1566"/>
      <c r="BA1240" s="1566"/>
      <c r="BB1240" s="1566"/>
      <c r="BC1240" s="1566"/>
      <c r="BD1240" s="1566"/>
      <c r="BE1240" s="1566"/>
      <c r="BF1240" s="1566"/>
      <c r="BG1240" s="966"/>
      <c r="BH1240" s="966"/>
      <c r="BI1240" s="966"/>
      <c r="BJ1240" s="966"/>
      <c r="BK1240" s="966"/>
      <c r="BL1240" s="966"/>
      <c r="BM1240" s="137"/>
      <c r="BN1240" s="137"/>
      <c r="BO1240" s="137"/>
      <c r="BP1240" s="137"/>
      <c r="BQ1240" s="137"/>
      <c r="BR1240" s="137"/>
      <c r="BS1240" s="137"/>
      <c r="BT1240" s="137"/>
      <c r="BU1240" s="137"/>
      <c r="BV1240" s="137"/>
      <c r="BW1240" s="137"/>
      <c r="BX1240" s="137"/>
      <c r="BY1240" s="137"/>
      <c r="BZ1240" s="137"/>
      <c r="CA1240" s="137"/>
      <c r="CB1240" s="137"/>
    </row>
    <row r="1241" spans="1:80" s="16" customFormat="1" ht="12.75" customHeight="1">
      <c r="A1241" s="262"/>
      <c r="B1241" s="969" t="s">
        <v>51</v>
      </c>
      <c r="C1241" s="970"/>
      <c r="D1241" s="971"/>
      <c r="E1241" s="1566" t="s">
        <v>727</v>
      </c>
      <c r="F1241" s="1566"/>
      <c r="G1241" s="1566"/>
      <c r="H1241" s="1566"/>
      <c r="I1241" s="1566"/>
      <c r="J1241" s="1566"/>
      <c r="K1241" s="1566"/>
      <c r="L1241" s="1566"/>
      <c r="M1241" s="1566"/>
      <c r="N1241" s="1566"/>
      <c r="O1241" s="1566"/>
      <c r="P1241" s="1566"/>
      <c r="Q1241" s="1566"/>
      <c r="R1241" s="1566"/>
      <c r="S1241" s="1566"/>
      <c r="T1241" s="1566"/>
      <c r="U1241" s="1566"/>
      <c r="V1241" s="1566"/>
      <c r="W1241" s="1566"/>
      <c r="X1241" s="1566"/>
      <c r="Y1241" s="1566"/>
      <c r="Z1241" s="1566"/>
      <c r="AA1241" s="1566"/>
      <c r="AB1241" s="1566"/>
      <c r="AC1241" s="1566"/>
      <c r="AD1241" s="1566"/>
      <c r="AE1241" s="1566"/>
      <c r="AF1241" s="1566"/>
      <c r="AG1241" s="1566"/>
      <c r="AH1241" s="1566"/>
      <c r="AI1241" s="1566"/>
      <c r="AJ1241" s="1566"/>
      <c r="AK1241" s="1566"/>
      <c r="AL1241" s="1566"/>
      <c r="AM1241" s="1566"/>
      <c r="AN1241" s="1566"/>
      <c r="AO1241" s="1566"/>
      <c r="AP1241" s="1566"/>
      <c r="AQ1241" s="1566"/>
      <c r="AR1241" s="1566"/>
      <c r="AS1241" s="1566"/>
      <c r="AT1241" s="1566"/>
      <c r="AU1241" s="1566"/>
      <c r="AV1241" s="1566"/>
      <c r="AW1241" s="1566"/>
      <c r="AX1241" s="1566"/>
      <c r="AY1241" s="1566"/>
      <c r="AZ1241" s="1566"/>
      <c r="BA1241" s="1566"/>
      <c r="BB1241" s="1566"/>
      <c r="BC1241" s="1566"/>
      <c r="BD1241" s="1566"/>
      <c r="BE1241" s="1566"/>
      <c r="BF1241" s="1566"/>
      <c r="BG1241" s="966"/>
      <c r="BH1241" s="966"/>
      <c r="BI1241" s="966"/>
      <c r="BJ1241" s="966"/>
      <c r="BK1241" s="966"/>
      <c r="BL1241" s="966"/>
      <c r="BM1241" s="137"/>
      <c r="BN1241" s="137"/>
      <c r="BO1241" s="137"/>
      <c r="BP1241" s="137"/>
      <c r="BQ1241" s="137"/>
      <c r="BR1241" s="137"/>
      <c r="BS1241" s="137"/>
      <c r="BT1241" s="137"/>
      <c r="BU1241" s="137"/>
      <c r="BV1241" s="137"/>
      <c r="BW1241" s="137"/>
      <c r="BX1241" s="137"/>
      <c r="BY1241" s="137"/>
      <c r="BZ1241" s="137"/>
      <c r="CA1241" s="137"/>
      <c r="CB1241" s="137"/>
    </row>
    <row r="1242" spans="1:80" s="16" customFormat="1" ht="12.75" customHeight="1">
      <c r="A1242" s="262"/>
      <c r="B1242" s="975"/>
      <c r="C1242" s="976"/>
      <c r="D1242" s="977"/>
      <c r="E1242" s="1566"/>
      <c r="F1242" s="1566"/>
      <c r="G1242" s="1566"/>
      <c r="H1242" s="1566"/>
      <c r="I1242" s="1566"/>
      <c r="J1242" s="1566"/>
      <c r="K1242" s="1566"/>
      <c r="L1242" s="1566"/>
      <c r="M1242" s="1566"/>
      <c r="N1242" s="1566"/>
      <c r="O1242" s="1566"/>
      <c r="P1242" s="1566"/>
      <c r="Q1242" s="1566"/>
      <c r="R1242" s="1566"/>
      <c r="S1242" s="1566"/>
      <c r="T1242" s="1566"/>
      <c r="U1242" s="1566"/>
      <c r="V1242" s="1566"/>
      <c r="W1242" s="1566"/>
      <c r="X1242" s="1566"/>
      <c r="Y1242" s="1566"/>
      <c r="Z1242" s="1566"/>
      <c r="AA1242" s="1566"/>
      <c r="AB1242" s="1566"/>
      <c r="AC1242" s="1566"/>
      <c r="AD1242" s="1566"/>
      <c r="AE1242" s="1566"/>
      <c r="AF1242" s="1566"/>
      <c r="AG1242" s="1566"/>
      <c r="AH1242" s="1566"/>
      <c r="AI1242" s="1566"/>
      <c r="AJ1242" s="1566"/>
      <c r="AK1242" s="1566"/>
      <c r="AL1242" s="1566"/>
      <c r="AM1242" s="1566"/>
      <c r="AN1242" s="1566"/>
      <c r="AO1242" s="1566"/>
      <c r="AP1242" s="1566"/>
      <c r="AQ1242" s="1566"/>
      <c r="AR1242" s="1566"/>
      <c r="AS1242" s="1566"/>
      <c r="AT1242" s="1566"/>
      <c r="AU1242" s="1566"/>
      <c r="AV1242" s="1566"/>
      <c r="AW1242" s="1566"/>
      <c r="AX1242" s="1566"/>
      <c r="AY1242" s="1566"/>
      <c r="AZ1242" s="1566"/>
      <c r="BA1242" s="1566"/>
      <c r="BB1242" s="1566"/>
      <c r="BC1242" s="1566"/>
      <c r="BD1242" s="1566"/>
      <c r="BE1242" s="1566"/>
      <c r="BF1242" s="1566"/>
      <c r="BG1242" s="966"/>
      <c r="BH1242" s="966"/>
      <c r="BI1242" s="966"/>
      <c r="BJ1242" s="966"/>
      <c r="BK1242" s="966"/>
      <c r="BL1242" s="966"/>
      <c r="BM1242" s="137"/>
      <c r="BN1242" s="137"/>
      <c r="BO1242" s="137"/>
      <c r="BP1242" s="137"/>
      <c r="BQ1242" s="137"/>
      <c r="BR1242" s="137"/>
      <c r="BS1242" s="137"/>
      <c r="BT1242" s="137"/>
      <c r="BU1242" s="137"/>
      <c r="BV1242" s="137"/>
      <c r="BW1242" s="137"/>
      <c r="BX1242" s="137"/>
      <c r="BY1242" s="137"/>
      <c r="BZ1242" s="137"/>
      <c r="CA1242" s="137"/>
      <c r="CB1242" s="137"/>
    </row>
    <row r="1243" spans="1:80" s="32" customFormat="1" ht="12.75" customHeight="1">
      <c r="A1243" s="111"/>
      <c r="B1243" s="969" t="s">
        <v>38</v>
      </c>
      <c r="C1243" s="970"/>
      <c r="D1243" s="971"/>
      <c r="E1243" s="931" t="s">
        <v>728</v>
      </c>
      <c r="F1243" s="932"/>
      <c r="G1243" s="932"/>
      <c r="H1243" s="932"/>
      <c r="I1243" s="932"/>
      <c r="J1243" s="932"/>
      <c r="K1243" s="932"/>
      <c r="L1243" s="932"/>
      <c r="M1243" s="932"/>
      <c r="N1243" s="932"/>
      <c r="O1243" s="932"/>
      <c r="P1243" s="932"/>
      <c r="Q1243" s="932"/>
      <c r="R1243" s="932"/>
      <c r="S1243" s="932"/>
      <c r="T1243" s="932"/>
      <c r="U1243" s="932"/>
      <c r="V1243" s="932"/>
      <c r="W1243" s="932"/>
      <c r="X1243" s="932"/>
      <c r="Y1243" s="932"/>
      <c r="Z1243" s="932"/>
      <c r="AA1243" s="932"/>
      <c r="AB1243" s="932"/>
      <c r="AC1243" s="932"/>
      <c r="AD1243" s="932"/>
      <c r="AE1243" s="932"/>
      <c r="AF1243" s="932"/>
      <c r="AG1243" s="932"/>
      <c r="AH1243" s="932"/>
      <c r="AI1243" s="932"/>
      <c r="AJ1243" s="932"/>
      <c r="AK1243" s="932"/>
      <c r="AL1243" s="932"/>
      <c r="AM1243" s="932"/>
      <c r="AN1243" s="932"/>
      <c r="AO1243" s="932"/>
      <c r="AP1243" s="932"/>
      <c r="AQ1243" s="932"/>
      <c r="AR1243" s="932"/>
      <c r="AS1243" s="932"/>
      <c r="AT1243" s="932"/>
      <c r="AU1243" s="932"/>
      <c r="AV1243" s="932"/>
      <c r="AW1243" s="932"/>
      <c r="AX1243" s="932"/>
      <c r="AY1243" s="932"/>
      <c r="AZ1243" s="932"/>
      <c r="BA1243" s="932"/>
      <c r="BB1243" s="932"/>
      <c r="BC1243" s="932"/>
      <c r="BD1243" s="932"/>
      <c r="BE1243" s="932"/>
      <c r="BF1243" s="933"/>
      <c r="BG1243" s="899"/>
      <c r="BH1243" s="900"/>
      <c r="BI1243" s="900"/>
      <c r="BJ1243" s="900"/>
      <c r="BK1243" s="900"/>
      <c r="BL1243" s="901"/>
      <c r="BM1243" s="105"/>
      <c r="BN1243" s="105"/>
      <c r="BO1243" s="105"/>
      <c r="BP1243" s="105"/>
      <c r="BQ1243" s="105"/>
      <c r="BR1243" s="105"/>
      <c r="BS1243" s="105"/>
      <c r="BT1243" s="105"/>
      <c r="BU1243" s="105"/>
      <c r="BV1243" s="105"/>
      <c r="BW1243" s="105"/>
      <c r="BX1243" s="105"/>
      <c r="BY1243" s="105"/>
      <c r="BZ1243" s="105"/>
      <c r="CA1243" s="105"/>
      <c r="CB1243" s="105"/>
    </row>
    <row r="1244" spans="1:80" s="32" customFormat="1" ht="12.75" customHeight="1">
      <c r="A1244" s="111"/>
      <c r="B1244" s="972"/>
      <c r="C1244" s="973"/>
      <c r="D1244" s="974"/>
      <c r="E1244" s="934"/>
      <c r="F1244" s="935"/>
      <c r="G1244" s="935"/>
      <c r="H1244" s="935"/>
      <c r="I1244" s="935"/>
      <c r="J1244" s="935"/>
      <c r="K1244" s="935"/>
      <c r="L1244" s="935"/>
      <c r="M1244" s="935"/>
      <c r="N1244" s="935"/>
      <c r="O1244" s="935"/>
      <c r="P1244" s="935"/>
      <c r="Q1244" s="935"/>
      <c r="R1244" s="935"/>
      <c r="S1244" s="935"/>
      <c r="T1244" s="935"/>
      <c r="U1244" s="935"/>
      <c r="V1244" s="935"/>
      <c r="W1244" s="935"/>
      <c r="X1244" s="935"/>
      <c r="Y1244" s="935"/>
      <c r="Z1244" s="935"/>
      <c r="AA1244" s="935"/>
      <c r="AB1244" s="935"/>
      <c r="AC1244" s="935"/>
      <c r="AD1244" s="935"/>
      <c r="AE1244" s="935"/>
      <c r="AF1244" s="935"/>
      <c r="AG1244" s="935"/>
      <c r="AH1244" s="935"/>
      <c r="AI1244" s="935"/>
      <c r="AJ1244" s="935"/>
      <c r="AK1244" s="935"/>
      <c r="AL1244" s="935"/>
      <c r="AM1244" s="935"/>
      <c r="AN1244" s="935"/>
      <c r="AO1244" s="935"/>
      <c r="AP1244" s="935"/>
      <c r="AQ1244" s="935"/>
      <c r="AR1244" s="935"/>
      <c r="AS1244" s="935"/>
      <c r="AT1244" s="935"/>
      <c r="AU1244" s="935"/>
      <c r="AV1244" s="935"/>
      <c r="AW1244" s="935"/>
      <c r="AX1244" s="935"/>
      <c r="AY1244" s="935"/>
      <c r="AZ1244" s="935"/>
      <c r="BA1244" s="935"/>
      <c r="BB1244" s="935"/>
      <c r="BC1244" s="935"/>
      <c r="BD1244" s="935"/>
      <c r="BE1244" s="935"/>
      <c r="BF1244" s="936"/>
      <c r="BG1244" s="902"/>
      <c r="BH1244" s="903"/>
      <c r="BI1244" s="903"/>
      <c r="BJ1244" s="903"/>
      <c r="BK1244" s="903"/>
      <c r="BL1244" s="904"/>
      <c r="BM1244" s="105"/>
      <c r="BN1244" s="105"/>
      <c r="BO1244" s="105"/>
      <c r="BP1244" s="105"/>
      <c r="BQ1244" s="105"/>
      <c r="BR1244" s="105"/>
      <c r="BS1244" s="105"/>
      <c r="BT1244" s="105"/>
      <c r="BU1244" s="105"/>
      <c r="BV1244" s="105"/>
      <c r="BW1244" s="105"/>
      <c r="BX1244" s="105"/>
      <c r="BY1244" s="105"/>
      <c r="BZ1244" s="105"/>
      <c r="CA1244" s="105"/>
      <c r="CB1244" s="105"/>
    </row>
    <row r="1245" spans="1:80" s="32" customFormat="1" ht="12.75" customHeight="1">
      <c r="A1245" s="111"/>
      <c r="B1245" s="972"/>
      <c r="C1245" s="973"/>
      <c r="D1245" s="974"/>
      <c r="E1245" s="934"/>
      <c r="F1245" s="935"/>
      <c r="G1245" s="935"/>
      <c r="H1245" s="935"/>
      <c r="I1245" s="935"/>
      <c r="J1245" s="935"/>
      <c r="K1245" s="935"/>
      <c r="L1245" s="935"/>
      <c r="M1245" s="935"/>
      <c r="N1245" s="935"/>
      <c r="O1245" s="935"/>
      <c r="P1245" s="935"/>
      <c r="Q1245" s="935"/>
      <c r="R1245" s="935"/>
      <c r="S1245" s="935"/>
      <c r="T1245" s="935"/>
      <c r="U1245" s="935"/>
      <c r="V1245" s="935"/>
      <c r="W1245" s="935"/>
      <c r="X1245" s="935"/>
      <c r="Y1245" s="935"/>
      <c r="Z1245" s="935"/>
      <c r="AA1245" s="935"/>
      <c r="AB1245" s="935"/>
      <c r="AC1245" s="935"/>
      <c r="AD1245" s="935"/>
      <c r="AE1245" s="935"/>
      <c r="AF1245" s="935"/>
      <c r="AG1245" s="935"/>
      <c r="AH1245" s="935"/>
      <c r="AI1245" s="935"/>
      <c r="AJ1245" s="935"/>
      <c r="AK1245" s="935"/>
      <c r="AL1245" s="935"/>
      <c r="AM1245" s="935"/>
      <c r="AN1245" s="935"/>
      <c r="AO1245" s="935"/>
      <c r="AP1245" s="935"/>
      <c r="AQ1245" s="935"/>
      <c r="AR1245" s="935"/>
      <c r="AS1245" s="935"/>
      <c r="AT1245" s="935"/>
      <c r="AU1245" s="935"/>
      <c r="AV1245" s="935"/>
      <c r="AW1245" s="935"/>
      <c r="AX1245" s="935"/>
      <c r="AY1245" s="935"/>
      <c r="AZ1245" s="935"/>
      <c r="BA1245" s="935"/>
      <c r="BB1245" s="935"/>
      <c r="BC1245" s="935"/>
      <c r="BD1245" s="935"/>
      <c r="BE1245" s="935"/>
      <c r="BF1245" s="936"/>
      <c r="BG1245" s="902"/>
      <c r="BH1245" s="903"/>
      <c r="BI1245" s="903"/>
      <c r="BJ1245" s="903"/>
      <c r="BK1245" s="903"/>
      <c r="BL1245" s="904"/>
      <c r="BM1245" s="105"/>
      <c r="BN1245" s="105"/>
      <c r="BO1245" s="105"/>
      <c r="BP1245" s="105"/>
      <c r="BQ1245" s="105"/>
      <c r="BR1245" s="105"/>
      <c r="BS1245" s="105"/>
      <c r="BT1245" s="105"/>
      <c r="BU1245" s="105"/>
      <c r="BV1245" s="105"/>
      <c r="BW1245" s="105"/>
      <c r="BX1245" s="105"/>
      <c r="BY1245" s="105"/>
      <c r="BZ1245" s="105"/>
      <c r="CA1245" s="105"/>
      <c r="CB1245" s="105"/>
    </row>
    <row r="1246" spans="1:80" s="32" customFormat="1" ht="12.75" customHeight="1">
      <c r="A1246" s="111"/>
      <c r="B1246" s="972"/>
      <c r="C1246" s="973"/>
      <c r="D1246" s="974"/>
      <c r="E1246" s="934"/>
      <c r="F1246" s="935"/>
      <c r="G1246" s="935"/>
      <c r="H1246" s="935"/>
      <c r="I1246" s="935"/>
      <c r="J1246" s="935"/>
      <c r="K1246" s="935"/>
      <c r="L1246" s="935"/>
      <c r="M1246" s="935"/>
      <c r="N1246" s="935"/>
      <c r="O1246" s="935"/>
      <c r="P1246" s="935"/>
      <c r="Q1246" s="935"/>
      <c r="R1246" s="935"/>
      <c r="S1246" s="935"/>
      <c r="T1246" s="935"/>
      <c r="U1246" s="935"/>
      <c r="V1246" s="935"/>
      <c r="W1246" s="935"/>
      <c r="X1246" s="935"/>
      <c r="Y1246" s="935"/>
      <c r="Z1246" s="935"/>
      <c r="AA1246" s="935"/>
      <c r="AB1246" s="935"/>
      <c r="AC1246" s="935"/>
      <c r="AD1246" s="935"/>
      <c r="AE1246" s="935"/>
      <c r="AF1246" s="935"/>
      <c r="AG1246" s="935"/>
      <c r="AH1246" s="935"/>
      <c r="AI1246" s="935"/>
      <c r="AJ1246" s="935"/>
      <c r="AK1246" s="935"/>
      <c r="AL1246" s="935"/>
      <c r="AM1246" s="935"/>
      <c r="AN1246" s="935"/>
      <c r="AO1246" s="935"/>
      <c r="AP1246" s="935"/>
      <c r="AQ1246" s="935"/>
      <c r="AR1246" s="935"/>
      <c r="AS1246" s="935"/>
      <c r="AT1246" s="935"/>
      <c r="AU1246" s="935"/>
      <c r="AV1246" s="935"/>
      <c r="AW1246" s="935"/>
      <c r="AX1246" s="935"/>
      <c r="AY1246" s="935"/>
      <c r="AZ1246" s="935"/>
      <c r="BA1246" s="935"/>
      <c r="BB1246" s="935"/>
      <c r="BC1246" s="935"/>
      <c r="BD1246" s="935"/>
      <c r="BE1246" s="935"/>
      <c r="BF1246" s="936"/>
      <c r="BG1246" s="902"/>
      <c r="BH1246" s="903"/>
      <c r="BI1246" s="903"/>
      <c r="BJ1246" s="903"/>
      <c r="BK1246" s="903"/>
      <c r="BL1246" s="904"/>
      <c r="BM1246" s="105"/>
      <c r="BN1246" s="105"/>
      <c r="BO1246" s="105"/>
      <c r="BP1246" s="105"/>
      <c r="BQ1246" s="105"/>
      <c r="BR1246" s="105"/>
      <c r="BS1246" s="105"/>
      <c r="BT1246" s="105"/>
      <c r="BU1246" s="105"/>
      <c r="BV1246" s="105"/>
      <c r="BW1246" s="105"/>
      <c r="BX1246" s="105"/>
      <c r="BY1246" s="105"/>
      <c r="BZ1246" s="105"/>
      <c r="CA1246" s="105"/>
      <c r="CB1246" s="105"/>
    </row>
    <row r="1247" spans="1:80" s="32" customFormat="1" ht="17.25" customHeight="1">
      <c r="A1247" s="111"/>
      <c r="B1247" s="972"/>
      <c r="C1247" s="973"/>
      <c r="D1247" s="974"/>
      <c r="E1247" s="395"/>
      <c r="F1247" s="1062" t="s">
        <v>6</v>
      </c>
      <c r="G1247" s="1063"/>
      <c r="H1247" s="1196" t="s">
        <v>729</v>
      </c>
      <c r="I1247" s="1196"/>
      <c r="J1247" s="1196"/>
      <c r="K1247" s="1196"/>
      <c r="L1247" s="1196"/>
      <c r="M1247" s="1196"/>
      <c r="N1247" s="1196"/>
      <c r="O1247" s="1196"/>
      <c r="P1247" s="1196"/>
      <c r="Q1247" s="1196"/>
      <c r="R1247" s="1196"/>
      <c r="S1247" s="1196"/>
      <c r="T1247" s="1196"/>
      <c r="U1247" s="1196"/>
      <c r="V1247" s="1196"/>
      <c r="W1247" s="1196"/>
      <c r="X1247" s="1196"/>
      <c r="Y1247" s="1196"/>
      <c r="Z1247" s="1196"/>
      <c r="AA1247" s="1196"/>
      <c r="AB1247" s="1196"/>
      <c r="AC1247" s="1196"/>
      <c r="AD1247" s="1196"/>
      <c r="AE1247" s="1196"/>
      <c r="AF1247" s="1196"/>
      <c r="AG1247" s="1196"/>
      <c r="AH1247" s="1196"/>
      <c r="AI1247" s="1196"/>
      <c r="AJ1247" s="1196"/>
      <c r="AK1247" s="1196"/>
      <c r="AL1247" s="1196"/>
      <c r="AM1247" s="1196"/>
      <c r="AN1247" s="1196"/>
      <c r="AO1247" s="1196"/>
      <c r="AP1247" s="1196"/>
      <c r="AQ1247" s="1196"/>
      <c r="AR1247" s="1196"/>
      <c r="AS1247" s="1196"/>
      <c r="AT1247" s="1196"/>
      <c r="AU1247" s="1196"/>
      <c r="AV1247" s="1196"/>
      <c r="AW1247" s="1196"/>
      <c r="AX1247" s="1196"/>
      <c r="AY1247" s="1196"/>
      <c r="AZ1247" s="1196"/>
      <c r="BA1247" s="1196"/>
      <c r="BB1247" s="1196"/>
      <c r="BC1247" s="1196"/>
      <c r="BD1247" s="1196"/>
      <c r="BE1247" s="1196"/>
      <c r="BF1247" s="1197"/>
      <c r="BG1247" s="1068"/>
      <c r="BH1247" s="1069"/>
      <c r="BI1247" s="1069"/>
      <c r="BJ1247" s="1069"/>
      <c r="BK1247" s="1069"/>
      <c r="BL1247" s="1070"/>
      <c r="BM1247" s="105"/>
      <c r="BN1247" s="105"/>
      <c r="BO1247" s="105"/>
      <c r="BP1247" s="105"/>
      <c r="BQ1247" s="105"/>
      <c r="BR1247" s="105"/>
      <c r="BS1247" s="105"/>
      <c r="BT1247" s="105"/>
      <c r="BU1247" s="105"/>
      <c r="BV1247" s="105"/>
      <c r="BW1247" s="105"/>
      <c r="BX1247" s="105"/>
      <c r="BY1247" s="105"/>
      <c r="BZ1247" s="105"/>
      <c r="CA1247" s="105"/>
      <c r="CB1247" s="105"/>
    </row>
    <row r="1248" spans="1:80" s="32" customFormat="1" ht="12.75" customHeight="1">
      <c r="A1248" s="111"/>
      <c r="B1248" s="972"/>
      <c r="C1248" s="973"/>
      <c r="D1248" s="974"/>
      <c r="E1248" s="395"/>
      <c r="F1248" s="1062" t="s">
        <v>200</v>
      </c>
      <c r="G1248" s="1063"/>
      <c r="H1248" s="1064" t="s">
        <v>730</v>
      </c>
      <c r="I1248" s="1064"/>
      <c r="J1248" s="1064"/>
      <c r="K1248" s="1064"/>
      <c r="L1248" s="1064"/>
      <c r="M1248" s="1064"/>
      <c r="N1248" s="1064"/>
      <c r="O1248" s="1064"/>
      <c r="P1248" s="1064"/>
      <c r="Q1248" s="1064"/>
      <c r="R1248" s="1064"/>
      <c r="S1248" s="1064"/>
      <c r="T1248" s="1064"/>
      <c r="U1248" s="1064"/>
      <c r="V1248" s="1064"/>
      <c r="W1248" s="1064"/>
      <c r="X1248" s="1064"/>
      <c r="Y1248" s="1064"/>
      <c r="Z1248" s="1064"/>
      <c r="AA1248" s="1064"/>
      <c r="AB1248" s="1064"/>
      <c r="AC1248" s="1064"/>
      <c r="AD1248" s="1064"/>
      <c r="AE1248" s="1064"/>
      <c r="AF1248" s="1064"/>
      <c r="AG1248" s="1064"/>
      <c r="AH1248" s="1064"/>
      <c r="AI1248" s="1064"/>
      <c r="AJ1248" s="1064"/>
      <c r="AK1248" s="1064"/>
      <c r="AL1248" s="1064"/>
      <c r="AM1248" s="1064"/>
      <c r="AN1248" s="1064"/>
      <c r="AO1248" s="1064"/>
      <c r="AP1248" s="1064"/>
      <c r="AQ1248" s="1064"/>
      <c r="AR1248" s="1064"/>
      <c r="AS1248" s="1064"/>
      <c r="AT1248" s="1064"/>
      <c r="AU1248" s="1064"/>
      <c r="AV1248" s="1064"/>
      <c r="AW1248" s="1064"/>
      <c r="AX1248" s="1064"/>
      <c r="AY1248" s="1064"/>
      <c r="AZ1248" s="1064"/>
      <c r="BA1248" s="1064"/>
      <c r="BB1248" s="1064"/>
      <c r="BC1248" s="1064"/>
      <c r="BD1248" s="1064"/>
      <c r="BE1248" s="1064"/>
      <c r="BF1248" s="1065"/>
      <c r="BG1248" s="1068"/>
      <c r="BH1248" s="1069"/>
      <c r="BI1248" s="1069"/>
      <c r="BJ1248" s="1069"/>
      <c r="BK1248" s="1069"/>
      <c r="BL1248" s="1070"/>
      <c r="BM1248" s="105"/>
      <c r="BN1248" s="105"/>
      <c r="BO1248" s="105"/>
      <c r="BP1248" s="105"/>
      <c r="BQ1248" s="105"/>
      <c r="BR1248" s="105"/>
      <c r="BS1248" s="105"/>
      <c r="BT1248" s="105"/>
      <c r="BU1248" s="105"/>
      <c r="BV1248" s="105"/>
      <c r="BW1248" s="105"/>
      <c r="BX1248" s="105"/>
      <c r="BY1248" s="105"/>
      <c r="BZ1248" s="105"/>
      <c r="CA1248" s="105"/>
      <c r="CB1248" s="105"/>
    </row>
    <row r="1249" spans="1:80" s="32" customFormat="1" ht="12.75" customHeight="1">
      <c r="A1249" s="111"/>
      <c r="B1249" s="972"/>
      <c r="C1249" s="973"/>
      <c r="D1249" s="974"/>
      <c r="E1249" s="395"/>
      <c r="F1249" s="1062"/>
      <c r="G1249" s="1063"/>
      <c r="H1249" s="1066"/>
      <c r="I1249" s="1066"/>
      <c r="J1249" s="1066"/>
      <c r="K1249" s="1066"/>
      <c r="L1249" s="1066"/>
      <c r="M1249" s="1066"/>
      <c r="N1249" s="1066"/>
      <c r="O1249" s="1066"/>
      <c r="P1249" s="1066"/>
      <c r="Q1249" s="1066"/>
      <c r="R1249" s="1066"/>
      <c r="S1249" s="1066"/>
      <c r="T1249" s="1066"/>
      <c r="U1249" s="1066"/>
      <c r="V1249" s="1066"/>
      <c r="W1249" s="1066"/>
      <c r="X1249" s="1066"/>
      <c r="Y1249" s="1066"/>
      <c r="Z1249" s="1066"/>
      <c r="AA1249" s="1066"/>
      <c r="AB1249" s="1066"/>
      <c r="AC1249" s="1066"/>
      <c r="AD1249" s="1066"/>
      <c r="AE1249" s="1066"/>
      <c r="AF1249" s="1066"/>
      <c r="AG1249" s="1066"/>
      <c r="AH1249" s="1066"/>
      <c r="AI1249" s="1066"/>
      <c r="AJ1249" s="1066"/>
      <c r="AK1249" s="1066"/>
      <c r="AL1249" s="1066"/>
      <c r="AM1249" s="1066"/>
      <c r="AN1249" s="1066"/>
      <c r="AO1249" s="1066"/>
      <c r="AP1249" s="1066"/>
      <c r="AQ1249" s="1066"/>
      <c r="AR1249" s="1066"/>
      <c r="AS1249" s="1066"/>
      <c r="AT1249" s="1066"/>
      <c r="AU1249" s="1066"/>
      <c r="AV1249" s="1066"/>
      <c r="AW1249" s="1066"/>
      <c r="AX1249" s="1066"/>
      <c r="AY1249" s="1066"/>
      <c r="AZ1249" s="1066"/>
      <c r="BA1249" s="1066"/>
      <c r="BB1249" s="1066"/>
      <c r="BC1249" s="1066"/>
      <c r="BD1249" s="1066"/>
      <c r="BE1249" s="1066"/>
      <c r="BF1249" s="1067"/>
      <c r="BG1249" s="1068"/>
      <c r="BH1249" s="1069"/>
      <c r="BI1249" s="1069"/>
      <c r="BJ1249" s="1069"/>
      <c r="BK1249" s="1069"/>
      <c r="BL1249" s="1070"/>
      <c r="BM1249" s="105"/>
      <c r="BN1249" s="105"/>
      <c r="BO1249" s="105"/>
      <c r="BP1249" s="105"/>
      <c r="BQ1249" s="105"/>
      <c r="BR1249" s="105"/>
      <c r="BS1249" s="105"/>
      <c r="BT1249" s="105"/>
      <c r="BU1249" s="105"/>
      <c r="BV1249" s="105"/>
      <c r="BW1249" s="105"/>
      <c r="BX1249" s="105"/>
      <c r="BY1249" s="105"/>
      <c r="BZ1249" s="105"/>
      <c r="CA1249" s="105"/>
      <c r="CB1249" s="105"/>
    </row>
    <row r="1250" spans="1:80" s="32" customFormat="1" ht="17.25" customHeight="1">
      <c r="A1250" s="111"/>
      <c r="B1250" s="972"/>
      <c r="C1250" s="973"/>
      <c r="D1250" s="974"/>
      <c r="E1250" s="395"/>
      <c r="F1250" s="1062" t="s">
        <v>4</v>
      </c>
      <c r="G1250" s="1063"/>
      <c r="H1250" s="1196" t="s">
        <v>731</v>
      </c>
      <c r="I1250" s="1196"/>
      <c r="J1250" s="1196"/>
      <c r="K1250" s="1196"/>
      <c r="L1250" s="1196"/>
      <c r="M1250" s="1196"/>
      <c r="N1250" s="1196"/>
      <c r="O1250" s="1196"/>
      <c r="P1250" s="1196"/>
      <c r="Q1250" s="1196"/>
      <c r="R1250" s="1196"/>
      <c r="S1250" s="1196"/>
      <c r="T1250" s="1196"/>
      <c r="U1250" s="1196"/>
      <c r="V1250" s="1196"/>
      <c r="W1250" s="1196"/>
      <c r="X1250" s="1196"/>
      <c r="Y1250" s="1196"/>
      <c r="Z1250" s="1196"/>
      <c r="AA1250" s="1196"/>
      <c r="AB1250" s="1196"/>
      <c r="AC1250" s="1196"/>
      <c r="AD1250" s="1196"/>
      <c r="AE1250" s="1196"/>
      <c r="AF1250" s="1196"/>
      <c r="AG1250" s="1196"/>
      <c r="AH1250" s="1196"/>
      <c r="AI1250" s="1196"/>
      <c r="AJ1250" s="1196"/>
      <c r="AK1250" s="1196"/>
      <c r="AL1250" s="1196"/>
      <c r="AM1250" s="1196"/>
      <c r="AN1250" s="1196"/>
      <c r="AO1250" s="1196"/>
      <c r="AP1250" s="1196"/>
      <c r="AQ1250" s="1196"/>
      <c r="AR1250" s="1196"/>
      <c r="AS1250" s="1196"/>
      <c r="AT1250" s="1196"/>
      <c r="AU1250" s="1196"/>
      <c r="AV1250" s="1196"/>
      <c r="AW1250" s="1196"/>
      <c r="AX1250" s="1196"/>
      <c r="AY1250" s="1196"/>
      <c r="AZ1250" s="1196"/>
      <c r="BA1250" s="1196"/>
      <c r="BB1250" s="1196"/>
      <c r="BC1250" s="1196"/>
      <c r="BD1250" s="1196"/>
      <c r="BE1250" s="1196"/>
      <c r="BF1250" s="1197"/>
      <c r="BG1250" s="1068"/>
      <c r="BH1250" s="1069"/>
      <c r="BI1250" s="1069"/>
      <c r="BJ1250" s="1069"/>
      <c r="BK1250" s="1069"/>
      <c r="BL1250" s="1070"/>
      <c r="BM1250" s="105"/>
      <c r="BN1250" s="105"/>
      <c r="BO1250" s="105"/>
      <c r="BP1250" s="105"/>
      <c r="BQ1250" s="105"/>
      <c r="BR1250" s="105"/>
      <c r="BS1250" s="105"/>
      <c r="BT1250" s="105"/>
      <c r="BU1250" s="105"/>
      <c r="BV1250" s="105"/>
      <c r="BW1250" s="105"/>
      <c r="BX1250" s="105"/>
      <c r="BY1250" s="105"/>
      <c r="BZ1250" s="105"/>
      <c r="CA1250" s="105"/>
      <c r="CB1250" s="105"/>
    </row>
    <row r="1251" spans="1:80" s="32" customFormat="1" ht="17.25" customHeight="1">
      <c r="A1251" s="111"/>
      <c r="B1251" s="975"/>
      <c r="C1251" s="976"/>
      <c r="D1251" s="977"/>
      <c r="E1251" s="398"/>
      <c r="F1251" s="1159" t="s">
        <v>5</v>
      </c>
      <c r="G1251" s="1160"/>
      <c r="H1251" s="1161" t="s">
        <v>732</v>
      </c>
      <c r="I1251" s="1161"/>
      <c r="J1251" s="1161"/>
      <c r="K1251" s="1161"/>
      <c r="L1251" s="1161"/>
      <c r="M1251" s="1161"/>
      <c r="N1251" s="1161"/>
      <c r="O1251" s="1161"/>
      <c r="P1251" s="1161"/>
      <c r="Q1251" s="1161"/>
      <c r="R1251" s="1161"/>
      <c r="S1251" s="1161"/>
      <c r="T1251" s="1161"/>
      <c r="U1251" s="1161"/>
      <c r="V1251" s="1161"/>
      <c r="W1251" s="1161"/>
      <c r="X1251" s="1161"/>
      <c r="Y1251" s="1161"/>
      <c r="Z1251" s="1161"/>
      <c r="AA1251" s="1161"/>
      <c r="AB1251" s="1161"/>
      <c r="AC1251" s="1161"/>
      <c r="AD1251" s="1161"/>
      <c r="AE1251" s="1161"/>
      <c r="AF1251" s="1161"/>
      <c r="AG1251" s="1161"/>
      <c r="AH1251" s="1161"/>
      <c r="AI1251" s="1161"/>
      <c r="AJ1251" s="1161"/>
      <c r="AK1251" s="1161"/>
      <c r="AL1251" s="1161"/>
      <c r="AM1251" s="1161"/>
      <c r="AN1251" s="1161"/>
      <c r="AO1251" s="1161"/>
      <c r="AP1251" s="1161"/>
      <c r="AQ1251" s="1161"/>
      <c r="AR1251" s="1161"/>
      <c r="AS1251" s="1161"/>
      <c r="AT1251" s="1161"/>
      <c r="AU1251" s="1161"/>
      <c r="AV1251" s="1161"/>
      <c r="AW1251" s="1161"/>
      <c r="AX1251" s="1161"/>
      <c r="AY1251" s="1161"/>
      <c r="AZ1251" s="1161"/>
      <c r="BA1251" s="1161"/>
      <c r="BB1251" s="1161"/>
      <c r="BC1251" s="1161"/>
      <c r="BD1251" s="1161"/>
      <c r="BE1251" s="1161"/>
      <c r="BF1251" s="1162"/>
      <c r="BG1251" s="1059"/>
      <c r="BH1251" s="1060"/>
      <c r="BI1251" s="1060"/>
      <c r="BJ1251" s="1060"/>
      <c r="BK1251" s="1060"/>
      <c r="BL1251" s="1061"/>
      <c r="BM1251" s="105"/>
      <c r="BN1251" s="105"/>
      <c r="BO1251" s="105"/>
      <c r="BP1251" s="105"/>
      <c r="BQ1251" s="105"/>
      <c r="BR1251" s="105"/>
      <c r="BS1251" s="105"/>
      <c r="BT1251" s="105"/>
      <c r="BU1251" s="105"/>
      <c r="BV1251" s="105"/>
      <c r="BW1251" s="105"/>
      <c r="BX1251" s="105"/>
      <c r="BY1251" s="105"/>
      <c r="BZ1251" s="105"/>
      <c r="CA1251" s="105"/>
      <c r="CB1251" s="105"/>
    </row>
    <row r="1252" spans="1:80" s="32" customFormat="1" ht="12.75" customHeight="1">
      <c r="A1252" s="111"/>
      <c r="B1252" s="173"/>
      <c r="C1252" s="173"/>
      <c r="D1252" s="173"/>
      <c r="E1252" s="174"/>
      <c r="F1252" s="174"/>
      <c r="G1252" s="174"/>
      <c r="H1252" s="174"/>
      <c r="I1252" s="174"/>
      <c r="J1252" s="174"/>
      <c r="K1252" s="174"/>
      <c r="L1252" s="174"/>
      <c r="M1252" s="174"/>
      <c r="N1252" s="174"/>
      <c r="O1252" s="174"/>
      <c r="P1252" s="174"/>
      <c r="Q1252" s="174"/>
      <c r="R1252" s="174"/>
      <c r="S1252" s="174"/>
      <c r="T1252" s="174"/>
      <c r="U1252" s="174"/>
      <c r="V1252" s="174"/>
      <c r="W1252" s="174"/>
      <c r="X1252" s="174"/>
      <c r="Y1252" s="174"/>
      <c r="Z1252" s="174"/>
      <c r="AA1252" s="174"/>
      <c r="AB1252" s="174"/>
      <c r="AC1252" s="174"/>
      <c r="AD1252" s="174"/>
      <c r="AE1252" s="174"/>
      <c r="AF1252" s="174"/>
      <c r="AG1252" s="174"/>
      <c r="AH1252" s="174"/>
      <c r="AI1252" s="174"/>
      <c r="AJ1252" s="174"/>
      <c r="AK1252" s="174"/>
      <c r="AL1252" s="174"/>
      <c r="AM1252" s="174"/>
      <c r="AN1252" s="174"/>
      <c r="AO1252" s="174"/>
      <c r="AP1252" s="174"/>
      <c r="AQ1252" s="174"/>
      <c r="AR1252" s="174"/>
      <c r="AS1252" s="174"/>
      <c r="AT1252" s="174"/>
      <c r="AU1252" s="174"/>
      <c r="AV1252" s="174"/>
      <c r="AW1252" s="174"/>
      <c r="AX1252" s="174"/>
      <c r="AY1252" s="174"/>
      <c r="AZ1252" s="174"/>
      <c r="BA1252" s="174"/>
      <c r="BB1252" s="174"/>
      <c r="BC1252" s="174"/>
      <c r="BD1252" s="174"/>
      <c r="BE1252" s="174"/>
      <c r="BF1252" s="174"/>
      <c r="BG1252" s="99"/>
      <c r="BH1252" s="99"/>
      <c r="BI1252" s="99"/>
      <c r="BJ1252" s="99"/>
      <c r="BK1252" s="99"/>
      <c r="BL1252" s="99"/>
      <c r="BM1252" s="105"/>
      <c r="BN1252" s="105"/>
      <c r="BO1252" s="105"/>
      <c r="BP1252" s="105"/>
      <c r="BQ1252" s="105"/>
      <c r="BR1252" s="105"/>
      <c r="BS1252" s="105"/>
      <c r="BT1252" s="105"/>
      <c r="BU1252" s="105"/>
      <c r="BV1252" s="105"/>
      <c r="BW1252" s="105"/>
      <c r="BX1252" s="105"/>
      <c r="BY1252" s="105"/>
      <c r="BZ1252" s="105"/>
      <c r="CA1252" s="105"/>
      <c r="CB1252" s="105"/>
    </row>
    <row r="1253" spans="1:80" s="32" customFormat="1" ht="11.25" customHeight="1">
      <c r="A1253" s="111"/>
      <c r="B1253" s="173"/>
      <c r="C1253" s="173"/>
      <c r="D1253" s="173"/>
      <c r="E1253" s="174"/>
      <c r="F1253" s="174"/>
      <c r="G1253" s="174"/>
      <c r="H1253" s="174"/>
      <c r="I1253" s="174"/>
      <c r="J1253" s="174"/>
      <c r="K1253" s="174"/>
      <c r="L1253" s="174"/>
      <c r="M1253" s="174"/>
      <c r="N1253" s="174"/>
      <c r="O1253" s="174"/>
      <c r="P1253" s="174"/>
      <c r="Q1253" s="174"/>
      <c r="R1253" s="174"/>
      <c r="S1253" s="174"/>
      <c r="T1253" s="174"/>
      <c r="U1253" s="174"/>
      <c r="V1253" s="174"/>
      <c r="W1253" s="174"/>
      <c r="X1253" s="174"/>
      <c r="Y1253" s="174"/>
      <c r="Z1253" s="174"/>
      <c r="AA1253" s="174"/>
      <c r="AB1253" s="174"/>
      <c r="AC1253" s="174"/>
      <c r="AD1253" s="174"/>
      <c r="AE1253" s="174"/>
      <c r="AF1253" s="174"/>
      <c r="AG1253" s="174"/>
      <c r="AH1253" s="174"/>
      <c r="AI1253" s="174"/>
      <c r="AJ1253" s="174"/>
      <c r="AK1253" s="174"/>
      <c r="AL1253" s="174"/>
      <c r="AM1253" s="174"/>
      <c r="AN1253" s="174"/>
      <c r="AO1253" s="174"/>
      <c r="AP1253" s="174"/>
      <c r="AQ1253" s="174"/>
      <c r="AR1253" s="174"/>
      <c r="AS1253" s="174"/>
      <c r="AT1253" s="174"/>
      <c r="AU1253" s="174"/>
      <c r="AV1253" s="174"/>
      <c r="AW1253" s="174"/>
      <c r="AX1253" s="174"/>
      <c r="AY1253" s="174"/>
      <c r="AZ1253" s="174"/>
      <c r="BA1253" s="174"/>
      <c r="BB1253" s="174"/>
      <c r="BC1253" s="174"/>
      <c r="BD1253" s="174"/>
      <c r="BE1253" s="174"/>
      <c r="BF1253" s="174"/>
      <c r="BG1253" s="99"/>
      <c r="BH1253" s="99"/>
      <c r="BI1253" s="99"/>
      <c r="BJ1253" s="99"/>
      <c r="BK1253" s="99"/>
      <c r="BL1253" s="99"/>
      <c r="BM1253" s="105"/>
      <c r="BN1253" s="105"/>
      <c r="BO1253" s="105"/>
      <c r="BP1253" s="105"/>
      <c r="BQ1253" s="105"/>
      <c r="BR1253" s="105"/>
      <c r="BS1253" s="105"/>
      <c r="BT1253" s="105"/>
      <c r="BU1253" s="105"/>
      <c r="BV1253" s="105"/>
      <c r="BW1253" s="105"/>
      <c r="BX1253" s="105"/>
      <c r="BY1253" s="105"/>
      <c r="BZ1253" s="105"/>
      <c r="CA1253" s="105"/>
      <c r="CB1253" s="105"/>
    </row>
    <row r="1254" spans="1:80" s="117" customFormat="1" ht="30" customHeight="1">
      <c r="A1254" s="260" t="s">
        <v>119</v>
      </c>
      <c r="B1254" s="115"/>
      <c r="C1254" s="115"/>
      <c r="D1254" s="116"/>
      <c r="E1254" s="116"/>
      <c r="F1254" s="116"/>
      <c r="G1254" s="116"/>
      <c r="H1254" s="116"/>
      <c r="I1254" s="116"/>
      <c r="BH1254" s="118"/>
      <c r="BI1254" s="118"/>
      <c r="BJ1254" s="118"/>
      <c r="BK1254" s="118"/>
      <c r="BL1254" s="118"/>
      <c r="BM1254" s="118"/>
      <c r="BN1254" s="119"/>
      <c r="BO1254" s="119"/>
      <c r="BP1254" s="119"/>
      <c r="BQ1254" s="119"/>
      <c r="BR1254" s="119"/>
      <c r="BS1254" s="119"/>
      <c r="BT1254" s="119"/>
      <c r="BU1254" s="119"/>
      <c r="BV1254" s="119"/>
      <c r="BW1254" s="119"/>
      <c r="BX1254" s="119"/>
      <c r="BY1254" s="119"/>
      <c r="BZ1254" s="119"/>
      <c r="CA1254" s="119"/>
      <c r="CB1254" s="119"/>
    </row>
    <row r="1255" spans="1:80" s="122" customFormat="1" ht="12.75" customHeight="1">
      <c r="A1255" s="261" t="s">
        <v>55</v>
      </c>
      <c r="B1255" s="120"/>
      <c r="C1255" s="120"/>
      <c r="D1255" s="121"/>
      <c r="E1255" s="121"/>
      <c r="F1255" s="121"/>
      <c r="G1255" s="121"/>
      <c r="H1255" s="121"/>
      <c r="I1255" s="121"/>
      <c r="BG1255" s="93"/>
      <c r="BH1255" s="93"/>
      <c r="BI1255" s="93"/>
      <c r="BJ1255" s="93"/>
      <c r="BK1255" s="93"/>
      <c r="BL1255" s="93"/>
      <c r="BM1255" s="123"/>
      <c r="BN1255" s="123"/>
      <c r="BO1255" s="123"/>
      <c r="BP1255" s="123"/>
      <c r="BQ1255" s="123"/>
      <c r="BR1255" s="123"/>
      <c r="BS1255" s="123"/>
      <c r="BT1255" s="123"/>
      <c r="BU1255" s="123"/>
      <c r="BV1255" s="123"/>
      <c r="BW1255" s="123"/>
      <c r="BX1255" s="123"/>
      <c r="BY1255" s="123"/>
      <c r="BZ1255" s="123"/>
      <c r="CA1255" s="123"/>
      <c r="CB1255" s="123"/>
    </row>
    <row r="1256" spans="1:80" s="15" customFormat="1" ht="18" customHeight="1">
      <c r="A1256" s="113" t="s">
        <v>312</v>
      </c>
      <c r="B1256" s="90"/>
      <c r="C1256" s="90"/>
      <c r="D1256" s="11"/>
      <c r="E1256" s="12"/>
      <c r="F1256" s="12"/>
      <c r="G1256" s="12"/>
      <c r="H1256" s="12"/>
      <c r="I1256" s="12"/>
      <c r="J1256" s="12"/>
      <c r="K1256" s="12"/>
      <c r="L1256" s="12"/>
      <c r="M1256" s="12"/>
      <c r="N1256" s="12"/>
      <c r="O1256" s="12"/>
      <c r="P1256" s="12"/>
      <c r="Q1256" s="12"/>
      <c r="R1256" s="12"/>
      <c r="S1256" s="204"/>
      <c r="T1256" s="204"/>
      <c r="U1256" s="204"/>
      <c r="V1256" s="204"/>
      <c r="W1256" s="205"/>
      <c r="X1256" s="205"/>
      <c r="Y1256" s="205"/>
      <c r="Z1256" s="205"/>
      <c r="AA1256" s="205"/>
      <c r="AB1256" s="205"/>
      <c r="AC1256" s="205"/>
      <c r="AD1256" s="205"/>
      <c r="AE1256" s="205"/>
      <c r="AF1256" s="205"/>
      <c r="AG1256" s="205"/>
      <c r="AH1256" s="205"/>
      <c r="AI1256" s="205"/>
      <c r="AJ1256" s="205"/>
      <c r="AK1256" s="205"/>
      <c r="AL1256" s="205"/>
      <c r="AM1256" s="205"/>
      <c r="AN1256" s="205"/>
      <c r="AO1256" s="205"/>
      <c r="AP1256" s="205"/>
      <c r="AQ1256" s="206"/>
      <c r="AR1256" s="206"/>
      <c r="AS1256" s="206"/>
      <c r="AT1256" s="206"/>
      <c r="AU1256" s="206"/>
      <c r="AV1256" s="206"/>
      <c r="AW1256" s="206"/>
      <c r="AX1256" s="206"/>
      <c r="AY1256" s="206"/>
      <c r="AZ1256" s="206"/>
      <c r="BA1256" s="206"/>
      <c r="BB1256" s="206"/>
      <c r="BC1256" s="14"/>
      <c r="BD1256" s="14"/>
      <c r="BE1256" s="14"/>
      <c r="BF1256" s="14"/>
      <c r="BG1256" s="93"/>
      <c r="BH1256" s="93"/>
      <c r="BI1256" s="93"/>
      <c r="BJ1256" s="93"/>
      <c r="BK1256" s="93"/>
      <c r="BL1256" s="93"/>
      <c r="BM1256" s="103"/>
      <c r="BN1256" s="103"/>
      <c r="BO1256" s="103"/>
      <c r="BP1256" s="103"/>
      <c r="BQ1256" s="103"/>
      <c r="BR1256" s="103"/>
      <c r="BS1256" s="103"/>
      <c r="BT1256" s="103"/>
      <c r="BU1256" s="103"/>
      <c r="BV1256" s="103"/>
      <c r="BW1256" s="103"/>
      <c r="BX1256" s="103"/>
      <c r="BY1256" s="103"/>
      <c r="BZ1256" s="103"/>
      <c r="CA1256" s="103"/>
      <c r="CB1256" s="103"/>
    </row>
    <row r="1257" spans="1:80" s="32" customFormat="1" ht="12.75" customHeight="1">
      <c r="A1257" s="111"/>
      <c r="B1257" s="1253" t="s">
        <v>30</v>
      </c>
      <c r="C1257" s="1254"/>
      <c r="D1257" s="1255"/>
      <c r="E1257" s="940" t="s">
        <v>855</v>
      </c>
      <c r="F1257" s="941"/>
      <c r="G1257" s="941"/>
      <c r="H1257" s="941"/>
      <c r="I1257" s="941"/>
      <c r="J1257" s="941"/>
      <c r="K1257" s="941"/>
      <c r="L1257" s="941"/>
      <c r="M1257" s="941"/>
      <c r="N1257" s="941"/>
      <c r="O1257" s="941"/>
      <c r="P1257" s="941"/>
      <c r="Q1257" s="941"/>
      <c r="R1257" s="941"/>
      <c r="S1257" s="941"/>
      <c r="T1257" s="941"/>
      <c r="U1257" s="941"/>
      <c r="V1257" s="941"/>
      <c r="W1257" s="941"/>
      <c r="X1257" s="941"/>
      <c r="Y1257" s="941"/>
      <c r="Z1257" s="941"/>
      <c r="AA1257" s="941"/>
      <c r="AB1257" s="941"/>
      <c r="AC1257" s="941"/>
      <c r="AD1257" s="941"/>
      <c r="AE1257" s="941"/>
      <c r="AF1257" s="941"/>
      <c r="AG1257" s="941"/>
      <c r="AH1257" s="941"/>
      <c r="AI1257" s="941"/>
      <c r="AJ1257" s="941"/>
      <c r="AK1257" s="941"/>
      <c r="AL1257" s="941"/>
      <c r="AM1257" s="941"/>
      <c r="AN1257" s="941"/>
      <c r="AO1257" s="941"/>
      <c r="AP1257" s="941"/>
      <c r="AQ1257" s="941"/>
      <c r="AR1257" s="941"/>
      <c r="AS1257" s="941"/>
      <c r="AT1257" s="941"/>
      <c r="AU1257" s="941"/>
      <c r="AV1257" s="941"/>
      <c r="AW1257" s="941"/>
      <c r="AX1257" s="941"/>
      <c r="AY1257" s="941"/>
      <c r="AZ1257" s="941"/>
      <c r="BA1257" s="941"/>
      <c r="BB1257" s="941"/>
      <c r="BC1257" s="941"/>
      <c r="BD1257" s="941"/>
      <c r="BE1257" s="941"/>
      <c r="BF1257" s="942"/>
      <c r="BG1257" s="899"/>
      <c r="BH1257" s="900"/>
      <c r="BI1257" s="900"/>
      <c r="BJ1257" s="900"/>
      <c r="BK1257" s="900"/>
      <c r="BL1257" s="901"/>
      <c r="BM1257" s="105"/>
      <c r="BN1257" s="105"/>
      <c r="BO1257" s="105"/>
      <c r="BP1257" s="105"/>
      <c r="BQ1257" s="105"/>
      <c r="BR1257" s="105"/>
      <c r="BS1257" s="105"/>
      <c r="BT1257" s="105"/>
      <c r="BU1257" s="105"/>
      <c r="BV1257" s="105"/>
      <c r="BW1257" s="105"/>
      <c r="BX1257" s="105"/>
      <c r="BY1257" s="105"/>
      <c r="BZ1257" s="105"/>
      <c r="CA1257" s="105"/>
      <c r="CB1257" s="105"/>
    </row>
    <row r="1258" spans="1:80" s="32" customFormat="1" ht="12.75" customHeight="1">
      <c r="A1258" s="111"/>
      <c r="B1258" s="1256"/>
      <c r="C1258" s="1257"/>
      <c r="D1258" s="1258"/>
      <c r="E1258" s="943"/>
      <c r="F1258" s="944"/>
      <c r="G1258" s="944"/>
      <c r="H1258" s="944"/>
      <c r="I1258" s="944"/>
      <c r="J1258" s="944"/>
      <c r="K1258" s="944"/>
      <c r="L1258" s="944"/>
      <c r="M1258" s="944"/>
      <c r="N1258" s="944"/>
      <c r="O1258" s="944"/>
      <c r="P1258" s="944"/>
      <c r="Q1258" s="944"/>
      <c r="R1258" s="944"/>
      <c r="S1258" s="944"/>
      <c r="T1258" s="944"/>
      <c r="U1258" s="944"/>
      <c r="V1258" s="944"/>
      <c r="W1258" s="944"/>
      <c r="X1258" s="944"/>
      <c r="Y1258" s="944"/>
      <c r="Z1258" s="944"/>
      <c r="AA1258" s="944"/>
      <c r="AB1258" s="944"/>
      <c r="AC1258" s="944"/>
      <c r="AD1258" s="944"/>
      <c r="AE1258" s="944"/>
      <c r="AF1258" s="944"/>
      <c r="AG1258" s="944"/>
      <c r="AH1258" s="944"/>
      <c r="AI1258" s="944"/>
      <c r="AJ1258" s="944"/>
      <c r="AK1258" s="944"/>
      <c r="AL1258" s="944"/>
      <c r="AM1258" s="944"/>
      <c r="AN1258" s="944"/>
      <c r="AO1258" s="944"/>
      <c r="AP1258" s="944"/>
      <c r="AQ1258" s="944"/>
      <c r="AR1258" s="944"/>
      <c r="AS1258" s="944"/>
      <c r="AT1258" s="944"/>
      <c r="AU1258" s="944"/>
      <c r="AV1258" s="944"/>
      <c r="AW1258" s="944"/>
      <c r="AX1258" s="944"/>
      <c r="AY1258" s="944"/>
      <c r="AZ1258" s="944"/>
      <c r="BA1258" s="944"/>
      <c r="BB1258" s="944"/>
      <c r="BC1258" s="944"/>
      <c r="BD1258" s="944"/>
      <c r="BE1258" s="944"/>
      <c r="BF1258" s="945"/>
      <c r="BG1258" s="902"/>
      <c r="BH1258" s="903"/>
      <c r="BI1258" s="903"/>
      <c r="BJ1258" s="903"/>
      <c r="BK1258" s="903"/>
      <c r="BL1258" s="904"/>
      <c r="BM1258" s="105"/>
      <c r="BN1258" s="105"/>
      <c r="BO1258" s="105"/>
      <c r="BP1258" s="105"/>
      <c r="BQ1258" s="105"/>
      <c r="BR1258" s="105"/>
      <c r="BS1258" s="105"/>
      <c r="BT1258" s="105"/>
      <c r="BU1258" s="105"/>
      <c r="BV1258" s="105"/>
      <c r="BW1258" s="105"/>
      <c r="BX1258" s="105"/>
      <c r="BY1258" s="105"/>
      <c r="BZ1258" s="105"/>
      <c r="CA1258" s="105"/>
      <c r="CB1258" s="105"/>
    </row>
    <row r="1259" spans="1:80" s="32" customFormat="1" ht="12.75" customHeight="1">
      <c r="A1259" s="111"/>
      <c r="B1259" s="1256"/>
      <c r="C1259" s="1257"/>
      <c r="D1259" s="1258"/>
      <c r="E1259" s="996" t="s">
        <v>6</v>
      </c>
      <c r="F1259" s="997"/>
      <c r="G1259" s="944" t="s">
        <v>127</v>
      </c>
      <c r="H1259" s="944"/>
      <c r="I1259" s="944"/>
      <c r="J1259" s="944"/>
      <c r="K1259" s="944"/>
      <c r="L1259" s="944"/>
      <c r="M1259" s="944"/>
      <c r="N1259" s="944"/>
      <c r="O1259" s="944"/>
      <c r="P1259" s="944"/>
      <c r="Q1259" s="944"/>
      <c r="R1259" s="944"/>
      <c r="S1259" s="944"/>
      <c r="T1259" s="944"/>
      <c r="U1259" s="944"/>
      <c r="V1259" s="944"/>
      <c r="W1259" s="944"/>
      <c r="X1259" s="944"/>
      <c r="Y1259" s="944"/>
      <c r="Z1259" s="944"/>
      <c r="AA1259" s="944"/>
      <c r="AB1259" s="944"/>
      <c r="AC1259" s="944"/>
      <c r="AD1259" s="944"/>
      <c r="AE1259" s="944"/>
      <c r="AF1259" s="944"/>
      <c r="AG1259" s="944"/>
      <c r="AH1259" s="944"/>
      <c r="AI1259" s="944"/>
      <c r="AJ1259" s="944"/>
      <c r="AK1259" s="944"/>
      <c r="AL1259" s="944"/>
      <c r="AM1259" s="944"/>
      <c r="AN1259" s="944"/>
      <c r="AO1259" s="944"/>
      <c r="AP1259" s="944"/>
      <c r="AQ1259" s="944"/>
      <c r="AR1259" s="944"/>
      <c r="AS1259" s="944"/>
      <c r="AT1259" s="944"/>
      <c r="AU1259" s="944"/>
      <c r="AV1259" s="944"/>
      <c r="AW1259" s="944"/>
      <c r="AX1259" s="944"/>
      <c r="AY1259" s="944"/>
      <c r="AZ1259" s="944"/>
      <c r="BA1259" s="944"/>
      <c r="BB1259" s="944"/>
      <c r="BC1259" s="944"/>
      <c r="BD1259" s="944"/>
      <c r="BE1259" s="944"/>
      <c r="BF1259" s="945"/>
      <c r="BG1259" s="902"/>
      <c r="BH1259" s="903"/>
      <c r="BI1259" s="903"/>
      <c r="BJ1259" s="903"/>
      <c r="BK1259" s="903"/>
      <c r="BL1259" s="904"/>
      <c r="BM1259" s="92"/>
      <c r="BN1259" s="105"/>
      <c r="BO1259" s="105"/>
      <c r="BP1259" s="105"/>
      <c r="BQ1259" s="105"/>
      <c r="BR1259" s="105"/>
      <c r="BS1259" s="105"/>
      <c r="BT1259" s="105"/>
      <c r="BU1259" s="105"/>
      <c r="BV1259" s="105"/>
      <c r="BW1259" s="105"/>
      <c r="BX1259" s="105"/>
      <c r="BY1259" s="105"/>
      <c r="BZ1259" s="105"/>
      <c r="CA1259" s="105"/>
      <c r="CB1259" s="105"/>
    </row>
    <row r="1260" spans="1:80" s="32" customFormat="1" ht="12.75" customHeight="1">
      <c r="A1260" s="111"/>
      <c r="B1260" s="1256"/>
      <c r="C1260" s="1257"/>
      <c r="D1260" s="1258"/>
      <c r="E1260" s="175"/>
      <c r="F1260" s="176"/>
      <c r="G1260" s="944" t="s">
        <v>129</v>
      </c>
      <c r="H1260" s="944"/>
      <c r="I1260" s="944"/>
      <c r="J1260" s="944"/>
      <c r="K1260" s="944"/>
      <c r="L1260" s="944"/>
      <c r="M1260" s="944"/>
      <c r="N1260" s="944"/>
      <c r="O1260" s="944"/>
      <c r="P1260" s="944"/>
      <c r="Q1260" s="944"/>
      <c r="R1260" s="944"/>
      <c r="S1260" s="944"/>
      <c r="T1260" s="944"/>
      <c r="U1260" s="944"/>
      <c r="V1260" s="944"/>
      <c r="W1260" s="944"/>
      <c r="X1260" s="944"/>
      <c r="Y1260" s="944"/>
      <c r="Z1260" s="944"/>
      <c r="AA1260" s="944"/>
      <c r="AB1260" s="944"/>
      <c r="AC1260" s="944"/>
      <c r="AD1260" s="944"/>
      <c r="AE1260" s="944"/>
      <c r="AF1260" s="944"/>
      <c r="AG1260" s="944"/>
      <c r="AH1260" s="944"/>
      <c r="AI1260" s="944"/>
      <c r="AJ1260" s="944"/>
      <c r="AK1260" s="944"/>
      <c r="AL1260" s="944"/>
      <c r="AM1260" s="944"/>
      <c r="AN1260" s="944"/>
      <c r="AO1260" s="944"/>
      <c r="AP1260" s="944"/>
      <c r="AQ1260" s="944"/>
      <c r="AR1260" s="944"/>
      <c r="AS1260" s="944"/>
      <c r="AT1260" s="944"/>
      <c r="AU1260" s="944"/>
      <c r="AV1260" s="944"/>
      <c r="AW1260" s="944"/>
      <c r="AX1260" s="944"/>
      <c r="AY1260" s="944"/>
      <c r="AZ1260" s="944"/>
      <c r="BA1260" s="944"/>
      <c r="BB1260" s="944"/>
      <c r="BC1260" s="944"/>
      <c r="BD1260" s="944"/>
      <c r="BE1260" s="944"/>
      <c r="BF1260" s="945"/>
      <c r="BG1260" s="902"/>
      <c r="BH1260" s="903"/>
      <c r="BI1260" s="903"/>
      <c r="BJ1260" s="903"/>
      <c r="BK1260" s="903"/>
      <c r="BL1260" s="904"/>
      <c r="BM1260" s="92"/>
      <c r="BN1260" s="105"/>
      <c r="BO1260" s="105"/>
      <c r="BP1260" s="105"/>
      <c r="BQ1260" s="105"/>
      <c r="BR1260" s="105"/>
      <c r="BS1260" s="105"/>
      <c r="BT1260" s="105"/>
      <c r="BU1260" s="105"/>
      <c r="BV1260" s="105"/>
      <c r="BW1260" s="105"/>
      <c r="BX1260" s="105"/>
      <c r="BY1260" s="105"/>
      <c r="BZ1260" s="105"/>
      <c r="CA1260" s="105"/>
      <c r="CB1260" s="105"/>
    </row>
    <row r="1261" spans="1:80" s="32" customFormat="1" ht="12.75" customHeight="1">
      <c r="A1261" s="111"/>
      <c r="B1261" s="1256"/>
      <c r="C1261" s="1257"/>
      <c r="D1261" s="1258"/>
      <c r="E1261" s="996" t="s">
        <v>3</v>
      </c>
      <c r="F1261" s="997"/>
      <c r="G1261" s="944" t="s">
        <v>128</v>
      </c>
      <c r="H1261" s="944"/>
      <c r="I1261" s="944"/>
      <c r="J1261" s="944"/>
      <c r="K1261" s="944"/>
      <c r="L1261" s="944"/>
      <c r="M1261" s="944"/>
      <c r="N1261" s="944"/>
      <c r="O1261" s="944"/>
      <c r="P1261" s="944"/>
      <c r="Q1261" s="944"/>
      <c r="R1261" s="944"/>
      <c r="S1261" s="944"/>
      <c r="T1261" s="944"/>
      <c r="U1261" s="944"/>
      <c r="V1261" s="944"/>
      <c r="W1261" s="944"/>
      <c r="X1261" s="944"/>
      <c r="Y1261" s="944"/>
      <c r="Z1261" s="944"/>
      <c r="AA1261" s="944"/>
      <c r="AB1261" s="944"/>
      <c r="AC1261" s="944"/>
      <c r="AD1261" s="944"/>
      <c r="AE1261" s="944"/>
      <c r="AF1261" s="944"/>
      <c r="AG1261" s="944"/>
      <c r="AH1261" s="944"/>
      <c r="AI1261" s="944"/>
      <c r="AJ1261" s="944"/>
      <c r="AK1261" s="944"/>
      <c r="AL1261" s="944"/>
      <c r="AM1261" s="944"/>
      <c r="AN1261" s="944"/>
      <c r="AO1261" s="944"/>
      <c r="AP1261" s="944"/>
      <c r="AQ1261" s="944"/>
      <c r="AR1261" s="944"/>
      <c r="AS1261" s="944"/>
      <c r="AT1261" s="944"/>
      <c r="AU1261" s="944"/>
      <c r="AV1261" s="944"/>
      <c r="AW1261" s="944"/>
      <c r="AX1261" s="944"/>
      <c r="AY1261" s="944"/>
      <c r="AZ1261" s="944"/>
      <c r="BA1261" s="944"/>
      <c r="BB1261" s="944"/>
      <c r="BC1261" s="944"/>
      <c r="BD1261" s="944"/>
      <c r="BE1261" s="944"/>
      <c r="BF1261" s="945"/>
      <c r="BG1261" s="902"/>
      <c r="BH1261" s="903"/>
      <c r="BI1261" s="903"/>
      <c r="BJ1261" s="903"/>
      <c r="BK1261" s="903"/>
      <c r="BL1261" s="904"/>
      <c r="BM1261" s="92"/>
      <c r="BN1261" s="105"/>
      <c r="BO1261" s="105"/>
      <c r="BP1261" s="105"/>
      <c r="BQ1261" s="105"/>
      <c r="BR1261" s="105"/>
      <c r="BS1261" s="105"/>
      <c r="BT1261" s="105"/>
      <c r="BU1261" s="105"/>
      <c r="BV1261" s="105"/>
      <c r="BW1261" s="105"/>
      <c r="BX1261" s="105"/>
      <c r="BY1261" s="105"/>
      <c r="BZ1261" s="105"/>
      <c r="CA1261" s="105"/>
      <c r="CB1261" s="105"/>
    </row>
    <row r="1262" spans="1:80" s="32" customFormat="1" ht="12.75" customHeight="1">
      <c r="A1262" s="111"/>
      <c r="B1262" s="1256"/>
      <c r="C1262" s="1257"/>
      <c r="D1262" s="1258"/>
      <c r="E1262" s="175"/>
      <c r="F1262" s="176"/>
      <c r="G1262" s="944" t="s">
        <v>130</v>
      </c>
      <c r="H1262" s="944"/>
      <c r="I1262" s="944"/>
      <c r="J1262" s="944"/>
      <c r="K1262" s="944"/>
      <c r="L1262" s="944"/>
      <c r="M1262" s="944"/>
      <c r="N1262" s="944"/>
      <c r="O1262" s="944"/>
      <c r="P1262" s="944"/>
      <c r="Q1262" s="944"/>
      <c r="R1262" s="944"/>
      <c r="S1262" s="944"/>
      <c r="T1262" s="944"/>
      <c r="U1262" s="944"/>
      <c r="V1262" s="944"/>
      <c r="W1262" s="944"/>
      <c r="X1262" s="944"/>
      <c r="Y1262" s="944"/>
      <c r="Z1262" s="944"/>
      <c r="AA1262" s="944"/>
      <c r="AB1262" s="944"/>
      <c r="AC1262" s="944"/>
      <c r="AD1262" s="944"/>
      <c r="AE1262" s="944"/>
      <c r="AF1262" s="944"/>
      <c r="AG1262" s="944"/>
      <c r="AH1262" s="944"/>
      <c r="AI1262" s="944"/>
      <c r="AJ1262" s="944"/>
      <c r="AK1262" s="944"/>
      <c r="AL1262" s="944"/>
      <c r="AM1262" s="944"/>
      <c r="AN1262" s="944"/>
      <c r="AO1262" s="944"/>
      <c r="AP1262" s="944"/>
      <c r="AQ1262" s="944"/>
      <c r="AR1262" s="944"/>
      <c r="AS1262" s="944"/>
      <c r="AT1262" s="944"/>
      <c r="AU1262" s="944"/>
      <c r="AV1262" s="944"/>
      <c r="AW1262" s="944"/>
      <c r="AX1262" s="944"/>
      <c r="AY1262" s="944"/>
      <c r="AZ1262" s="944"/>
      <c r="BA1262" s="944"/>
      <c r="BB1262" s="944"/>
      <c r="BC1262" s="944"/>
      <c r="BD1262" s="944"/>
      <c r="BE1262" s="944"/>
      <c r="BF1262" s="945"/>
      <c r="BG1262" s="902"/>
      <c r="BH1262" s="903"/>
      <c r="BI1262" s="903"/>
      <c r="BJ1262" s="903"/>
      <c r="BK1262" s="903"/>
      <c r="BL1262" s="904"/>
      <c r="BM1262" s="92"/>
      <c r="BN1262" s="105"/>
      <c r="BO1262" s="105"/>
      <c r="BP1262" s="105"/>
      <c r="BQ1262" s="105"/>
      <c r="BR1262" s="105"/>
      <c r="BS1262" s="105"/>
      <c r="BT1262" s="105"/>
      <c r="BU1262" s="105"/>
      <c r="BV1262" s="105"/>
      <c r="BW1262" s="105"/>
      <c r="BX1262" s="105"/>
      <c r="BY1262" s="105"/>
      <c r="BZ1262" s="105"/>
      <c r="CA1262" s="105"/>
      <c r="CB1262" s="105"/>
    </row>
    <row r="1263" spans="1:80" s="32" customFormat="1" ht="7.5" customHeight="1">
      <c r="A1263" s="111"/>
      <c r="B1263" s="1259"/>
      <c r="C1263" s="1260"/>
      <c r="D1263" s="1261"/>
      <c r="E1263" s="108"/>
      <c r="F1263" s="108"/>
      <c r="G1263" s="203"/>
      <c r="H1263" s="203"/>
      <c r="I1263" s="203"/>
      <c r="J1263" s="203"/>
      <c r="K1263" s="203"/>
      <c r="L1263" s="203"/>
      <c r="M1263" s="203"/>
      <c r="N1263" s="203"/>
      <c r="O1263" s="203"/>
      <c r="P1263" s="203"/>
      <c r="Q1263" s="203"/>
      <c r="R1263" s="203"/>
      <c r="S1263" s="203"/>
      <c r="T1263" s="203"/>
      <c r="U1263" s="203"/>
      <c r="V1263" s="203"/>
      <c r="W1263" s="203"/>
      <c r="X1263" s="203"/>
      <c r="Y1263" s="203"/>
      <c r="Z1263" s="203"/>
      <c r="AA1263" s="203"/>
      <c r="AB1263" s="203"/>
      <c r="AC1263" s="203"/>
      <c r="AD1263" s="203"/>
      <c r="AE1263" s="203"/>
      <c r="AF1263" s="203"/>
      <c r="AG1263" s="203"/>
      <c r="AH1263" s="203"/>
      <c r="AI1263" s="203"/>
      <c r="AJ1263" s="203"/>
      <c r="AK1263" s="203"/>
      <c r="AL1263" s="203"/>
      <c r="AM1263" s="203"/>
      <c r="AN1263" s="203"/>
      <c r="AO1263" s="203"/>
      <c r="AP1263" s="203"/>
      <c r="AQ1263" s="203"/>
      <c r="AR1263" s="203"/>
      <c r="AS1263" s="203"/>
      <c r="AT1263" s="203"/>
      <c r="AU1263" s="203"/>
      <c r="AV1263" s="203"/>
      <c r="AW1263" s="203"/>
      <c r="AX1263" s="203"/>
      <c r="AY1263" s="203"/>
      <c r="AZ1263" s="203"/>
      <c r="BA1263" s="203"/>
      <c r="BB1263" s="203"/>
      <c r="BC1263" s="203"/>
      <c r="BD1263" s="203"/>
      <c r="BE1263" s="203"/>
      <c r="BF1263" s="203"/>
      <c r="BG1263" s="905"/>
      <c r="BH1263" s="906"/>
      <c r="BI1263" s="906"/>
      <c r="BJ1263" s="906"/>
      <c r="BK1263" s="906"/>
      <c r="BL1263" s="907"/>
      <c r="BM1263" s="92"/>
      <c r="BN1263" s="105"/>
      <c r="BO1263" s="105"/>
      <c r="BP1263" s="105"/>
      <c r="BQ1263" s="105"/>
      <c r="BR1263" s="105"/>
      <c r="BS1263" s="105"/>
      <c r="BT1263" s="105"/>
      <c r="BU1263" s="105"/>
      <c r="BV1263" s="105"/>
      <c r="BW1263" s="105"/>
      <c r="BX1263" s="105"/>
      <c r="BY1263" s="105"/>
      <c r="BZ1263" s="105"/>
      <c r="CA1263" s="105"/>
      <c r="CB1263" s="105"/>
    </row>
    <row r="1264" spans="1:80" s="827" customFormat="1" ht="9.75" customHeight="1">
      <c r="BG1264" s="828"/>
      <c r="BH1264" s="828"/>
      <c r="BI1264" s="828"/>
      <c r="BJ1264" s="828"/>
      <c r="BK1264" s="828"/>
      <c r="BL1264" s="829"/>
      <c r="BM1264" s="829"/>
      <c r="BN1264" s="829"/>
      <c r="BO1264" s="829"/>
      <c r="BP1264" s="829"/>
      <c r="BQ1264" s="829"/>
      <c r="BR1264" s="829"/>
      <c r="BS1264" s="829"/>
      <c r="BT1264" s="829"/>
      <c r="BU1264" s="829"/>
      <c r="BV1264" s="829"/>
      <c r="BW1264" s="829"/>
      <c r="BX1264" s="829"/>
      <c r="BY1264" s="829"/>
      <c r="BZ1264" s="829"/>
      <c r="CA1264" s="829"/>
    </row>
    <row r="1265" spans="1:98" s="830" customFormat="1" ht="12.75" customHeight="1">
      <c r="B1265" s="831"/>
      <c r="C1265" s="831"/>
      <c r="D1265" s="831"/>
      <c r="E1265" s="858" t="s">
        <v>1513</v>
      </c>
      <c r="F1265" s="859"/>
      <c r="G1265" s="859"/>
      <c r="H1265" s="859"/>
      <c r="I1265" s="859"/>
      <c r="J1265" s="859"/>
      <c r="K1265" s="859"/>
      <c r="L1265" s="859"/>
      <c r="M1265" s="859"/>
      <c r="N1265" s="859"/>
      <c r="O1265" s="859"/>
      <c r="P1265" s="859"/>
      <c r="Q1265" s="859"/>
      <c r="R1265" s="859"/>
      <c r="S1265" s="859"/>
      <c r="T1265" s="859"/>
      <c r="U1265" s="859"/>
      <c r="V1265" s="859"/>
      <c r="W1265" s="859"/>
      <c r="X1265" s="859"/>
      <c r="Y1265" s="859"/>
      <c r="Z1265" s="859"/>
      <c r="AA1265" s="859"/>
      <c r="AB1265" s="859"/>
      <c r="AC1265" s="859"/>
      <c r="AD1265" s="859"/>
      <c r="AE1265" s="860"/>
      <c r="AF1265" s="864"/>
      <c r="AG1265" s="865"/>
      <c r="AH1265" s="865"/>
      <c r="AI1265" s="865"/>
      <c r="AJ1265" s="865"/>
      <c r="AK1265" s="865"/>
      <c r="AL1265" s="865"/>
      <c r="AM1265" s="865"/>
      <c r="AN1265" s="865"/>
      <c r="AO1265" s="865"/>
      <c r="AP1265" s="866"/>
      <c r="AQ1265" s="870" t="s">
        <v>1514</v>
      </c>
      <c r="AR1265" s="870"/>
      <c r="AS1265" s="870"/>
      <c r="AT1265" s="870"/>
      <c r="AU1265" s="870"/>
      <c r="AV1265" s="870"/>
      <c r="AW1265" s="870"/>
      <c r="AX1265" s="870"/>
      <c r="AY1265" s="870"/>
      <c r="AZ1265" s="870"/>
      <c r="BA1265" s="870"/>
      <c r="BB1265" s="870"/>
      <c r="BC1265" s="870"/>
      <c r="BD1265" s="870"/>
      <c r="BE1265" s="870"/>
      <c r="BF1265" s="870"/>
      <c r="BG1265" s="832"/>
      <c r="BH1265" s="832"/>
      <c r="BI1265" s="832"/>
      <c r="BJ1265" s="832"/>
      <c r="BK1265" s="832"/>
      <c r="BL1265" s="832"/>
      <c r="BM1265" s="857" t="s">
        <v>82</v>
      </c>
      <c r="BN1265" s="857"/>
      <c r="BO1265" s="857"/>
      <c r="BP1265" s="857"/>
      <c r="BQ1265" s="857"/>
      <c r="BR1265" s="857"/>
      <c r="BS1265" s="857"/>
      <c r="BT1265" s="857"/>
      <c r="BU1265" s="857"/>
      <c r="BV1265" s="857"/>
      <c r="BW1265" s="857"/>
      <c r="BX1265" s="832"/>
      <c r="BY1265" s="832"/>
      <c r="BZ1265" s="832"/>
      <c r="CA1265" s="832"/>
      <c r="CB1265" s="832"/>
      <c r="CC1265" s="832"/>
      <c r="CD1265" s="832"/>
      <c r="CE1265" s="832"/>
      <c r="CF1265" s="832"/>
      <c r="CG1265" s="832"/>
      <c r="CH1265" s="832"/>
      <c r="CK1265" s="833"/>
      <c r="CL1265" s="834"/>
      <c r="CM1265" s="834"/>
      <c r="CN1265" s="834"/>
      <c r="CO1265" s="834"/>
      <c r="CP1265" s="834"/>
      <c r="CQ1265" s="834"/>
      <c r="CR1265" s="834"/>
      <c r="CS1265" s="834"/>
    </row>
    <row r="1266" spans="1:98" s="830" customFormat="1" ht="12.75" customHeight="1">
      <c r="B1266" s="831"/>
      <c r="C1266" s="831"/>
      <c r="D1266" s="831"/>
      <c r="E1266" s="861"/>
      <c r="F1266" s="862"/>
      <c r="G1266" s="862"/>
      <c r="H1266" s="862"/>
      <c r="I1266" s="862"/>
      <c r="J1266" s="862"/>
      <c r="K1266" s="862"/>
      <c r="L1266" s="862"/>
      <c r="M1266" s="862"/>
      <c r="N1266" s="862"/>
      <c r="O1266" s="862"/>
      <c r="P1266" s="862"/>
      <c r="Q1266" s="862"/>
      <c r="R1266" s="862"/>
      <c r="S1266" s="862"/>
      <c r="T1266" s="862"/>
      <c r="U1266" s="862"/>
      <c r="V1266" s="862"/>
      <c r="W1266" s="862"/>
      <c r="X1266" s="862"/>
      <c r="Y1266" s="862"/>
      <c r="Z1266" s="862"/>
      <c r="AA1266" s="862"/>
      <c r="AB1266" s="862"/>
      <c r="AC1266" s="862"/>
      <c r="AD1266" s="862"/>
      <c r="AE1266" s="863"/>
      <c r="AF1266" s="867"/>
      <c r="AG1266" s="868"/>
      <c r="AH1266" s="868"/>
      <c r="AI1266" s="868"/>
      <c r="AJ1266" s="868"/>
      <c r="AK1266" s="868"/>
      <c r="AL1266" s="868"/>
      <c r="AM1266" s="868"/>
      <c r="AN1266" s="868"/>
      <c r="AO1266" s="868"/>
      <c r="AP1266" s="869"/>
      <c r="AQ1266" s="870"/>
      <c r="AR1266" s="870"/>
      <c r="AS1266" s="870"/>
      <c r="AT1266" s="870"/>
      <c r="AU1266" s="870"/>
      <c r="AV1266" s="870"/>
      <c r="AW1266" s="870"/>
      <c r="AX1266" s="870"/>
      <c r="AY1266" s="870"/>
      <c r="AZ1266" s="870"/>
      <c r="BA1266" s="870"/>
      <c r="BB1266" s="870"/>
      <c r="BC1266" s="870"/>
      <c r="BD1266" s="870"/>
      <c r="BE1266" s="870"/>
      <c r="BF1266" s="870"/>
      <c r="BG1266" s="832"/>
      <c r="BH1266" s="832"/>
      <c r="BI1266" s="832"/>
      <c r="BJ1266" s="832"/>
      <c r="BK1266" s="832"/>
      <c r="BL1266" s="832"/>
      <c r="BM1266" s="832"/>
      <c r="BN1266" s="832"/>
      <c r="BO1266" s="832"/>
      <c r="BP1266" s="832"/>
      <c r="BQ1266" s="832"/>
      <c r="BR1266" s="832"/>
      <c r="BS1266" s="832"/>
      <c r="BT1266" s="832"/>
      <c r="BU1266" s="832"/>
      <c r="BV1266" s="832"/>
      <c r="BW1266" s="832"/>
      <c r="BX1266" s="832"/>
      <c r="BY1266" s="832"/>
      <c r="BZ1266" s="832"/>
      <c r="CA1266" s="832"/>
      <c r="CB1266" s="832"/>
      <c r="CC1266" s="832"/>
      <c r="CD1266" s="832"/>
      <c r="CE1266" s="832"/>
      <c r="CF1266" s="832"/>
      <c r="CG1266" s="832"/>
      <c r="CH1266" s="832"/>
      <c r="CK1266" s="833"/>
      <c r="CL1266" s="833"/>
      <c r="CM1266" s="833"/>
      <c r="CN1266" s="833"/>
      <c r="CO1266" s="833"/>
      <c r="CP1266" s="834"/>
      <c r="CQ1266" s="834"/>
      <c r="CR1266" s="834"/>
      <c r="CS1266" s="834"/>
    </row>
    <row r="1267" spans="1:98" s="830" customFormat="1" ht="12.75" customHeight="1">
      <c r="B1267" s="831"/>
      <c r="C1267" s="831"/>
      <c r="D1267" s="831"/>
      <c r="E1267" s="835"/>
      <c r="F1267" s="835"/>
      <c r="G1267" s="835"/>
      <c r="H1267" s="835"/>
      <c r="I1267" s="835"/>
      <c r="J1267" s="835"/>
      <c r="K1267" s="835"/>
      <c r="L1267" s="835"/>
      <c r="M1267" s="835"/>
      <c r="N1267" s="835"/>
      <c r="O1267" s="835"/>
      <c r="P1267" s="835"/>
      <c r="Q1267" s="835"/>
      <c r="R1267" s="835"/>
      <c r="S1267" s="835"/>
      <c r="T1267" s="835"/>
      <c r="U1267" s="835"/>
      <c r="V1267" s="835"/>
      <c r="W1267" s="835"/>
      <c r="X1267" s="835"/>
      <c r="Y1267" s="835"/>
      <c r="Z1267" s="835"/>
      <c r="AA1267" s="835"/>
      <c r="AB1267" s="835"/>
      <c r="AC1267" s="835"/>
      <c r="AD1267" s="835"/>
      <c r="AE1267" s="835"/>
      <c r="AF1267" s="836"/>
      <c r="AG1267" s="836"/>
      <c r="AH1267" s="836"/>
      <c r="AI1267" s="836"/>
      <c r="AJ1267" s="836"/>
      <c r="AK1267" s="836"/>
      <c r="AL1267" s="836"/>
      <c r="AM1267" s="836"/>
      <c r="AN1267" s="836"/>
      <c r="AO1267" s="836"/>
      <c r="AP1267" s="836"/>
      <c r="AQ1267" s="837"/>
      <c r="AR1267" s="837"/>
      <c r="AS1267" s="837"/>
      <c r="AT1267" s="837"/>
      <c r="AU1267" s="837"/>
      <c r="AV1267" s="837"/>
      <c r="AW1267" s="837"/>
      <c r="AX1267" s="837"/>
      <c r="AY1267" s="837"/>
      <c r="AZ1267" s="837"/>
      <c r="BA1267" s="837"/>
      <c r="BB1267" s="837"/>
      <c r="BC1267" s="837"/>
      <c r="BD1267" s="837"/>
      <c r="BE1267" s="837"/>
      <c r="BF1267" s="837"/>
      <c r="BG1267" s="832"/>
      <c r="BH1267" s="832"/>
      <c r="BI1267" s="832"/>
      <c r="BJ1267" s="832"/>
      <c r="BK1267" s="832"/>
      <c r="BL1267" s="832"/>
      <c r="BM1267" s="832"/>
      <c r="BN1267" s="832"/>
      <c r="BO1267" s="832"/>
      <c r="BP1267" s="832"/>
      <c r="BQ1267" s="832"/>
      <c r="BR1267" s="832"/>
      <c r="BS1267" s="832"/>
      <c r="BT1267" s="832"/>
      <c r="BU1267" s="832"/>
      <c r="BV1267" s="832"/>
      <c r="BW1267" s="832"/>
      <c r="BX1267" s="832"/>
      <c r="BY1267" s="832"/>
      <c r="BZ1267" s="832"/>
      <c r="CA1267" s="832"/>
      <c r="CB1267" s="832"/>
      <c r="CC1267" s="832"/>
      <c r="CD1267" s="832"/>
      <c r="CE1267" s="832"/>
      <c r="CF1267" s="832"/>
      <c r="CG1267" s="832"/>
      <c r="CH1267" s="832"/>
      <c r="CK1267" s="833"/>
      <c r="CL1267" s="833"/>
      <c r="CM1267" s="833"/>
      <c r="CN1267" s="833"/>
      <c r="CO1267" s="833"/>
      <c r="CP1267" s="834"/>
      <c r="CQ1267" s="834"/>
      <c r="CR1267" s="834"/>
      <c r="CS1267" s="834"/>
    </row>
    <row r="1268" spans="1:98" s="14" customFormat="1" ht="20.100000000000001" customHeight="1">
      <c r="A1268" s="113" t="s">
        <v>311</v>
      </c>
      <c r="B1268" s="90"/>
      <c r="C1268" s="90"/>
      <c r="D1268" s="11"/>
      <c r="E1268" s="12"/>
      <c r="F1268" s="12"/>
      <c r="G1268" s="12"/>
      <c r="H1268" s="12"/>
      <c r="I1268" s="12"/>
      <c r="J1268" s="12"/>
      <c r="K1268" s="12"/>
      <c r="L1268" s="12"/>
      <c r="M1268" s="12"/>
      <c r="N1268" s="12"/>
      <c r="O1268" s="12"/>
      <c r="P1268" s="12"/>
      <c r="Q1268" s="12"/>
      <c r="R1268" s="12"/>
      <c r="S1268" s="12"/>
      <c r="T1268" s="12"/>
      <c r="U1268" s="12"/>
      <c r="V1268" s="12"/>
      <c r="W1268" s="13"/>
      <c r="X1268" s="13"/>
      <c r="Y1268" s="13"/>
      <c r="Z1268" s="13"/>
      <c r="AA1268" s="13"/>
      <c r="AB1268" s="13"/>
      <c r="AC1268" s="13"/>
      <c r="AD1268" s="13"/>
      <c r="AE1268" s="13"/>
      <c r="AF1268" s="13"/>
      <c r="AG1268" s="13"/>
      <c r="AH1268" s="13"/>
      <c r="AI1268" s="13"/>
      <c r="AJ1268" s="13"/>
      <c r="AK1268" s="13"/>
      <c r="AL1268" s="13"/>
      <c r="AM1268" s="13"/>
      <c r="AN1268" s="13"/>
      <c r="AO1268" s="13"/>
      <c r="AP1268" s="13"/>
      <c r="BG1268" s="93"/>
      <c r="BH1268" s="93"/>
      <c r="BI1268" s="93"/>
      <c r="BJ1268" s="93"/>
      <c r="BK1268" s="93"/>
      <c r="BL1268" s="93"/>
      <c r="BM1268" s="101"/>
      <c r="BN1268" s="101"/>
      <c r="BO1268" s="101"/>
      <c r="BP1268" s="101"/>
      <c r="BQ1268" s="101"/>
      <c r="BR1268" s="101"/>
      <c r="BS1268" s="101"/>
      <c r="BT1268" s="101"/>
      <c r="BU1268" s="101"/>
      <c r="BV1268" s="101"/>
      <c r="BW1268" s="101"/>
      <c r="BX1268" s="101"/>
      <c r="BY1268" s="101"/>
      <c r="BZ1268" s="101"/>
      <c r="CA1268" s="101"/>
      <c r="CB1268" s="101"/>
    </row>
    <row r="1269" spans="1:98" s="15" customFormat="1" ht="18" customHeight="1">
      <c r="A1269" s="90"/>
      <c r="B1269" s="925" t="s">
        <v>1584</v>
      </c>
      <c r="C1269" s="926"/>
      <c r="D1269" s="926"/>
      <c r="E1269" s="926"/>
      <c r="F1269" s="926"/>
      <c r="G1269" s="926"/>
      <c r="H1269" s="926"/>
      <c r="I1269" s="926"/>
      <c r="J1269" s="926"/>
      <c r="K1269" s="926"/>
      <c r="L1269" s="926"/>
      <c r="M1269" s="926"/>
      <c r="N1269" s="926"/>
      <c r="O1269" s="926"/>
      <c r="P1269" s="926"/>
      <c r="Q1269" s="926"/>
      <c r="R1269" s="926"/>
      <c r="S1269" s="926"/>
      <c r="T1269" s="926"/>
      <c r="U1269" s="926"/>
      <c r="V1269" s="926"/>
      <c r="W1269" s="926"/>
      <c r="X1269" s="926"/>
      <c r="Y1269" s="926"/>
      <c r="Z1269" s="926"/>
      <c r="AA1269" s="926"/>
      <c r="AB1269" s="926"/>
      <c r="AC1269" s="926"/>
      <c r="AD1269" s="926"/>
      <c r="AE1269" s="926"/>
      <c r="AF1269" s="926"/>
      <c r="AG1269" s="926"/>
      <c r="AH1269" s="926"/>
      <c r="AI1269" s="926"/>
      <c r="AJ1269" s="926"/>
      <c r="AK1269" s="926"/>
      <c r="AL1269" s="926"/>
      <c r="AM1269" s="926"/>
      <c r="AN1269" s="926"/>
      <c r="AO1269" s="926"/>
      <c r="AP1269" s="926"/>
      <c r="AQ1269" s="926"/>
      <c r="AR1269" s="926"/>
      <c r="AS1269" s="926"/>
      <c r="AT1269" s="926"/>
      <c r="AU1269" s="926"/>
      <c r="AV1269" s="926"/>
      <c r="AW1269" s="926"/>
      <c r="AX1269" s="926"/>
      <c r="AY1269" s="926"/>
      <c r="AZ1269" s="926"/>
      <c r="BA1269" s="926"/>
      <c r="BB1269" s="926"/>
      <c r="BC1269" s="926"/>
      <c r="BD1269" s="926"/>
      <c r="BE1269" s="926"/>
      <c r="BF1269" s="926"/>
      <c r="BG1269" s="926"/>
      <c r="BH1269" s="926"/>
      <c r="BI1269" s="926"/>
      <c r="BJ1269" s="926"/>
      <c r="BK1269" s="926"/>
      <c r="BL1269" s="927"/>
      <c r="BM1269" s="103"/>
      <c r="BN1269" s="327"/>
      <c r="BO1269" s="143"/>
      <c r="BP1269" s="143"/>
      <c r="BQ1269" s="143"/>
      <c r="BR1269" s="143"/>
      <c r="BS1269" s="143"/>
      <c r="BT1269" s="143"/>
      <c r="BU1269" s="143"/>
      <c r="BV1269" s="143"/>
      <c r="BW1269" s="143"/>
      <c r="BX1269" s="143"/>
      <c r="BY1269" s="143"/>
      <c r="BZ1269" s="143"/>
      <c r="CA1269" s="143"/>
      <c r="CB1269" s="143"/>
      <c r="CC1269" s="143"/>
      <c r="CD1269" s="143"/>
      <c r="CE1269" s="143"/>
      <c r="CF1269" s="143"/>
      <c r="CG1269" s="143"/>
      <c r="CH1269" s="143"/>
      <c r="CI1269" s="143"/>
      <c r="CJ1269" s="143"/>
      <c r="CK1269" s="143"/>
      <c r="CL1269" s="143"/>
      <c r="CM1269" s="143"/>
      <c r="CN1269" s="143"/>
      <c r="CO1269" s="143"/>
      <c r="CP1269" s="143"/>
      <c r="CQ1269" s="143"/>
      <c r="CR1269" s="143"/>
      <c r="CS1269" s="143"/>
      <c r="CT1269" s="143"/>
    </row>
    <row r="1270" spans="1:98" ht="12.75" customHeight="1">
      <c r="A1270" s="263"/>
      <c r="B1270" s="969" t="s">
        <v>30</v>
      </c>
      <c r="C1270" s="970"/>
      <c r="D1270" s="971"/>
      <c r="E1270" s="881" t="s">
        <v>1585</v>
      </c>
      <c r="F1270" s="882"/>
      <c r="G1270" s="882"/>
      <c r="H1270" s="882"/>
      <c r="I1270" s="882"/>
      <c r="J1270" s="882"/>
      <c r="K1270" s="882"/>
      <c r="L1270" s="882"/>
      <c r="M1270" s="882"/>
      <c r="N1270" s="882"/>
      <c r="O1270" s="882"/>
      <c r="P1270" s="882"/>
      <c r="Q1270" s="882"/>
      <c r="R1270" s="882"/>
      <c r="S1270" s="882"/>
      <c r="T1270" s="882"/>
      <c r="U1270" s="882"/>
      <c r="V1270" s="882"/>
      <c r="W1270" s="882"/>
      <c r="X1270" s="882"/>
      <c r="Y1270" s="882"/>
      <c r="Z1270" s="882"/>
      <c r="AA1270" s="882"/>
      <c r="AB1270" s="882"/>
      <c r="AC1270" s="882"/>
      <c r="AD1270" s="882"/>
      <c r="AE1270" s="882"/>
      <c r="AF1270" s="882"/>
      <c r="AG1270" s="882"/>
      <c r="AH1270" s="882"/>
      <c r="AI1270" s="882"/>
      <c r="AJ1270" s="882"/>
      <c r="AK1270" s="882"/>
      <c r="AL1270" s="882"/>
      <c r="AM1270" s="882"/>
      <c r="AN1270" s="882"/>
      <c r="AO1270" s="882"/>
      <c r="AP1270" s="882"/>
      <c r="AQ1270" s="882"/>
      <c r="AR1270" s="882"/>
      <c r="AS1270" s="882"/>
      <c r="AT1270" s="882"/>
      <c r="AU1270" s="882"/>
      <c r="AV1270" s="882"/>
      <c r="AW1270" s="882"/>
      <c r="AX1270" s="882"/>
      <c r="AY1270" s="882"/>
      <c r="AZ1270" s="882"/>
      <c r="BA1270" s="882"/>
      <c r="BB1270" s="882"/>
      <c r="BC1270" s="882"/>
      <c r="BD1270" s="882"/>
      <c r="BE1270" s="882"/>
      <c r="BF1270" s="891"/>
      <c r="BG1270" s="899"/>
      <c r="BH1270" s="900"/>
      <c r="BI1270" s="900"/>
      <c r="BJ1270" s="900"/>
      <c r="BK1270" s="900"/>
      <c r="BL1270" s="901"/>
    </row>
    <row r="1271" spans="1:98" ht="12.75" customHeight="1">
      <c r="A1271" s="263"/>
      <c r="B1271" s="972"/>
      <c r="C1271" s="973"/>
      <c r="D1271" s="974"/>
      <c r="E1271" s="1027"/>
      <c r="F1271" s="886"/>
      <c r="G1271" s="886"/>
      <c r="H1271" s="886"/>
      <c r="I1271" s="886"/>
      <c r="J1271" s="886"/>
      <c r="K1271" s="886"/>
      <c r="L1271" s="886"/>
      <c r="M1271" s="886"/>
      <c r="N1271" s="886"/>
      <c r="O1271" s="886"/>
      <c r="P1271" s="886"/>
      <c r="Q1271" s="886"/>
      <c r="R1271" s="886"/>
      <c r="S1271" s="886"/>
      <c r="T1271" s="886"/>
      <c r="U1271" s="886"/>
      <c r="V1271" s="886"/>
      <c r="W1271" s="886"/>
      <c r="X1271" s="886"/>
      <c r="Y1271" s="886"/>
      <c r="Z1271" s="886"/>
      <c r="AA1271" s="886"/>
      <c r="AB1271" s="886"/>
      <c r="AC1271" s="886"/>
      <c r="AD1271" s="886"/>
      <c r="AE1271" s="886"/>
      <c r="AF1271" s="886"/>
      <c r="AG1271" s="886"/>
      <c r="AH1271" s="886"/>
      <c r="AI1271" s="886"/>
      <c r="AJ1271" s="886"/>
      <c r="AK1271" s="886"/>
      <c r="AL1271" s="886"/>
      <c r="AM1271" s="886"/>
      <c r="AN1271" s="886"/>
      <c r="AO1271" s="886"/>
      <c r="AP1271" s="886"/>
      <c r="AQ1271" s="886"/>
      <c r="AR1271" s="886"/>
      <c r="AS1271" s="886"/>
      <c r="AT1271" s="886"/>
      <c r="AU1271" s="886"/>
      <c r="AV1271" s="886"/>
      <c r="AW1271" s="886"/>
      <c r="AX1271" s="886"/>
      <c r="AY1271" s="886"/>
      <c r="AZ1271" s="886"/>
      <c r="BA1271" s="886"/>
      <c r="BB1271" s="886"/>
      <c r="BC1271" s="886"/>
      <c r="BD1271" s="886"/>
      <c r="BE1271" s="886"/>
      <c r="BF1271" s="919"/>
      <c r="BG1271" s="902"/>
      <c r="BH1271" s="903"/>
      <c r="BI1271" s="903"/>
      <c r="BJ1271" s="903"/>
      <c r="BK1271" s="903"/>
      <c r="BL1271" s="904"/>
    </row>
    <row r="1272" spans="1:98" ht="12.75" customHeight="1">
      <c r="A1272" s="263"/>
      <c r="B1272" s="975"/>
      <c r="C1272" s="976"/>
      <c r="D1272" s="977"/>
      <c r="E1272" s="883"/>
      <c r="F1272" s="884"/>
      <c r="G1272" s="884"/>
      <c r="H1272" s="884"/>
      <c r="I1272" s="884"/>
      <c r="J1272" s="884"/>
      <c r="K1272" s="884"/>
      <c r="L1272" s="884"/>
      <c r="M1272" s="884"/>
      <c r="N1272" s="884"/>
      <c r="O1272" s="884"/>
      <c r="P1272" s="884"/>
      <c r="Q1272" s="884"/>
      <c r="R1272" s="884"/>
      <c r="S1272" s="884"/>
      <c r="T1272" s="884"/>
      <c r="U1272" s="884"/>
      <c r="V1272" s="884"/>
      <c r="W1272" s="884"/>
      <c r="X1272" s="884"/>
      <c r="Y1272" s="884"/>
      <c r="Z1272" s="884"/>
      <c r="AA1272" s="884"/>
      <c r="AB1272" s="884"/>
      <c r="AC1272" s="884"/>
      <c r="AD1272" s="884"/>
      <c r="AE1272" s="884"/>
      <c r="AF1272" s="884"/>
      <c r="AG1272" s="884"/>
      <c r="AH1272" s="884"/>
      <c r="AI1272" s="884"/>
      <c r="AJ1272" s="884"/>
      <c r="AK1272" s="884"/>
      <c r="AL1272" s="884"/>
      <c r="AM1272" s="884"/>
      <c r="AN1272" s="884"/>
      <c r="AO1272" s="884"/>
      <c r="AP1272" s="884"/>
      <c r="AQ1272" s="884"/>
      <c r="AR1272" s="884"/>
      <c r="AS1272" s="884"/>
      <c r="AT1272" s="884"/>
      <c r="AU1272" s="884"/>
      <c r="AV1272" s="884"/>
      <c r="AW1272" s="884"/>
      <c r="AX1272" s="884"/>
      <c r="AY1272" s="884"/>
      <c r="AZ1272" s="884"/>
      <c r="BA1272" s="884"/>
      <c r="BB1272" s="884"/>
      <c r="BC1272" s="884"/>
      <c r="BD1272" s="884"/>
      <c r="BE1272" s="884"/>
      <c r="BF1272" s="892"/>
      <c r="BG1272" s="905"/>
      <c r="BH1272" s="906"/>
      <c r="BI1272" s="906"/>
      <c r="BJ1272" s="906"/>
      <c r="BK1272" s="906"/>
      <c r="BL1272" s="907"/>
    </row>
    <row r="1273" spans="1:98" s="456" customFormat="1" ht="12.75" customHeight="1">
      <c r="A1273" s="263"/>
      <c r="B1273" s="969" t="s">
        <v>33</v>
      </c>
      <c r="C1273" s="970"/>
      <c r="D1273" s="971"/>
      <c r="E1273" s="881" t="s">
        <v>1586</v>
      </c>
      <c r="F1273" s="882"/>
      <c r="G1273" s="882"/>
      <c r="H1273" s="882"/>
      <c r="I1273" s="882"/>
      <c r="J1273" s="882"/>
      <c r="K1273" s="882"/>
      <c r="L1273" s="882"/>
      <c r="M1273" s="882"/>
      <c r="N1273" s="882"/>
      <c r="O1273" s="882"/>
      <c r="P1273" s="882"/>
      <c r="Q1273" s="882"/>
      <c r="R1273" s="882"/>
      <c r="S1273" s="882"/>
      <c r="T1273" s="882"/>
      <c r="U1273" s="882"/>
      <c r="V1273" s="882"/>
      <c r="W1273" s="882"/>
      <c r="X1273" s="882"/>
      <c r="Y1273" s="882"/>
      <c r="Z1273" s="882"/>
      <c r="AA1273" s="882"/>
      <c r="AB1273" s="882"/>
      <c r="AC1273" s="882"/>
      <c r="AD1273" s="882"/>
      <c r="AE1273" s="882"/>
      <c r="AF1273" s="882"/>
      <c r="AG1273" s="882"/>
      <c r="AH1273" s="882"/>
      <c r="AI1273" s="882"/>
      <c r="AJ1273" s="882"/>
      <c r="AK1273" s="882"/>
      <c r="AL1273" s="882"/>
      <c r="AM1273" s="882"/>
      <c r="AN1273" s="882"/>
      <c r="AO1273" s="882"/>
      <c r="AP1273" s="882"/>
      <c r="AQ1273" s="882"/>
      <c r="AR1273" s="882"/>
      <c r="AS1273" s="882"/>
      <c r="AT1273" s="882"/>
      <c r="AU1273" s="882"/>
      <c r="AV1273" s="882"/>
      <c r="AW1273" s="882"/>
      <c r="AX1273" s="882"/>
      <c r="AY1273" s="882"/>
      <c r="AZ1273" s="882"/>
      <c r="BA1273" s="882"/>
      <c r="BB1273" s="882"/>
      <c r="BC1273" s="882"/>
      <c r="BD1273" s="882"/>
      <c r="BE1273" s="882"/>
      <c r="BF1273" s="891"/>
      <c r="BG1273" s="899"/>
      <c r="BH1273" s="900"/>
      <c r="BI1273" s="900"/>
      <c r="BJ1273" s="900"/>
      <c r="BK1273" s="900"/>
      <c r="BL1273" s="901"/>
      <c r="BM1273" s="391"/>
      <c r="BN1273" s="391"/>
      <c r="BO1273" s="391"/>
      <c r="BP1273" s="391"/>
      <c r="BQ1273" s="391"/>
      <c r="BR1273" s="391"/>
      <c r="BS1273" s="391"/>
      <c r="BT1273" s="391"/>
      <c r="BU1273" s="391"/>
      <c r="BV1273" s="391"/>
      <c r="BW1273" s="391"/>
      <c r="BX1273" s="391"/>
      <c r="BY1273" s="391"/>
      <c r="BZ1273" s="391"/>
      <c r="CA1273" s="391"/>
      <c r="CB1273" s="391"/>
    </row>
    <row r="1274" spans="1:98" s="456" customFormat="1" ht="12.75" customHeight="1">
      <c r="A1274" s="263"/>
      <c r="B1274" s="972"/>
      <c r="C1274" s="973"/>
      <c r="D1274" s="974"/>
      <c r="E1274" s="1027"/>
      <c r="F1274" s="886"/>
      <c r="G1274" s="886"/>
      <c r="H1274" s="886"/>
      <c r="I1274" s="886"/>
      <c r="J1274" s="886"/>
      <c r="K1274" s="886"/>
      <c r="L1274" s="886"/>
      <c r="M1274" s="886"/>
      <c r="N1274" s="886"/>
      <c r="O1274" s="886"/>
      <c r="P1274" s="886"/>
      <c r="Q1274" s="886"/>
      <c r="R1274" s="886"/>
      <c r="S1274" s="886"/>
      <c r="T1274" s="886"/>
      <c r="U1274" s="886"/>
      <c r="V1274" s="886"/>
      <c r="W1274" s="886"/>
      <c r="X1274" s="886"/>
      <c r="Y1274" s="886"/>
      <c r="Z1274" s="886"/>
      <c r="AA1274" s="886"/>
      <c r="AB1274" s="886"/>
      <c r="AC1274" s="886"/>
      <c r="AD1274" s="886"/>
      <c r="AE1274" s="886"/>
      <c r="AF1274" s="886"/>
      <c r="AG1274" s="886"/>
      <c r="AH1274" s="886"/>
      <c r="AI1274" s="886"/>
      <c r="AJ1274" s="886"/>
      <c r="AK1274" s="886"/>
      <c r="AL1274" s="886"/>
      <c r="AM1274" s="886"/>
      <c r="AN1274" s="886"/>
      <c r="AO1274" s="886"/>
      <c r="AP1274" s="886"/>
      <c r="AQ1274" s="886"/>
      <c r="AR1274" s="886"/>
      <c r="AS1274" s="886"/>
      <c r="AT1274" s="886"/>
      <c r="AU1274" s="886"/>
      <c r="AV1274" s="886"/>
      <c r="AW1274" s="886"/>
      <c r="AX1274" s="886"/>
      <c r="AY1274" s="886"/>
      <c r="AZ1274" s="886"/>
      <c r="BA1274" s="886"/>
      <c r="BB1274" s="886"/>
      <c r="BC1274" s="886"/>
      <c r="BD1274" s="886"/>
      <c r="BE1274" s="886"/>
      <c r="BF1274" s="919"/>
      <c r="BG1274" s="902"/>
      <c r="BH1274" s="903"/>
      <c r="BI1274" s="903"/>
      <c r="BJ1274" s="903"/>
      <c r="BK1274" s="903"/>
      <c r="BL1274" s="904"/>
      <c r="BM1274" s="391"/>
      <c r="BN1274" s="391"/>
      <c r="BO1274" s="391"/>
      <c r="BP1274" s="391"/>
      <c r="BQ1274" s="391"/>
      <c r="BR1274" s="391"/>
      <c r="BS1274" s="391"/>
      <c r="BT1274" s="391"/>
      <c r="BU1274" s="391"/>
      <c r="BV1274" s="391"/>
      <c r="BW1274" s="391"/>
      <c r="BX1274" s="391"/>
      <c r="BY1274" s="391"/>
      <c r="BZ1274" s="391"/>
      <c r="CA1274" s="391"/>
      <c r="CB1274" s="391"/>
    </row>
    <row r="1275" spans="1:98" s="456" customFormat="1" ht="12.75" customHeight="1">
      <c r="A1275" s="263"/>
      <c r="B1275" s="975"/>
      <c r="C1275" s="976"/>
      <c r="D1275" s="977"/>
      <c r="E1275" s="883"/>
      <c r="F1275" s="884"/>
      <c r="G1275" s="884"/>
      <c r="H1275" s="884"/>
      <c r="I1275" s="884"/>
      <c r="J1275" s="884"/>
      <c r="K1275" s="884"/>
      <c r="L1275" s="884"/>
      <c r="M1275" s="884"/>
      <c r="N1275" s="884"/>
      <c r="O1275" s="884"/>
      <c r="P1275" s="884"/>
      <c r="Q1275" s="884"/>
      <c r="R1275" s="884"/>
      <c r="S1275" s="884"/>
      <c r="T1275" s="884"/>
      <c r="U1275" s="884"/>
      <c r="V1275" s="884"/>
      <c r="W1275" s="884"/>
      <c r="X1275" s="884"/>
      <c r="Y1275" s="884"/>
      <c r="Z1275" s="884"/>
      <c r="AA1275" s="884"/>
      <c r="AB1275" s="884"/>
      <c r="AC1275" s="884"/>
      <c r="AD1275" s="884"/>
      <c r="AE1275" s="884"/>
      <c r="AF1275" s="884"/>
      <c r="AG1275" s="884"/>
      <c r="AH1275" s="884"/>
      <c r="AI1275" s="884"/>
      <c r="AJ1275" s="884"/>
      <c r="AK1275" s="884"/>
      <c r="AL1275" s="884"/>
      <c r="AM1275" s="884"/>
      <c r="AN1275" s="884"/>
      <c r="AO1275" s="884"/>
      <c r="AP1275" s="884"/>
      <c r="AQ1275" s="884"/>
      <c r="AR1275" s="884"/>
      <c r="AS1275" s="884"/>
      <c r="AT1275" s="884"/>
      <c r="AU1275" s="884"/>
      <c r="AV1275" s="884"/>
      <c r="AW1275" s="884"/>
      <c r="AX1275" s="884"/>
      <c r="AY1275" s="884"/>
      <c r="AZ1275" s="884"/>
      <c r="BA1275" s="884"/>
      <c r="BB1275" s="884"/>
      <c r="BC1275" s="884"/>
      <c r="BD1275" s="884"/>
      <c r="BE1275" s="884"/>
      <c r="BF1275" s="892"/>
      <c r="BG1275" s="905"/>
      <c r="BH1275" s="906"/>
      <c r="BI1275" s="906"/>
      <c r="BJ1275" s="906"/>
      <c r="BK1275" s="906"/>
      <c r="BL1275" s="907"/>
      <c r="BM1275" s="391"/>
      <c r="BN1275" s="391"/>
      <c r="BO1275" s="391"/>
      <c r="BP1275" s="391"/>
      <c r="BQ1275" s="391"/>
      <c r="BR1275" s="391"/>
      <c r="BS1275" s="391"/>
      <c r="BT1275" s="391"/>
      <c r="BU1275" s="391"/>
      <c r="BV1275" s="391"/>
      <c r="BW1275" s="391"/>
      <c r="BX1275" s="391"/>
      <c r="BY1275" s="391"/>
      <c r="BZ1275" s="391"/>
      <c r="CA1275" s="391"/>
      <c r="CB1275" s="391"/>
    </row>
    <row r="1276" spans="1:98" s="15" customFormat="1" ht="18" customHeight="1">
      <c r="A1276" s="90"/>
      <c r="B1276" s="925" t="s">
        <v>1587</v>
      </c>
      <c r="C1276" s="926"/>
      <c r="D1276" s="926"/>
      <c r="E1276" s="926"/>
      <c r="F1276" s="926"/>
      <c r="G1276" s="926"/>
      <c r="H1276" s="926"/>
      <c r="I1276" s="926"/>
      <c r="J1276" s="926"/>
      <c r="K1276" s="926"/>
      <c r="L1276" s="926"/>
      <c r="M1276" s="926"/>
      <c r="N1276" s="926"/>
      <c r="O1276" s="926"/>
      <c r="P1276" s="926"/>
      <c r="Q1276" s="926"/>
      <c r="R1276" s="926"/>
      <c r="S1276" s="926"/>
      <c r="T1276" s="926"/>
      <c r="U1276" s="926"/>
      <c r="V1276" s="926"/>
      <c r="W1276" s="926"/>
      <c r="X1276" s="926"/>
      <c r="Y1276" s="926"/>
      <c r="Z1276" s="926"/>
      <c r="AA1276" s="926"/>
      <c r="AB1276" s="926"/>
      <c r="AC1276" s="926"/>
      <c r="AD1276" s="926"/>
      <c r="AE1276" s="926"/>
      <c r="AF1276" s="926"/>
      <c r="AG1276" s="926"/>
      <c r="AH1276" s="926"/>
      <c r="AI1276" s="926"/>
      <c r="AJ1276" s="926"/>
      <c r="AK1276" s="926"/>
      <c r="AL1276" s="926"/>
      <c r="AM1276" s="926"/>
      <c r="AN1276" s="926"/>
      <c r="AO1276" s="926"/>
      <c r="AP1276" s="926"/>
      <c r="AQ1276" s="926"/>
      <c r="AR1276" s="926"/>
      <c r="AS1276" s="926"/>
      <c r="AT1276" s="926"/>
      <c r="AU1276" s="926"/>
      <c r="AV1276" s="926"/>
      <c r="AW1276" s="926"/>
      <c r="AX1276" s="926"/>
      <c r="AY1276" s="926"/>
      <c r="AZ1276" s="926"/>
      <c r="BA1276" s="926"/>
      <c r="BB1276" s="926"/>
      <c r="BC1276" s="926"/>
      <c r="BD1276" s="926"/>
      <c r="BE1276" s="926"/>
      <c r="BF1276" s="926"/>
      <c r="BG1276" s="926"/>
      <c r="BH1276" s="926"/>
      <c r="BI1276" s="926"/>
      <c r="BJ1276" s="926"/>
      <c r="BK1276" s="926"/>
      <c r="BL1276" s="927"/>
      <c r="BM1276" s="103"/>
      <c r="BN1276" s="327"/>
      <c r="BO1276" s="143"/>
      <c r="BP1276" s="143"/>
      <c r="BQ1276" s="143"/>
      <c r="BR1276" s="143"/>
      <c r="BS1276" s="143"/>
      <c r="BT1276" s="143"/>
      <c r="BU1276" s="143"/>
      <c r="BV1276" s="143"/>
      <c r="BW1276" s="143"/>
      <c r="BX1276" s="143"/>
      <c r="BY1276" s="143"/>
      <c r="BZ1276" s="143"/>
      <c r="CA1276" s="143"/>
      <c r="CB1276" s="143"/>
      <c r="CC1276" s="143"/>
      <c r="CD1276" s="143"/>
      <c r="CE1276" s="143"/>
      <c r="CF1276" s="143"/>
      <c r="CG1276" s="143"/>
      <c r="CH1276" s="143"/>
      <c r="CI1276" s="143"/>
      <c r="CJ1276" s="143"/>
      <c r="CK1276" s="143"/>
      <c r="CL1276" s="143"/>
      <c r="CM1276" s="143"/>
      <c r="CN1276" s="143"/>
      <c r="CO1276" s="143"/>
      <c r="CP1276" s="143"/>
      <c r="CQ1276" s="143"/>
      <c r="CR1276" s="143"/>
      <c r="CS1276" s="143"/>
      <c r="CT1276" s="143"/>
    </row>
    <row r="1277" spans="1:98" ht="12.75" customHeight="1">
      <c r="A1277" s="263"/>
      <c r="B1277" s="969" t="s">
        <v>34</v>
      </c>
      <c r="C1277" s="970"/>
      <c r="D1277" s="971"/>
      <c r="E1277" s="881" t="s">
        <v>1588</v>
      </c>
      <c r="F1277" s="882"/>
      <c r="G1277" s="882"/>
      <c r="H1277" s="882"/>
      <c r="I1277" s="882"/>
      <c r="J1277" s="882"/>
      <c r="K1277" s="882"/>
      <c r="L1277" s="882"/>
      <c r="M1277" s="882"/>
      <c r="N1277" s="882"/>
      <c r="O1277" s="882"/>
      <c r="P1277" s="882"/>
      <c r="Q1277" s="882"/>
      <c r="R1277" s="882"/>
      <c r="S1277" s="882"/>
      <c r="T1277" s="882"/>
      <c r="U1277" s="882"/>
      <c r="V1277" s="882"/>
      <c r="W1277" s="882"/>
      <c r="X1277" s="882"/>
      <c r="Y1277" s="882"/>
      <c r="Z1277" s="882"/>
      <c r="AA1277" s="882"/>
      <c r="AB1277" s="882"/>
      <c r="AC1277" s="882"/>
      <c r="AD1277" s="882"/>
      <c r="AE1277" s="882"/>
      <c r="AF1277" s="882"/>
      <c r="AG1277" s="882"/>
      <c r="AH1277" s="882"/>
      <c r="AI1277" s="882"/>
      <c r="AJ1277" s="882"/>
      <c r="AK1277" s="882"/>
      <c r="AL1277" s="882"/>
      <c r="AM1277" s="882"/>
      <c r="AN1277" s="882"/>
      <c r="AO1277" s="882"/>
      <c r="AP1277" s="882"/>
      <c r="AQ1277" s="882"/>
      <c r="AR1277" s="882"/>
      <c r="AS1277" s="882"/>
      <c r="AT1277" s="882"/>
      <c r="AU1277" s="882"/>
      <c r="AV1277" s="882"/>
      <c r="AW1277" s="882"/>
      <c r="AX1277" s="882"/>
      <c r="AY1277" s="882"/>
      <c r="AZ1277" s="882"/>
      <c r="BA1277" s="882"/>
      <c r="BB1277" s="882"/>
      <c r="BC1277" s="882"/>
      <c r="BD1277" s="882"/>
      <c r="BE1277" s="882"/>
      <c r="BF1277" s="891"/>
      <c r="BG1277" s="899"/>
      <c r="BH1277" s="900"/>
      <c r="BI1277" s="900"/>
      <c r="BJ1277" s="900"/>
      <c r="BK1277" s="900"/>
      <c r="BL1277" s="901"/>
    </row>
    <row r="1278" spans="1:98" s="801" customFormat="1" ht="12.75" customHeight="1">
      <c r="A1278" s="263"/>
      <c r="B1278" s="972"/>
      <c r="C1278" s="973"/>
      <c r="D1278" s="974"/>
      <c r="E1278" s="1027"/>
      <c r="F1278" s="886"/>
      <c r="G1278" s="886"/>
      <c r="H1278" s="886"/>
      <c r="I1278" s="886"/>
      <c r="J1278" s="886"/>
      <c r="K1278" s="886"/>
      <c r="L1278" s="886"/>
      <c r="M1278" s="886"/>
      <c r="N1278" s="886"/>
      <c r="O1278" s="886"/>
      <c r="P1278" s="886"/>
      <c r="Q1278" s="886"/>
      <c r="R1278" s="886"/>
      <c r="S1278" s="886"/>
      <c r="T1278" s="886"/>
      <c r="U1278" s="886"/>
      <c r="V1278" s="886"/>
      <c r="W1278" s="886"/>
      <c r="X1278" s="886"/>
      <c r="Y1278" s="886"/>
      <c r="Z1278" s="886"/>
      <c r="AA1278" s="886"/>
      <c r="AB1278" s="886"/>
      <c r="AC1278" s="886"/>
      <c r="AD1278" s="886"/>
      <c r="AE1278" s="886"/>
      <c r="AF1278" s="886"/>
      <c r="AG1278" s="886"/>
      <c r="AH1278" s="886"/>
      <c r="AI1278" s="886"/>
      <c r="AJ1278" s="886"/>
      <c r="AK1278" s="886"/>
      <c r="AL1278" s="886"/>
      <c r="AM1278" s="886"/>
      <c r="AN1278" s="886"/>
      <c r="AO1278" s="886"/>
      <c r="AP1278" s="886"/>
      <c r="AQ1278" s="886"/>
      <c r="AR1278" s="886"/>
      <c r="AS1278" s="886"/>
      <c r="AT1278" s="886"/>
      <c r="AU1278" s="886"/>
      <c r="AV1278" s="886"/>
      <c r="AW1278" s="886"/>
      <c r="AX1278" s="886"/>
      <c r="AY1278" s="886"/>
      <c r="AZ1278" s="886"/>
      <c r="BA1278" s="886"/>
      <c r="BB1278" s="886"/>
      <c r="BC1278" s="886"/>
      <c r="BD1278" s="886"/>
      <c r="BE1278" s="886"/>
      <c r="BF1278" s="919"/>
      <c r="BG1278" s="902"/>
      <c r="BH1278" s="903"/>
      <c r="BI1278" s="903"/>
      <c r="BJ1278" s="903"/>
      <c r="BK1278" s="903"/>
      <c r="BL1278" s="904"/>
      <c r="BM1278" s="391"/>
      <c r="BN1278" s="391"/>
      <c r="BO1278" s="391"/>
      <c r="BP1278" s="391"/>
      <c r="BQ1278" s="391"/>
      <c r="BR1278" s="391"/>
      <c r="BS1278" s="391"/>
      <c r="BT1278" s="391"/>
      <c r="BU1278" s="391"/>
      <c r="BV1278" s="391"/>
      <c r="BW1278" s="391"/>
      <c r="BX1278" s="391"/>
      <c r="BY1278" s="391"/>
      <c r="BZ1278" s="391"/>
      <c r="CA1278" s="391"/>
      <c r="CB1278" s="391"/>
    </row>
    <row r="1279" spans="1:98" ht="12.75" customHeight="1">
      <c r="A1279" s="263"/>
      <c r="B1279" s="972"/>
      <c r="C1279" s="973"/>
      <c r="D1279" s="974"/>
      <c r="E1279" s="1027"/>
      <c r="F1279" s="886"/>
      <c r="G1279" s="886"/>
      <c r="H1279" s="886"/>
      <c r="I1279" s="886"/>
      <c r="J1279" s="886"/>
      <c r="K1279" s="886"/>
      <c r="L1279" s="886"/>
      <c r="M1279" s="886"/>
      <c r="N1279" s="886"/>
      <c r="O1279" s="886"/>
      <c r="P1279" s="886"/>
      <c r="Q1279" s="886"/>
      <c r="R1279" s="886"/>
      <c r="S1279" s="886"/>
      <c r="T1279" s="886"/>
      <c r="U1279" s="886"/>
      <c r="V1279" s="886"/>
      <c r="W1279" s="886"/>
      <c r="X1279" s="886"/>
      <c r="Y1279" s="886"/>
      <c r="Z1279" s="886"/>
      <c r="AA1279" s="886"/>
      <c r="AB1279" s="886"/>
      <c r="AC1279" s="886"/>
      <c r="AD1279" s="886"/>
      <c r="AE1279" s="886"/>
      <c r="AF1279" s="886"/>
      <c r="AG1279" s="886"/>
      <c r="AH1279" s="886"/>
      <c r="AI1279" s="886"/>
      <c r="AJ1279" s="886"/>
      <c r="AK1279" s="886"/>
      <c r="AL1279" s="886"/>
      <c r="AM1279" s="886"/>
      <c r="AN1279" s="886"/>
      <c r="AO1279" s="886"/>
      <c r="AP1279" s="886"/>
      <c r="AQ1279" s="886"/>
      <c r="AR1279" s="886"/>
      <c r="AS1279" s="886"/>
      <c r="AT1279" s="886"/>
      <c r="AU1279" s="886"/>
      <c r="AV1279" s="886"/>
      <c r="AW1279" s="886"/>
      <c r="AX1279" s="886"/>
      <c r="AY1279" s="886"/>
      <c r="AZ1279" s="886"/>
      <c r="BA1279" s="886"/>
      <c r="BB1279" s="886"/>
      <c r="BC1279" s="886"/>
      <c r="BD1279" s="886"/>
      <c r="BE1279" s="886"/>
      <c r="BF1279" s="919"/>
      <c r="BG1279" s="902"/>
      <c r="BH1279" s="903"/>
      <c r="BI1279" s="903"/>
      <c r="BJ1279" s="903"/>
      <c r="BK1279" s="903"/>
      <c r="BL1279" s="904"/>
    </row>
    <row r="1280" spans="1:98" ht="12.75" customHeight="1">
      <c r="A1280" s="263"/>
      <c r="B1280" s="975"/>
      <c r="C1280" s="976"/>
      <c r="D1280" s="977"/>
      <c r="E1280" s="883"/>
      <c r="F1280" s="884"/>
      <c r="G1280" s="884"/>
      <c r="H1280" s="884"/>
      <c r="I1280" s="884"/>
      <c r="J1280" s="884"/>
      <c r="K1280" s="884"/>
      <c r="L1280" s="884"/>
      <c r="M1280" s="884"/>
      <c r="N1280" s="884"/>
      <c r="O1280" s="884"/>
      <c r="P1280" s="884"/>
      <c r="Q1280" s="884"/>
      <c r="R1280" s="884"/>
      <c r="S1280" s="884"/>
      <c r="T1280" s="884"/>
      <c r="U1280" s="884"/>
      <c r="V1280" s="884"/>
      <c r="W1280" s="884"/>
      <c r="X1280" s="884"/>
      <c r="Y1280" s="884"/>
      <c r="Z1280" s="884"/>
      <c r="AA1280" s="884"/>
      <c r="AB1280" s="884"/>
      <c r="AC1280" s="884"/>
      <c r="AD1280" s="884"/>
      <c r="AE1280" s="884"/>
      <c r="AF1280" s="884"/>
      <c r="AG1280" s="884"/>
      <c r="AH1280" s="884"/>
      <c r="AI1280" s="884"/>
      <c r="AJ1280" s="884"/>
      <c r="AK1280" s="884"/>
      <c r="AL1280" s="884"/>
      <c r="AM1280" s="884"/>
      <c r="AN1280" s="884"/>
      <c r="AO1280" s="884"/>
      <c r="AP1280" s="884"/>
      <c r="AQ1280" s="884"/>
      <c r="AR1280" s="884"/>
      <c r="AS1280" s="884"/>
      <c r="AT1280" s="884"/>
      <c r="AU1280" s="884"/>
      <c r="AV1280" s="884"/>
      <c r="AW1280" s="884"/>
      <c r="AX1280" s="884"/>
      <c r="AY1280" s="884"/>
      <c r="AZ1280" s="884"/>
      <c r="BA1280" s="884"/>
      <c r="BB1280" s="884"/>
      <c r="BC1280" s="884"/>
      <c r="BD1280" s="884"/>
      <c r="BE1280" s="884"/>
      <c r="BF1280" s="892"/>
      <c r="BG1280" s="905"/>
      <c r="BH1280" s="906"/>
      <c r="BI1280" s="906"/>
      <c r="BJ1280" s="906"/>
      <c r="BK1280" s="906"/>
      <c r="BL1280" s="907"/>
    </row>
    <row r="1281" spans="1:80" ht="12.75" customHeight="1">
      <c r="A1281" s="263"/>
      <c r="B1281" s="969" t="s">
        <v>35</v>
      </c>
      <c r="C1281" s="970"/>
      <c r="D1281" s="971"/>
      <c r="E1281" s="881" t="s">
        <v>1589</v>
      </c>
      <c r="F1281" s="882"/>
      <c r="G1281" s="882"/>
      <c r="H1281" s="882"/>
      <c r="I1281" s="882"/>
      <c r="J1281" s="882"/>
      <c r="K1281" s="882"/>
      <c r="L1281" s="882"/>
      <c r="M1281" s="882"/>
      <c r="N1281" s="882"/>
      <c r="O1281" s="882"/>
      <c r="P1281" s="882"/>
      <c r="Q1281" s="882"/>
      <c r="R1281" s="882"/>
      <c r="S1281" s="882"/>
      <c r="T1281" s="882"/>
      <c r="U1281" s="882"/>
      <c r="V1281" s="882"/>
      <c r="W1281" s="882"/>
      <c r="X1281" s="882"/>
      <c r="Y1281" s="882"/>
      <c r="Z1281" s="882"/>
      <c r="AA1281" s="882"/>
      <c r="AB1281" s="882"/>
      <c r="AC1281" s="882"/>
      <c r="AD1281" s="882"/>
      <c r="AE1281" s="882"/>
      <c r="AF1281" s="882"/>
      <c r="AG1281" s="882"/>
      <c r="AH1281" s="882"/>
      <c r="AI1281" s="882"/>
      <c r="AJ1281" s="882"/>
      <c r="AK1281" s="882"/>
      <c r="AL1281" s="882"/>
      <c r="AM1281" s="882"/>
      <c r="AN1281" s="882"/>
      <c r="AO1281" s="882"/>
      <c r="AP1281" s="882"/>
      <c r="AQ1281" s="882"/>
      <c r="AR1281" s="882"/>
      <c r="AS1281" s="882"/>
      <c r="AT1281" s="882"/>
      <c r="AU1281" s="882"/>
      <c r="AV1281" s="882"/>
      <c r="AW1281" s="882"/>
      <c r="AX1281" s="882"/>
      <c r="AY1281" s="882"/>
      <c r="AZ1281" s="882"/>
      <c r="BA1281" s="882"/>
      <c r="BB1281" s="882"/>
      <c r="BC1281" s="882"/>
      <c r="BD1281" s="882"/>
      <c r="BE1281" s="882"/>
      <c r="BF1281" s="524"/>
      <c r="BG1281" s="899"/>
      <c r="BH1281" s="900"/>
      <c r="BI1281" s="900"/>
      <c r="BJ1281" s="900"/>
      <c r="BK1281" s="900"/>
      <c r="BL1281" s="901"/>
    </row>
    <row r="1282" spans="1:80" ht="12.75" customHeight="1">
      <c r="A1282" s="263"/>
      <c r="B1282" s="972"/>
      <c r="C1282" s="973"/>
      <c r="D1282" s="974"/>
      <c r="E1282" s="1027"/>
      <c r="F1282" s="886"/>
      <c r="G1282" s="886"/>
      <c r="H1282" s="886"/>
      <c r="I1282" s="886"/>
      <c r="J1282" s="886"/>
      <c r="K1282" s="886"/>
      <c r="L1282" s="886"/>
      <c r="M1282" s="886"/>
      <c r="N1282" s="886"/>
      <c r="O1282" s="886"/>
      <c r="P1282" s="886"/>
      <c r="Q1282" s="886"/>
      <c r="R1282" s="886"/>
      <c r="S1282" s="886"/>
      <c r="T1282" s="886"/>
      <c r="U1282" s="886"/>
      <c r="V1282" s="886"/>
      <c r="W1282" s="886"/>
      <c r="X1282" s="886"/>
      <c r="Y1282" s="886"/>
      <c r="Z1282" s="886"/>
      <c r="AA1282" s="886"/>
      <c r="AB1282" s="886"/>
      <c r="AC1282" s="886"/>
      <c r="AD1282" s="886"/>
      <c r="AE1282" s="886"/>
      <c r="AF1282" s="886"/>
      <c r="AG1282" s="886"/>
      <c r="AH1282" s="886"/>
      <c r="AI1282" s="886"/>
      <c r="AJ1282" s="886"/>
      <c r="AK1282" s="886"/>
      <c r="AL1282" s="886"/>
      <c r="AM1282" s="886"/>
      <c r="AN1282" s="886"/>
      <c r="AO1282" s="886"/>
      <c r="AP1282" s="886"/>
      <c r="AQ1282" s="886"/>
      <c r="AR1282" s="886"/>
      <c r="AS1282" s="886"/>
      <c r="AT1282" s="886"/>
      <c r="AU1282" s="886"/>
      <c r="AV1282" s="886"/>
      <c r="AW1282" s="886"/>
      <c r="AX1282" s="886"/>
      <c r="AY1282" s="886"/>
      <c r="AZ1282" s="886"/>
      <c r="BA1282" s="886"/>
      <c r="BB1282" s="886"/>
      <c r="BC1282" s="886"/>
      <c r="BD1282" s="886"/>
      <c r="BE1282" s="886"/>
      <c r="BF1282" s="525"/>
      <c r="BG1282" s="902"/>
      <c r="BH1282" s="903"/>
      <c r="BI1282" s="903"/>
      <c r="BJ1282" s="903"/>
      <c r="BK1282" s="903"/>
      <c r="BL1282" s="904"/>
    </row>
    <row r="1283" spans="1:80" ht="12.75" customHeight="1">
      <c r="A1283" s="263"/>
      <c r="B1283" s="972"/>
      <c r="C1283" s="973"/>
      <c r="D1283" s="974"/>
      <c r="E1283" s="1185" t="s">
        <v>1</v>
      </c>
      <c r="F1283" s="1186"/>
      <c r="G1283" s="1180" t="s">
        <v>131</v>
      </c>
      <c r="H1283" s="1180"/>
      <c r="I1283" s="1180"/>
      <c r="J1283" s="1180"/>
      <c r="K1283" s="1180"/>
      <c r="L1283" s="1180"/>
      <c r="M1283" s="1180"/>
      <c r="N1283" s="1180"/>
      <c r="O1283" s="1180"/>
      <c r="P1283" s="1180"/>
      <c r="Q1283" s="1180"/>
      <c r="R1283" s="1180"/>
      <c r="S1283" s="1180"/>
      <c r="T1283" s="1180"/>
      <c r="U1283" s="1180"/>
      <c r="V1283" s="1180"/>
      <c r="W1283" s="1180"/>
      <c r="X1283" s="1180"/>
      <c r="Y1283" s="1180"/>
      <c r="Z1283" s="1180"/>
      <c r="AA1283" s="1180"/>
      <c r="AB1283" s="1180"/>
      <c r="AC1283" s="1180"/>
      <c r="AD1283" s="1180"/>
      <c r="AE1283" s="1180"/>
      <c r="AF1283" s="1180"/>
      <c r="AG1283" s="1180"/>
      <c r="AH1283" s="1180"/>
      <c r="AI1283" s="1180"/>
      <c r="AJ1283" s="1180"/>
      <c r="AK1283" s="1180"/>
      <c r="AL1283" s="1180"/>
      <c r="AM1283" s="1180"/>
      <c r="AN1283" s="1180"/>
      <c r="AO1283" s="1180"/>
      <c r="AP1283" s="1180"/>
      <c r="AQ1283" s="1180"/>
      <c r="AR1283" s="1180"/>
      <c r="AS1283" s="1180"/>
      <c r="AT1283" s="1180"/>
      <c r="AU1283" s="1180"/>
      <c r="AV1283" s="1180"/>
      <c r="AW1283" s="1180"/>
      <c r="AX1283" s="1180"/>
      <c r="AY1283" s="1180"/>
      <c r="AZ1283" s="1180"/>
      <c r="BA1283" s="1180"/>
      <c r="BB1283" s="1180"/>
      <c r="BC1283" s="1180"/>
      <c r="BD1283" s="1180"/>
      <c r="BE1283" s="1180"/>
      <c r="BF1283" s="1181"/>
      <c r="BG1283" s="902"/>
      <c r="BH1283" s="903"/>
      <c r="BI1283" s="903"/>
      <c r="BJ1283" s="903"/>
      <c r="BK1283" s="903"/>
      <c r="BL1283" s="904"/>
    </row>
    <row r="1284" spans="1:80" s="32" customFormat="1" ht="12.75" customHeight="1">
      <c r="A1284" s="111"/>
      <c r="B1284" s="972"/>
      <c r="C1284" s="973"/>
      <c r="D1284" s="974"/>
      <c r="E1284" s="526"/>
      <c r="F1284" s="527"/>
      <c r="G1284" s="1184" t="s">
        <v>6</v>
      </c>
      <c r="H1284" s="1184"/>
      <c r="I1284" s="949" t="s">
        <v>606</v>
      </c>
      <c r="J1284" s="949"/>
      <c r="K1284" s="949"/>
      <c r="L1284" s="949"/>
      <c r="M1284" s="949"/>
      <c r="N1284" s="949"/>
      <c r="O1284" s="949"/>
      <c r="P1284" s="949"/>
      <c r="Q1284" s="949"/>
      <c r="R1284" s="949"/>
      <c r="S1284" s="949"/>
      <c r="T1284" s="949"/>
      <c r="U1284" s="949"/>
      <c r="V1284" s="949"/>
      <c r="W1284" s="949"/>
      <c r="X1284" s="949"/>
      <c r="Y1284" s="949"/>
      <c r="Z1284" s="949"/>
      <c r="AA1284" s="949"/>
      <c r="AB1284" s="949"/>
      <c r="AC1284" s="949"/>
      <c r="AD1284" s="949"/>
      <c r="AE1284" s="949"/>
      <c r="AF1284" s="949"/>
      <c r="AG1284" s="949"/>
      <c r="AH1284" s="949"/>
      <c r="AI1284" s="949"/>
      <c r="AJ1284" s="949"/>
      <c r="AK1284" s="949"/>
      <c r="AL1284" s="949"/>
      <c r="AM1284" s="949"/>
      <c r="AN1284" s="949"/>
      <c r="AO1284" s="949"/>
      <c r="AP1284" s="949"/>
      <c r="AQ1284" s="949"/>
      <c r="AR1284" s="949"/>
      <c r="AS1284" s="949"/>
      <c r="AT1284" s="949"/>
      <c r="AU1284" s="949"/>
      <c r="AV1284" s="949"/>
      <c r="AW1284" s="949"/>
      <c r="AX1284" s="949"/>
      <c r="AY1284" s="949"/>
      <c r="AZ1284" s="949"/>
      <c r="BA1284" s="949"/>
      <c r="BB1284" s="949"/>
      <c r="BC1284" s="949"/>
      <c r="BD1284" s="949"/>
      <c r="BE1284" s="949"/>
      <c r="BF1284" s="950"/>
      <c r="BG1284" s="902"/>
      <c r="BH1284" s="903"/>
      <c r="BI1284" s="903"/>
      <c r="BJ1284" s="903"/>
      <c r="BK1284" s="903"/>
      <c r="BL1284" s="904"/>
      <c r="BM1284" s="92"/>
      <c r="BN1284" s="105"/>
      <c r="BO1284" s="105"/>
      <c r="BP1284" s="105"/>
      <c r="BQ1284" s="105"/>
      <c r="BR1284" s="105"/>
      <c r="BS1284" s="105"/>
      <c r="BT1284" s="105"/>
      <c r="BU1284" s="105"/>
      <c r="BV1284" s="105"/>
      <c r="BW1284" s="105"/>
      <c r="BX1284" s="105"/>
      <c r="BY1284" s="105"/>
      <c r="BZ1284" s="105"/>
      <c r="CA1284" s="105"/>
      <c r="CB1284" s="105"/>
    </row>
    <row r="1285" spans="1:80" s="32" customFormat="1" ht="12.75" customHeight="1">
      <c r="A1285" s="111"/>
      <c r="B1285" s="972"/>
      <c r="C1285" s="973"/>
      <c r="D1285" s="974"/>
      <c r="E1285" s="526"/>
      <c r="F1285" s="527"/>
      <c r="G1285" s="528"/>
      <c r="H1285" s="528"/>
      <c r="I1285" s="949"/>
      <c r="J1285" s="949"/>
      <c r="K1285" s="949"/>
      <c r="L1285" s="949"/>
      <c r="M1285" s="949"/>
      <c r="N1285" s="949"/>
      <c r="O1285" s="949"/>
      <c r="P1285" s="949"/>
      <c r="Q1285" s="949"/>
      <c r="R1285" s="949"/>
      <c r="S1285" s="949"/>
      <c r="T1285" s="949"/>
      <c r="U1285" s="949"/>
      <c r="V1285" s="949"/>
      <c r="W1285" s="949"/>
      <c r="X1285" s="949"/>
      <c r="Y1285" s="949"/>
      <c r="Z1285" s="949"/>
      <c r="AA1285" s="949"/>
      <c r="AB1285" s="949"/>
      <c r="AC1285" s="949"/>
      <c r="AD1285" s="949"/>
      <c r="AE1285" s="949"/>
      <c r="AF1285" s="949"/>
      <c r="AG1285" s="949"/>
      <c r="AH1285" s="949"/>
      <c r="AI1285" s="949"/>
      <c r="AJ1285" s="949"/>
      <c r="AK1285" s="949"/>
      <c r="AL1285" s="949"/>
      <c r="AM1285" s="949"/>
      <c r="AN1285" s="949"/>
      <c r="AO1285" s="949"/>
      <c r="AP1285" s="949"/>
      <c r="AQ1285" s="949"/>
      <c r="AR1285" s="949"/>
      <c r="AS1285" s="949"/>
      <c r="AT1285" s="949"/>
      <c r="AU1285" s="949"/>
      <c r="AV1285" s="949"/>
      <c r="AW1285" s="949"/>
      <c r="AX1285" s="949"/>
      <c r="AY1285" s="949"/>
      <c r="AZ1285" s="949"/>
      <c r="BA1285" s="949"/>
      <c r="BB1285" s="949"/>
      <c r="BC1285" s="949"/>
      <c r="BD1285" s="949"/>
      <c r="BE1285" s="949"/>
      <c r="BF1285" s="950"/>
      <c r="BG1285" s="902"/>
      <c r="BH1285" s="903"/>
      <c r="BI1285" s="903"/>
      <c r="BJ1285" s="903"/>
      <c r="BK1285" s="903"/>
      <c r="BL1285" s="904"/>
      <c r="BM1285" s="92"/>
      <c r="BN1285" s="105"/>
      <c r="BO1285" s="105"/>
      <c r="BP1285" s="105"/>
      <c r="BQ1285" s="105"/>
      <c r="BR1285" s="105"/>
      <c r="BS1285" s="105"/>
      <c r="BT1285" s="105"/>
      <c r="BU1285" s="105"/>
      <c r="BV1285" s="105"/>
      <c r="BW1285" s="105"/>
      <c r="BX1285" s="105"/>
      <c r="BY1285" s="105"/>
      <c r="BZ1285" s="105"/>
      <c r="CA1285" s="105"/>
      <c r="CB1285" s="105"/>
    </row>
    <row r="1286" spans="1:80" s="32" customFormat="1" ht="12.75" customHeight="1">
      <c r="A1286" s="111"/>
      <c r="B1286" s="972"/>
      <c r="C1286" s="973"/>
      <c r="D1286" s="974"/>
      <c r="E1286" s="492"/>
      <c r="F1286" s="493"/>
      <c r="G1286" s="527"/>
      <c r="H1286" s="527"/>
      <c r="I1286" s="949"/>
      <c r="J1286" s="949"/>
      <c r="K1286" s="949"/>
      <c r="L1286" s="949"/>
      <c r="M1286" s="949"/>
      <c r="N1286" s="949"/>
      <c r="O1286" s="949"/>
      <c r="P1286" s="949"/>
      <c r="Q1286" s="949"/>
      <c r="R1286" s="949"/>
      <c r="S1286" s="949"/>
      <c r="T1286" s="949"/>
      <c r="U1286" s="949"/>
      <c r="V1286" s="949"/>
      <c r="W1286" s="949"/>
      <c r="X1286" s="949"/>
      <c r="Y1286" s="949"/>
      <c r="Z1286" s="949"/>
      <c r="AA1286" s="949"/>
      <c r="AB1286" s="949"/>
      <c r="AC1286" s="949"/>
      <c r="AD1286" s="949"/>
      <c r="AE1286" s="949"/>
      <c r="AF1286" s="949"/>
      <c r="AG1286" s="949"/>
      <c r="AH1286" s="949"/>
      <c r="AI1286" s="949"/>
      <c r="AJ1286" s="949"/>
      <c r="AK1286" s="949"/>
      <c r="AL1286" s="949"/>
      <c r="AM1286" s="949"/>
      <c r="AN1286" s="949"/>
      <c r="AO1286" s="949"/>
      <c r="AP1286" s="949"/>
      <c r="AQ1286" s="949"/>
      <c r="AR1286" s="949"/>
      <c r="AS1286" s="949"/>
      <c r="AT1286" s="949"/>
      <c r="AU1286" s="949"/>
      <c r="AV1286" s="949"/>
      <c r="AW1286" s="949"/>
      <c r="AX1286" s="949"/>
      <c r="AY1286" s="949"/>
      <c r="AZ1286" s="949"/>
      <c r="BA1286" s="949"/>
      <c r="BB1286" s="949"/>
      <c r="BC1286" s="949"/>
      <c r="BD1286" s="949"/>
      <c r="BE1286" s="949"/>
      <c r="BF1286" s="950"/>
      <c r="BG1286" s="902"/>
      <c r="BH1286" s="903"/>
      <c r="BI1286" s="903"/>
      <c r="BJ1286" s="903"/>
      <c r="BK1286" s="903"/>
      <c r="BL1286" s="904"/>
      <c r="BM1286" s="92"/>
      <c r="BN1286" s="105"/>
      <c r="BO1286" s="105"/>
      <c r="BP1286" s="105"/>
      <c r="BQ1286" s="105"/>
      <c r="BR1286" s="105"/>
      <c r="BS1286" s="105"/>
      <c r="BT1286" s="105"/>
      <c r="BU1286" s="105"/>
      <c r="BV1286" s="105"/>
      <c r="BW1286" s="105"/>
      <c r="BX1286" s="105"/>
      <c r="BY1286" s="105"/>
      <c r="BZ1286" s="105"/>
      <c r="CA1286" s="105"/>
      <c r="CB1286" s="105"/>
    </row>
    <row r="1287" spans="1:80" s="32" customFormat="1" ht="5.25" customHeight="1">
      <c r="A1287" s="111"/>
      <c r="B1287" s="972"/>
      <c r="C1287" s="973"/>
      <c r="D1287" s="974"/>
      <c r="E1287" s="492"/>
      <c r="F1287" s="493"/>
      <c r="G1287" s="527"/>
      <c r="H1287" s="527"/>
      <c r="I1287" s="494"/>
      <c r="J1287" s="494"/>
      <c r="K1287" s="494"/>
      <c r="L1287" s="494"/>
      <c r="M1287" s="494"/>
      <c r="N1287" s="494"/>
      <c r="O1287" s="494"/>
      <c r="P1287" s="494"/>
      <c r="Q1287" s="494"/>
      <c r="R1287" s="494"/>
      <c r="S1287" s="494"/>
      <c r="T1287" s="494"/>
      <c r="U1287" s="494"/>
      <c r="V1287" s="494"/>
      <c r="W1287" s="494"/>
      <c r="X1287" s="494"/>
      <c r="Y1287" s="494"/>
      <c r="Z1287" s="494"/>
      <c r="AA1287" s="494"/>
      <c r="AB1287" s="494"/>
      <c r="AC1287" s="494"/>
      <c r="AD1287" s="494"/>
      <c r="AE1287" s="494"/>
      <c r="AF1287" s="494"/>
      <c r="AG1287" s="494"/>
      <c r="AH1287" s="494"/>
      <c r="AI1287" s="494"/>
      <c r="AJ1287" s="494"/>
      <c r="AK1287" s="494"/>
      <c r="AL1287" s="494"/>
      <c r="AM1287" s="494"/>
      <c r="AN1287" s="494"/>
      <c r="AO1287" s="494"/>
      <c r="AP1287" s="494"/>
      <c r="AQ1287" s="494"/>
      <c r="AR1287" s="494"/>
      <c r="AS1287" s="494"/>
      <c r="AT1287" s="494"/>
      <c r="AU1287" s="494"/>
      <c r="AV1287" s="494"/>
      <c r="AW1287" s="494"/>
      <c r="AX1287" s="494"/>
      <c r="AY1287" s="494"/>
      <c r="AZ1287" s="494"/>
      <c r="BA1287" s="494"/>
      <c r="BB1287" s="494"/>
      <c r="BC1287" s="494"/>
      <c r="BD1287" s="494"/>
      <c r="BE1287" s="494"/>
      <c r="BF1287" s="495"/>
      <c r="BG1287" s="902"/>
      <c r="BH1287" s="903"/>
      <c r="BI1287" s="903"/>
      <c r="BJ1287" s="903"/>
      <c r="BK1287" s="903"/>
      <c r="BL1287" s="904"/>
      <c r="BM1287" s="92"/>
      <c r="BN1287" s="105"/>
      <c r="BO1287" s="105"/>
      <c r="BP1287" s="105"/>
      <c r="BQ1287" s="105"/>
      <c r="BR1287" s="105"/>
      <c r="BS1287" s="105"/>
      <c r="BT1287" s="105"/>
      <c r="BU1287" s="105"/>
      <c r="BV1287" s="105"/>
      <c r="BW1287" s="105"/>
      <c r="BX1287" s="105"/>
      <c r="BY1287" s="105"/>
      <c r="BZ1287" s="105"/>
      <c r="CA1287" s="105"/>
      <c r="CB1287" s="105"/>
    </row>
    <row r="1288" spans="1:80" s="32" customFormat="1" ht="12.75" customHeight="1">
      <c r="A1288" s="111"/>
      <c r="B1288" s="972"/>
      <c r="C1288" s="973"/>
      <c r="D1288" s="974"/>
      <c r="E1288" s="526"/>
      <c r="F1288" s="527"/>
      <c r="G1288" s="1184" t="s">
        <v>3</v>
      </c>
      <c r="H1288" s="1184"/>
      <c r="I1288" s="949" t="s">
        <v>1467</v>
      </c>
      <c r="J1288" s="949"/>
      <c r="K1288" s="949"/>
      <c r="L1288" s="949"/>
      <c r="M1288" s="949"/>
      <c r="N1288" s="949"/>
      <c r="O1288" s="949"/>
      <c r="P1288" s="949"/>
      <c r="Q1288" s="949"/>
      <c r="R1288" s="949"/>
      <c r="S1288" s="949"/>
      <c r="T1288" s="949"/>
      <c r="U1288" s="949"/>
      <c r="V1288" s="949"/>
      <c r="W1288" s="949"/>
      <c r="X1288" s="949"/>
      <c r="Y1288" s="949"/>
      <c r="Z1288" s="949"/>
      <c r="AA1288" s="949"/>
      <c r="AB1288" s="949"/>
      <c r="AC1288" s="949"/>
      <c r="AD1288" s="949"/>
      <c r="AE1288" s="949"/>
      <c r="AF1288" s="949"/>
      <c r="AG1288" s="949"/>
      <c r="AH1288" s="949"/>
      <c r="AI1288" s="949"/>
      <c r="AJ1288" s="949"/>
      <c r="AK1288" s="949"/>
      <c r="AL1288" s="949"/>
      <c r="AM1288" s="949"/>
      <c r="AN1288" s="949"/>
      <c r="AO1288" s="949"/>
      <c r="AP1288" s="949"/>
      <c r="AQ1288" s="949"/>
      <c r="AR1288" s="949"/>
      <c r="AS1288" s="949"/>
      <c r="AT1288" s="949"/>
      <c r="AU1288" s="949"/>
      <c r="AV1288" s="949"/>
      <c r="AW1288" s="949"/>
      <c r="AX1288" s="949"/>
      <c r="AY1288" s="949"/>
      <c r="AZ1288" s="949"/>
      <c r="BA1288" s="949"/>
      <c r="BB1288" s="949"/>
      <c r="BC1288" s="949"/>
      <c r="BD1288" s="949"/>
      <c r="BE1288" s="949"/>
      <c r="BF1288" s="950"/>
      <c r="BG1288" s="902"/>
      <c r="BH1288" s="903"/>
      <c r="BI1288" s="903"/>
      <c r="BJ1288" s="903"/>
      <c r="BK1288" s="903"/>
      <c r="BL1288" s="904"/>
      <c r="BM1288" s="92"/>
      <c r="BN1288" s="105"/>
      <c r="BO1288" s="105"/>
      <c r="BP1288" s="105"/>
      <c r="BQ1288" s="105"/>
      <c r="BR1288" s="105"/>
      <c r="BS1288" s="105"/>
      <c r="BT1288" s="105"/>
      <c r="BU1288" s="105"/>
      <c r="BV1288" s="105"/>
      <c r="BW1288" s="105"/>
      <c r="BX1288" s="105"/>
      <c r="BY1288" s="105"/>
      <c r="BZ1288" s="105"/>
      <c r="CA1288" s="105"/>
      <c r="CB1288" s="105"/>
    </row>
    <row r="1289" spans="1:80" s="32" customFormat="1" ht="12.75" customHeight="1">
      <c r="A1289" s="111"/>
      <c r="B1289" s="972"/>
      <c r="C1289" s="973"/>
      <c r="D1289" s="974"/>
      <c r="E1289" s="492"/>
      <c r="F1289" s="493"/>
      <c r="G1289" s="527"/>
      <c r="H1289" s="527"/>
      <c r="I1289" s="949"/>
      <c r="J1289" s="949"/>
      <c r="K1289" s="949"/>
      <c r="L1289" s="949"/>
      <c r="M1289" s="949"/>
      <c r="N1289" s="949"/>
      <c r="O1289" s="949"/>
      <c r="P1289" s="949"/>
      <c r="Q1289" s="949"/>
      <c r="R1289" s="949"/>
      <c r="S1289" s="949"/>
      <c r="T1289" s="949"/>
      <c r="U1289" s="949"/>
      <c r="V1289" s="949"/>
      <c r="W1289" s="949"/>
      <c r="X1289" s="949"/>
      <c r="Y1289" s="949"/>
      <c r="Z1289" s="949"/>
      <c r="AA1289" s="949"/>
      <c r="AB1289" s="949"/>
      <c r="AC1289" s="949"/>
      <c r="AD1289" s="949"/>
      <c r="AE1289" s="949"/>
      <c r="AF1289" s="949"/>
      <c r="AG1289" s="949"/>
      <c r="AH1289" s="949"/>
      <c r="AI1289" s="949"/>
      <c r="AJ1289" s="949"/>
      <c r="AK1289" s="949"/>
      <c r="AL1289" s="949"/>
      <c r="AM1289" s="949"/>
      <c r="AN1289" s="949"/>
      <c r="AO1289" s="949"/>
      <c r="AP1289" s="949"/>
      <c r="AQ1289" s="949"/>
      <c r="AR1289" s="949"/>
      <c r="AS1289" s="949"/>
      <c r="AT1289" s="949"/>
      <c r="AU1289" s="949"/>
      <c r="AV1289" s="949"/>
      <c r="AW1289" s="949"/>
      <c r="AX1289" s="949"/>
      <c r="AY1289" s="949"/>
      <c r="AZ1289" s="949"/>
      <c r="BA1289" s="949"/>
      <c r="BB1289" s="949"/>
      <c r="BC1289" s="949"/>
      <c r="BD1289" s="949"/>
      <c r="BE1289" s="949"/>
      <c r="BF1289" s="950"/>
      <c r="BG1289" s="902"/>
      <c r="BH1289" s="903"/>
      <c r="BI1289" s="903"/>
      <c r="BJ1289" s="903"/>
      <c r="BK1289" s="903"/>
      <c r="BL1289" s="904"/>
      <c r="BM1289" s="92"/>
      <c r="BN1289" s="105"/>
      <c r="BO1289" s="105"/>
      <c r="BP1289" s="105"/>
      <c r="BQ1289" s="105"/>
      <c r="BR1289" s="105"/>
      <c r="BS1289" s="105"/>
      <c r="BT1289" s="105"/>
      <c r="BU1289" s="105"/>
      <c r="BV1289" s="105"/>
      <c r="BW1289" s="105"/>
      <c r="BX1289" s="105"/>
      <c r="BY1289" s="105"/>
      <c r="BZ1289" s="105"/>
      <c r="CA1289" s="105"/>
      <c r="CB1289" s="105"/>
    </row>
    <row r="1290" spans="1:80" ht="12.75" customHeight="1">
      <c r="A1290" s="263"/>
      <c r="B1290" s="972"/>
      <c r="C1290" s="973"/>
      <c r="D1290" s="974"/>
      <c r="E1290" s="529"/>
      <c r="F1290" s="530"/>
      <c r="G1290" s="531"/>
      <c r="H1290" s="531"/>
      <c r="I1290" s="980" t="s">
        <v>134</v>
      </c>
      <c r="J1290" s="980"/>
      <c r="K1290" s="989" t="s">
        <v>132</v>
      </c>
      <c r="L1290" s="989"/>
      <c r="M1290" s="989"/>
      <c r="N1290" s="989"/>
      <c r="O1290" s="989"/>
      <c r="P1290" s="989"/>
      <c r="Q1290" s="989"/>
      <c r="R1290" s="989"/>
      <c r="S1290" s="989"/>
      <c r="T1290" s="989"/>
      <c r="U1290" s="989"/>
      <c r="V1290" s="989"/>
      <c r="W1290" s="989"/>
      <c r="X1290" s="989"/>
      <c r="Y1290" s="989"/>
      <c r="Z1290" s="989"/>
      <c r="AA1290" s="989"/>
      <c r="AB1290" s="989"/>
      <c r="AC1290" s="989"/>
      <c r="AD1290" s="989"/>
      <c r="AE1290" s="989"/>
      <c r="AF1290" s="989"/>
      <c r="AG1290" s="989"/>
      <c r="AH1290" s="989"/>
      <c r="AI1290" s="989"/>
      <c r="AJ1290" s="989"/>
      <c r="AK1290" s="989"/>
      <c r="AL1290" s="989"/>
      <c r="AM1290" s="989"/>
      <c r="AN1290" s="989"/>
      <c r="AO1290" s="989"/>
      <c r="AP1290" s="989"/>
      <c r="AQ1290" s="989"/>
      <c r="AR1290" s="989"/>
      <c r="AS1290" s="989"/>
      <c r="AT1290" s="989"/>
      <c r="AU1290" s="989"/>
      <c r="AV1290" s="989"/>
      <c r="AW1290" s="989"/>
      <c r="AX1290" s="989"/>
      <c r="AY1290" s="989"/>
      <c r="AZ1290" s="989"/>
      <c r="BA1290" s="989"/>
      <c r="BB1290" s="989"/>
      <c r="BC1290" s="989"/>
      <c r="BD1290" s="989"/>
      <c r="BE1290" s="989"/>
      <c r="BF1290" s="990"/>
      <c r="BG1290" s="902"/>
      <c r="BH1290" s="903"/>
      <c r="BI1290" s="903"/>
      <c r="BJ1290" s="903"/>
      <c r="BK1290" s="903"/>
      <c r="BL1290" s="904"/>
    </row>
    <row r="1291" spans="1:80" ht="12.75" customHeight="1">
      <c r="A1291" s="263"/>
      <c r="B1291" s="972"/>
      <c r="C1291" s="973"/>
      <c r="D1291" s="974"/>
      <c r="E1291" s="529"/>
      <c r="F1291" s="530"/>
      <c r="G1291" s="531"/>
      <c r="H1291" s="531"/>
      <c r="I1291" s="532"/>
      <c r="J1291" s="532"/>
      <c r="K1291" s="989"/>
      <c r="L1291" s="989"/>
      <c r="M1291" s="989"/>
      <c r="N1291" s="989"/>
      <c r="O1291" s="989"/>
      <c r="P1291" s="989"/>
      <c r="Q1291" s="989"/>
      <c r="R1291" s="989"/>
      <c r="S1291" s="989"/>
      <c r="T1291" s="989"/>
      <c r="U1291" s="989"/>
      <c r="V1291" s="989"/>
      <c r="W1291" s="989"/>
      <c r="X1291" s="989"/>
      <c r="Y1291" s="989"/>
      <c r="Z1291" s="989"/>
      <c r="AA1291" s="989"/>
      <c r="AB1291" s="989"/>
      <c r="AC1291" s="989"/>
      <c r="AD1291" s="989"/>
      <c r="AE1291" s="989"/>
      <c r="AF1291" s="989"/>
      <c r="AG1291" s="989"/>
      <c r="AH1291" s="989"/>
      <c r="AI1291" s="989"/>
      <c r="AJ1291" s="989"/>
      <c r="AK1291" s="989"/>
      <c r="AL1291" s="989"/>
      <c r="AM1291" s="989"/>
      <c r="AN1291" s="989"/>
      <c r="AO1291" s="989"/>
      <c r="AP1291" s="989"/>
      <c r="AQ1291" s="989"/>
      <c r="AR1291" s="989"/>
      <c r="AS1291" s="989"/>
      <c r="AT1291" s="989"/>
      <c r="AU1291" s="989"/>
      <c r="AV1291" s="989"/>
      <c r="AW1291" s="989"/>
      <c r="AX1291" s="989"/>
      <c r="AY1291" s="989"/>
      <c r="AZ1291" s="989"/>
      <c r="BA1291" s="989"/>
      <c r="BB1291" s="989"/>
      <c r="BC1291" s="989"/>
      <c r="BD1291" s="989"/>
      <c r="BE1291" s="989"/>
      <c r="BF1291" s="990"/>
      <c r="BG1291" s="902"/>
      <c r="BH1291" s="903"/>
      <c r="BI1291" s="903"/>
      <c r="BJ1291" s="903"/>
      <c r="BK1291" s="903"/>
      <c r="BL1291" s="904"/>
    </row>
    <row r="1292" spans="1:80" ht="12.75" customHeight="1">
      <c r="A1292" s="263"/>
      <c r="B1292" s="972"/>
      <c r="C1292" s="973"/>
      <c r="D1292" s="974"/>
      <c r="E1292" s="529"/>
      <c r="F1292" s="530"/>
      <c r="G1292" s="531"/>
      <c r="H1292" s="531"/>
      <c r="I1292" s="980" t="s">
        <v>12</v>
      </c>
      <c r="J1292" s="980"/>
      <c r="K1292" s="989" t="s">
        <v>133</v>
      </c>
      <c r="L1292" s="989"/>
      <c r="M1292" s="989"/>
      <c r="N1292" s="989"/>
      <c r="O1292" s="989"/>
      <c r="P1292" s="989"/>
      <c r="Q1292" s="989"/>
      <c r="R1292" s="989"/>
      <c r="S1292" s="989"/>
      <c r="T1292" s="989"/>
      <c r="U1292" s="989"/>
      <c r="V1292" s="989"/>
      <c r="W1292" s="989"/>
      <c r="X1292" s="989"/>
      <c r="Y1292" s="989"/>
      <c r="Z1292" s="989"/>
      <c r="AA1292" s="989"/>
      <c r="AB1292" s="989"/>
      <c r="AC1292" s="989"/>
      <c r="AD1292" s="989"/>
      <c r="AE1292" s="989"/>
      <c r="AF1292" s="989"/>
      <c r="AG1292" s="989"/>
      <c r="AH1292" s="989"/>
      <c r="AI1292" s="989"/>
      <c r="AJ1292" s="989"/>
      <c r="AK1292" s="989"/>
      <c r="AL1292" s="989"/>
      <c r="AM1292" s="989"/>
      <c r="AN1292" s="989"/>
      <c r="AO1292" s="989"/>
      <c r="AP1292" s="989"/>
      <c r="AQ1292" s="989"/>
      <c r="AR1292" s="989"/>
      <c r="AS1292" s="989"/>
      <c r="AT1292" s="989"/>
      <c r="AU1292" s="989"/>
      <c r="AV1292" s="989"/>
      <c r="AW1292" s="989"/>
      <c r="AX1292" s="989"/>
      <c r="AY1292" s="989"/>
      <c r="AZ1292" s="989"/>
      <c r="BA1292" s="989"/>
      <c r="BB1292" s="989"/>
      <c r="BC1292" s="989"/>
      <c r="BD1292" s="989"/>
      <c r="BE1292" s="989"/>
      <c r="BF1292" s="990"/>
      <c r="BG1292" s="902"/>
      <c r="BH1292" s="903"/>
      <c r="BI1292" s="903"/>
      <c r="BJ1292" s="903"/>
      <c r="BK1292" s="903"/>
      <c r="BL1292" s="904"/>
    </row>
    <row r="1293" spans="1:80" ht="12.75" customHeight="1">
      <c r="A1293" s="263"/>
      <c r="B1293" s="972"/>
      <c r="C1293" s="973"/>
      <c r="D1293" s="974"/>
      <c r="E1293" s="529"/>
      <c r="F1293" s="530"/>
      <c r="G1293" s="531"/>
      <c r="H1293" s="531"/>
      <c r="I1293" s="532"/>
      <c r="J1293" s="532"/>
      <c r="K1293" s="989"/>
      <c r="L1293" s="989"/>
      <c r="M1293" s="989"/>
      <c r="N1293" s="989"/>
      <c r="O1293" s="989"/>
      <c r="P1293" s="989"/>
      <c r="Q1293" s="989"/>
      <c r="R1293" s="989"/>
      <c r="S1293" s="989"/>
      <c r="T1293" s="989"/>
      <c r="U1293" s="989"/>
      <c r="V1293" s="989"/>
      <c r="W1293" s="989"/>
      <c r="X1293" s="989"/>
      <c r="Y1293" s="989"/>
      <c r="Z1293" s="989"/>
      <c r="AA1293" s="989"/>
      <c r="AB1293" s="989"/>
      <c r="AC1293" s="989"/>
      <c r="AD1293" s="989"/>
      <c r="AE1293" s="989"/>
      <c r="AF1293" s="989"/>
      <c r="AG1293" s="989"/>
      <c r="AH1293" s="989"/>
      <c r="AI1293" s="989"/>
      <c r="AJ1293" s="989"/>
      <c r="AK1293" s="989"/>
      <c r="AL1293" s="989"/>
      <c r="AM1293" s="989"/>
      <c r="AN1293" s="989"/>
      <c r="AO1293" s="989"/>
      <c r="AP1293" s="989"/>
      <c r="AQ1293" s="989"/>
      <c r="AR1293" s="989"/>
      <c r="AS1293" s="989"/>
      <c r="AT1293" s="989"/>
      <c r="AU1293" s="989"/>
      <c r="AV1293" s="989"/>
      <c r="AW1293" s="989"/>
      <c r="AX1293" s="989"/>
      <c r="AY1293" s="989"/>
      <c r="AZ1293" s="989"/>
      <c r="BA1293" s="989"/>
      <c r="BB1293" s="989"/>
      <c r="BC1293" s="989"/>
      <c r="BD1293" s="989"/>
      <c r="BE1293" s="989"/>
      <c r="BF1293" s="990"/>
      <c r="BG1293" s="902"/>
      <c r="BH1293" s="903"/>
      <c r="BI1293" s="903"/>
      <c r="BJ1293" s="903"/>
      <c r="BK1293" s="903"/>
      <c r="BL1293" s="904"/>
    </row>
    <row r="1294" spans="1:80" ht="12.75" customHeight="1">
      <c r="A1294" s="263"/>
      <c r="B1294" s="972"/>
      <c r="C1294" s="973"/>
      <c r="D1294" s="974"/>
      <c r="E1294" s="529"/>
      <c r="F1294" s="530"/>
      <c r="G1294" s="531"/>
      <c r="H1294" s="531"/>
      <c r="I1294" s="532"/>
      <c r="J1294" s="532"/>
      <c r="K1294" s="989"/>
      <c r="L1294" s="989"/>
      <c r="M1294" s="989"/>
      <c r="N1294" s="989"/>
      <c r="O1294" s="989"/>
      <c r="P1294" s="989"/>
      <c r="Q1294" s="989"/>
      <c r="R1294" s="989"/>
      <c r="S1294" s="989"/>
      <c r="T1294" s="989"/>
      <c r="U1294" s="989"/>
      <c r="V1294" s="989"/>
      <c r="W1294" s="989"/>
      <c r="X1294" s="989"/>
      <c r="Y1294" s="989"/>
      <c r="Z1294" s="989"/>
      <c r="AA1294" s="989"/>
      <c r="AB1294" s="989"/>
      <c r="AC1294" s="989"/>
      <c r="AD1294" s="989"/>
      <c r="AE1294" s="989"/>
      <c r="AF1294" s="989"/>
      <c r="AG1294" s="989"/>
      <c r="AH1294" s="989"/>
      <c r="AI1294" s="989"/>
      <c r="AJ1294" s="989"/>
      <c r="AK1294" s="989"/>
      <c r="AL1294" s="989"/>
      <c r="AM1294" s="989"/>
      <c r="AN1294" s="989"/>
      <c r="AO1294" s="989"/>
      <c r="AP1294" s="989"/>
      <c r="AQ1294" s="989"/>
      <c r="AR1294" s="989"/>
      <c r="AS1294" s="989"/>
      <c r="AT1294" s="989"/>
      <c r="AU1294" s="989"/>
      <c r="AV1294" s="989"/>
      <c r="AW1294" s="989"/>
      <c r="AX1294" s="989"/>
      <c r="AY1294" s="989"/>
      <c r="AZ1294" s="989"/>
      <c r="BA1294" s="989"/>
      <c r="BB1294" s="989"/>
      <c r="BC1294" s="989"/>
      <c r="BD1294" s="989"/>
      <c r="BE1294" s="989"/>
      <c r="BF1294" s="990"/>
      <c r="BG1294" s="902"/>
      <c r="BH1294" s="903"/>
      <c r="BI1294" s="903"/>
      <c r="BJ1294" s="903"/>
      <c r="BK1294" s="903"/>
      <c r="BL1294" s="904"/>
    </row>
    <row r="1295" spans="1:80" ht="12.75" customHeight="1">
      <c r="A1295" s="263"/>
      <c r="B1295" s="975"/>
      <c r="C1295" s="976"/>
      <c r="D1295" s="977"/>
      <c r="E1295" s="533"/>
      <c r="F1295" s="534"/>
      <c r="G1295" s="535"/>
      <c r="H1295" s="535"/>
      <c r="I1295" s="536"/>
      <c r="J1295" s="536"/>
      <c r="K1295" s="991"/>
      <c r="L1295" s="991"/>
      <c r="M1295" s="991"/>
      <c r="N1295" s="991"/>
      <c r="O1295" s="991"/>
      <c r="P1295" s="991"/>
      <c r="Q1295" s="991"/>
      <c r="R1295" s="991"/>
      <c r="S1295" s="991"/>
      <c r="T1295" s="991"/>
      <c r="U1295" s="991"/>
      <c r="V1295" s="991"/>
      <c r="W1295" s="991"/>
      <c r="X1295" s="991"/>
      <c r="Y1295" s="991"/>
      <c r="Z1295" s="991"/>
      <c r="AA1295" s="991"/>
      <c r="AB1295" s="991"/>
      <c r="AC1295" s="991"/>
      <c r="AD1295" s="991"/>
      <c r="AE1295" s="991"/>
      <c r="AF1295" s="991"/>
      <c r="AG1295" s="991"/>
      <c r="AH1295" s="991"/>
      <c r="AI1295" s="991"/>
      <c r="AJ1295" s="991"/>
      <c r="AK1295" s="991"/>
      <c r="AL1295" s="991"/>
      <c r="AM1295" s="991"/>
      <c r="AN1295" s="991"/>
      <c r="AO1295" s="991"/>
      <c r="AP1295" s="991"/>
      <c r="AQ1295" s="991"/>
      <c r="AR1295" s="991"/>
      <c r="AS1295" s="991"/>
      <c r="AT1295" s="991"/>
      <c r="AU1295" s="991"/>
      <c r="AV1295" s="991"/>
      <c r="AW1295" s="991"/>
      <c r="AX1295" s="991"/>
      <c r="AY1295" s="991"/>
      <c r="AZ1295" s="991"/>
      <c r="BA1295" s="991"/>
      <c r="BB1295" s="991"/>
      <c r="BC1295" s="991"/>
      <c r="BD1295" s="991"/>
      <c r="BE1295" s="991"/>
      <c r="BF1295" s="992"/>
      <c r="BG1295" s="905"/>
      <c r="BH1295" s="906"/>
      <c r="BI1295" s="906"/>
      <c r="BJ1295" s="906"/>
      <c r="BK1295" s="906"/>
      <c r="BL1295" s="907"/>
    </row>
    <row r="1296" spans="1:80" s="827" customFormat="1" ht="9.75" customHeight="1">
      <c r="BG1296" s="828"/>
      <c r="BH1296" s="828"/>
      <c r="BI1296" s="828"/>
      <c r="BJ1296" s="828"/>
      <c r="BK1296" s="828"/>
      <c r="BL1296" s="829"/>
      <c r="BM1296" s="829"/>
      <c r="BN1296" s="829"/>
      <c r="BO1296" s="829"/>
      <c r="BP1296" s="829"/>
      <c r="BQ1296" s="829"/>
      <c r="BR1296" s="829"/>
      <c r="BS1296" s="829"/>
      <c r="BT1296" s="829"/>
      <c r="BU1296" s="829"/>
      <c r="BV1296" s="829"/>
      <c r="BW1296" s="829"/>
      <c r="BX1296" s="829"/>
      <c r="BY1296" s="829"/>
      <c r="BZ1296" s="829"/>
      <c r="CA1296" s="829"/>
    </row>
    <row r="1297" spans="1:98" s="830" customFormat="1" ht="12.75" customHeight="1">
      <c r="B1297" s="831"/>
      <c r="C1297" s="831"/>
      <c r="D1297" s="831"/>
      <c r="E1297" s="858" t="s">
        <v>1513</v>
      </c>
      <c r="F1297" s="859"/>
      <c r="G1297" s="859"/>
      <c r="H1297" s="859"/>
      <c r="I1297" s="859"/>
      <c r="J1297" s="859"/>
      <c r="K1297" s="859"/>
      <c r="L1297" s="859"/>
      <c r="M1297" s="859"/>
      <c r="N1297" s="859"/>
      <c r="O1297" s="859"/>
      <c r="P1297" s="859"/>
      <c r="Q1297" s="859"/>
      <c r="R1297" s="859"/>
      <c r="S1297" s="859"/>
      <c r="T1297" s="859"/>
      <c r="U1297" s="859"/>
      <c r="V1297" s="859"/>
      <c r="W1297" s="859"/>
      <c r="X1297" s="859"/>
      <c r="Y1297" s="859"/>
      <c r="Z1297" s="859"/>
      <c r="AA1297" s="859"/>
      <c r="AB1297" s="859"/>
      <c r="AC1297" s="859"/>
      <c r="AD1297" s="859"/>
      <c r="AE1297" s="860"/>
      <c r="AF1297" s="864"/>
      <c r="AG1297" s="865"/>
      <c r="AH1297" s="865"/>
      <c r="AI1297" s="865"/>
      <c r="AJ1297" s="865"/>
      <c r="AK1297" s="865"/>
      <c r="AL1297" s="865"/>
      <c r="AM1297" s="865"/>
      <c r="AN1297" s="865"/>
      <c r="AO1297" s="865"/>
      <c r="AP1297" s="866"/>
      <c r="AQ1297" s="870"/>
      <c r="AR1297" s="870"/>
      <c r="AS1297" s="870"/>
      <c r="AT1297" s="870"/>
      <c r="AU1297" s="870"/>
      <c r="AV1297" s="870"/>
      <c r="AW1297" s="870"/>
      <c r="AX1297" s="870"/>
      <c r="AY1297" s="870"/>
      <c r="AZ1297" s="870"/>
      <c r="BA1297" s="870"/>
      <c r="BB1297" s="870"/>
      <c r="BC1297" s="870"/>
      <c r="BD1297" s="870"/>
      <c r="BE1297" s="870"/>
      <c r="BF1297" s="870"/>
      <c r="BG1297" s="832"/>
      <c r="BH1297" s="832"/>
      <c r="BI1297" s="832"/>
      <c r="BJ1297" s="832"/>
      <c r="BK1297" s="832"/>
      <c r="BL1297" s="832"/>
      <c r="BM1297" s="857" t="s">
        <v>82</v>
      </c>
      <c r="BN1297" s="857"/>
      <c r="BO1297" s="857"/>
      <c r="BP1297" s="857"/>
      <c r="BQ1297" s="857"/>
      <c r="BR1297" s="857"/>
      <c r="BS1297" s="857"/>
      <c r="BT1297" s="857"/>
      <c r="BU1297" s="857"/>
      <c r="BV1297" s="857"/>
      <c r="BW1297" s="857"/>
      <c r="BX1297" s="832"/>
      <c r="BY1297" s="832"/>
      <c r="BZ1297" s="832"/>
      <c r="CA1297" s="832"/>
      <c r="CB1297" s="832"/>
      <c r="CC1297" s="832"/>
      <c r="CD1297" s="832"/>
      <c r="CE1297" s="832"/>
      <c r="CF1297" s="832"/>
      <c r="CG1297" s="832"/>
      <c r="CH1297" s="832"/>
      <c r="CK1297" s="833"/>
      <c r="CL1297" s="834"/>
      <c r="CM1297" s="834"/>
      <c r="CN1297" s="834"/>
      <c r="CO1297" s="834"/>
      <c r="CP1297" s="834"/>
      <c r="CQ1297" s="834"/>
      <c r="CR1297" s="834"/>
      <c r="CS1297" s="834"/>
    </row>
    <row r="1298" spans="1:98" s="830" customFormat="1" ht="12.75" customHeight="1">
      <c r="B1298" s="831"/>
      <c r="C1298" s="831"/>
      <c r="D1298" s="831"/>
      <c r="E1298" s="861"/>
      <c r="F1298" s="862"/>
      <c r="G1298" s="862"/>
      <c r="H1298" s="862"/>
      <c r="I1298" s="862"/>
      <c r="J1298" s="862"/>
      <c r="K1298" s="862"/>
      <c r="L1298" s="862"/>
      <c r="M1298" s="862"/>
      <c r="N1298" s="862"/>
      <c r="O1298" s="862"/>
      <c r="P1298" s="862"/>
      <c r="Q1298" s="862"/>
      <c r="R1298" s="862"/>
      <c r="S1298" s="862"/>
      <c r="T1298" s="862"/>
      <c r="U1298" s="862"/>
      <c r="V1298" s="862"/>
      <c r="W1298" s="862"/>
      <c r="X1298" s="862"/>
      <c r="Y1298" s="862"/>
      <c r="Z1298" s="862"/>
      <c r="AA1298" s="862"/>
      <c r="AB1298" s="862"/>
      <c r="AC1298" s="862"/>
      <c r="AD1298" s="862"/>
      <c r="AE1298" s="863"/>
      <c r="AF1298" s="867"/>
      <c r="AG1298" s="868"/>
      <c r="AH1298" s="868"/>
      <c r="AI1298" s="868"/>
      <c r="AJ1298" s="868"/>
      <c r="AK1298" s="868"/>
      <c r="AL1298" s="868"/>
      <c r="AM1298" s="868"/>
      <c r="AN1298" s="868"/>
      <c r="AO1298" s="868"/>
      <c r="AP1298" s="869"/>
      <c r="AQ1298" s="870"/>
      <c r="AR1298" s="870"/>
      <c r="AS1298" s="870"/>
      <c r="AT1298" s="870"/>
      <c r="AU1298" s="870"/>
      <c r="AV1298" s="870"/>
      <c r="AW1298" s="870"/>
      <c r="AX1298" s="870"/>
      <c r="AY1298" s="870"/>
      <c r="AZ1298" s="870"/>
      <c r="BA1298" s="870"/>
      <c r="BB1298" s="870"/>
      <c r="BC1298" s="870"/>
      <c r="BD1298" s="870"/>
      <c r="BE1298" s="870"/>
      <c r="BF1298" s="870"/>
      <c r="BG1298" s="832"/>
      <c r="BH1298" s="832"/>
      <c r="BI1298" s="832"/>
      <c r="BJ1298" s="832"/>
      <c r="BK1298" s="832"/>
      <c r="BL1298" s="832"/>
      <c r="BM1298" s="832"/>
      <c r="BN1298" s="832"/>
      <c r="BO1298" s="832"/>
      <c r="BP1298" s="832"/>
      <c r="BQ1298" s="832"/>
      <c r="BR1298" s="832"/>
      <c r="BS1298" s="832"/>
      <c r="BT1298" s="832"/>
      <c r="BU1298" s="832"/>
      <c r="BV1298" s="832"/>
      <c r="BW1298" s="832"/>
      <c r="BX1298" s="832"/>
      <c r="BY1298" s="832"/>
      <c r="BZ1298" s="832"/>
      <c r="CA1298" s="832"/>
      <c r="CB1298" s="832"/>
      <c r="CC1298" s="832"/>
      <c r="CD1298" s="832"/>
      <c r="CE1298" s="832"/>
      <c r="CF1298" s="832"/>
      <c r="CG1298" s="832"/>
      <c r="CH1298" s="832"/>
      <c r="CK1298" s="833"/>
      <c r="CL1298" s="833"/>
      <c r="CM1298" s="833"/>
      <c r="CN1298" s="833"/>
      <c r="CO1298" s="833"/>
      <c r="CP1298" s="834"/>
      <c r="CQ1298" s="834"/>
      <c r="CR1298" s="834"/>
      <c r="CS1298" s="834"/>
    </row>
    <row r="1299" spans="1:98" ht="12" customHeight="1">
      <c r="A1299" s="263"/>
      <c r="B1299" s="5"/>
      <c r="C1299" s="5"/>
      <c r="D1299" s="5"/>
      <c r="E1299" s="207"/>
      <c r="F1299" s="207"/>
      <c r="G1299" s="207"/>
      <c r="H1299" s="207"/>
      <c r="I1299" s="207"/>
      <c r="J1299" s="207"/>
      <c r="K1299" s="207"/>
      <c r="L1299" s="207"/>
      <c r="M1299" s="207"/>
      <c r="N1299" s="207"/>
      <c r="O1299" s="207"/>
      <c r="P1299" s="207"/>
      <c r="Q1299" s="207"/>
      <c r="R1299" s="207"/>
      <c r="S1299" s="207"/>
      <c r="T1299" s="207"/>
      <c r="U1299" s="207"/>
      <c r="V1299" s="207"/>
      <c r="W1299" s="207"/>
      <c r="X1299" s="207"/>
      <c r="Y1299" s="207"/>
      <c r="Z1299" s="207"/>
      <c r="AA1299" s="207"/>
      <c r="AB1299" s="207"/>
      <c r="AC1299" s="207"/>
      <c r="AD1299" s="207"/>
      <c r="AE1299" s="207"/>
      <c r="AF1299" s="207"/>
      <c r="AG1299" s="207"/>
      <c r="AH1299" s="207"/>
      <c r="AI1299" s="207"/>
      <c r="AJ1299" s="207"/>
      <c r="AK1299" s="207"/>
      <c r="AL1299" s="207"/>
      <c r="AM1299" s="207"/>
      <c r="AN1299" s="207"/>
      <c r="AO1299" s="207"/>
      <c r="AP1299" s="207"/>
      <c r="AQ1299" s="207"/>
      <c r="AR1299" s="207"/>
      <c r="AS1299" s="207"/>
      <c r="AT1299" s="207"/>
      <c r="AU1299" s="207"/>
      <c r="AV1299" s="207"/>
      <c r="AW1299" s="207"/>
      <c r="AX1299" s="207"/>
      <c r="AY1299" s="207"/>
      <c r="AZ1299" s="207"/>
      <c r="BA1299" s="207"/>
      <c r="BB1299" s="207"/>
      <c r="BC1299" s="207"/>
      <c r="BD1299" s="207"/>
      <c r="BE1299" s="207"/>
      <c r="BF1299" s="209"/>
      <c r="BG1299" s="99"/>
      <c r="BH1299" s="99"/>
      <c r="BI1299" s="99"/>
      <c r="BJ1299" s="99"/>
      <c r="BK1299" s="99"/>
      <c r="BL1299" s="99"/>
    </row>
    <row r="1300" spans="1:98" s="14" customFormat="1" ht="20.100000000000001" customHeight="1">
      <c r="A1300" s="113" t="s">
        <v>310</v>
      </c>
      <c r="B1300" s="90"/>
      <c r="C1300" s="90"/>
      <c r="D1300" s="11"/>
      <c r="E1300" s="12"/>
      <c r="F1300" s="12"/>
      <c r="G1300" s="12"/>
      <c r="H1300" s="12"/>
      <c r="I1300" s="12"/>
      <c r="J1300" s="12"/>
      <c r="K1300" s="12"/>
      <c r="L1300" s="12"/>
      <c r="M1300" s="12"/>
      <c r="N1300" s="12"/>
      <c r="O1300" s="12"/>
      <c r="P1300" s="12"/>
      <c r="Q1300" s="12"/>
      <c r="R1300" s="12"/>
      <c r="S1300" s="12"/>
      <c r="T1300" s="12"/>
      <c r="U1300" s="12"/>
      <c r="V1300" s="12"/>
      <c r="W1300" s="13"/>
      <c r="X1300" s="13"/>
      <c r="Y1300" s="13"/>
      <c r="Z1300" s="13"/>
      <c r="AA1300" s="13"/>
      <c r="AB1300" s="13"/>
      <c r="AC1300" s="13"/>
      <c r="AD1300" s="13"/>
      <c r="AE1300" s="13"/>
      <c r="AF1300" s="13"/>
      <c r="AG1300" s="13"/>
      <c r="AH1300" s="13"/>
      <c r="AI1300" s="13"/>
      <c r="AJ1300" s="13"/>
      <c r="AK1300" s="13"/>
      <c r="AL1300" s="13"/>
      <c r="AM1300" s="13"/>
      <c r="AN1300" s="13"/>
      <c r="AO1300" s="13"/>
      <c r="AP1300" s="13"/>
      <c r="BG1300" s="93"/>
      <c r="BH1300" s="93"/>
      <c r="BI1300" s="93"/>
      <c r="BJ1300" s="93"/>
      <c r="BK1300" s="93"/>
      <c r="BL1300" s="93"/>
      <c r="BM1300" s="101"/>
      <c r="BN1300" s="101"/>
      <c r="BO1300" s="101"/>
      <c r="BP1300" s="101"/>
      <c r="BQ1300" s="101"/>
      <c r="BR1300" s="101"/>
      <c r="BS1300" s="101"/>
      <c r="BT1300" s="101"/>
      <c r="BU1300" s="101"/>
      <c r="BV1300" s="101"/>
      <c r="BW1300" s="101"/>
      <c r="BX1300" s="101"/>
      <c r="BY1300" s="101"/>
      <c r="BZ1300" s="101"/>
      <c r="CA1300" s="101"/>
      <c r="CB1300" s="101"/>
    </row>
    <row r="1301" spans="1:98" s="15" customFormat="1" ht="18" customHeight="1">
      <c r="A1301" s="90"/>
      <c r="B1301" s="925" t="s">
        <v>1592</v>
      </c>
      <c r="C1301" s="926"/>
      <c r="D1301" s="926"/>
      <c r="E1301" s="926"/>
      <c r="F1301" s="926"/>
      <c r="G1301" s="926"/>
      <c r="H1301" s="926"/>
      <c r="I1301" s="926"/>
      <c r="J1301" s="926"/>
      <c r="K1301" s="926"/>
      <c r="L1301" s="926"/>
      <c r="M1301" s="926"/>
      <c r="N1301" s="926"/>
      <c r="O1301" s="926"/>
      <c r="P1301" s="926"/>
      <c r="Q1301" s="926"/>
      <c r="R1301" s="926"/>
      <c r="S1301" s="926"/>
      <c r="T1301" s="926"/>
      <c r="U1301" s="926"/>
      <c r="V1301" s="926"/>
      <c r="W1301" s="926"/>
      <c r="X1301" s="926"/>
      <c r="Y1301" s="926"/>
      <c r="Z1301" s="926"/>
      <c r="AA1301" s="926"/>
      <c r="AB1301" s="926"/>
      <c r="AC1301" s="926"/>
      <c r="AD1301" s="926"/>
      <c r="AE1301" s="926"/>
      <c r="AF1301" s="926"/>
      <c r="AG1301" s="926"/>
      <c r="AH1301" s="926"/>
      <c r="AI1301" s="926"/>
      <c r="AJ1301" s="926"/>
      <c r="AK1301" s="926"/>
      <c r="AL1301" s="926"/>
      <c r="AM1301" s="926"/>
      <c r="AN1301" s="926"/>
      <c r="AO1301" s="926"/>
      <c r="AP1301" s="926"/>
      <c r="AQ1301" s="926"/>
      <c r="AR1301" s="926"/>
      <c r="AS1301" s="926"/>
      <c r="AT1301" s="926"/>
      <c r="AU1301" s="926"/>
      <c r="AV1301" s="926"/>
      <c r="AW1301" s="926"/>
      <c r="AX1301" s="926"/>
      <c r="AY1301" s="926"/>
      <c r="AZ1301" s="926"/>
      <c r="BA1301" s="926"/>
      <c r="BB1301" s="926"/>
      <c r="BC1301" s="926"/>
      <c r="BD1301" s="926"/>
      <c r="BE1301" s="926"/>
      <c r="BF1301" s="926"/>
      <c r="BG1301" s="926"/>
      <c r="BH1301" s="926"/>
      <c r="BI1301" s="926"/>
      <c r="BJ1301" s="926"/>
      <c r="BK1301" s="926"/>
      <c r="BL1301" s="927"/>
      <c r="BM1301" s="103"/>
      <c r="BN1301" s="327"/>
      <c r="BO1301" s="143"/>
      <c r="BP1301" s="143"/>
      <c r="BQ1301" s="143"/>
      <c r="BR1301" s="143"/>
      <c r="BS1301" s="143"/>
      <c r="BT1301" s="143"/>
      <c r="BU1301" s="143"/>
      <c r="BV1301" s="143"/>
      <c r="BW1301" s="143"/>
      <c r="BX1301" s="143"/>
      <c r="BY1301" s="143"/>
      <c r="BZ1301" s="143"/>
      <c r="CA1301" s="143"/>
      <c r="CB1301" s="143"/>
      <c r="CC1301" s="143"/>
      <c r="CD1301" s="143"/>
      <c r="CE1301" s="143"/>
      <c r="CF1301" s="143"/>
      <c r="CG1301" s="143"/>
      <c r="CH1301" s="143"/>
      <c r="CI1301" s="143"/>
      <c r="CJ1301" s="143"/>
      <c r="CK1301" s="143"/>
      <c r="CL1301" s="143"/>
      <c r="CM1301" s="143"/>
      <c r="CN1301" s="143"/>
      <c r="CO1301" s="143"/>
      <c r="CP1301" s="143"/>
      <c r="CQ1301" s="143"/>
      <c r="CR1301" s="143"/>
      <c r="CS1301" s="143"/>
      <c r="CT1301" s="143"/>
    </row>
    <row r="1302" spans="1:98" ht="12.75" customHeight="1">
      <c r="A1302" s="263"/>
      <c r="B1302" s="969" t="s">
        <v>30</v>
      </c>
      <c r="C1302" s="970"/>
      <c r="D1302" s="971"/>
      <c r="E1302" s="908" t="s">
        <v>457</v>
      </c>
      <c r="F1302" s="909"/>
      <c r="G1302" s="909"/>
      <c r="H1302" s="909"/>
      <c r="I1302" s="909"/>
      <c r="J1302" s="909"/>
      <c r="K1302" s="909"/>
      <c r="L1302" s="909"/>
      <c r="M1302" s="909"/>
      <c r="N1302" s="909"/>
      <c r="O1302" s="909"/>
      <c r="P1302" s="909"/>
      <c r="Q1302" s="909"/>
      <c r="R1302" s="909"/>
      <c r="S1302" s="909"/>
      <c r="T1302" s="909"/>
      <c r="U1302" s="909"/>
      <c r="V1302" s="909"/>
      <c r="W1302" s="909"/>
      <c r="X1302" s="909"/>
      <c r="Y1302" s="909"/>
      <c r="Z1302" s="909"/>
      <c r="AA1302" s="909"/>
      <c r="AB1302" s="909"/>
      <c r="AC1302" s="909"/>
      <c r="AD1302" s="909"/>
      <c r="AE1302" s="909"/>
      <c r="AF1302" s="909"/>
      <c r="AG1302" s="909"/>
      <c r="AH1302" s="909"/>
      <c r="AI1302" s="909"/>
      <c r="AJ1302" s="909"/>
      <c r="AK1302" s="909"/>
      <c r="AL1302" s="909"/>
      <c r="AM1302" s="909"/>
      <c r="AN1302" s="909"/>
      <c r="AO1302" s="909"/>
      <c r="AP1302" s="909"/>
      <c r="AQ1302" s="909"/>
      <c r="AR1302" s="909"/>
      <c r="AS1302" s="909"/>
      <c r="AT1302" s="909"/>
      <c r="AU1302" s="909"/>
      <c r="AV1302" s="909"/>
      <c r="AW1302" s="909"/>
      <c r="AX1302" s="909"/>
      <c r="AY1302" s="909"/>
      <c r="AZ1302" s="909"/>
      <c r="BA1302" s="909"/>
      <c r="BB1302" s="909"/>
      <c r="BC1302" s="909"/>
      <c r="BD1302" s="909"/>
      <c r="BE1302" s="909"/>
      <c r="BF1302" s="910"/>
      <c r="BG1302" s="899"/>
      <c r="BH1302" s="900"/>
      <c r="BI1302" s="900"/>
      <c r="BJ1302" s="900"/>
      <c r="BK1302" s="900"/>
      <c r="BL1302" s="901"/>
    </row>
    <row r="1303" spans="1:98" ht="12.75" customHeight="1">
      <c r="A1303" s="263"/>
      <c r="B1303" s="975"/>
      <c r="C1303" s="976"/>
      <c r="D1303" s="977"/>
      <c r="E1303" s="914"/>
      <c r="F1303" s="915"/>
      <c r="G1303" s="915"/>
      <c r="H1303" s="915"/>
      <c r="I1303" s="915"/>
      <c r="J1303" s="915"/>
      <c r="K1303" s="915"/>
      <c r="L1303" s="915"/>
      <c r="M1303" s="915"/>
      <c r="N1303" s="915"/>
      <c r="O1303" s="915"/>
      <c r="P1303" s="915"/>
      <c r="Q1303" s="915"/>
      <c r="R1303" s="915"/>
      <c r="S1303" s="915"/>
      <c r="T1303" s="915"/>
      <c r="U1303" s="915"/>
      <c r="V1303" s="915"/>
      <c r="W1303" s="915"/>
      <c r="X1303" s="915"/>
      <c r="Y1303" s="915"/>
      <c r="Z1303" s="915"/>
      <c r="AA1303" s="915"/>
      <c r="AB1303" s="915"/>
      <c r="AC1303" s="915"/>
      <c r="AD1303" s="915"/>
      <c r="AE1303" s="915"/>
      <c r="AF1303" s="915"/>
      <c r="AG1303" s="915"/>
      <c r="AH1303" s="915"/>
      <c r="AI1303" s="915"/>
      <c r="AJ1303" s="915"/>
      <c r="AK1303" s="915"/>
      <c r="AL1303" s="915"/>
      <c r="AM1303" s="915"/>
      <c r="AN1303" s="915"/>
      <c r="AO1303" s="915"/>
      <c r="AP1303" s="915"/>
      <c r="AQ1303" s="915"/>
      <c r="AR1303" s="915"/>
      <c r="AS1303" s="915"/>
      <c r="AT1303" s="915"/>
      <c r="AU1303" s="915"/>
      <c r="AV1303" s="915"/>
      <c r="AW1303" s="915"/>
      <c r="AX1303" s="915"/>
      <c r="AY1303" s="915"/>
      <c r="AZ1303" s="915"/>
      <c r="BA1303" s="915"/>
      <c r="BB1303" s="915"/>
      <c r="BC1303" s="915"/>
      <c r="BD1303" s="915"/>
      <c r="BE1303" s="915"/>
      <c r="BF1303" s="916"/>
      <c r="BG1303" s="905"/>
      <c r="BH1303" s="906"/>
      <c r="BI1303" s="906"/>
      <c r="BJ1303" s="906"/>
      <c r="BK1303" s="906"/>
      <c r="BL1303" s="907"/>
    </row>
    <row r="1304" spans="1:98" ht="12.75" customHeight="1">
      <c r="A1304" s="263"/>
      <c r="B1304" s="969" t="s">
        <v>33</v>
      </c>
      <c r="C1304" s="970"/>
      <c r="D1304" s="971"/>
      <c r="E1304" s="881" t="s">
        <v>856</v>
      </c>
      <c r="F1304" s="882"/>
      <c r="G1304" s="882"/>
      <c r="H1304" s="882"/>
      <c r="I1304" s="882"/>
      <c r="J1304" s="882"/>
      <c r="K1304" s="882"/>
      <c r="L1304" s="882"/>
      <c r="M1304" s="882"/>
      <c r="N1304" s="882"/>
      <c r="O1304" s="882"/>
      <c r="P1304" s="882"/>
      <c r="Q1304" s="882"/>
      <c r="R1304" s="882"/>
      <c r="S1304" s="882"/>
      <c r="T1304" s="882"/>
      <c r="U1304" s="882"/>
      <c r="V1304" s="882"/>
      <c r="W1304" s="882"/>
      <c r="X1304" s="882"/>
      <c r="Y1304" s="882"/>
      <c r="Z1304" s="882"/>
      <c r="AA1304" s="882"/>
      <c r="AB1304" s="882"/>
      <c r="AC1304" s="882"/>
      <c r="AD1304" s="882"/>
      <c r="AE1304" s="882"/>
      <c r="AF1304" s="882"/>
      <c r="AG1304" s="882"/>
      <c r="AH1304" s="882"/>
      <c r="AI1304" s="882"/>
      <c r="AJ1304" s="882"/>
      <c r="AK1304" s="882"/>
      <c r="AL1304" s="882"/>
      <c r="AM1304" s="882"/>
      <c r="AN1304" s="882"/>
      <c r="AO1304" s="882"/>
      <c r="AP1304" s="882"/>
      <c r="AQ1304" s="882"/>
      <c r="AR1304" s="882"/>
      <c r="AS1304" s="882"/>
      <c r="AT1304" s="882"/>
      <c r="AU1304" s="882"/>
      <c r="AV1304" s="882"/>
      <c r="AW1304" s="882"/>
      <c r="AX1304" s="882"/>
      <c r="AY1304" s="882"/>
      <c r="AZ1304" s="882"/>
      <c r="BA1304" s="882"/>
      <c r="BB1304" s="882"/>
      <c r="BC1304" s="882"/>
      <c r="BD1304" s="882"/>
      <c r="BE1304" s="882"/>
      <c r="BF1304" s="891"/>
      <c r="BG1304" s="899"/>
      <c r="BH1304" s="900"/>
      <c r="BI1304" s="900"/>
      <c r="BJ1304" s="900"/>
      <c r="BK1304" s="900"/>
      <c r="BL1304" s="901"/>
    </row>
    <row r="1305" spans="1:98" ht="12.75" customHeight="1">
      <c r="A1305" s="263"/>
      <c r="B1305" s="972"/>
      <c r="C1305" s="973"/>
      <c r="D1305" s="974"/>
      <c r="E1305" s="1027"/>
      <c r="F1305" s="886"/>
      <c r="G1305" s="886"/>
      <c r="H1305" s="886"/>
      <c r="I1305" s="886"/>
      <c r="J1305" s="886"/>
      <c r="K1305" s="886"/>
      <c r="L1305" s="886"/>
      <c r="M1305" s="886"/>
      <c r="N1305" s="886"/>
      <c r="O1305" s="886"/>
      <c r="P1305" s="886"/>
      <c r="Q1305" s="886"/>
      <c r="R1305" s="886"/>
      <c r="S1305" s="886"/>
      <c r="T1305" s="886"/>
      <c r="U1305" s="886"/>
      <c r="V1305" s="886"/>
      <c r="W1305" s="886"/>
      <c r="X1305" s="886"/>
      <c r="Y1305" s="886"/>
      <c r="Z1305" s="886"/>
      <c r="AA1305" s="886"/>
      <c r="AB1305" s="886"/>
      <c r="AC1305" s="886"/>
      <c r="AD1305" s="886"/>
      <c r="AE1305" s="886"/>
      <c r="AF1305" s="886"/>
      <c r="AG1305" s="886"/>
      <c r="AH1305" s="886"/>
      <c r="AI1305" s="886"/>
      <c r="AJ1305" s="886"/>
      <c r="AK1305" s="886"/>
      <c r="AL1305" s="886"/>
      <c r="AM1305" s="886"/>
      <c r="AN1305" s="886"/>
      <c r="AO1305" s="886"/>
      <c r="AP1305" s="886"/>
      <c r="AQ1305" s="886"/>
      <c r="AR1305" s="886"/>
      <c r="AS1305" s="886"/>
      <c r="AT1305" s="886"/>
      <c r="AU1305" s="886"/>
      <c r="AV1305" s="886"/>
      <c r="AW1305" s="886"/>
      <c r="AX1305" s="886"/>
      <c r="AY1305" s="886"/>
      <c r="AZ1305" s="886"/>
      <c r="BA1305" s="886"/>
      <c r="BB1305" s="886"/>
      <c r="BC1305" s="886"/>
      <c r="BD1305" s="886"/>
      <c r="BE1305" s="886"/>
      <c r="BF1305" s="919"/>
      <c r="BG1305" s="902"/>
      <c r="BH1305" s="903"/>
      <c r="BI1305" s="903"/>
      <c r="BJ1305" s="903"/>
      <c r="BK1305" s="903"/>
      <c r="BL1305" s="904"/>
    </row>
    <row r="1306" spans="1:98" ht="12.75" customHeight="1">
      <c r="A1306" s="263"/>
      <c r="B1306" s="972"/>
      <c r="C1306" s="973"/>
      <c r="D1306" s="974"/>
      <c r="E1306" s="1027"/>
      <c r="F1306" s="886"/>
      <c r="G1306" s="886"/>
      <c r="H1306" s="886"/>
      <c r="I1306" s="886"/>
      <c r="J1306" s="886"/>
      <c r="K1306" s="886"/>
      <c r="L1306" s="886"/>
      <c r="M1306" s="886"/>
      <c r="N1306" s="886"/>
      <c r="O1306" s="886"/>
      <c r="P1306" s="886"/>
      <c r="Q1306" s="886"/>
      <c r="R1306" s="886"/>
      <c r="S1306" s="886"/>
      <c r="T1306" s="886"/>
      <c r="U1306" s="886"/>
      <c r="V1306" s="886"/>
      <c r="W1306" s="886"/>
      <c r="X1306" s="886"/>
      <c r="Y1306" s="886"/>
      <c r="Z1306" s="886"/>
      <c r="AA1306" s="886"/>
      <c r="AB1306" s="886"/>
      <c r="AC1306" s="886"/>
      <c r="AD1306" s="886"/>
      <c r="AE1306" s="886"/>
      <c r="AF1306" s="886"/>
      <c r="AG1306" s="886"/>
      <c r="AH1306" s="886"/>
      <c r="AI1306" s="886"/>
      <c r="AJ1306" s="886"/>
      <c r="AK1306" s="886"/>
      <c r="AL1306" s="886"/>
      <c r="AM1306" s="886"/>
      <c r="AN1306" s="886"/>
      <c r="AO1306" s="886"/>
      <c r="AP1306" s="886"/>
      <c r="AQ1306" s="886"/>
      <c r="AR1306" s="886"/>
      <c r="AS1306" s="886"/>
      <c r="AT1306" s="886"/>
      <c r="AU1306" s="886"/>
      <c r="AV1306" s="886"/>
      <c r="AW1306" s="886"/>
      <c r="AX1306" s="886"/>
      <c r="AY1306" s="886"/>
      <c r="AZ1306" s="886"/>
      <c r="BA1306" s="886"/>
      <c r="BB1306" s="886"/>
      <c r="BC1306" s="886"/>
      <c r="BD1306" s="886"/>
      <c r="BE1306" s="886"/>
      <c r="BF1306" s="919"/>
      <c r="BG1306" s="902"/>
      <c r="BH1306" s="903"/>
      <c r="BI1306" s="903"/>
      <c r="BJ1306" s="903"/>
      <c r="BK1306" s="903"/>
      <c r="BL1306" s="904"/>
    </row>
    <row r="1307" spans="1:98" ht="12.75" customHeight="1">
      <c r="A1307" s="263"/>
      <c r="B1307" s="975"/>
      <c r="C1307" s="976"/>
      <c r="D1307" s="977"/>
      <c r="E1307" s="883"/>
      <c r="F1307" s="884"/>
      <c r="G1307" s="884"/>
      <c r="H1307" s="884"/>
      <c r="I1307" s="884"/>
      <c r="J1307" s="884"/>
      <c r="K1307" s="884"/>
      <c r="L1307" s="884"/>
      <c r="M1307" s="884"/>
      <c r="N1307" s="884"/>
      <c r="O1307" s="884"/>
      <c r="P1307" s="884"/>
      <c r="Q1307" s="884"/>
      <c r="R1307" s="884"/>
      <c r="S1307" s="884"/>
      <c r="T1307" s="884"/>
      <c r="U1307" s="884"/>
      <c r="V1307" s="884"/>
      <c r="W1307" s="884"/>
      <c r="X1307" s="884"/>
      <c r="Y1307" s="884"/>
      <c r="Z1307" s="884"/>
      <c r="AA1307" s="884"/>
      <c r="AB1307" s="884"/>
      <c r="AC1307" s="884"/>
      <c r="AD1307" s="884"/>
      <c r="AE1307" s="884"/>
      <c r="AF1307" s="884"/>
      <c r="AG1307" s="884"/>
      <c r="AH1307" s="884"/>
      <c r="AI1307" s="884"/>
      <c r="AJ1307" s="884"/>
      <c r="AK1307" s="884"/>
      <c r="AL1307" s="884"/>
      <c r="AM1307" s="884"/>
      <c r="AN1307" s="884"/>
      <c r="AO1307" s="884"/>
      <c r="AP1307" s="884"/>
      <c r="AQ1307" s="884"/>
      <c r="AR1307" s="884"/>
      <c r="AS1307" s="884"/>
      <c r="AT1307" s="884"/>
      <c r="AU1307" s="884"/>
      <c r="AV1307" s="884"/>
      <c r="AW1307" s="884"/>
      <c r="AX1307" s="884"/>
      <c r="AY1307" s="884"/>
      <c r="AZ1307" s="884"/>
      <c r="BA1307" s="884"/>
      <c r="BB1307" s="884"/>
      <c r="BC1307" s="884"/>
      <c r="BD1307" s="884"/>
      <c r="BE1307" s="884"/>
      <c r="BF1307" s="892"/>
      <c r="BG1307" s="905"/>
      <c r="BH1307" s="906"/>
      <c r="BI1307" s="906"/>
      <c r="BJ1307" s="906"/>
      <c r="BK1307" s="906"/>
      <c r="BL1307" s="907"/>
    </row>
    <row r="1308" spans="1:98" ht="12.75" customHeight="1">
      <c r="A1308" s="263"/>
      <c r="B1308" s="969" t="s">
        <v>34</v>
      </c>
      <c r="C1308" s="970"/>
      <c r="D1308" s="971"/>
      <c r="E1308" s="908" t="s">
        <v>287</v>
      </c>
      <c r="F1308" s="909"/>
      <c r="G1308" s="909"/>
      <c r="H1308" s="909"/>
      <c r="I1308" s="909"/>
      <c r="J1308" s="909"/>
      <c r="K1308" s="909"/>
      <c r="L1308" s="909"/>
      <c r="M1308" s="909"/>
      <c r="N1308" s="909"/>
      <c r="O1308" s="909"/>
      <c r="P1308" s="909"/>
      <c r="Q1308" s="909"/>
      <c r="R1308" s="909"/>
      <c r="S1308" s="909"/>
      <c r="T1308" s="909"/>
      <c r="U1308" s="909"/>
      <c r="V1308" s="909"/>
      <c r="W1308" s="909"/>
      <c r="X1308" s="909"/>
      <c r="Y1308" s="909"/>
      <c r="Z1308" s="909"/>
      <c r="AA1308" s="909"/>
      <c r="AB1308" s="909"/>
      <c r="AC1308" s="909"/>
      <c r="AD1308" s="909"/>
      <c r="AE1308" s="909"/>
      <c r="AF1308" s="909"/>
      <c r="AG1308" s="909"/>
      <c r="AH1308" s="909"/>
      <c r="AI1308" s="909"/>
      <c r="AJ1308" s="909"/>
      <c r="AK1308" s="909"/>
      <c r="AL1308" s="909"/>
      <c r="AM1308" s="909"/>
      <c r="AN1308" s="909"/>
      <c r="AO1308" s="909"/>
      <c r="AP1308" s="909"/>
      <c r="AQ1308" s="909"/>
      <c r="AR1308" s="909"/>
      <c r="AS1308" s="909"/>
      <c r="AT1308" s="909"/>
      <c r="AU1308" s="909"/>
      <c r="AV1308" s="909"/>
      <c r="AW1308" s="909"/>
      <c r="AX1308" s="909"/>
      <c r="AY1308" s="909"/>
      <c r="AZ1308" s="909"/>
      <c r="BA1308" s="909"/>
      <c r="BB1308" s="909"/>
      <c r="BC1308" s="909"/>
      <c r="BD1308" s="909"/>
      <c r="BE1308" s="909"/>
      <c r="BF1308" s="910"/>
      <c r="BG1308" s="899"/>
      <c r="BH1308" s="900"/>
      <c r="BI1308" s="900"/>
      <c r="BJ1308" s="900"/>
      <c r="BK1308" s="900"/>
      <c r="BL1308" s="901"/>
    </row>
    <row r="1309" spans="1:98" ht="12.75" customHeight="1">
      <c r="A1309" s="263"/>
      <c r="B1309" s="975"/>
      <c r="C1309" s="976"/>
      <c r="D1309" s="977"/>
      <c r="E1309" s="914"/>
      <c r="F1309" s="915"/>
      <c r="G1309" s="915"/>
      <c r="H1309" s="915"/>
      <c r="I1309" s="915"/>
      <c r="J1309" s="915"/>
      <c r="K1309" s="915"/>
      <c r="L1309" s="915"/>
      <c r="M1309" s="915"/>
      <c r="N1309" s="915"/>
      <c r="O1309" s="915"/>
      <c r="P1309" s="915"/>
      <c r="Q1309" s="915"/>
      <c r="R1309" s="915"/>
      <c r="S1309" s="915"/>
      <c r="T1309" s="915"/>
      <c r="U1309" s="915"/>
      <c r="V1309" s="915"/>
      <c r="W1309" s="915"/>
      <c r="X1309" s="915"/>
      <c r="Y1309" s="915"/>
      <c r="Z1309" s="915"/>
      <c r="AA1309" s="915"/>
      <c r="AB1309" s="915"/>
      <c r="AC1309" s="915"/>
      <c r="AD1309" s="915"/>
      <c r="AE1309" s="915"/>
      <c r="AF1309" s="915"/>
      <c r="AG1309" s="915"/>
      <c r="AH1309" s="915"/>
      <c r="AI1309" s="915"/>
      <c r="AJ1309" s="915"/>
      <c r="AK1309" s="915"/>
      <c r="AL1309" s="915"/>
      <c r="AM1309" s="915"/>
      <c r="AN1309" s="915"/>
      <c r="AO1309" s="915"/>
      <c r="AP1309" s="915"/>
      <c r="AQ1309" s="915"/>
      <c r="AR1309" s="915"/>
      <c r="AS1309" s="915"/>
      <c r="AT1309" s="915"/>
      <c r="AU1309" s="915"/>
      <c r="AV1309" s="915"/>
      <c r="AW1309" s="915"/>
      <c r="AX1309" s="915"/>
      <c r="AY1309" s="915"/>
      <c r="AZ1309" s="915"/>
      <c r="BA1309" s="915"/>
      <c r="BB1309" s="915"/>
      <c r="BC1309" s="915"/>
      <c r="BD1309" s="915"/>
      <c r="BE1309" s="915"/>
      <c r="BF1309" s="916"/>
      <c r="BG1309" s="905"/>
      <c r="BH1309" s="906"/>
      <c r="BI1309" s="906"/>
      <c r="BJ1309" s="906"/>
      <c r="BK1309" s="906"/>
      <c r="BL1309" s="907"/>
    </row>
    <row r="1310" spans="1:98" ht="12.75" customHeight="1">
      <c r="A1310" s="263"/>
      <c r="B1310" s="969" t="s">
        <v>35</v>
      </c>
      <c r="C1310" s="970"/>
      <c r="D1310" s="971"/>
      <c r="E1310" s="908" t="s">
        <v>288</v>
      </c>
      <c r="F1310" s="909"/>
      <c r="G1310" s="909"/>
      <c r="H1310" s="909"/>
      <c r="I1310" s="909"/>
      <c r="J1310" s="909"/>
      <c r="K1310" s="909"/>
      <c r="L1310" s="909"/>
      <c r="M1310" s="909"/>
      <c r="N1310" s="909"/>
      <c r="O1310" s="909"/>
      <c r="P1310" s="909"/>
      <c r="Q1310" s="909"/>
      <c r="R1310" s="909"/>
      <c r="S1310" s="909"/>
      <c r="T1310" s="909"/>
      <c r="U1310" s="909"/>
      <c r="V1310" s="909"/>
      <c r="W1310" s="909"/>
      <c r="X1310" s="909"/>
      <c r="Y1310" s="909"/>
      <c r="Z1310" s="909"/>
      <c r="AA1310" s="909"/>
      <c r="AB1310" s="909"/>
      <c r="AC1310" s="909"/>
      <c r="AD1310" s="909"/>
      <c r="AE1310" s="909"/>
      <c r="AF1310" s="909"/>
      <c r="AG1310" s="909"/>
      <c r="AH1310" s="909"/>
      <c r="AI1310" s="909"/>
      <c r="AJ1310" s="909"/>
      <c r="AK1310" s="909"/>
      <c r="AL1310" s="909"/>
      <c r="AM1310" s="909"/>
      <c r="AN1310" s="909"/>
      <c r="AO1310" s="909"/>
      <c r="AP1310" s="909"/>
      <c r="AQ1310" s="909"/>
      <c r="AR1310" s="909"/>
      <c r="AS1310" s="909"/>
      <c r="AT1310" s="909"/>
      <c r="AU1310" s="909"/>
      <c r="AV1310" s="909"/>
      <c r="AW1310" s="909"/>
      <c r="AX1310" s="909"/>
      <c r="AY1310" s="909"/>
      <c r="AZ1310" s="909"/>
      <c r="BA1310" s="909"/>
      <c r="BB1310" s="909"/>
      <c r="BC1310" s="909"/>
      <c r="BD1310" s="909"/>
      <c r="BE1310" s="909"/>
      <c r="BF1310" s="910"/>
      <c r="BG1310" s="899"/>
      <c r="BH1310" s="900"/>
      <c r="BI1310" s="900"/>
      <c r="BJ1310" s="900"/>
      <c r="BK1310" s="900"/>
      <c r="BL1310" s="901"/>
    </row>
    <row r="1311" spans="1:98" ht="12.75" customHeight="1">
      <c r="A1311" s="263"/>
      <c r="B1311" s="972"/>
      <c r="C1311" s="973"/>
      <c r="D1311" s="974"/>
      <c r="E1311" s="911"/>
      <c r="F1311" s="912"/>
      <c r="G1311" s="912"/>
      <c r="H1311" s="912"/>
      <c r="I1311" s="912"/>
      <c r="J1311" s="912"/>
      <c r="K1311" s="912"/>
      <c r="L1311" s="912"/>
      <c r="M1311" s="912"/>
      <c r="N1311" s="912"/>
      <c r="O1311" s="912"/>
      <c r="P1311" s="912"/>
      <c r="Q1311" s="912"/>
      <c r="R1311" s="912"/>
      <c r="S1311" s="912"/>
      <c r="T1311" s="912"/>
      <c r="U1311" s="912"/>
      <c r="V1311" s="912"/>
      <c r="W1311" s="912"/>
      <c r="X1311" s="912"/>
      <c r="Y1311" s="912"/>
      <c r="Z1311" s="912"/>
      <c r="AA1311" s="912"/>
      <c r="AB1311" s="912"/>
      <c r="AC1311" s="912"/>
      <c r="AD1311" s="912"/>
      <c r="AE1311" s="912"/>
      <c r="AF1311" s="912"/>
      <c r="AG1311" s="912"/>
      <c r="AH1311" s="912"/>
      <c r="AI1311" s="912"/>
      <c r="AJ1311" s="912"/>
      <c r="AK1311" s="912"/>
      <c r="AL1311" s="912"/>
      <c r="AM1311" s="912"/>
      <c r="AN1311" s="912"/>
      <c r="AO1311" s="912"/>
      <c r="AP1311" s="912"/>
      <c r="AQ1311" s="912"/>
      <c r="AR1311" s="912"/>
      <c r="AS1311" s="912"/>
      <c r="AT1311" s="912"/>
      <c r="AU1311" s="912"/>
      <c r="AV1311" s="912"/>
      <c r="AW1311" s="912"/>
      <c r="AX1311" s="912"/>
      <c r="AY1311" s="912"/>
      <c r="AZ1311" s="912"/>
      <c r="BA1311" s="912"/>
      <c r="BB1311" s="912"/>
      <c r="BC1311" s="912"/>
      <c r="BD1311" s="912"/>
      <c r="BE1311" s="912"/>
      <c r="BF1311" s="913"/>
      <c r="BG1311" s="902"/>
      <c r="BH1311" s="903"/>
      <c r="BI1311" s="903"/>
      <c r="BJ1311" s="903"/>
      <c r="BK1311" s="903"/>
      <c r="BL1311" s="904"/>
    </row>
    <row r="1312" spans="1:98" ht="12.75" customHeight="1">
      <c r="A1312" s="263"/>
      <c r="B1312" s="975"/>
      <c r="C1312" s="976"/>
      <c r="D1312" s="977"/>
      <c r="E1312" s="914"/>
      <c r="F1312" s="915"/>
      <c r="G1312" s="915"/>
      <c r="H1312" s="915"/>
      <c r="I1312" s="915"/>
      <c r="J1312" s="915"/>
      <c r="K1312" s="915"/>
      <c r="L1312" s="915"/>
      <c r="M1312" s="915"/>
      <c r="N1312" s="915"/>
      <c r="O1312" s="915"/>
      <c r="P1312" s="915"/>
      <c r="Q1312" s="915"/>
      <c r="R1312" s="915"/>
      <c r="S1312" s="915"/>
      <c r="T1312" s="915"/>
      <c r="U1312" s="915"/>
      <c r="V1312" s="915"/>
      <c r="W1312" s="915"/>
      <c r="X1312" s="915"/>
      <c r="Y1312" s="915"/>
      <c r="Z1312" s="915"/>
      <c r="AA1312" s="915"/>
      <c r="AB1312" s="915"/>
      <c r="AC1312" s="915"/>
      <c r="AD1312" s="915"/>
      <c r="AE1312" s="915"/>
      <c r="AF1312" s="915"/>
      <c r="AG1312" s="915"/>
      <c r="AH1312" s="915"/>
      <c r="AI1312" s="915"/>
      <c r="AJ1312" s="915"/>
      <c r="AK1312" s="915"/>
      <c r="AL1312" s="915"/>
      <c r="AM1312" s="915"/>
      <c r="AN1312" s="915"/>
      <c r="AO1312" s="915"/>
      <c r="AP1312" s="915"/>
      <c r="AQ1312" s="915"/>
      <c r="AR1312" s="915"/>
      <c r="AS1312" s="915"/>
      <c r="AT1312" s="915"/>
      <c r="AU1312" s="915"/>
      <c r="AV1312" s="915"/>
      <c r="AW1312" s="915"/>
      <c r="AX1312" s="915"/>
      <c r="AY1312" s="915"/>
      <c r="AZ1312" s="915"/>
      <c r="BA1312" s="915"/>
      <c r="BB1312" s="915"/>
      <c r="BC1312" s="915"/>
      <c r="BD1312" s="915"/>
      <c r="BE1312" s="915"/>
      <c r="BF1312" s="916"/>
      <c r="BG1312" s="905"/>
      <c r="BH1312" s="906"/>
      <c r="BI1312" s="906"/>
      <c r="BJ1312" s="906"/>
      <c r="BK1312" s="906"/>
      <c r="BL1312" s="907"/>
    </row>
    <row r="1313" spans="1:80" s="456" customFormat="1" ht="12.75" customHeight="1">
      <c r="A1313" s="263"/>
      <c r="B1313" s="969" t="s">
        <v>1124</v>
      </c>
      <c r="C1313" s="970"/>
      <c r="D1313" s="971"/>
      <c r="E1313" s="881" t="s">
        <v>857</v>
      </c>
      <c r="F1313" s="882"/>
      <c r="G1313" s="882"/>
      <c r="H1313" s="882"/>
      <c r="I1313" s="882"/>
      <c r="J1313" s="882"/>
      <c r="K1313" s="882"/>
      <c r="L1313" s="882"/>
      <c r="M1313" s="882"/>
      <c r="N1313" s="882"/>
      <c r="O1313" s="882"/>
      <c r="P1313" s="882"/>
      <c r="Q1313" s="882"/>
      <c r="R1313" s="882"/>
      <c r="S1313" s="882"/>
      <c r="T1313" s="882"/>
      <c r="U1313" s="882"/>
      <c r="V1313" s="882"/>
      <c r="W1313" s="882"/>
      <c r="X1313" s="882"/>
      <c r="Y1313" s="882"/>
      <c r="Z1313" s="882"/>
      <c r="AA1313" s="882"/>
      <c r="AB1313" s="882"/>
      <c r="AC1313" s="882"/>
      <c r="AD1313" s="882"/>
      <c r="AE1313" s="882"/>
      <c r="AF1313" s="882"/>
      <c r="AG1313" s="882"/>
      <c r="AH1313" s="882"/>
      <c r="AI1313" s="882"/>
      <c r="AJ1313" s="882"/>
      <c r="AK1313" s="882"/>
      <c r="AL1313" s="882"/>
      <c r="AM1313" s="882"/>
      <c r="AN1313" s="882"/>
      <c r="AO1313" s="882"/>
      <c r="AP1313" s="882"/>
      <c r="AQ1313" s="882"/>
      <c r="AR1313" s="882"/>
      <c r="AS1313" s="882"/>
      <c r="AT1313" s="882"/>
      <c r="AU1313" s="882"/>
      <c r="AV1313" s="882"/>
      <c r="AW1313" s="882"/>
      <c r="AX1313" s="882"/>
      <c r="AY1313" s="882"/>
      <c r="AZ1313" s="882"/>
      <c r="BA1313" s="882"/>
      <c r="BB1313" s="882"/>
      <c r="BC1313" s="882"/>
      <c r="BD1313" s="882"/>
      <c r="BE1313" s="882"/>
      <c r="BF1313" s="891"/>
      <c r="BG1313" s="899"/>
      <c r="BH1313" s="900"/>
      <c r="BI1313" s="900"/>
      <c r="BJ1313" s="900"/>
      <c r="BK1313" s="900"/>
      <c r="BL1313" s="901"/>
      <c r="BM1313" s="391"/>
      <c r="BN1313" s="391"/>
      <c r="BO1313" s="391"/>
      <c r="BP1313" s="391"/>
      <c r="BQ1313" s="391"/>
      <c r="BR1313" s="391"/>
      <c r="BS1313" s="391"/>
      <c r="BT1313" s="391"/>
      <c r="BU1313" s="391"/>
      <c r="BV1313" s="391"/>
      <c r="BW1313" s="391"/>
      <c r="BX1313" s="391"/>
      <c r="BY1313" s="391"/>
      <c r="BZ1313" s="391"/>
      <c r="CA1313" s="391"/>
      <c r="CB1313" s="391"/>
    </row>
    <row r="1314" spans="1:80" s="809" customFormat="1" ht="12.75" customHeight="1">
      <c r="A1314" s="263"/>
      <c r="B1314" s="972"/>
      <c r="C1314" s="973"/>
      <c r="D1314" s="974"/>
      <c r="E1314" s="1027"/>
      <c r="F1314" s="886"/>
      <c r="G1314" s="886"/>
      <c r="H1314" s="886"/>
      <c r="I1314" s="886"/>
      <c r="J1314" s="886"/>
      <c r="K1314" s="886"/>
      <c r="L1314" s="886"/>
      <c r="M1314" s="886"/>
      <c r="N1314" s="886"/>
      <c r="O1314" s="886"/>
      <c r="P1314" s="886"/>
      <c r="Q1314" s="886"/>
      <c r="R1314" s="886"/>
      <c r="S1314" s="886"/>
      <c r="T1314" s="886"/>
      <c r="U1314" s="886"/>
      <c r="V1314" s="886"/>
      <c r="W1314" s="886"/>
      <c r="X1314" s="886"/>
      <c r="Y1314" s="886"/>
      <c r="Z1314" s="886"/>
      <c r="AA1314" s="886"/>
      <c r="AB1314" s="886"/>
      <c r="AC1314" s="886"/>
      <c r="AD1314" s="886"/>
      <c r="AE1314" s="886"/>
      <c r="AF1314" s="886"/>
      <c r="AG1314" s="886"/>
      <c r="AH1314" s="886"/>
      <c r="AI1314" s="886"/>
      <c r="AJ1314" s="886"/>
      <c r="AK1314" s="886"/>
      <c r="AL1314" s="886"/>
      <c r="AM1314" s="886"/>
      <c r="AN1314" s="886"/>
      <c r="AO1314" s="886"/>
      <c r="AP1314" s="886"/>
      <c r="AQ1314" s="886"/>
      <c r="AR1314" s="886"/>
      <c r="AS1314" s="886"/>
      <c r="AT1314" s="886"/>
      <c r="AU1314" s="886"/>
      <c r="AV1314" s="886"/>
      <c r="AW1314" s="886"/>
      <c r="AX1314" s="886"/>
      <c r="AY1314" s="886"/>
      <c r="AZ1314" s="886"/>
      <c r="BA1314" s="886"/>
      <c r="BB1314" s="886"/>
      <c r="BC1314" s="886"/>
      <c r="BD1314" s="886"/>
      <c r="BE1314" s="886"/>
      <c r="BF1314" s="919"/>
      <c r="BG1314" s="902"/>
      <c r="BH1314" s="903"/>
      <c r="BI1314" s="903"/>
      <c r="BJ1314" s="903"/>
      <c r="BK1314" s="903"/>
      <c r="BL1314" s="904"/>
      <c r="BM1314" s="391"/>
      <c r="BN1314" s="391"/>
      <c r="BO1314" s="391"/>
      <c r="BP1314" s="391"/>
      <c r="BQ1314" s="391"/>
      <c r="BR1314" s="391"/>
      <c r="BS1314" s="391"/>
      <c r="BT1314" s="391"/>
      <c r="BU1314" s="391"/>
      <c r="BV1314" s="391"/>
      <c r="BW1314" s="391"/>
      <c r="BX1314" s="391"/>
      <c r="BY1314" s="391"/>
      <c r="BZ1314" s="391"/>
      <c r="CA1314" s="391"/>
      <c r="CB1314" s="391"/>
    </row>
    <row r="1315" spans="1:80" s="456" customFormat="1" ht="12.75" customHeight="1">
      <c r="A1315" s="263"/>
      <c r="B1315" s="972"/>
      <c r="C1315" s="973"/>
      <c r="D1315" s="974"/>
      <c r="E1315" s="1027"/>
      <c r="F1315" s="886"/>
      <c r="G1315" s="886"/>
      <c r="H1315" s="886"/>
      <c r="I1315" s="886"/>
      <c r="J1315" s="886"/>
      <c r="K1315" s="886"/>
      <c r="L1315" s="886"/>
      <c r="M1315" s="886"/>
      <c r="N1315" s="886"/>
      <c r="O1315" s="886"/>
      <c r="P1315" s="886"/>
      <c r="Q1315" s="886"/>
      <c r="R1315" s="886"/>
      <c r="S1315" s="886"/>
      <c r="T1315" s="886"/>
      <c r="U1315" s="886"/>
      <c r="V1315" s="886"/>
      <c r="W1315" s="886"/>
      <c r="X1315" s="886"/>
      <c r="Y1315" s="886"/>
      <c r="Z1315" s="886"/>
      <c r="AA1315" s="886"/>
      <c r="AB1315" s="886"/>
      <c r="AC1315" s="886"/>
      <c r="AD1315" s="886"/>
      <c r="AE1315" s="886"/>
      <c r="AF1315" s="886"/>
      <c r="AG1315" s="886"/>
      <c r="AH1315" s="886"/>
      <c r="AI1315" s="886"/>
      <c r="AJ1315" s="886"/>
      <c r="AK1315" s="886"/>
      <c r="AL1315" s="886"/>
      <c r="AM1315" s="886"/>
      <c r="AN1315" s="886"/>
      <c r="AO1315" s="886"/>
      <c r="AP1315" s="886"/>
      <c r="AQ1315" s="886"/>
      <c r="AR1315" s="886"/>
      <c r="AS1315" s="886"/>
      <c r="AT1315" s="886"/>
      <c r="AU1315" s="886"/>
      <c r="AV1315" s="886"/>
      <c r="AW1315" s="886"/>
      <c r="AX1315" s="886"/>
      <c r="AY1315" s="886"/>
      <c r="AZ1315" s="886"/>
      <c r="BA1315" s="886"/>
      <c r="BB1315" s="886"/>
      <c r="BC1315" s="886"/>
      <c r="BD1315" s="886"/>
      <c r="BE1315" s="886"/>
      <c r="BF1315" s="919"/>
      <c r="BG1315" s="902"/>
      <c r="BH1315" s="903"/>
      <c r="BI1315" s="903"/>
      <c r="BJ1315" s="903"/>
      <c r="BK1315" s="903"/>
      <c r="BL1315" s="904"/>
      <c r="BM1315" s="391"/>
      <c r="BN1315" s="391"/>
      <c r="BO1315" s="391"/>
      <c r="BP1315" s="391"/>
      <c r="BQ1315" s="391"/>
      <c r="BR1315" s="391"/>
      <c r="BS1315" s="391"/>
      <c r="BT1315" s="391"/>
      <c r="BU1315" s="391"/>
      <c r="BV1315" s="391"/>
      <c r="BW1315" s="391"/>
      <c r="BX1315" s="391"/>
      <c r="BY1315" s="391"/>
      <c r="BZ1315" s="391"/>
      <c r="CA1315" s="391"/>
      <c r="CB1315" s="391"/>
    </row>
    <row r="1316" spans="1:80" s="456" customFormat="1" ht="12.75" customHeight="1">
      <c r="A1316" s="263"/>
      <c r="B1316" s="975"/>
      <c r="C1316" s="976"/>
      <c r="D1316" s="977"/>
      <c r="E1316" s="883"/>
      <c r="F1316" s="884"/>
      <c r="G1316" s="884"/>
      <c r="H1316" s="884"/>
      <c r="I1316" s="884"/>
      <c r="J1316" s="884"/>
      <c r="K1316" s="884"/>
      <c r="L1316" s="884"/>
      <c r="M1316" s="884"/>
      <c r="N1316" s="884"/>
      <c r="O1316" s="884"/>
      <c r="P1316" s="884"/>
      <c r="Q1316" s="884"/>
      <c r="R1316" s="884"/>
      <c r="S1316" s="884"/>
      <c r="T1316" s="884"/>
      <c r="U1316" s="884"/>
      <c r="V1316" s="884"/>
      <c r="W1316" s="884"/>
      <c r="X1316" s="884"/>
      <c r="Y1316" s="884"/>
      <c r="Z1316" s="884"/>
      <c r="AA1316" s="884"/>
      <c r="AB1316" s="884"/>
      <c r="AC1316" s="884"/>
      <c r="AD1316" s="884"/>
      <c r="AE1316" s="884"/>
      <c r="AF1316" s="884"/>
      <c r="AG1316" s="884"/>
      <c r="AH1316" s="884"/>
      <c r="AI1316" s="884"/>
      <c r="AJ1316" s="884"/>
      <c r="AK1316" s="884"/>
      <c r="AL1316" s="884"/>
      <c r="AM1316" s="884"/>
      <c r="AN1316" s="884"/>
      <c r="AO1316" s="884"/>
      <c r="AP1316" s="884"/>
      <c r="AQ1316" s="884"/>
      <c r="AR1316" s="884"/>
      <c r="AS1316" s="884"/>
      <c r="AT1316" s="884"/>
      <c r="AU1316" s="884"/>
      <c r="AV1316" s="884"/>
      <c r="AW1316" s="884"/>
      <c r="AX1316" s="884"/>
      <c r="AY1316" s="884"/>
      <c r="AZ1316" s="884"/>
      <c r="BA1316" s="884"/>
      <c r="BB1316" s="884"/>
      <c r="BC1316" s="884"/>
      <c r="BD1316" s="884"/>
      <c r="BE1316" s="884"/>
      <c r="BF1316" s="892"/>
      <c r="BG1316" s="905"/>
      <c r="BH1316" s="906"/>
      <c r="BI1316" s="906"/>
      <c r="BJ1316" s="906"/>
      <c r="BK1316" s="906"/>
      <c r="BL1316" s="907"/>
      <c r="BM1316" s="391"/>
      <c r="BN1316" s="391"/>
      <c r="BO1316" s="391"/>
      <c r="BP1316" s="391"/>
      <c r="BQ1316" s="391"/>
      <c r="BR1316" s="391"/>
      <c r="BS1316" s="391"/>
      <c r="BT1316" s="391"/>
      <c r="BU1316" s="391"/>
      <c r="BV1316" s="391"/>
      <c r="BW1316" s="391"/>
      <c r="BX1316" s="391"/>
      <c r="BY1316" s="391"/>
      <c r="BZ1316" s="391"/>
      <c r="CA1316" s="391"/>
      <c r="CB1316" s="391"/>
    </row>
    <row r="1317" spans="1:80" ht="12.75" customHeight="1">
      <c r="A1317" s="263"/>
      <c r="B1317" s="969" t="s">
        <v>1125</v>
      </c>
      <c r="C1317" s="970"/>
      <c r="D1317" s="971"/>
      <c r="E1317" s="908" t="s">
        <v>289</v>
      </c>
      <c r="F1317" s="909"/>
      <c r="G1317" s="909"/>
      <c r="H1317" s="909"/>
      <c r="I1317" s="909"/>
      <c r="J1317" s="909"/>
      <c r="K1317" s="909"/>
      <c r="L1317" s="909"/>
      <c r="M1317" s="909"/>
      <c r="N1317" s="909"/>
      <c r="O1317" s="909"/>
      <c r="P1317" s="909"/>
      <c r="Q1317" s="909"/>
      <c r="R1317" s="909"/>
      <c r="S1317" s="909"/>
      <c r="T1317" s="909"/>
      <c r="U1317" s="909"/>
      <c r="V1317" s="909"/>
      <c r="W1317" s="909"/>
      <c r="X1317" s="909"/>
      <c r="Y1317" s="909"/>
      <c r="Z1317" s="909"/>
      <c r="AA1317" s="909"/>
      <c r="AB1317" s="909"/>
      <c r="AC1317" s="909"/>
      <c r="AD1317" s="909"/>
      <c r="AE1317" s="909"/>
      <c r="AF1317" s="909"/>
      <c r="AG1317" s="909"/>
      <c r="AH1317" s="909"/>
      <c r="AI1317" s="909"/>
      <c r="AJ1317" s="909"/>
      <c r="AK1317" s="909"/>
      <c r="AL1317" s="909"/>
      <c r="AM1317" s="909"/>
      <c r="AN1317" s="909"/>
      <c r="AO1317" s="909"/>
      <c r="AP1317" s="909"/>
      <c r="AQ1317" s="909"/>
      <c r="AR1317" s="909"/>
      <c r="AS1317" s="909"/>
      <c r="AT1317" s="909"/>
      <c r="AU1317" s="909"/>
      <c r="AV1317" s="909"/>
      <c r="AW1317" s="909"/>
      <c r="AX1317" s="909"/>
      <c r="AY1317" s="909"/>
      <c r="AZ1317" s="909"/>
      <c r="BA1317" s="909"/>
      <c r="BB1317" s="909"/>
      <c r="BC1317" s="909"/>
      <c r="BD1317" s="909"/>
      <c r="BE1317" s="909"/>
      <c r="BF1317" s="910"/>
      <c r="BG1317" s="899"/>
      <c r="BH1317" s="900"/>
      <c r="BI1317" s="900"/>
      <c r="BJ1317" s="900"/>
      <c r="BK1317" s="900"/>
      <c r="BL1317" s="901"/>
    </row>
    <row r="1318" spans="1:80" ht="12.75" customHeight="1">
      <c r="A1318" s="263"/>
      <c r="B1318" s="972"/>
      <c r="C1318" s="973"/>
      <c r="D1318" s="974"/>
      <c r="E1318" s="911"/>
      <c r="F1318" s="912"/>
      <c r="G1318" s="912"/>
      <c r="H1318" s="912"/>
      <c r="I1318" s="912"/>
      <c r="J1318" s="912"/>
      <c r="K1318" s="912"/>
      <c r="L1318" s="912"/>
      <c r="M1318" s="912"/>
      <c r="N1318" s="912"/>
      <c r="O1318" s="912"/>
      <c r="P1318" s="912"/>
      <c r="Q1318" s="912"/>
      <c r="R1318" s="912"/>
      <c r="S1318" s="912"/>
      <c r="T1318" s="912"/>
      <c r="U1318" s="912"/>
      <c r="V1318" s="912"/>
      <c r="W1318" s="912"/>
      <c r="X1318" s="912"/>
      <c r="Y1318" s="912"/>
      <c r="Z1318" s="912"/>
      <c r="AA1318" s="912"/>
      <c r="AB1318" s="912"/>
      <c r="AC1318" s="912"/>
      <c r="AD1318" s="912"/>
      <c r="AE1318" s="912"/>
      <c r="AF1318" s="912"/>
      <c r="AG1318" s="912"/>
      <c r="AH1318" s="912"/>
      <c r="AI1318" s="912"/>
      <c r="AJ1318" s="912"/>
      <c r="AK1318" s="912"/>
      <c r="AL1318" s="912"/>
      <c r="AM1318" s="912"/>
      <c r="AN1318" s="912"/>
      <c r="AO1318" s="912"/>
      <c r="AP1318" s="912"/>
      <c r="AQ1318" s="912"/>
      <c r="AR1318" s="912"/>
      <c r="AS1318" s="912"/>
      <c r="AT1318" s="912"/>
      <c r="AU1318" s="912"/>
      <c r="AV1318" s="912"/>
      <c r="AW1318" s="912"/>
      <c r="AX1318" s="912"/>
      <c r="AY1318" s="912"/>
      <c r="AZ1318" s="912"/>
      <c r="BA1318" s="912"/>
      <c r="BB1318" s="912"/>
      <c r="BC1318" s="912"/>
      <c r="BD1318" s="912"/>
      <c r="BE1318" s="912"/>
      <c r="BF1318" s="913"/>
      <c r="BG1318" s="902"/>
      <c r="BH1318" s="903"/>
      <c r="BI1318" s="903"/>
      <c r="BJ1318" s="903"/>
      <c r="BK1318" s="903"/>
      <c r="BL1318" s="904"/>
    </row>
    <row r="1319" spans="1:80" ht="12.75" customHeight="1">
      <c r="A1319" s="263"/>
      <c r="B1319" s="972"/>
      <c r="C1319" s="973"/>
      <c r="D1319" s="974"/>
      <c r="E1319" s="911"/>
      <c r="F1319" s="912"/>
      <c r="G1319" s="912"/>
      <c r="H1319" s="912"/>
      <c r="I1319" s="912"/>
      <c r="J1319" s="912"/>
      <c r="K1319" s="912"/>
      <c r="L1319" s="912"/>
      <c r="M1319" s="912"/>
      <c r="N1319" s="912"/>
      <c r="O1319" s="912"/>
      <c r="P1319" s="912"/>
      <c r="Q1319" s="912"/>
      <c r="R1319" s="912"/>
      <c r="S1319" s="912"/>
      <c r="T1319" s="912"/>
      <c r="U1319" s="912"/>
      <c r="V1319" s="912"/>
      <c r="W1319" s="912"/>
      <c r="X1319" s="912"/>
      <c r="Y1319" s="912"/>
      <c r="Z1319" s="912"/>
      <c r="AA1319" s="912"/>
      <c r="AB1319" s="912"/>
      <c r="AC1319" s="912"/>
      <c r="AD1319" s="912"/>
      <c r="AE1319" s="912"/>
      <c r="AF1319" s="912"/>
      <c r="AG1319" s="912"/>
      <c r="AH1319" s="912"/>
      <c r="AI1319" s="912"/>
      <c r="AJ1319" s="912"/>
      <c r="AK1319" s="912"/>
      <c r="AL1319" s="912"/>
      <c r="AM1319" s="912"/>
      <c r="AN1319" s="912"/>
      <c r="AO1319" s="912"/>
      <c r="AP1319" s="912"/>
      <c r="AQ1319" s="912"/>
      <c r="AR1319" s="912"/>
      <c r="AS1319" s="912"/>
      <c r="AT1319" s="912"/>
      <c r="AU1319" s="912"/>
      <c r="AV1319" s="912"/>
      <c r="AW1319" s="912"/>
      <c r="AX1319" s="912"/>
      <c r="AY1319" s="912"/>
      <c r="AZ1319" s="912"/>
      <c r="BA1319" s="912"/>
      <c r="BB1319" s="912"/>
      <c r="BC1319" s="912"/>
      <c r="BD1319" s="912"/>
      <c r="BE1319" s="912"/>
      <c r="BF1319" s="913"/>
      <c r="BG1319" s="902"/>
      <c r="BH1319" s="903"/>
      <c r="BI1319" s="903"/>
      <c r="BJ1319" s="903"/>
      <c r="BK1319" s="903"/>
      <c r="BL1319" s="904"/>
    </row>
    <row r="1320" spans="1:80" ht="12.75" customHeight="1">
      <c r="A1320" s="263"/>
      <c r="B1320" s="972"/>
      <c r="C1320" s="973"/>
      <c r="D1320" s="974"/>
      <c r="E1320" s="978" t="s">
        <v>1</v>
      </c>
      <c r="F1320" s="979"/>
      <c r="G1320" s="960" t="s">
        <v>290</v>
      </c>
      <c r="H1320" s="960"/>
      <c r="I1320" s="960"/>
      <c r="J1320" s="960"/>
      <c r="K1320" s="960"/>
      <c r="L1320" s="960"/>
      <c r="M1320" s="960"/>
      <c r="N1320" s="960"/>
      <c r="O1320" s="960"/>
      <c r="P1320" s="960"/>
      <c r="Q1320" s="960"/>
      <c r="R1320" s="960"/>
      <c r="S1320" s="960"/>
      <c r="T1320" s="960"/>
      <c r="U1320" s="960"/>
      <c r="V1320" s="960"/>
      <c r="W1320" s="960"/>
      <c r="X1320" s="960"/>
      <c r="Y1320" s="960"/>
      <c r="Z1320" s="960"/>
      <c r="AA1320" s="960"/>
      <c r="AB1320" s="960"/>
      <c r="AC1320" s="960"/>
      <c r="AD1320" s="960"/>
      <c r="AE1320" s="960"/>
      <c r="AF1320" s="960"/>
      <c r="AG1320" s="960"/>
      <c r="AH1320" s="960"/>
      <c r="AI1320" s="960"/>
      <c r="AJ1320" s="960"/>
      <c r="AK1320" s="960"/>
      <c r="AL1320" s="960"/>
      <c r="AM1320" s="960"/>
      <c r="AN1320" s="960"/>
      <c r="AO1320" s="960"/>
      <c r="AP1320" s="960"/>
      <c r="AQ1320" s="960"/>
      <c r="AR1320" s="960"/>
      <c r="AS1320" s="960"/>
      <c r="AT1320" s="960"/>
      <c r="AU1320" s="960"/>
      <c r="AV1320" s="960"/>
      <c r="AW1320" s="960"/>
      <c r="AX1320" s="960"/>
      <c r="AY1320" s="960"/>
      <c r="AZ1320" s="960"/>
      <c r="BA1320" s="960"/>
      <c r="BB1320" s="960"/>
      <c r="BC1320" s="960"/>
      <c r="BD1320" s="960"/>
      <c r="BE1320" s="960"/>
      <c r="BF1320" s="961"/>
      <c r="BG1320" s="902"/>
      <c r="BH1320" s="903"/>
      <c r="BI1320" s="903"/>
      <c r="BJ1320" s="903"/>
      <c r="BK1320" s="903"/>
      <c r="BL1320" s="904"/>
    </row>
    <row r="1321" spans="1:80" ht="12.75" customHeight="1">
      <c r="A1321" s="263"/>
      <c r="B1321" s="972"/>
      <c r="C1321" s="973"/>
      <c r="D1321" s="974"/>
      <c r="E1321" s="100"/>
      <c r="F1321" s="284"/>
      <c r="G1321" s="960"/>
      <c r="H1321" s="960"/>
      <c r="I1321" s="960"/>
      <c r="J1321" s="960"/>
      <c r="K1321" s="960"/>
      <c r="L1321" s="960"/>
      <c r="M1321" s="960"/>
      <c r="N1321" s="960"/>
      <c r="O1321" s="960"/>
      <c r="P1321" s="960"/>
      <c r="Q1321" s="960"/>
      <c r="R1321" s="960"/>
      <c r="S1321" s="960"/>
      <c r="T1321" s="960"/>
      <c r="U1321" s="960"/>
      <c r="V1321" s="960"/>
      <c r="W1321" s="960"/>
      <c r="X1321" s="960"/>
      <c r="Y1321" s="960"/>
      <c r="Z1321" s="960"/>
      <c r="AA1321" s="960"/>
      <c r="AB1321" s="960"/>
      <c r="AC1321" s="960"/>
      <c r="AD1321" s="960"/>
      <c r="AE1321" s="960"/>
      <c r="AF1321" s="960"/>
      <c r="AG1321" s="960"/>
      <c r="AH1321" s="960"/>
      <c r="AI1321" s="960"/>
      <c r="AJ1321" s="960"/>
      <c r="AK1321" s="960"/>
      <c r="AL1321" s="960"/>
      <c r="AM1321" s="960"/>
      <c r="AN1321" s="960"/>
      <c r="AO1321" s="960"/>
      <c r="AP1321" s="960"/>
      <c r="AQ1321" s="960"/>
      <c r="AR1321" s="960"/>
      <c r="AS1321" s="960"/>
      <c r="AT1321" s="960"/>
      <c r="AU1321" s="960"/>
      <c r="AV1321" s="960"/>
      <c r="AW1321" s="960"/>
      <c r="AX1321" s="960"/>
      <c r="AY1321" s="960"/>
      <c r="AZ1321" s="960"/>
      <c r="BA1321" s="960"/>
      <c r="BB1321" s="960"/>
      <c r="BC1321" s="960"/>
      <c r="BD1321" s="960"/>
      <c r="BE1321" s="960"/>
      <c r="BF1321" s="961"/>
      <c r="BG1321" s="902"/>
      <c r="BH1321" s="903"/>
      <c r="BI1321" s="903"/>
      <c r="BJ1321" s="903"/>
      <c r="BK1321" s="903"/>
      <c r="BL1321" s="904"/>
    </row>
    <row r="1322" spans="1:80" ht="12.75" customHeight="1">
      <c r="A1322" s="263"/>
      <c r="B1322" s="972"/>
      <c r="C1322" s="973"/>
      <c r="D1322" s="974"/>
      <c r="E1322" s="100"/>
      <c r="F1322" s="284"/>
      <c r="G1322" s="960"/>
      <c r="H1322" s="960"/>
      <c r="I1322" s="960"/>
      <c r="J1322" s="960"/>
      <c r="K1322" s="960"/>
      <c r="L1322" s="960"/>
      <c r="M1322" s="960"/>
      <c r="N1322" s="960"/>
      <c r="O1322" s="960"/>
      <c r="P1322" s="960"/>
      <c r="Q1322" s="960"/>
      <c r="R1322" s="960"/>
      <c r="S1322" s="960"/>
      <c r="T1322" s="960"/>
      <c r="U1322" s="960"/>
      <c r="V1322" s="960"/>
      <c r="W1322" s="960"/>
      <c r="X1322" s="960"/>
      <c r="Y1322" s="960"/>
      <c r="Z1322" s="960"/>
      <c r="AA1322" s="960"/>
      <c r="AB1322" s="960"/>
      <c r="AC1322" s="960"/>
      <c r="AD1322" s="960"/>
      <c r="AE1322" s="960"/>
      <c r="AF1322" s="960"/>
      <c r="AG1322" s="960"/>
      <c r="AH1322" s="960"/>
      <c r="AI1322" s="960"/>
      <c r="AJ1322" s="960"/>
      <c r="AK1322" s="960"/>
      <c r="AL1322" s="960"/>
      <c r="AM1322" s="960"/>
      <c r="AN1322" s="960"/>
      <c r="AO1322" s="960"/>
      <c r="AP1322" s="960"/>
      <c r="AQ1322" s="960"/>
      <c r="AR1322" s="960"/>
      <c r="AS1322" s="960"/>
      <c r="AT1322" s="960"/>
      <c r="AU1322" s="960"/>
      <c r="AV1322" s="960"/>
      <c r="AW1322" s="960"/>
      <c r="AX1322" s="960"/>
      <c r="AY1322" s="960"/>
      <c r="AZ1322" s="960"/>
      <c r="BA1322" s="960"/>
      <c r="BB1322" s="960"/>
      <c r="BC1322" s="960"/>
      <c r="BD1322" s="960"/>
      <c r="BE1322" s="960"/>
      <c r="BF1322" s="961"/>
      <c r="BG1322" s="902"/>
      <c r="BH1322" s="903"/>
      <c r="BI1322" s="903"/>
      <c r="BJ1322" s="903"/>
      <c r="BK1322" s="903"/>
      <c r="BL1322" s="904"/>
    </row>
    <row r="1323" spans="1:80" ht="10.5" customHeight="1">
      <c r="A1323" s="263"/>
      <c r="B1323" s="972"/>
      <c r="C1323" s="973"/>
      <c r="D1323" s="974"/>
      <c r="E1323" s="100"/>
      <c r="F1323" s="284"/>
      <c r="G1323" s="960"/>
      <c r="H1323" s="960"/>
      <c r="I1323" s="960"/>
      <c r="J1323" s="960"/>
      <c r="K1323" s="960"/>
      <c r="L1323" s="960"/>
      <c r="M1323" s="960"/>
      <c r="N1323" s="960"/>
      <c r="O1323" s="960"/>
      <c r="P1323" s="960"/>
      <c r="Q1323" s="960"/>
      <c r="R1323" s="960"/>
      <c r="S1323" s="960"/>
      <c r="T1323" s="960"/>
      <c r="U1323" s="960"/>
      <c r="V1323" s="960"/>
      <c r="W1323" s="960"/>
      <c r="X1323" s="960"/>
      <c r="Y1323" s="960"/>
      <c r="Z1323" s="960"/>
      <c r="AA1323" s="960"/>
      <c r="AB1323" s="960"/>
      <c r="AC1323" s="960"/>
      <c r="AD1323" s="960"/>
      <c r="AE1323" s="960"/>
      <c r="AF1323" s="960"/>
      <c r="AG1323" s="960"/>
      <c r="AH1323" s="960"/>
      <c r="AI1323" s="960"/>
      <c r="AJ1323" s="960"/>
      <c r="AK1323" s="960"/>
      <c r="AL1323" s="960"/>
      <c r="AM1323" s="960"/>
      <c r="AN1323" s="960"/>
      <c r="AO1323" s="960"/>
      <c r="AP1323" s="960"/>
      <c r="AQ1323" s="960"/>
      <c r="AR1323" s="960"/>
      <c r="AS1323" s="960"/>
      <c r="AT1323" s="960"/>
      <c r="AU1323" s="960"/>
      <c r="AV1323" s="960"/>
      <c r="AW1323" s="960"/>
      <c r="AX1323" s="960"/>
      <c r="AY1323" s="960"/>
      <c r="AZ1323" s="960"/>
      <c r="BA1323" s="960"/>
      <c r="BB1323" s="960"/>
      <c r="BC1323" s="960"/>
      <c r="BD1323" s="960"/>
      <c r="BE1323" s="960"/>
      <c r="BF1323" s="961"/>
      <c r="BG1323" s="902"/>
      <c r="BH1323" s="903"/>
      <c r="BI1323" s="903"/>
      <c r="BJ1323" s="903"/>
      <c r="BK1323" s="903"/>
      <c r="BL1323" s="904"/>
    </row>
    <row r="1324" spans="1:80" ht="12.75" customHeight="1">
      <c r="A1324" s="263"/>
      <c r="B1324" s="969" t="s">
        <v>802</v>
      </c>
      <c r="C1324" s="970"/>
      <c r="D1324" s="971"/>
      <c r="E1324" s="908" t="s">
        <v>135</v>
      </c>
      <c r="F1324" s="909"/>
      <c r="G1324" s="909"/>
      <c r="H1324" s="909"/>
      <c r="I1324" s="909"/>
      <c r="J1324" s="909"/>
      <c r="K1324" s="909"/>
      <c r="L1324" s="909"/>
      <c r="M1324" s="909"/>
      <c r="N1324" s="909"/>
      <c r="O1324" s="909"/>
      <c r="P1324" s="909"/>
      <c r="Q1324" s="909"/>
      <c r="R1324" s="909"/>
      <c r="S1324" s="909"/>
      <c r="T1324" s="909"/>
      <c r="U1324" s="909"/>
      <c r="V1324" s="909"/>
      <c r="W1324" s="909"/>
      <c r="X1324" s="909"/>
      <c r="Y1324" s="909"/>
      <c r="Z1324" s="909"/>
      <c r="AA1324" s="909"/>
      <c r="AB1324" s="909"/>
      <c r="AC1324" s="909"/>
      <c r="AD1324" s="909"/>
      <c r="AE1324" s="909"/>
      <c r="AF1324" s="909"/>
      <c r="AG1324" s="909"/>
      <c r="AH1324" s="909"/>
      <c r="AI1324" s="909"/>
      <c r="AJ1324" s="909"/>
      <c r="AK1324" s="909"/>
      <c r="AL1324" s="909"/>
      <c r="AM1324" s="909"/>
      <c r="AN1324" s="909"/>
      <c r="AO1324" s="909"/>
      <c r="AP1324" s="909"/>
      <c r="AQ1324" s="909"/>
      <c r="AR1324" s="909"/>
      <c r="AS1324" s="909"/>
      <c r="AT1324" s="909"/>
      <c r="AU1324" s="909"/>
      <c r="AV1324" s="909"/>
      <c r="AW1324" s="909"/>
      <c r="AX1324" s="909"/>
      <c r="AY1324" s="909"/>
      <c r="AZ1324" s="909"/>
      <c r="BA1324" s="909"/>
      <c r="BB1324" s="909"/>
      <c r="BC1324" s="909"/>
      <c r="BD1324" s="909"/>
      <c r="BE1324" s="909"/>
      <c r="BF1324" s="910"/>
      <c r="BG1324" s="899"/>
      <c r="BH1324" s="900"/>
      <c r="BI1324" s="900"/>
      <c r="BJ1324" s="900"/>
      <c r="BK1324" s="900"/>
      <c r="BL1324" s="901"/>
    </row>
    <row r="1325" spans="1:80" ht="12.75" customHeight="1">
      <c r="A1325" s="263"/>
      <c r="B1325" s="972"/>
      <c r="C1325" s="973"/>
      <c r="D1325" s="974"/>
      <c r="E1325" s="911"/>
      <c r="F1325" s="912"/>
      <c r="G1325" s="912"/>
      <c r="H1325" s="912"/>
      <c r="I1325" s="912"/>
      <c r="J1325" s="912"/>
      <c r="K1325" s="912"/>
      <c r="L1325" s="912"/>
      <c r="M1325" s="912"/>
      <c r="N1325" s="912"/>
      <c r="O1325" s="912"/>
      <c r="P1325" s="912"/>
      <c r="Q1325" s="912"/>
      <c r="R1325" s="912"/>
      <c r="S1325" s="912"/>
      <c r="T1325" s="912"/>
      <c r="U1325" s="912"/>
      <c r="V1325" s="912"/>
      <c r="W1325" s="912"/>
      <c r="X1325" s="912"/>
      <c r="Y1325" s="912"/>
      <c r="Z1325" s="912"/>
      <c r="AA1325" s="912"/>
      <c r="AB1325" s="912"/>
      <c r="AC1325" s="912"/>
      <c r="AD1325" s="912"/>
      <c r="AE1325" s="912"/>
      <c r="AF1325" s="912"/>
      <c r="AG1325" s="912"/>
      <c r="AH1325" s="912"/>
      <c r="AI1325" s="912"/>
      <c r="AJ1325" s="912"/>
      <c r="AK1325" s="912"/>
      <c r="AL1325" s="912"/>
      <c r="AM1325" s="912"/>
      <c r="AN1325" s="912"/>
      <c r="AO1325" s="912"/>
      <c r="AP1325" s="912"/>
      <c r="AQ1325" s="912"/>
      <c r="AR1325" s="912"/>
      <c r="AS1325" s="912"/>
      <c r="AT1325" s="912"/>
      <c r="AU1325" s="912"/>
      <c r="AV1325" s="912"/>
      <c r="AW1325" s="912"/>
      <c r="AX1325" s="912"/>
      <c r="AY1325" s="912"/>
      <c r="AZ1325" s="912"/>
      <c r="BA1325" s="912"/>
      <c r="BB1325" s="912"/>
      <c r="BC1325" s="912"/>
      <c r="BD1325" s="912"/>
      <c r="BE1325" s="912"/>
      <c r="BF1325" s="913"/>
      <c r="BG1325" s="902"/>
      <c r="BH1325" s="903"/>
      <c r="BI1325" s="903"/>
      <c r="BJ1325" s="903"/>
      <c r="BK1325" s="903"/>
      <c r="BL1325" s="904"/>
    </row>
    <row r="1326" spans="1:80" ht="12.75" customHeight="1">
      <c r="A1326" s="263"/>
      <c r="B1326" s="975"/>
      <c r="C1326" s="976"/>
      <c r="D1326" s="977"/>
      <c r="E1326" s="914"/>
      <c r="F1326" s="915"/>
      <c r="G1326" s="915"/>
      <c r="H1326" s="915"/>
      <c r="I1326" s="915"/>
      <c r="J1326" s="915"/>
      <c r="K1326" s="915"/>
      <c r="L1326" s="915"/>
      <c r="M1326" s="915"/>
      <c r="N1326" s="915"/>
      <c r="O1326" s="915"/>
      <c r="P1326" s="915"/>
      <c r="Q1326" s="915"/>
      <c r="R1326" s="915"/>
      <c r="S1326" s="915"/>
      <c r="T1326" s="915"/>
      <c r="U1326" s="915"/>
      <c r="V1326" s="915"/>
      <c r="W1326" s="915"/>
      <c r="X1326" s="915"/>
      <c r="Y1326" s="915"/>
      <c r="Z1326" s="915"/>
      <c r="AA1326" s="915"/>
      <c r="AB1326" s="915"/>
      <c r="AC1326" s="915"/>
      <c r="AD1326" s="915"/>
      <c r="AE1326" s="915"/>
      <c r="AF1326" s="915"/>
      <c r="AG1326" s="915"/>
      <c r="AH1326" s="915"/>
      <c r="AI1326" s="915"/>
      <c r="AJ1326" s="915"/>
      <c r="AK1326" s="915"/>
      <c r="AL1326" s="915"/>
      <c r="AM1326" s="915"/>
      <c r="AN1326" s="915"/>
      <c r="AO1326" s="915"/>
      <c r="AP1326" s="915"/>
      <c r="AQ1326" s="915"/>
      <c r="AR1326" s="915"/>
      <c r="AS1326" s="915"/>
      <c r="AT1326" s="915"/>
      <c r="AU1326" s="915"/>
      <c r="AV1326" s="915"/>
      <c r="AW1326" s="915"/>
      <c r="AX1326" s="915"/>
      <c r="AY1326" s="915"/>
      <c r="AZ1326" s="915"/>
      <c r="BA1326" s="915"/>
      <c r="BB1326" s="915"/>
      <c r="BC1326" s="915"/>
      <c r="BD1326" s="915"/>
      <c r="BE1326" s="915"/>
      <c r="BF1326" s="916"/>
      <c r="BG1326" s="905"/>
      <c r="BH1326" s="906"/>
      <c r="BI1326" s="906"/>
      <c r="BJ1326" s="906"/>
      <c r="BK1326" s="906"/>
      <c r="BL1326" s="907"/>
    </row>
    <row r="1327" spans="1:80" ht="12.75" customHeight="1">
      <c r="A1327" s="263"/>
      <c r="B1327" s="969" t="s">
        <v>1126</v>
      </c>
      <c r="C1327" s="970"/>
      <c r="D1327" s="971"/>
      <c r="E1327" s="908" t="s">
        <v>136</v>
      </c>
      <c r="F1327" s="909"/>
      <c r="G1327" s="909"/>
      <c r="H1327" s="909"/>
      <c r="I1327" s="909"/>
      <c r="J1327" s="909"/>
      <c r="K1327" s="909"/>
      <c r="L1327" s="909"/>
      <c r="M1327" s="909"/>
      <c r="N1327" s="909"/>
      <c r="O1327" s="909"/>
      <c r="P1327" s="909"/>
      <c r="Q1327" s="909"/>
      <c r="R1327" s="909"/>
      <c r="S1327" s="909"/>
      <c r="T1327" s="909"/>
      <c r="U1327" s="909"/>
      <c r="V1327" s="909"/>
      <c r="W1327" s="909"/>
      <c r="X1327" s="909"/>
      <c r="Y1327" s="909"/>
      <c r="Z1327" s="909"/>
      <c r="AA1327" s="909"/>
      <c r="AB1327" s="909"/>
      <c r="AC1327" s="909"/>
      <c r="AD1327" s="909"/>
      <c r="AE1327" s="909"/>
      <c r="AF1327" s="909"/>
      <c r="AG1327" s="909"/>
      <c r="AH1327" s="909"/>
      <c r="AI1327" s="909"/>
      <c r="AJ1327" s="909"/>
      <c r="AK1327" s="909"/>
      <c r="AL1327" s="909"/>
      <c r="AM1327" s="909"/>
      <c r="AN1327" s="909"/>
      <c r="AO1327" s="909"/>
      <c r="AP1327" s="909"/>
      <c r="AQ1327" s="909"/>
      <c r="AR1327" s="909"/>
      <c r="AS1327" s="909"/>
      <c r="AT1327" s="909"/>
      <c r="AU1327" s="909"/>
      <c r="AV1327" s="909"/>
      <c r="AW1327" s="909"/>
      <c r="AX1327" s="909"/>
      <c r="AY1327" s="909"/>
      <c r="AZ1327" s="909"/>
      <c r="BA1327" s="909"/>
      <c r="BB1327" s="909"/>
      <c r="BC1327" s="909"/>
      <c r="BD1327" s="909"/>
      <c r="BE1327" s="909"/>
      <c r="BF1327" s="910"/>
      <c r="BG1327" s="899"/>
      <c r="BH1327" s="900"/>
      <c r="BI1327" s="900"/>
      <c r="BJ1327" s="900"/>
      <c r="BK1327" s="900"/>
      <c r="BL1327" s="901"/>
    </row>
    <row r="1328" spans="1:80" ht="12.75" customHeight="1">
      <c r="A1328" s="263"/>
      <c r="B1328" s="972"/>
      <c r="C1328" s="973"/>
      <c r="D1328" s="974"/>
      <c r="E1328" s="911"/>
      <c r="F1328" s="912"/>
      <c r="G1328" s="912"/>
      <c r="H1328" s="912"/>
      <c r="I1328" s="912"/>
      <c r="J1328" s="912"/>
      <c r="K1328" s="912"/>
      <c r="L1328" s="912"/>
      <c r="M1328" s="912"/>
      <c r="N1328" s="912"/>
      <c r="O1328" s="912"/>
      <c r="P1328" s="912"/>
      <c r="Q1328" s="912"/>
      <c r="R1328" s="912"/>
      <c r="S1328" s="912"/>
      <c r="T1328" s="912"/>
      <c r="U1328" s="912"/>
      <c r="V1328" s="912"/>
      <c r="W1328" s="912"/>
      <c r="X1328" s="912"/>
      <c r="Y1328" s="912"/>
      <c r="Z1328" s="912"/>
      <c r="AA1328" s="912"/>
      <c r="AB1328" s="912"/>
      <c r="AC1328" s="912"/>
      <c r="AD1328" s="912"/>
      <c r="AE1328" s="912"/>
      <c r="AF1328" s="912"/>
      <c r="AG1328" s="912"/>
      <c r="AH1328" s="912"/>
      <c r="AI1328" s="912"/>
      <c r="AJ1328" s="912"/>
      <c r="AK1328" s="912"/>
      <c r="AL1328" s="912"/>
      <c r="AM1328" s="912"/>
      <c r="AN1328" s="912"/>
      <c r="AO1328" s="912"/>
      <c r="AP1328" s="912"/>
      <c r="AQ1328" s="912"/>
      <c r="AR1328" s="912"/>
      <c r="AS1328" s="912"/>
      <c r="AT1328" s="912"/>
      <c r="AU1328" s="912"/>
      <c r="AV1328" s="912"/>
      <c r="AW1328" s="912"/>
      <c r="AX1328" s="912"/>
      <c r="AY1328" s="912"/>
      <c r="AZ1328" s="912"/>
      <c r="BA1328" s="912"/>
      <c r="BB1328" s="912"/>
      <c r="BC1328" s="912"/>
      <c r="BD1328" s="912"/>
      <c r="BE1328" s="912"/>
      <c r="BF1328" s="913"/>
      <c r="BG1328" s="902"/>
      <c r="BH1328" s="903"/>
      <c r="BI1328" s="903"/>
      <c r="BJ1328" s="903"/>
      <c r="BK1328" s="903"/>
      <c r="BL1328" s="904"/>
    </row>
    <row r="1329" spans="1:98" ht="12.75" customHeight="1">
      <c r="A1329" s="263"/>
      <c r="B1329" s="975"/>
      <c r="C1329" s="976"/>
      <c r="D1329" s="977"/>
      <c r="E1329" s="914"/>
      <c r="F1329" s="915"/>
      <c r="G1329" s="915"/>
      <c r="H1329" s="915"/>
      <c r="I1329" s="915"/>
      <c r="J1329" s="915"/>
      <c r="K1329" s="915"/>
      <c r="L1329" s="915"/>
      <c r="M1329" s="915"/>
      <c r="N1329" s="915"/>
      <c r="O1329" s="915"/>
      <c r="P1329" s="915"/>
      <c r="Q1329" s="915"/>
      <c r="R1329" s="915"/>
      <c r="S1329" s="915"/>
      <c r="T1329" s="915"/>
      <c r="U1329" s="915"/>
      <c r="V1329" s="915"/>
      <c r="W1329" s="915"/>
      <c r="X1329" s="915"/>
      <c r="Y1329" s="915"/>
      <c r="Z1329" s="915"/>
      <c r="AA1329" s="915"/>
      <c r="AB1329" s="915"/>
      <c r="AC1329" s="915"/>
      <c r="AD1329" s="915"/>
      <c r="AE1329" s="915"/>
      <c r="AF1329" s="915"/>
      <c r="AG1329" s="915"/>
      <c r="AH1329" s="915"/>
      <c r="AI1329" s="915"/>
      <c r="AJ1329" s="915"/>
      <c r="AK1329" s="915"/>
      <c r="AL1329" s="915"/>
      <c r="AM1329" s="915"/>
      <c r="AN1329" s="915"/>
      <c r="AO1329" s="915"/>
      <c r="AP1329" s="915"/>
      <c r="AQ1329" s="915"/>
      <c r="AR1329" s="915"/>
      <c r="AS1329" s="915"/>
      <c r="AT1329" s="915"/>
      <c r="AU1329" s="915"/>
      <c r="AV1329" s="915"/>
      <c r="AW1329" s="915"/>
      <c r="AX1329" s="915"/>
      <c r="AY1329" s="915"/>
      <c r="AZ1329" s="915"/>
      <c r="BA1329" s="915"/>
      <c r="BB1329" s="915"/>
      <c r="BC1329" s="915"/>
      <c r="BD1329" s="915"/>
      <c r="BE1329" s="915"/>
      <c r="BF1329" s="916"/>
      <c r="BG1329" s="905"/>
      <c r="BH1329" s="906"/>
      <c r="BI1329" s="906"/>
      <c r="BJ1329" s="906"/>
      <c r="BK1329" s="906"/>
      <c r="BL1329" s="907"/>
    </row>
    <row r="1330" spans="1:98" ht="12.75" customHeight="1">
      <c r="A1330" s="263"/>
      <c r="B1330" s="969" t="s">
        <v>1127</v>
      </c>
      <c r="C1330" s="970"/>
      <c r="D1330" s="971"/>
      <c r="E1330" s="908" t="s">
        <v>137</v>
      </c>
      <c r="F1330" s="909"/>
      <c r="G1330" s="909"/>
      <c r="H1330" s="909"/>
      <c r="I1330" s="909"/>
      <c r="J1330" s="909"/>
      <c r="K1330" s="909"/>
      <c r="L1330" s="909"/>
      <c r="M1330" s="909"/>
      <c r="N1330" s="909"/>
      <c r="O1330" s="909"/>
      <c r="P1330" s="909"/>
      <c r="Q1330" s="909"/>
      <c r="R1330" s="909"/>
      <c r="S1330" s="909"/>
      <c r="T1330" s="909"/>
      <c r="U1330" s="909"/>
      <c r="V1330" s="909"/>
      <c r="W1330" s="909"/>
      <c r="X1330" s="909"/>
      <c r="Y1330" s="909"/>
      <c r="Z1330" s="909"/>
      <c r="AA1330" s="909"/>
      <c r="AB1330" s="909"/>
      <c r="AC1330" s="909"/>
      <c r="AD1330" s="909"/>
      <c r="AE1330" s="909"/>
      <c r="AF1330" s="909"/>
      <c r="AG1330" s="909"/>
      <c r="AH1330" s="909"/>
      <c r="AI1330" s="909"/>
      <c r="AJ1330" s="909"/>
      <c r="AK1330" s="909"/>
      <c r="AL1330" s="909"/>
      <c r="AM1330" s="909"/>
      <c r="AN1330" s="909"/>
      <c r="AO1330" s="909"/>
      <c r="AP1330" s="909"/>
      <c r="AQ1330" s="909"/>
      <c r="AR1330" s="909"/>
      <c r="AS1330" s="909"/>
      <c r="AT1330" s="909"/>
      <c r="AU1330" s="909"/>
      <c r="AV1330" s="909"/>
      <c r="AW1330" s="909"/>
      <c r="AX1330" s="909"/>
      <c r="AY1330" s="909"/>
      <c r="AZ1330" s="909"/>
      <c r="BA1330" s="909"/>
      <c r="BB1330" s="909"/>
      <c r="BC1330" s="909"/>
      <c r="BD1330" s="909"/>
      <c r="BE1330" s="909"/>
      <c r="BF1330" s="910"/>
      <c r="BG1330" s="899"/>
      <c r="BH1330" s="900"/>
      <c r="BI1330" s="900"/>
      <c r="BJ1330" s="900"/>
      <c r="BK1330" s="900"/>
      <c r="BL1330" s="901"/>
    </row>
    <row r="1331" spans="1:98" ht="12.75" customHeight="1">
      <c r="A1331" s="263"/>
      <c r="B1331" s="972"/>
      <c r="C1331" s="973"/>
      <c r="D1331" s="974"/>
      <c r="E1331" s="911"/>
      <c r="F1331" s="912"/>
      <c r="G1331" s="912"/>
      <c r="H1331" s="912"/>
      <c r="I1331" s="912"/>
      <c r="J1331" s="912"/>
      <c r="K1331" s="912"/>
      <c r="L1331" s="912"/>
      <c r="M1331" s="912"/>
      <c r="N1331" s="912"/>
      <c r="O1331" s="912"/>
      <c r="P1331" s="912"/>
      <c r="Q1331" s="912"/>
      <c r="R1331" s="912"/>
      <c r="S1331" s="912"/>
      <c r="T1331" s="912"/>
      <c r="U1331" s="912"/>
      <c r="V1331" s="912"/>
      <c r="W1331" s="912"/>
      <c r="X1331" s="912"/>
      <c r="Y1331" s="912"/>
      <c r="Z1331" s="912"/>
      <c r="AA1331" s="912"/>
      <c r="AB1331" s="912"/>
      <c r="AC1331" s="912"/>
      <c r="AD1331" s="912"/>
      <c r="AE1331" s="912"/>
      <c r="AF1331" s="912"/>
      <c r="AG1331" s="912"/>
      <c r="AH1331" s="912"/>
      <c r="AI1331" s="912"/>
      <c r="AJ1331" s="912"/>
      <c r="AK1331" s="912"/>
      <c r="AL1331" s="912"/>
      <c r="AM1331" s="912"/>
      <c r="AN1331" s="912"/>
      <c r="AO1331" s="912"/>
      <c r="AP1331" s="912"/>
      <c r="AQ1331" s="912"/>
      <c r="AR1331" s="912"/>
      <c r="AS1331" s="912"/>
      <c r="AT1331" s="912"/>
      <c r="AU1331" s="912"/>
      <c r="AV1331" s="912"/>
      <c r="AW1331" s="912"/>
      <c r="AX1331" s="912"/>
      <c r="AY1331" s="912"/>
      <c r="AZ1331" s="912"/>
      <c r="BA1331" s="912"/>
      <c r="BB1331" s="912"/>
      <c r="BC1331" s="912"/>
      <c r="BD1331" s="912"/>
      <c r="BE1331" s="912"/>
      <c r="BF1331" s="913"/>
      <c r="BG1331" s="902"/>
      <c r="BH1331" s="903"/>
      <c r="BI1331" s="903"/>
      <c r="BJ1331" s="903"/>
      <c r="BK1331" s="903"/>
      <c r="BL1331" s="904"/>
    </row>
    <row r="1332" spans="1:98" ht="12.75" customHeight="1">
      <c r="A1332" s="263"/>
      <c r="B1332" s="975"/>
      <c r="C1332" s="976"/>
      <c r="D1332" s="977"/>
      <c r="E1332" s="914"/>
      <c r="F1332" s="915"/>
      <c r="G1332" s="915"/>
      <c r="H1332" s="915"/>
      <c r="I1332" s="915"/>
      <c r="J1332" s="915"/>
      <c r="K1332" s="915"/>
      <c r="L1332" s="915"/>
      <c r="M1332" s="915"/>
      <c r="N1332" s="915"/>
      <c r="O1332" s="915"/>
      <c r="P1332" s="915"/>
      <c r="Q1332" s="915"/>
      <c r="R1332" s="915"/>
      <c r="S1332" s="915"/>
      <c r="T1332" s="915"/>
      <c r="U1332" s="915"/>
      <c r="V1332" s="915"/>
      <c r="W1332" s="915"/>
      <c r="X1332" s="915"/>
      <c r="Y1332" s="915"/>
      <c r="Z1332" s="915"/>
      <c r="AA1332" s="915"/>
      <c r="AB1332" s="915"/>
      <c r="AC1332" s="915"/>
      <c r="AD1332" s="915"/>
      <c r="AE1332" s="915"/>
      <c r="AF1332" s="915"/>
      <c r="AG1332" s="915"/>
      <c r="AH1332" s="915"/>
      <c r="AI1332" s="915"/>
      <c r="AJ1332" s="915"/>
      <c r="AK1332" s="915"/>
      <c r="AL1332" s="915"/>
      <c r="AM1332" s="915"/>
      <c r="AN1332" s="915"/>
      <c r="AO1332" s="915"/>
      <c r="AP1332" s="915"/>
      <c r="AQ1332" s="915"/>
      <c r="AR1332" s="915"/>
      <c r="AS1332" s="915"/>
      <c r="AT1332" s="915"/>
      <c r="AU1332" s="915"/>
      <c r="AV1332" s="915"/>
      <c r="AW1332" s="915"/>
      <c r="AX1332" s="915"/>
      <c r="AY1332" s="915"/>
      <c r="AZ1332" s="915"/>
      <c r="BA1332" s="915"/>
      <c r="BB1332" s="915"/>
      <c r="BC1332" s="915"/>
      <c r="BD1332" s="915"/>
      <c r="BE1332" s="915"/>
      <c r="BF1332" s="916"/>
      <c r="BG1332" s="905"/>
      <c r="BH1332" s="906"/>
      <c r="BI1332" s="906"/>
      <c r="BJ1332" s="906"/>
      <c r="BK1332" s="906"/>
      <c r="BL1332" s="907"/>
    </row>
    <row r="1333" spans="1:98" ht="12.75" customHeight="1">
      <c r="A1333" s="263"/>
      <c r="B1333" s="969" t="s">
        <v>44</v>
      </c>
      <c r="C1333" s="970"/>
      <c r="D1333" s="971"/>
      <c r="E1333" s="908" t="s">
        <v>1529</v>
      </c>
      <c r="F1333" s="909"/>
      <c r="G1333" s="909"/>
      <c r="H1333" s="909"/>
      <c r="I1333" s="909"/>
      <c r="J1333" s="909"/>
      <c r="K1333" s="909"/>
      <c r="L1333" s="909"/>
      <c r="M1333" s="909"/>
      <c r="N1333" s="909"/>
      <c r="O1333" s="909"/>
      <c r="P1333" s="909"/>
      <c r="Q1333" s="909"/>
      <c r="R1333" s="909"/>
      <c r="S1333" s="909"/>
      <c r="T1333" s="909"/>
      <c r="U1333" s="909"/>
      <c r="V1333" s="909"/>
      <c r="W1333" s="909"/>
      <c r="X1333" s="909"/>
      <c r="Y1333" s="909"/>
      <c r="Z1333" s="909"/>
      <c r="AA1333" s="909"/>
      <c r="AB1333" s="909"/>
      <c r="AC1333" s="909"/>
      <c r="AD1333" s="909"/>
      <c r="AE1333" s="909"/>
      <c r="AF1333" s="909"/>
      <c r="AG1333" s="909"/>
      <c r="AH1333" s="909"/>
      <c r="AI1333" s="909"/>
      <c r="AJ1333" s="909"/>
      <c r="AK1333" s="909"/>
      <c r="AL1333" s="909"/>
      <c r="AM1333" s="909"/>
      <c r="AN1333" s="909"/>
      <c r="AO1333" s="909"/>
      <c r="AP1333" s="909"/>
      <c r="AQ1333" s="909"/>
      <c r="AR1333" s="909"/>
      <c r="AS1333" s="909"/>
      <c r="AT1333" s="909"/>
      <c r="AU1333" s="909"/>
      <c r="AV1333" s="909"/>
      <c r="AW1333" s="909"/>
      <c r="AX1333" s="909"/>
      <c r="AY1333" s="909"/>
      <c r="AZ1333" s="909"/>
      <c r="BA1333" s="909"/>
      <c r="BB1333" s="909"/>
      <c r="BC1333" s="909"/>
      <c r="BD1333" s="909"/>
      <c r="BE1333" s="909"/>
      <c r="BF1333" s="910"/>
      <c r="BG1333" s="899"/>
      <c r="BH1333" s="900"/>
      <c r="BI1333" s="900"/>
      <c r="BJ1333" s="900"/>
      <c r="BK1333" s="900"/>
      <c r="BL1333" s="901"/>
    </row>
    <row r="1334" spans="1:98" ht="12.75" customHeight="1">
      <c r="A1334" s="263"/>
      <c r="B1334" s="972"/>
      <c r="C1334" s="973"/>
      <c r="D1334" s="974"/>
      <c r="E1334" s="911"/>
      <c r="F1334" s="912"/>
      <c r="G1334" s="912"/>
      <c r="H1334" s="912"/>
      <c r="I1334" s="912"/>
      <c r="J1334" s="912"/>
      <c r="K1334" s="912"/>
      <c r="L1334" s="912"/>
      <c r="M1334" s="912"/>
      <c r="N1334" s="912"/>
      <c r="O1334" s="912"/>
      <c r="P1334" s="912"/>
      <c r="Q1334" s="912"/>
      <c r="R1334" s="912"/>
      <c r="S1334" s="912"/>
      <c r="T1334" s="912"/>
      <c r="U1334" s="912"/>
      <c r="V1334" s="912"/>
      <c r="W1334" s="912"/>
      <c r="X1334" s="912"/>
      <c r="Y1334" s="912"/>
      <c r="Z1334" s="912"/>
      <c r="AA1334" s="912"/>
      <c r="AB1334" s="912"/>
      <c r="AC1334" s="912"/>
      <c r="AD1334" s="912"/>
      <c r="AE1334" s="912"/>
      <c r="AF1334" s="912"/>
      <c r="AG1334" s="912"/>
      <c r="AH1334" s="912"/>
      <c r="AI1334" s="912"/>
      <c r="AJ1334" s="912"/>
      <c r="AK1334" s="912"/>
      <c r="AL1334" s="912"/>
      <c r="AM1334" s="912"/>
      <c r="AN1334" s="912"/>
      <c r="AO1334" s="912"/>
      <c r="AP1334" s="912"/>
      <c r="AQ1334" s="912"/>
      <c r="AR1334" s="912"/>
      <c r="AS1334" s="912"/>
      <c r="AT1334" s="912"/>
      <c r="AU1334" s="912"/>
      <c r="AV1334" s="912"/>
      <c r="AW1334" s="912"/>
      <c r="AX1334" s="912"/>
      <c r="AY1334" s="912"/>
      <c r="AZ1334" s="912"/>
      <c r="BA1334" s="912"/>
      <c r="BB1334" s="912"/>
      <c r="BC1334" s="912"/>
      <c r="BD1334" s="912"/>
      <c r="BE1334" s="912"/>
      <c r="BF1334" s="913"/>
      <c r="BG1334" s="902"/>
      <c r="BH1334" s="903"/>
      <c r="BI1334" s="903"/>
      <c r="BJ1334" s="903"/>
      <c r="BK1334" s="903"/>
      <c r="BL1334" s="904"/>
    </row>
    <row r="1335" spans="1:98" ht="12.75" customHeight="1">
      <c r="A1335" s="263"/>
      <c r="B1335" s="975"/>
      <c r="C1335" s="976"/>
      <c r="D1335" s="977"/>
      <c r="E1335" s="914"/>
      <c r="F1335" s="915"/>
      <c r="G1335" s="915"/>
      <c r="H1335" s="915"/>
      <c r="I1335" s="915"/>
      <c r="J1335" s="915"/>
      <c r="K1335" s="915"/>
      <c r="L1335" s="915"/>
      <c r="M1335" s="915"/>
      <c r="N1335" s="915"/>
      <c r="O1335" s="915"/>
      <c r="P1335" s="915"/>
      <c r="Q1335" s="915"/>
      <c r="R1335" s="915"/>
      <c r="S1335" s="915"/>
      <c r="T1335" s="915"/>
      <c r="U1335" s="915"/>
      <c r="V1335" s="915"/>
      <c r="W1335" s="915"/>
      <c r="X1335" s="915"/>
      <c r="Y1335" s="915"/>
      <c r="Z1335" s="915"/>
      <c r="AA1335" s="915"/>
      <c r="AB1335" s="915"/>
      <c r="AC1335" s="915"/>
      <c r="AD1335" s="915"/>
      <c r="AE1335" s="915"/>
      <c r="AF1335" s="915"/>
      <c r="AG1335" s="915"/>
      <c r="AH1335" s="915"/>
      <c r="AI1335" s="915"/>
      <c r="AJ1335" s="915"/>
      <c r="AK1335" s="915"/>
      <c r="AL1335" s="915"/>
      <c r="AM1335" s="915"/>
      <c r="AN1335" s="915"/>
      <c r="AO1335" s="915"/>
      <c r="AP1335" s="915"/>
      <c r="AQ1335" s="915"/>
      <c r="AR1335" s="915"/>
      <c r="AS1335" s="915"/>
      <c r="AT1335" s="915"/>
      <c r="AU1335" s="915"/>
      <c r="AV1335" s="915"/>
      <c r="AW1335" s="915"/>
      <c r="AX1335" s="915"/>
      <c r="AY1335" s="915"/>
      <c r="AZ1335" s="915"/>
      <c r="BA1335" s="915"/>
      <c r="BB1335" s="915"/>
      <c r="BC1335" s="915"/>
      <c r="BD1335" s="915"/>
      <c r="BE1335" s="915"/>
      <c r="BF1335" s="916"/>
      <c r="BG1335" s="905"/>
      <c r="BH1335" s="906"/>
      <c r="BI1335" s="906"/>
      <c r="BJ1335" s="906"/>
      <c r="BK1335" s="906"/>
      <c r="BL1335" s="907"/>
    </row>
    <row r="1336" spans="1:98" ht="12.75" customHeight="1">
      <c r="A1336" s="263"/>
      <c r="B1336" s="969" t="s">
        <v>45</v>
      </c>
      <c r="C1336" s="970"/>
      <c r="D1336" s="971"/>
      <c r="E1336" s="908" t="s">
        <v>138</v>
      </c>
      <c r="F1336" s="909"/>
      <c r="G1336" s="909"/>
      <c r="H1336" s="909"/>
      <c r="I1336" s="909"/>
      <c r="J1336" s="909"/>
      <c r="K1336" s="909"/>
      <c r="L1336" s="909"/>
      <c r="M1336" s="909"/>
      <c r="N1336" s="909"/>
      <c r="O1336" s="909"/>
      <c r="P1336" s="909"/>
      <c r="Q1336" s="909"/>
      <c r="R1336" s="909"/>
      <c r="S1336" s="909"/>
      <c r="T1336" s="909"/>
      <c r="U1336" s="909"/>
      <c r="V1336" s="909"/>
      <c r="W1336" s="909"/>
      <c r="X1336" s="909"/>
      <c r="Y1336" s="909"/>
      <c r="Z1336" s="909"/>
      <c r="AA1336" s="909"/>
      <c r="AB1336" s="909"/>
      <c r="AC1336" s="909"/>
      <c r="AD1336" s="909"/>
      <c r="AE1336" s="909"/>
      <c r="AF1336" s="909"/>
      <c r="AG1336" s="909"/>
      <c r="AH1336" s="909"/>
      <c r="AI1336" s="909"/>
      <c r="AJ1336" s="909"/>
      <c r="AK1336" s="909"/>
      <c r="AL1336" s="909"/>
      <c r="AM1336" s="909"/>
      <c r="AN1336" s="909"/>
      <c r="AO1336" s="909"/>
      <c r="AP1336" s="909"/>
      <c r="AQ1336" s="909"/>
      <c r="AR1336" s="909"/>
      <c r="AS1336" s="909"/>
      <c r="AT1336" s="909"/>
      <c r="AU1336" s="909"/>
      <c r="AV1336" s="909"/>
      <c r="AW1336" s="909"/>
      <c r="AX1336" s="909"/>
      <c r="AY1336" s="909"/>
      <c r="AZ1336" s="909"/>
      <c r="BA1336" s="909"/>
      <c r="BB1336" s="909"/>
      <c r="BC1336" s="909"/>
      <c r="BD1336" s="909"/>
      <c r="BE1336" s="909"/>
      <c r="BF1336" s="910"/>
      <c r="BG1336" s="899"/>
      <c r="BH1336" s="900"/>
      <c r="BI1336" s="900"/>
      <c r="BJ1336" s="900"/>
      <c r="BK1336" s="900"/>
      <c r="BL1336" s="901"/>
    </row>
    <row r="1337" spans="1:98" ht="12.75" customHeight="1">
      <c r="A1337" s="263"/>
      <c r="B1337" s="972"/>
      <c r="C1337" s="973"/>
      <c r="D1337" s="974"/>
      <c r="E1337" s="911"/>
      <c r="F1337" s="912"/>
      <c r="G1337" s="912"/>
      <c r="H1337" s="912"/>
      <c r="I1337" s="912"/>
      <c r="J1337" s="912"/>
      <c r="K1337" s="912"/>
      <c r="L1337" s="912"/>
      <c r="M1337" s="912"/>
      <c r="N1337" s="912"/>
      <c r="O1337" s="912"/>
      <c r="P1337" s="912"/>
      <c r="Q1337" s="912"/>
      <c r="R1337" s="912"/>
      <c r="S1337" s="912"/>
      <c r="T1337" s="912"/>
      <c r="U1337" s="912"/>
      <c r="V1337" s="912"/>
      <c r="W1337" s="912"/>
      <c r="X1337" s="912"/>
      <c r="Y1337" s="912"/>
      <c r="Z1337" s="912"/>
      <c r="AA1337" s="912"/>
      <c r="AB1337" s="912"/>
      <c r="AC1337" s="912"/>
      <c r="AD1337" s="912"/>
      <c r="AE1337" s="912"/>
      <c r="AF1337" s="912"/>
      <c r="AG1337" s="912"/>
      <c r="AH1337" s="912"/>
      <c r="AI1337" s="912"/>
      <c r="AJ1337" s="912"/>
      <c r="AK1337" s="912"/>
      <c r="AL1337" s="912"/>
      <c r="AM1337" s="912"/>
      <c r="AN1337" s="912"/>
      <c r="AO1337" s="912"/>
      <c r="AP1337" s="912"/>
      <c r="AQ1337" s="912"/>
      <c r="AR1337" s="912"/>
      <c r="AS1337" s="912"/>
      <c r="AT1337" s="912"/>
      <c r="AU1337" s="912"/>
      <c r="AV1337" s="912"/>
      <c r="AW1337" s="912"/>
      <c r="AX1337" s="912"/>
      <c r="AY1337" s="912"/>
      <c r="AZ1337" s="912"/>
      <c r="BA1337" s="912"/>
      <c r="BB1337" s="912"/>
      <c r="BC1337" s="912"/>
      <c r="BD1337" s="912"/>
      <c r="BE1337" s="912"/>
      <c r="BF1337" s="913"/>
      <c r="BG1337" s="902"/>
      <c r="BH1337" s="903"/>
      <c r="BI1337" s="903"/>
      <c r="BJ1337" s="903"/>
      <c r="BK1337" s="903"/>
      <c r="BL1337" s="904"/>
    </row>
    <row r="1338" spans="1:98" ht="12.75" customHeight="1">
      <c r="A1338" s="263"/>
      <c r="B1338" s="975"/>
      <c r="C1338" s="976"/>
      <c r="D1338" s="977"/>
      <c r="E1338" s="914"/>
      <c r="F1338" s="915"/>
      <c r="G1338" s="915"/>
      <c r="H1338" s="915"/>
      <c r="I1338" s="915"/>
      <c r="J1338" s="915"/>
      <c r="K1338" s="915"/>
      <c r="L1338" s="915"/>
      <c r="M1338" s="915"/>
      <c r="N1338" s="915"/>
      <c r="O1338" s="915"/>
      <c r="P1338" s="915"/>
      <c r="Q1338" s="915"/>
      <c r="R1338" s="915"/>
      <c r="S1338" s="915"/>
      <c r="T1338" s="915"/>
      <c r="U1338" s="915"/>
      <c r="V1338" s="915"/>
      <c r="W1338" s="915"/>
      <c r="X1338" s="915"/>
      <c r="Y1338" s="915"/>
      <c r="Z1338" s="915"/>
      <c r="AA1338" s="915"/>
      <c r="AB1338" s="915"/>
      <c r="AC1338" s="915"/>
      <c r="AD1338" s="915"/>
      <c r="AE1338" s="915"/>
      <c r="AF1338" s="915"/>
      <c r="AG1338" s="915"/>
      <c r="AH1338" s="915"/>
      <c r="AI1338" s="915"/>
      <c r="AJ1338" s="915"/>
      <c r="AK1338" s="915"/>
      <c r="AL1338" s="915"/>
      <c r="AM1338" s="915"/>
      <c r="AN1338" s="915"/>
      <c r="AO1338" s="915"/>
      <c r="AP1338" s="915"/>
      <c r="AQ1338" s="915"/>
      <c r="AR1338" s="915"/>
      <c r="AS1338" s="915"/>
      <c r="AT1338" s="915"/>
      <c r="AU1338" s="915"/>
      <c r="AV1338" s="915"/>
      <c r="AW1338" s="915"/>
      <c r="AX1338" s="915"/>
      <c r="AY1338" s="915"/>
      <c r="AZ1338" s="915"/>
      <c r="BA1338" s="915"/>
      <c r="BB1338" s="915"/>
      <c r="BC1338" s="915"/>
      <c r="BD1338" s="915"/>
      <c r="BE1338" s="915"/>
      <c r="BF1338" s="916"/>
      <c r="BG1338" s="905"/>
      <c r="BH1338" s="906"/>
      <c r="BI1338" s="906"/>
      <c r="BJ1338" s="906"/>
      <c r="BK1338" s="906"/>
      <c r="BL1338" s="907"/>
    </row>
    <row r="1339" spans="1:98" ht="12.75" customHeight="1">
      <c r="A1339" s="263"/>
      <c r="B1339" s="969" t="s">
        <v>47</v>
      </c>
      <c r="C1339" s="970"/>
      <c r="D1339" s="971"/>
      <c r="E1339" s="908" t="s">
        <v>858</v>
      </c>
      <c r="F1339" s="909"/>
      <c r="G1339" s="909"/>
      <c r="H1339" s="909"/>
      <c r="I1339" s="909"/>
      <c r="J1339" s="909"/>
      <c r="K1339" s="909"/>
      <c r="L1339" s="909"/>
      <c r="M1339" s="909"/>
      <c r="N1339" s="909"/>
      <c r="O1339" s="909"/>
      <c r="P1339" s="909"/>
      <c r="Q1339" s="909"/>
      <c r="R1339" s="909"/>
      <c r="S1339" s="909"/>
      <c r="T1339" s="909"/>
      <c r="U1339" s="909"/>
      <c r="V1339" s="909"/>
      <c r="W1339" s="909"/>
      <c r="X1339" s="909"/>
      <c r="Y1339" s="909"/>
      <c r="Z1339" s="909"/>
      <c r="AA1339" s="909"/>
      <c r="AB1339" s="909"/>
      <c r="AC1339" s="909"/>
      <c r="AD1339" s="909"/>
      <c r="AE1339" s="909"/>
      <c r="AF1339" s="909"/>
      <c r="AG1339" s="909"/>
      <c r="AH1339" s="909"/>
      <c r="AI1339" s="909"/>
      <c r="AJ1339" s="909"/>
      <c r="AK1339" s="909"/>
      <c r="AL1339" s="909"/>
      <c r="AM1339" s="909"/>
      <c r="AN1339" s="909"/>
      <c r="AO1339" s="909"/>
      <c r="AP1339" s="909"/>
      <c r="AQ1339" s="909"/>
      <c r="AR1339" s="909"/>
      <c r="AS1339" s="909"/>
      <c r="AT1339" s="909"/>
      <c r="AU1339" s="909"/>
      <c r="AV1339" s="909"/>
      <c r="AW1339" s="909"/>
      <c r="AX1339" s="909"/>
      <c r="AY1339" s="909"/>
      <c r="AZ1339" s="909"/>
      <c r="BA1339" s="909"/>
      <c r="BB1339" s="909"/>
      <c r="BC1339" s="909"/>
      <c r="BD1339" s="909"/>
      <c r="BE1339" s="909"/>
      <c r="BF1339" s="910"/>
      <c r="BG1339" s="899"/>
      <c r="BH1339" s="900"/>
      <c r="BI1339" s="900"/>
      <c r="BJ1339" s="900"/>
      <c r="BK1339" s="900"/>
      <c r="BL1339" s="901"/>
    </row>
    <row r="1340" spans="1:98" ht="12.75" customHeight="1">
      <c r="A1340" s="263"/>
      <c r="B1340" s="972"/>
      <c r="C1340" s="973"/>
      <c r="D1340" s="974"/>
      <c r="E1340" s="911"/>
      <c r="F1340" s="912"/>
      <c r="G1340" s="912"/>
      <c r="H1340" s="912"/>
      <c r="I1340" s="912"/>
      <c r="J1340" s="912"/>
      <c r="K1340" s="912"/>
      <c r="L1340" s="912"/>
      <c r="M1340" s="912"/>
      <c r="N1340" s="912"/>
      <c r="O1340" s="912"/>
      <c r="P1340" s="912"/>
      <c r="Q1340" s="912"/>
      <c r="R1340" s="912"/>
      <c r="S1340" s="912"/>
      <c r="T1340" s="912"/>
      <c r="U1340" s="912"/>
      <c r="V1340" s="912"/>
      <c r="W1340" s="912"/>
      <c r="X1340" s="912"/>
      <c r="Y1340" s="912"/>
      <c r="Z1340" s="912"/>
      <c r="AA1340" s="912"/>
      <c r="AB1340" s="912"/>
      <c r="AC1340" s="912"/>
      <c r="AD1340" s="912"/>
      <c r="AE1340" s="912"/>
      <c r="AF1340" s="912"/>
      <c r="AG1340" s="912"/>
      <c r="AH1340" s="912"/>
      <c r="AI1340" s="912"/>
      <c r="AJ1340" s="912"/>
      <c r="AK1340" s="912"/>
      <c r="AL1340" s="912"/>
      <c r="AM1340" s="912"/>
      <c r="AN1340" s="912"/>
      <c r="AO1340" s="912"/>
      <c r="AP1340" s="912"/>
      <c r="AQ1340" s="912"/>
      <c r="AR1340" s="912"/>
      <c r="AS1340" s="912"/>
      <c r="AT1340" s="912"/>
      <c r="AU1340" s="912"/>
      <c r="AV1340" s="912"/>
      <c r="AW1340" s="912"/>
      <c r="AX1340" s="912"/>
      <c r="AY1340" s="912"/>
      <c r="AZ1340" s="912"/>
      <c r="BA1340" s="912"/>
      <c r="BB1340" s="912"/>
      <c r="BC1340" s="912"/>
      <c r="BD1340" s="912"/>
      <c r="BE1340" s="912"/>
      <c r="BF1340" s="913"/>
      <c r="BG1340" s="902"/>
      <c r="BH1340" s="903"/>
      <c r="BI1340" s="903"/>
      <c r="BJ1340" s="903"/>
      <c r="BK1340" s="903"/>
      <c r="BL1340" s="904"/>
    </row>
    <row r="1341" spans="1:98" ht="12.75" customHeight="1">
      <c r="A1341" s="263"/>
      <c r="B1341" s="975"/>
      <c r="C1341" s="976"/>
      <c r="D1341" s="977"/>
      <c r="E1341" s="914"/>
      <c r="F1341" s="915"/>
      <c r="G1341" s="915"/>
      <c r="H1341" s="915"/>
      <c r="I1341" s="915"/>
      <c r="J1341" s="915"/>
      <c r="K1341" s="915"/>
      <c r="L1341" s="915"/>
      <c r="M1341" s="915"/>
      <c r="N1341" s="915"/>
      <c r="O1341" s="915"/>
      <c r="P1341" s="915"/>
      <c r="Q1341" s="915"/>
      <c r="R1341" s="915"/>
      <c r="S1341" s="915"/>
      <c r="T1341" s="915"/>
      <c r="U1341" s="915"/>
      <c r="V1341" s="915"/>
      <c r="W1341" s="915"/>
      <c r="X1341" s="915"/>
      <c r="Y1341" s="915"/>
      <c r="Z1341" s="915"/>
      <c r="AA1341" s="915"/>
      <c r="AB1341" s="915"/>
      <c r="AC1341" s="915"/>
      <c r="AD1341" s="915"/>
      <c r="AE1341" s="915"/>
      <c r="AF1341" s="915"/>
      <c r="AG1341" s="915"/>
      <c r="AH1341" s="915"/>
      <c r="AI1341" s="915"/>
      <c r="AJ1341" s="915"/>
      <c r="AK1341" s="915"/>
      <c r="AL1341" s="915"/>
      <c r="AM1341" s="915"/>
      <c r="AN1341" s="915"/>
      <c r="AO1341" s="915"/>
      <c r="AP1341" s="915"/>
      <c r="AQ1341" s="915"/>
      <c r="AR1341" s="915"/>
      <c r="AS1341" s="915"/>
      <c r="AT1341" s="915"/>
      <c r="AU1341" s="915"/>
      <c r="AV1341" s="915"/>
      <c r="AW1341" s="915"/>
      <c r="AX1341" s="915"/>
      <c r="AY1341" s="915"/>
      <c r="AZ1341" s="915"/>
      <c r="BA1341" s="915"/>
      <c r="BB1341" s="915"/>
      <c r="BC1341" s="915"/>
      <c r="BD1341" s="915"/>
      <c r="BE1341" s="915"/>
      <c r="BF1341" s="916"/>
      <c r="BG1341" s="905"/>
      <c r="BH1341" s="906"/>
      <c r="BI1341" s="906"/>
      <c r="BJ1341" s="906"/>
      <c r="BK1341" s="906"/>
      <c r="BL1341" s="907"/>
    </row>
    <row r="1342" spans="1:98" s="15" customFormat="1" ht="18" customHeight="1">
      <c r="A1342" s="90"/>
      <c r="B1342" s="925" t="s">
        <v>1590</v>
      </c>
      <c r="C1342" s="926"/>
      <c r="D1342" s="926"/>
      <c r="E1342" s="926"/>
      <c r="F1342" s="926"/>
      <c r="G1342" s="926"/>
      <c r="H1342" s="926"/>
      <c r="I1342" s="926"/>
      <c r="J1342" s="926"/>
      <c r="K1342" s="926"/>
      <c r="L1342" s="926"/>
      <c r="M1342" s="926"/>
      <c r="N1342" s="926"/>
      <c r="O1342" s="926"/>
      <c r="P1342" s="926"/>
      <c r="Q1342" s="926"/>
      <c r="R1342" s="926"/>
      <c r="S1342" s="926"/>
      <c r="T1342" s="926"/>
      <c r="U1342" s="926"/>
      <c r="V1342" s="926"/>
      <c r="W1342" s="926"/>
      <c r="X1342" s="926"/>
      <c r="Y1342" s="926"/>
      <c r="Z1342" s="926"/>
      <c r="AA1342" s="926"/>
      <c r="AB1342" s="926"/>
      <c r="AC1342" s="926"/>
      <c r="AD1342" s="926"/>
      <c r="AE1342" s="926"/>
      <c r="AF1342" s="926"/>
      <c r="AG1342" s="926"/>
      <c r="AH1342" s="926"/>
      <c r="AI1342" s="926"/>
      <c r="AJ1342" s="926"/>
      <c r="AK1342" s="926"/>
      <c r="AL1342" s="926"/>
      <c r="AM1342" s="926"/>
      <c r="AN1342" s="926"/>
      <c r="AO1342" s="926"/>
      <c r="AP1342" s="926"/>
      <c r="AQ1342" s="926"/>
      <c r="AR1342" s="926"/>
      <c r="AS1342" s="926"/>
      <c r="AT1342" s="926"/>
      <c r="AU1342" s="926"/>
      <c r="AV1342" s="926"/>
      <c r="AW1342" s="926"/>
      <c r="AX1342" s="926"/>
      <c r="AY1342" s="926"/>
      <c r="AZ1342" s="926"/>
      <c r="BA1342" s="926"/>
      <c r="BB1342" s="926"/>
      <c r="BC1342" s="926"/>
      <c r="BD1342" s="926"/>
      <c r="BE1342" s="926"/>
      <c r="BF1342" s="926"/>
      <c r="BG1342" s="926"/>
      <c r="BH1342" s="926"/>
      <c r="BI1342" s="926"/>
      <c r="BJ1342" s="926"/>
      <c r="BK1342" s="926"/>
      <c r="BL1342" s="927"/>
      <c r="BM1342" s="103"/>
      <c r="BN1342" s="327"/>
      <c r="BO1342" s="143"/>
      <c r="BP1342" s="143"/>
      <c r="BQ1342" s="143"/>
      <c r="BR1342" s="143"/>
      <c r="BS1342" s="143"/>
      <c r="BT1342" s="143"/>
      <c r="BU1342" s="143"/>
      <c r="BV1342" s="143"/>
      <c r="BW1342" s="143"/>
      <c r="BX1342" s="143"/>
      <c r="BY1342" s="143"/>
      <c r="BZ1342" s="143"/>
      <c r="CA1342" s="143"/>
      <c r="CB1342" s="143"/>
      <c r="CC1342" s="143"/>
      <c r="CD1342" s="143"/>
      <c r="CE1342" s="143"/>
      <c r="CF1342" s="143"/>
      <c r="CG1342" s="143"/>
      <c r="CH1342" s="143"/>
      <c r="CI1342" s="143"/>
      <c r="CJ1342" s="143"/>
      <c r="CK1342" s="143"/>
      <c r="CL1342" s="143"/>
      <c r="CM1342" s="143"/>
      <c r="CN1342" s="143"/>
      <c r="CO1342" s="143"/>
      <c r="CP1342" s="143"/>
      <c r="CQ1342" s="143"/>
      <c r="CR1342" s="143"/>
      <c r="CS1342" s="143"/>
      <c r="CT1342" s="143"/>
    </row>
    <row r="1343" spans="1:98" s="456" customFormat="1" ht="14.25">
      <c r="A1343" s="263"/>
      <c r="B1343" s="969" t="s">
        <v>63</v>
      </c>
      <c r="C1343" s="970"/>
      <c r="D1343" s="971"/>
      <c r="E1343" s="881" t="s">
        <v>1591</v>
      </c>
      <c r="F1343" s="882"/>
      <c r="G1343" s="882"/>
      <c r="H1343" s="882"/>
      <c r="I1343" s="882"/>
      <c r="J1343" s="882"/>
      <c r="K1343" s="882"/>
      <c r="L1343" s="882"/>
      <c r="M1343" s="882"/>
      <c r="N1343" s="882"/>
      <c r="O1343" s="882"/>
      <c r="P1343" s="882"/>
      <c r="Q1343" s="882"/>
      <c r="R1343" s="882"/>
      <c r="S1343" s="882"/>
      <c r="T1343" s="882"/>
      <c r="U1343" s="882"/>
      <c r="V1343" s="882"/>
      <c r="W1343" s="882"/>
      <c r="X1343" s="882"/>
      <c r="Y1343" s="882"/>
      <c r="Z1343" s="882"/>
      <c r="AA1343" s="882"/>
      <c r="AB1343" s="882"/>
      <c r="AC1343" s="882"/>
      <c r="AD1343" s="882"/>
      <c r="AE1343" s="882"/>
      <c r="AF1343" s="882"/>
      <c r="AG1343" s="882"/>
      <c r="AH1343" s="882"/>
      <c r="AI1343" s="882"/>
      <c r="AJ1343" s="882"/>
      <c r="AK1343" s="882"/>
      <c r="AL1343" s="882"/>
      <c r="AM1343" s="882"/>
      <c r="AN1343" s="882"/>
      <c r="AO1343" s="882"/>
      <c r="AP1343" s="882"/>
      <c r="AQ1343" s="882"/>
      <c r="AR1343" s="882"/>
      <c r="AS1343" s="882"/>
      <c r="AT1343" s="882"/>
      <c r="AU1343" s="882"/>
      <c r="AV1343" s="882"/>
      <c r="AW1343" s="882"/>
      <c r="AX1343" s="882"/>
      <c r="AY1343" s="882"/>
      <c r="AZ1343" s="882"/>
      <c r="BA1343" s="882"/>
      <c r="BB1343" s="882"/>
      <c r="BC1343" s="882"/>
      <c r="BD1343" s="882"/>
      <c r="BE1343" s="882"/>
      <c r="BF1343" s="891"/>
      <c r="BG1343" s="899"/>
      <c r="BH1343" s="900"/>
      <c r="BI1343" s="900"/>
      <c r="BJ1343" s="900"/>
      <c r="BK1343" s="900"/>
      <c r="BL1343" s="901"/>
      <c r="BM1343" s="391"/>
      <c r="BN1343" s="391"/>
      <c r="BO1343" s="391"/>
      <c r="BP1343" s="391"/>
      <c r="BQ1343" s="391"/>
      <c r="BR1343" s="391"/>
      <c r="BS1343" s="391"/>
      <c r="BT1343" s="391"/>
      <c r="BU1343" s="391"/>
      <c r="BV1343" s="391"/>
      <c r="BW1343" s="391"/>
      <c r="BX1343" s="391"/>
      <c r="BY1343" s="391"/>
      <c r="BZ1343" s="391"/>
      <c r="CA1343" s="391"/>
      <c r="CB1343" s="391"/>
    </row>
    <row r="1344" spans="1:98" s="456" customFormat="1" ht="14.25">
      <c r="A1344" s="263"/>
      <c r="B1344" s="972"/>
      <c r="C1344" s="973"/>
      <c r="D1344" s="974"/>
      <c r="E1344" s="1027"/>
      <c r="F1344" s="886"/>
      <c r="G1344" s="886"/>
      <c r="H1344" s="886"/>
      <c r="I1344" s="886"/>
      <c r="J1344" s="886"/>
      <c r="K1344" s="886"/>
      <c r="L1344" s="886"/>
      <c r="M1344" s="886"/>
      <c r="N1344" s="886"/>
      <c r="O1344" s="886"/>
      <c r="P1344" s="886"/>
      <c r="Q1344" s="886"/>
      <c r="R1344" s="886"/>
      <c r="S1344" s="886"/>
      <c r="T1344" s="886"/>
      <c r="U1344" s="886"/>
      <c r="V1344" s="886"/>
      <c r="W1344" s="886"/>
      <c r="X1344" s="886"/>
      <c r="Y1344" s="886"/>
      <c r="Z1344" s="886"/>
      <c r="AA1344" s="886"/>
      <c r="AB1344" s="886"/>
      <c r="AC1344" s="886"/>
      <c r="AD1344" s="886"/>
      <c r="AE1344" s="886"/>
      <c r="AF1344" s="886"/>
      <c r="AG1344" s="886"/>
      <c r="AH1344" s="886"/>
      <c r="AI1344" s="886"/>
      <c r="AJ1344" s="886"/>
      <c r="AK1344" s="886"/>
      <c r="AL1344" s="886"/>
      <c r="AM1344" s="886"/>
      <c r="AN1344" s="886"/>
      <c r="AO1344" s="886"/>
      <c r="AP1344" s="886"/>
      <c r="AQ1344" s="886"/>
      <c r="AR1344" s="886"/>
      <c r="AS1344" s="886"/>
      <c r="AT1344" s="886"/>
      <c r="AU1344" s="886"/>
      <c r="AV1344" s="886"/>
      <c r="AW1344" s="886"/>
      <c r="AX1344" s="886"/>
      <c r="AY1344" s="886"/>
      <c r="AZ1344" s="886"/>
      <c r="BA1344" s="886"/>
      <c r="BB1344" s="886"/>
      <c r="BC1344" s="886"/>
      <c r="BD1344" s="886"/>
      <c r="BE1344" s="886"/>
      <c r="BF1344" s="919"/>
      <c r="BG1344" s="902"/>
      <c r="BH1344" s="903"/>
      <c r="BI1344" s="903"/>
      <c r="BJ1344" s="903"/>
      <c r="BK1344" s="903"/>
      <c r="BL1344" s="904"/>
      <c r="BM1344" s="391"/>
      <c r="BN1344" s="391"/>
      <c r="BO1344" s="391"/>
      <c r="BP1344" s="391"/>
      <c r="BQ1344" s="391"/>
      <c r="BR1344" s="391"/>
      <c r="BS1344" s="391"/>
      <c r="BT1344" s="391"/>
      <c r="BU1344" s="391"/>
      <c r="BV1344" s="391"/>
      <c r="BW1344" s="391"/>
      <c r="BX1344" s="391"/>
      <c r="BY1344" s="391"/>
      <c r="BZ1344" s="391"/>
      <c r="CA1344" s="391"/>
      <c r="CB1344" s="391"/>
    </row>
    <row r="1345" spans="1:97" s="456" customFormat="1" ht="14.25">
      <c r="A1345" s="263"/>
      <c r="B1345" s="975"/>
      <c r="C1345" s="976"/>
      <c r="D1345" s="977"/>
      <c r="E1345" s="883"/>
      <c r="F1345" s="884"/>
      <c r="G1345" s="884"/>
      <c r="H1345" s="884"/>
      <c r="I1345" s="884"/>
      <c r="J1345" s="884"/>
      <c r="K1345" s="884"/>
      <c r="L1345" s="884"/>
      <c r="M1345" s="884"/>
      <c r="N1345" s="884"/>
      <c r="O1345" s="884"/>
      <c r="P1345" s="884"/>
      <c r="Q1345" s="884"/>
      <c r="R1345" s="884"/>
      <c r="S1345" s="884"/>
      <c r="T1345" s="884"/>
      <c r="U1345" s="884"/>
      <c r="V1345" s="884"/>
      <c r="W1345" s="884"/>
      <c r="X1345" s="884"/>
      <c r="Y1345" s="884"/>
      <c r="Z1345" s="884"/>
      <c r="AA1345" s="884"/>
      <c r="AB1345" s="884"/>
      <c r="AC1345" s="884"/>
      <c r="AD1345" s="884"/>
      <c r="AE1345" s="884"/>
      <c r="AF1345" s="884"/>
      <c r="AG1345" s="884"/>
      <c r="AH1345" s="884"/>
      <c r="AI1345" s="884"/>
      <c r="AJ1345" s="884"/>
      <c r="AK1345" s="884"/>
      <c r="AL1345" s="884"/>
      <c r="AM1345" s="884"/>
      <c r="AN1345" s="884"/>
      <c r="AO1345" s="884"/>
      <c r="AP1345" s="884"/>
      <c r="AQ1345" s="884"/>
      <c r="AR1345" s="884"/>
      <c r="AS1345" s="884"/>
      <c r="AT1345" s="884"/>
      <c r="AU1345" s="884"/>
      <c r="AV1345" s="884"/>
      <c r="AW1345" s="884"/>
      <c r="AX1345" s="884"/>
      <c r="AY1345" s="884"/>
      <c r="AZ1345" s="884"/>
      <c r="BA1345" s="884"/>
      <c r="BB1345" s="884"/>
      <c r="BC1345" s="884"/>
      <c r="BD1345" s="884"/>
      <c r="BE1345" s="884"/>
      <c r="BF1345" s="892"/>
      <c r="BG1345" s="905"/>
      <c r="BH1345" s="906"/>
      <c r="BI1345" s="906"/>
      <c r="BJ1345" s="906"/>
      <c r="BK1345" s="906"/>
      <c r="BL1345" s="907"/>
      <c r="BM1345" s="391"/>
      <c r="BN1345" s="391"/>
      <c r="BO1345" s="391"/>
      <c r="BP1345" s="391"/>
      <c r="BQ1345" s="391"/>
      <c r="BR1345" s="391"/>
      <c r="BS1345" s="391"/>
      <c r="BT1345" s="391"/>
      <c r="BU1345" s="391"/>
      <c r="BV1345" s="391"/>
      <c r="BW1345" s="391"/>
      <c r="BX1345" s="391"/>
      <c r="BY1345" s="391"/>
      <c r="BZ1345" s="391"/>
      <c r="CA1345" s="391"/>
      <c r="CB1345" s="391"/>
    </row>
    <row r="1346" spans="1:97" s="827" customFormat="1" ht="9.75" customHeight="1">
      <c r="BG1346" s="828"/>
      <c r="BH1346" s="828"/>
      <c r="BI1346" s="828"/>
      <c r="BJ1346" s="828"/>
      <c r="BK1346" s="828"/>
      <c r="BL1346" s="829"/>
      <c r="BM1346" s="829"/>
      <c r="BN1346" s="829"/>
      <c r="BO1346" s="829"/>
      <c r="BP1346" s="829"/>
      <c r="BQ1346" s="829"/>
      <c r="BR1346" s="829"/>
      <c r="BS1346" s="829"/>
      <c r="BT1346" s="829"/>
      <c r="BU1346" s="829"/>
      <c r="BV1346" s="829"/>
      <c r="BW1346" s="829"/>
      <c r="BX1346" s="829"/>
      <c r="BY1346" s="829"/>
      <c r="BZ1346" s="829"/>
      <c r="CA1346" s="829"/>
    </row>
    <row r="1347" spans="1:97" s="830" customFormat="1" ht="12.75" customHeight="1">
      <c r="B1347" s="831"/>
      <c r="C1347" s="831"/>
      <c r="D1347" s="831"/>
      <c r="E1347" s="858" t="s">
        <v>1513</v>
      </c>
      <c r="F1347" s="859"/>
      <c r="G1347" s="859"/>
      <c r="H1347" s="859"/>
      <c r="I1347" s="859"/>
      <c r="J1347" s="859"/>
      <c r="K1347" s="859"/>
      <c r="L1347" s="859"/>
      <c r="M1347" s="859"/>
      <c r="N1347" s="859"/>
      <c r="O1347" s="859"/>
      <c r="P1347" s="859"/>
      <c r="Q1347" s="859"/>
      <c r="R1347" s="859"/>
      <c r="S1347" s="859"/>
      <c r="T1347" s="859"/>
      <c r="U1347" s="859"/>
      <c r="V1347" s="859"/>
      <c r="W1347" s="859"/>
      <c r="X1347" s="859"/>
      <c r="Y1347" s="859"/>
      <c r="Z1347" s="859"/>
      <c r="AA1347" s="859"/>
      <c r="AB1347" s="859"/>
      <c r="AC1347" s="859"/>
      <c r="AD1347" s="859"/>
      <c r="AE1347" s="860"/>
      <c r="AF1347" s="864"/>
      <c r="AG1347" s="865"/>
      <c r="AH1347" s="865"/>
      <c r="AI1347" s="865"/>
      <c r="AJ1347" s="865"/>
      <c r="AK1347" s="865"/>
      <c r="AL1347" s="865"/>
      <c r="AM1347" s="865"/>
      <c r="AN1347" s="865"/>
      <c r="AO1347" s="865"/>
      <c r="AP1347" s="866"/>
      <c r="AQ1347" s="870" t="s">
        <v>1514</v>
      </c>
      <c r="AR1347" s="870"/>
      <c r="AS1347" s="870"/>
      <c r="AT1347" s="870"/>
      <c r="AU1347" s="870"/>
      <c r="AV1347" s="870"/>
      <c r="AW1347" s="870"/>
      <c r="AX1347" s="870"/>
      <c r="AY1347" s="870"/>
      <c r="AZ1347" s="870"/>
      <c r="BA1347" s="870"/>
      <c r="BB1347" s="870"/>
      <c r="BC1347" s="870"/>
      <c r="BD1347" s="870"/>
      <c r="BE1347" s="870"/>
      <c r="BF1347" s="870"/>
      <c r="BG1347" s="832"/>
      <c r="BH1347" s="832"/>
      <c r="BI1347" s="832"/>
      <c r="BJ1347" s="832"/>
      <c r="BK1347" s="832"/>
      <c r="BL1347" s="832"/>
      <c r="BM1347" s="857" t="s">
        <v>82</v>
      </c>
      <c r="BN1347" s="857"/>
      <c r="BO1347" s="857"/>
      <c r="BP1347" s="857"/>
      <c r="BQ1347" s="857"/>
      <c r="BR1347" s="857"/>
      <c r="BS1347" s="857"/>
      <c r="BT1347" s="857"/>
      <c r="BU1347" s="857"/>
      <c r="BV1347" s="857"/>
      <c r="BW1347" s="857"/>
      <c r="BX1347" s="832"/>
      <c r="BY1347" s="832"/>
      <c r="BZ1347" s="832"/>
      <c r="CA1347" s="832"/>
      <c r="CB1347" s="832"/>
      <c r="CC1347" s="832"/>
      <c r="CD1347" s="832"/>
      <c r="CE1347" s="832"/>
      <c r="CF1347" s="832"/>
      <c r="CG1347" s="832"/>
      <c r="CH1347" s="832"/>
      <c r="CK1347" s="833"/>
      <c r="CL1347" s="834"/>
      <c r="CM1347" s="834"/>
      <c r="CN1347" s="834"/>
      <c r="CO1347" s="834"/>
      <c r="CP1347" s="834"/>
      <c r="CQ1347" s="834"/>
      <c r="CR1347" s="834"/>
      <c r="CS1347" s="834"/>
    </row>
    <row r="1348" spans="1:97" s="830" customFormat="1" ht="12.75" customHeight="1">
      <c r="B1348" s="831"/>
      <c r="C1348" s="831"/>
      <c r="D1348" s="831"/>
      <c r="E1348" s="861"/>
      <c r="F1348" s="862"/>
      <c r="G1348" s="862"/>
      <c r="H1348" s="862"/>
      <c r="I1348" s="862"/>
      <c r="J1348" s="862"/>
      <c r="K1348" s="862"/>
      <c r="L1348" s="862"/>
      <c r="M1348" s="862"/>
      <c r="N1348" s="862"/>
      <c r="O1348" s="862"/>
      <c r="P1348" s="862"/>
      <c r="Q1348" s="862"/>
      <c r="R1348" s="862"/>
      <c r="S1348" s="862"/>
      <c r="T1348" s="862"/>
      <c r="U1348" s="862"/>
      <c r="V1348" s="862"/>
      <c r="W1348" s="862"/>
      <c r="X1348" s="862"/>
      <c r="Y1348" s="862"/>
      <c r="Z1348" s="862"/>
      <c r="AA1348" s="862"/>
      <c r="AB1348" s="862"/>
      <c r="AC1348" s="862"/>
      <c r="AD1348" s="862"/>
      <c r="AE1348" s="863"/>
      <c r="AF1348" s="867"/>
      <c r="AG1348" s="868"/>
      <c r="AH1348" s="868"/>
      <c r="AI1348" s="868"/>
      <c r="AJ1348" s="868"/>
      <c r="AK1348" s="868"/>
      <c r="AL1348" s="868"/>
      <c r="AM1348" s="868"/>
      <c r="AN1348" s="868"/>
      <c r="AO1348" s="868"/>
      <c r="AP1348" s="869"/>
      <c r="AQ1348" s="870"/>
      <c r="AR1348" s="870"/>
      <c r="AS1348" s="870"/>
      <c r="AT1348" s="870"/>
      <c r="AU1348" s="870"/>
      <c r="AV1348" s="870"/>
      <c r="AW1348" s="870"/>
      <c r="AX1348" s="870"/>
      <c r="AY1348" s="870"/>
      <c r="AZ1348" s="870"/>
      <c r="BA1348" s="870"/>
      <c r="BB1348" s="870"/>
      <c r="BC1348" s="870"/>
      <c r="BD1348" s="870"/>
      <c r="BE1348" s="870"/>
      <c r="BF1348" s="870"/>
      <c r="BG1348" s="832"/>
      <c r="BH1348" s="832"/>
      <c r="BI1348" s="832"/>
      <c r="BJ1348" s="832"/>
      <c r="BK1348" s="832"/>
      <c r="BL1348" s="832"/>
      <c r="BM1348" s="832"/>
      <c r="BN1348" s="832"/>
      <c r="BO1348" s="832"/>
      <c r="BP1348" s="832"/>
      <c r="BQ1348" s="832"/>
      <c r="BR1348" s="832"/>
      <c r="BS1348" s="832"/>
      <c r="BT1348" s="832"/>
      <c r="BU1348" s="832"/>
      <c r="BV1348" s="832"/>
      <c r="BW1348" s="832"/>
      <c r="BX1348" s="832"/>
      <c r="BY1348" s="832"/>
      <c r="BZ1348" s="832"/>
      <c r="CA1348" s="832"/>
      <c r="CB1348" s="832"/>
      <c r="CC1348" s="832"/>
      <c r="CD1348" s="832"/>
      <c r="CE1348" s="832"/>
      <c r="CF1348" s="832"/>
      <c r="CG1348" s="832"/>
      <c r="CH1348" s="832"/>
      <c r="CK1348" s="833"/>
      <c r="CL1348" s="833"/>
      <c r="CM1348" s="833"/>
      <c r="CN1348" s="833"/>
      <c r="CO1348" s="833"/>
      <c r="CP1348" s="834"/>
      <c r="CQ1348" s="834"/>
      <c r="CR1348" s="834"/>
      <c r="CS1348" s="834"/>
    </row>
    <row r="1349" spans="1:97" ht="12" customHeight="1">
      <c r="A1349" s="263"/>
      <c r="B1349" s="5"/>
      <c r="C1349" s="5"/>
      <c r="D1349" s="5"/>
      <c r="E1349" s="207"/>
      <c r="F1349" s="207"/>
      <c r="G1349" s="207"/>
      <c r="H1349" s="207"/>
      <c r="I1349" s="207"/>
      <c r="J1349" s="207"/>
      <c r="K1349" s="207"/>
      <c r="L1349" s="207"/>
      <c r="M1349" s="207"/>
      <c r="N1349" s="207"/>
      <c r="O1349" s="207"/>
      <c r="P1349" s="207"/>
      <c r="Q1349" s="207"/>
      <c r="R1349" s="207"/>
      <c r="S1349" s="207"/>
      <c r="T1349" s="207"/>
      <c r="U1349" s="207"/>
      <c r="V1349" s="207"/>
      <c r="W1349" s="207"/>
      <c r="X1349" s="207"/>
      <c r="Y1349" s="207"/>
      <c r="Z1349" s="207"/>
      <c r="AA1349" s="207"/>
      <c r="AB1349" s="207"/>
      <c r="AC1349" s="207"/>
      <c r="AD1349" s="207"/>
      <c r="AE1349" s="207"/>
      <c r="AF1349" s="207"/>
      <c r="AG1349" s="207"/>
      <c r="AH1349" s="207"/>
      <c r="AI1349" s="207"/>
      <c r="AJ1349" s="207"/>
      <c r="AK1349" s="207"/>
      <c r="AL1349" s="207"/>
      <c r="AM1349" s="207"/>
      <c r="AN1349" s="207"/>
      <c r="AO1349" s="207"/>
      <c r="AP1349" s="207"/>
      <c r="AQ1349" s="207"/>
      <c r="AR1349" s="207"/>
      <c r="AS1349" s="207"/>
      <c r="AT1349" s="207"/>
      <c r="AU1349" s="207"/>
      <c r="AV1349" s="207"/>
      <c r="AW1349" s="207"/>
      <c r="AX1349" s="207"/>
      <c r="AY1349" s="207"/>
      <c r="AZ1349" s="207"/>
      <c r="BA1349" s="207"/>
      <c r="BB1349" s="207"/>
      <c r="BC1349" s="207"/>
      <c r="BD1349" s="207"/>
      <c r="BE1349" s="207"/>
      <c r="BF1349" s="209"/>
      <c r="BG1349" s="99"/>
      <c r="BH1349" s="99"/>
      <c r="BI1349" s="99"/>
      <c r="BJ1349" s="99"/>
      <c r="BK1349" s="99"/>
      <c r="BL1349" s="99"/>
    </row>
    <row r="1350" spans="1:97" s="35" customFormat="1" ht="19.5" customHeight="1">
      <c r="A1350" s="113" t="s">
        <v>453</v>
      </c>
      <c r="B1350" s="90"/>
      <c r="C1350" s="90"/>
      <c r="D1350" s="11"/>
      <c r="E1350" s="12"/>
      <c r="F1350" s="12"/>
      <c r="G1350" s="12"/>
      <c r="H1350" s="12"/>
      <c r="I1350" s="12"/>
      <c r="J1350" s="12"/>
      <c r="K1350" s="12"/>
      <c r="L1350" s="12"/>
      <c r="M1350" s="12"/>
      <c r="N1350" s="12"/>
      <c r="O1350" s="12"/>
      <c r="P1350" s="12"/>
      <c r="Q1350" s="12"/>
      <c r="R1350" s="12"/>
      <c r="S1350" s="12"/>
      <c r="T1350" s="12"/>
      <c r="U1350" s="12"/>
      <c r="V1350" s="12"/>
      <c r="W1350" s="13"/>
      <c r="X1350" s="13"/>
      <c r="Y1350" s="13"/>
      <c r="Z1350" s="13"/>
      <c r="AA1350" s="13"/>
      <c r="AB1350" s="13"/>
      <c r="AC1350" s="13"/>
      <c r="AD1350" s="13"/>
      <c r="AE1350" s="13"/>
      <c r="AF1350" s="13"/>
      <c r="AG1350" s="13"/>
      <c r="AH1350" s="13"/>
      <c r="AI1350" s="13"/>
      <c r="AJ1350" s="13"/>
      <c r="AK1350" s="13"/>
      <c r="AL1350" s="13"/>
      <c r="AM1350" s="13"/>
      <c r="AN1350" s="13"/>
      <c r="AO1350" s="13"/>
      <c r="AP1350" s="13"/>
      <c r="AQ1350" s="14"/>
      <c r="AR1350" s="14"/>
      <c r="AS1350" s="14"/>
      <c r="AT1350" s="14"/>
      <c r="AU1350" s="14"/>
      <c r="AV1350" s="14"/>
      <c r="AW1350" s="14"/>
      <c r="AX1350" s="14"/>
      <c r="AY1350" s="14"/>
      <c r="AZ1350" s="14"/>
      <c r="BA1350" s="14"/>
      <c r="BB1350" s="14"/>
      <c r="BC1350" s="14"/>
      <c r="BD1350" s="14"/>
      <c r="BE1350" s="14"/>
      <c r="BF1350" s="14"/>
      <c r="BG1350" s="93"/>
      <c r="BH1350" s="93"/>
      <c r="BI1350" s="93"/>
      <c r="BJ1350" s="93"/>
      <c r="BK1350" s="93"/>
      <c r="BL1350" s="93"/>
      <c r="BM1350" s="130"/>
      <c r="BN1350" s="130"/>
      <c r="BO1350" s="130"/>
      <c r="BP1350" s="130"/>
      <c r="BQ1350" s="130"/>
      <c r="BR1350" s="130"/>
      <c r="BS1350" s="130"/>
      <c r="BT1350" s="130"/>
      <c r="BU1350" s="130"/>
      <c r="BV1350" s="130"/>
      <c r="BW1350" s="130"/>
      <c r="BX1350" s="130"/>
      <c r="BY1350" s="130"/>
      <c r="BZ1350" s="130"/>
      <c r="CA1350" s="130"/>
      <c r="CB1350" s="130"/>
    </row>
    <row r="1351" spans="1:97" s="35" customFormat="1" ht="12.75" customHeight="1">
      <c r="A1351" s="264"/>
      <c r="B1351" s="969" t="s">
        <v>30</v>
      </c>
      <c r="C1351" s="970"/>
      <c r="D1351" s="971"/>
      <c r="E1351" s="908" t="s">
        <v>313</v>
      </c>
      <c r="F1351" s="909"/>
      <c r="G1351" s="909"/>
      <c r="H1351" s="909"/>
      <c r="I1351" s="909"/>
      <c r="J1351" s="909"/>
      <c r="K1351" s="909"/>
      <c r="L1351" s="909"/>
      <c r="M1351" s="909"/>
      <c r="N1351" s="909"/>
      <c r="O1351" s="909"/>
      <c r="P1351" s="909"/>
      <c r="Q1351" s="909"/>
      <c r="R1351" s="909"/>
      <c r="S1351" s="909"/>
      <c r="T1351" s="909"/>
      <c r="U1351" s="909"/>
      <c r="V1351" s="909"/>
      <c r="W1351" s="909"/>
      <c r="X1351" s="909"/>
      <c r="Y1351" s="909"/>
      <c r="Z1351" s="909"/>
      <c r="AA1351" s="909"/>
      <c r="AB1351" s="909"/>
      <c r="AC1351" s="909"/>
      <c r="AD1351" s="909"/>
      <c r="AE1351" s="909"/>
      <c r="AF1351" s="909"/>
      <c r="AG1351" s="909"/>
      <c r="AH1351" s="909"/>
      <c r="AI1351" s="909"/>
      <c r="AJ1351" s="909"/>
      <c r="AK1351" s="909"/>
      <c r="AL1351" s="909"/>
      <c r="AM1351" s="909"/>
      <c r="AN1351" s="909"/>
      <c r="AO1351" s="909"/>
      <c r="AP1351" s="909"/>
      <c r="AQ1351" s="909"/>
      <c r="AR1351" s="909"/>
      <c r="AS1351" s="909"/>
      <c r="AT1351" s="909"/>
      <c r="AU1351" s="909"/>
      <c r="AV1351" s="909"/>
      <c r="AW1351" s="909"/>
      <c r="AX1351" s="909"/>
      <c r="AY1351" s="909"/>
      <c r="AZ1351" s="909"/>
      <c r="BA1351" s="909"/>
      <c r="BB1351" s="909"/>
      <c r="BC1351" s="909"/>
      <c r="BD1351" s="909"/>
      <c r="BE1351" s="909"/>
      <c r="BF1351" s="910"/>
      <c r="BG1351" s="899"/>
      <c r="BH1351" s="900"/>
      <c r="BI1351" s="900"/>
      <c r="BJ1351" s="900"/>
      <c r="BK1351" s="900"/>
      <c r="BL1351" s="901"/>
      <c r="BM1351" s="130"/>
      <c r="BN1351" s="130"/>
      <c r="BO1351" s="130"/>
      <c r="BP1351" s="130"/>
      <c r="BQ1351" s="130"/>
      <c r="BR1351" s="130"/>
      <c r="BS1351" s="130"/>
      <c r="BT1351" s="130"/>
      <c r="BU1351" s="130"/>
      <c r="BV1351" s="130"/>
      <c r="BW1351" s="130"/>
      <c r="BX1351" s="130"/>
      <c r="BY1351" s="130"/>
      <c r="BZ1351" s="130"/>
      <c r="CA1351" s="130"/>
      <c r="CB1351" s="130"/>
    </row>
    <row r="1352" spans="1:97" s="35" customFormat="1" ht="12.75" customHeight="1">
      <c r="A1352" s="264"/>
      <c r="B1352" s="972"/>
      <c r="C1352" s="973"/>
      <c r="D1352" s="974"/>
      <c r="E1352" s="911"/>
      <c r="F1352" s="912"/>
      <c r="G1352" s="912"/>
      <c r="H1352" s="912"/>
      <c r="I1352" s="912"/>
      <c r="J1352" s="912"/>
      <c r="K1352" s="912"/>
      <c r="L1352" s="912"/>
      <c r="M1352" s="912"/>
      <c r="N1352" s="912"/>
      <c r="O1352" s="912"/>
      <c r="P1352" s="912"/>
      <c r="Q1352" s="912"/>
      <c r="R1352" s="912"/>
      <c r="S1352" s="912"/>
      <c r="T1352" s="912"/>
      <c r="U1352" s="912"/>
      <c r="V1352" s="912"/>
      <c r="W1352" s="912"/>
      <c r="X1352" s="912"/>
      <c r="Y1352" s="912"/>
      <c r="Z1352" s="912"/>
      <c r="AA1352" s="912"/>
      <c r="AB1352" s="912"/>
      <c r="AC1352" s="912"/>
      <c r="AD1352" s="912"/>
      <c r="AE1352" s="912"/>
      <c r="AF1352" s="912"/>
      <c r="AG1352" s="912"/>
      <c r="AH1352" s="912"/>
      <c r="AI1352" s="912"/>
      <c r="AJ1352" s="912"/>
      <c r="AK1352" s="912"/>
      <c r="AL1352" s="912"/>
      <c r="AM1352" s="912"/>
      <c r="AN1352" s="912"/>
      <c r="AO1352" s="912"/>
      <c r="AP1352" s="912"/>
      <c r="AQ1352" s="912"/>
      <c r="AR1352" s="912"/>
      <c r="AS1352" s="912"/>
      <c r="AT1352" s="912"/>
      <c r="AU1352" s="912"/>
      <c r="AV1352" s="912"/>
      <c r="AW1352" s="912"/>
      <c r="AX1352" s="912"/>
      <c r="AY1352" s="912"/>
      <c r="AZ1352" s="912"/>
      <c r="BA1352" s="912"/>
      <c r="BB1352" s="912"/>
      <c r="BC1352" s="912"/>
      <c r="BD1352" s="912"/>
      <c r="BE1352" s="912"/>
      <c r="BF1352" s="913"/>
      <c r="BG1352" s="902"/>
      <c r="BH1352" s="903"/>
      <c r="BI1352" s="903"/>
      <c r="BJ1352" s="903"/>
      <c r="BK1352" s="903"/>
      <c r="BL1352" s="904"/>
      <c r="BM1352" s="130"/>
      <c r="BN1352" s="130"/>
      <c r="BO1352" s="130"/>
      <c r="BP1352" s="130"/>
      <c r="BQ1352" s="130"/>
      <c r="BR1352" s="130"/>
      <c r="BS1352" s="130"/>
      <c r="BT1352" s="130"/>
      <c r="BU1352" s="130"/>
      <c r="BV1352" s="130"/>
      <c r="BW1352" s="130"/>
      <c r="BX1352" s="130"/>
      <c r="BY1352" s="130"/>
      <c r="BZ1352" s="130"/>
      <c r="CA1352" s="130"/>
      <c r="CB1352" s="130"/>
    </row>
    <row r="1353" spans="1:97" s="35" customFormat="1" ht="12.75" customHeight="1">
      <c r="A1353" s="264"/>
      <c r="B1353" s="975"/>
      <c r="C1353" s="976"/>
      <c r="D1353" s="977"/>
      <c r="E1353" s="914"/>
      <c r="F1353" s="915"/>
      <c r="G1353" s="915"/>
      <c r="H1353" s="915"/>
      <c r="I1353" s="915"/>
      <c r="J1353" s="915"/>
      <c r="K1353" s="915"/>
      <c r="L1353" s="915"/>
      <c r="M1353" s="915"/>
      <c r="N1353" s="915"/>
      <c r="O1353" s="915"/>
      <c r="P1353" s="915"/>
      <c r="Q1353" s="915"/>
      <c r="R1353" s="915"/>
      <c r="S1353" s="915"/>
      <c r="T1353" s="915"/>
      <c r="U1353" s="915"/>
      <c r="V1353" s="915"/>
      <c r="W1353" s="915"/>
      <c r="X1353" s="915"/>
      <c r="Y1353" s="915"/>
      <c r="Z1353" s="915"/>
      <c r="AA1353" s="915"/>
      <c r="AB1353" s="915"/>
      <c r="AC1353" s="915"/>
      <c r="AD1353" s="915"/>
      <c r="AE1353" s="915"/>
      <c r="AF1353" s="915"/>
      <c r="AG1353" s="915"/>
      <c r="AH1353" s="915"/>
      <c r="AI1353" s="915"/>
      <c r="AJ1353" s="915"/>
      <c r="AK1353" s="915"/>
      <c r="AL1353" s="915"/>
      <c r="AM1353" s="915"/>
      <c r="AN1353" s="915"/>
      <c r="AO1353" s="915"/>
      <c r="AP1353" s="915"/>
      <c r="AQ1353" s="915"/>
      <c r="AR1353" s="915"/>
      <c r="AS1353" s="915"/>
      <c r="AT1353" s="915"/>
      <c r="AU1353" s="915"/>
      <c r="AV1353" s="915"/>
      <c r="AW1353" s="915"/>
      <c r="AX1353" s="915"/>
      <c r="AY1353" s="915"/>
      <c r="AZ1353" s="915"/>
      <c r="BA1353" s="915"/>
      <c r="BB1353" s="915"/>
      <c r="BC1353" s="915"/>
      <c r="BD1353" s="915"/>
      <c r="BE1353" s="915"/>
      <c r="BF1353" s="916"/>
      <c r="BG1353" s="905"/>
      <c r="BH1353" s="906"/>
      <c r="BI1353" s="906"/>
      <c r="BJ1353" s="906"/>
      <c r="BK1353" s="906"/>
      <c r="BL1353" s="907"/>
      <c r="BM1353" s="130"/>
      <c r="BN1353" s="130"/>
      <c r="BO1353" s="130"/>
      <c r="BP1353" s="130"/>
      <c r="BQ1353" s="130"/>
      <c r="BR1353" s="130"/>
      <c r="BS1353" s="130"/>
      <c r="BT1353" s="130"/>
      <c r="BU1353" s="130"/>
      <c r="BV1353" s="130"/>
      <c r="BW1353" s="130"/>
      <c r="BX1353" s="130"/>
      <c r="BY1353" s="130"/>
      <c r="BZ1353" s="130"/>
      <c r="CA1353" s="130"/>
      <c r="CB1353" s="130"/>
    </row>
    <row r="1354" spans="1:97" s="35" customFormat="1" ht="12.75" customHeight="1">
      <c r="A1354" s="264"/>
      <c r="B1354" s="969" t="s">
        <v>33</v>
      </c>
      <c r="C1354" s="970"/>
      <c r="D1354" s="971"/>
      <c r="E1354" s="908" t="s">
        <v>734</v>
      </c>
      <c r="F1354" s="981"/>
      <c r="G1354" s="981"/>
      <c r="H1354" s="981"/>
      <c r="I1354" s="981"/>
      <c r="J1354" s="981"/>
      <c r="K1354" s="981"/>
      <c r="L1354" s="981"/>
      <c r="M1354" s="981"/>
      <c r="N1354" s="981"/>
      <c r="O1354" s="981"/>
      <c r="P1354" s="981"/>
      <c r="Q1354" s="981"/>
      <c r="R1354" s="981"/>
      <c r="S1354" s="981"/>
      <c r="T1354" s="981"/>
      <c r="U1354" s="981"/>
      <c r="V1354" s="981"/>
      <c r="W1354" s="981"/>
      <c r="X1354" s="981"/>
      <c r="Y1354" s="981"/>
      <c r="Z1354" s="981"/>
      <c r="AA1354" s="981"/>
      <c r="AB1354" s="981"/>
      <c r="AC1354" s="981"/>
      <c r="AD1354" s="981"/>
      <c r="AE1354" s="981"/>
      <c r="AF1354" s="981"/>
      <c r="AG1354" s="981"/>
      <c r="AH1354" s="981"/>
      <c r="AI1354" s="981"/>
      <c r="AJ1354" s="981"/>
      <c r="AK1354" s="981"/>
      <c r="AL1354" s="981"/>
      <c r="AM1354" s="981"/>
      <c r="AN1354" s="981"/>
      <c r="AO1354" s="981"/>
      <c r="AP1354" s="981"/>
      <c r="AQ1354" s="981"/>
      <c r="AR1354" s="981"/>
      <c r="AS1354" s="981"/>
      <c r="AT1354" s="981"/>
      <c r="AU1354" s="981"/>
      <c r="AV1354" s="981"/>
      <c r="AW1354" s="981"/>
      <c r="AX1354" s="981"/>
      <c r="AY1354" s="981"/>
      <c r="AZ1354" s="981"/>
      <c r="BA1354" s="981"/>
      <c r="BB1354" s="981"/>
      <c r="BC1354" s="981"/>
      <c r="BD1354" s="981"/>
      <c r="BE1354" s="981"/>
      <c r="BF1354" s="981"/>
      <c r="BG1354" s="981"/>
      <c r="BH1354" s="981"/>
      <c r="BI1354" s="981"/>
      <c r="BJ1354" s="981"/>
      <c r="BK1354" s="981"/>
      <c r="BL1354" s="982"/>
      <c r="BM1354" s="130"/>
      <c r="BN1354" s="130"/>
      <c r="BO1354" s="130"/>
      <c r="BP1354" s="130"/>
      <c r="BQ1354" s="130"/>
      <c r="BR1354" s="130"/>
      <c r="BS1354" s="130"/>
      <c r="BT1354" s="130"/>
      <c r="BU1354" s="130"/>
      <c r="BV1354" s="130"/>
      <c r="BW1354" s="130"/>
      <c r="BX1354" s="130"/>
      <c r="BY1354" s="130"/>
      <c r="BZ1354" s="130"/>
      <c r="CA1354" s="130"/>
      <c r="CB1354" s="130"/>
    </row>
    <row r="1355" spans="1:97" s="35" customFormat="1" ht="7.5" customHeight="1">
      <c r="A1355" s="264"/>
      <c r="B1355" s="972"/>
      <c r="C1355" s="973"/>
      <c r="D1355" s="974"/>
      <c r="E1355" s="983"/>
      <c r="F1355" s="984"/>
      <c r="G1355" s="984"/>
      <c r="H1355" s="984"/>
      <c r="I1355" s="984"/>
      <c r="J1355" s="984"/>
      <c r="K1355" s="984"/>
      <c r="L1355" s="984"/>
      <c r="M1355" s="984"/>
      <c r="N1355" s="984"/>
      <c r="O1355" s="984"/>
      <c r="P1355" s="984"/>
      <c r="Q1355" s="984"/>
      <c r="R1355" s="984"/>
      <c r="S1355" s="984"/>
      <c r="T1355" s="984"/>
      <c r="U1355" s="984"/>
      <c r="V1355" s="984"/>
      <c r="W1355" s="984"/>
      <c r="X1355" s="984"/>
      <c r="Y1355" s="984"/>
      <c r="Z1355" s="984"/>
      <c r="AA1355" s="984"/>
      <c r="AB1355" s="984"/>
      <c r="AC1355" s="984"/>
      <c r="AD1355" s="984"/>
      <c r="AE1355" s="984"/>
      <c r="AF1355" s="984"/>
      <c r="AG1355" s="984"/>
      <c r="AH1355" s="984"/>
      <c r="AI1355" s="984"/>
      <c r="AJ1355" s="984"/>
      <c r="AK1355" s="984"/>
      <c r="AL1355" s="984"/>
      <c r="AM1355" s="984"/>
      <c r="AN1355" s="984"/>
      <c r="AO1355" s="984"/>
      <c r="AP1355" s="984"/>
      <c r="AQ1355" s="984"/>
      <c r="AR1355" s="984"/>
      <c r="AS1355" s="984"/>
      <c r="AT1355" s="984"/>
      <c r="AU1355" s="984"/>
      <c r="AV1355" s="984"/>
      <c r="AW1355" s="984"/>
      <c r="AX1355" s="984"/>
      <c r="AY1355" s="984"/>
      <c r="AZ1355" s="984"/>
      <c r="BA1355" s="984"/>
      <c r="BB1355" s="984"/>
      <c r="BC1355" s="984"/>
      <c r="BD1355" s="984"/>
      <c r="BE1355" s="984"/>
      <c r="BF1355" s="984"/>
      <c r="BG1355" s="984"/>
      <c r="BH1355" s="984"/>
      <c r="BI1355" s="984"/>
      <c r="BJ1355" s="984"/>
      <c r="BK1355" s="984"/>
      <c r="BL1355" s="985"/>
      <c r="BM1355" s="130"/>
      <c r="BN1355" s="130"/>
      <c r="BO1355" s="130"/>
      <c r="BP1355" s="130"/>
      <c r="BQ1355" s="130"/>
      <c r="BR1355" s="130"/>
      <c r="BS1355" s="130"/>
      <c r="BT1355" s="130"/>
      <c r="BU1355" s="130"/>
      <c r="BV1355" s="130"/>
      <c r="BW1355" s="130"/>
      <c r="BX1355" s="130"/>
      <c r="BY1355" s="130"/>
      <c r="BZ1355" s="130"/>
      <c r="CA1355" s="130"/>
      <c r="CB1355" s="130"/>
    </row>
    <row r="1356" spans="1:97" s="35" customFormat="1" ht="12.75" customHeight="1">
      <c r="A1356" s="264"/>
      <c r="B1356" s="972"/>
      <c r="C1356" s="973"/>
      <c r="D1356" s="974"/>
      <c r="E1356" s="210"/>
      <c r="F1356" s="193"/>
      <c r="G1356" s="986" t="s">
        <v>307</v>
      </c>
      <c r="H1356" s="987"/>
      <c r="I1356" s="987"/>
      <c r="J1356" s="987"/>
      <c r="K1356" s="987"/>
      <c r="L1356" s="987"/>
      <c r="M1356" s="987"/>
      <c r="N1356" s="987"/>
      <c r="O1356" s="987"/>
      <c r="P1356" s="987"/>
      <c r="Q1356" s="987"/>
      <c r="R1356" s="987"/>
      <c r="S1356" s="987"/>
      <c r="T1356" s="987"/>
      <c r="U1356" s="987"/>
      <c r="V1356" s="987"/>
      <c r="W1356" s="987"/>
      <c r="X1356" s="987"/>
      <c r="Y1356" s="987"/>
      <c r="Z1356" s="987"/>
      <c r="AA1356" s="987"/>
      <c r="AB1356" s="987"/>
      <c r="AC1356" s="987"/>
      <c r="AD1356" s="987"/>
      <c r="AE1356" s="987"/>
      <c r="AF1356" s="987"/>
      <c r="AG1356" s="987"/>
      <c r="AH1356" s="987"/>
      <c r="AI1356" s="987"/>
      <c r="AJ1356" s="987"/>
      <c r="AK1356" s="987"/>
      <c r="AL1356" s="987"/>
      <c r="AM1356" s="987"/>
      <c r="AN1356" s="987"/>
      <c r="AO1356" s="987"/>
      <c r="AP1356" s="987"/>
      <c r="AQ1356" s="987"/>
      <c r="AR1356" s="987"/>
      <c r="AS1356" s="987"/>
      <c r="AT1356" s="987"/>
      <c r="AU1356" s="987"/>
      <c r="AV1356" s="987"/>
      <c r="AW1356" s="987"/>
      <c r="AX1356" s="987"/>
      <c r="AY1356" s="987"/>
      <c r="AZ1356" s="987"/>
      <c r="BA1356" s="987"/>
      <c r="BB1356" s="987"/>
      <c r="BC1356" s="987"/>
      <c r="BD1356" s="987"/>
      <c r="BE1356" s="987"/>
      <c r="BF1356" s="988"/>
      <c r="BG1356" s="1071"/>
      <c r="BH1356" s="1072"/>
      <c r="BI1356" s="1072"/>
      <c r="BJ1356" s="1072"/>
      <c r="BK1356" s="1072"/>
      <c r="BL1356" s="1073"/>
      <c r="BM1356" s="130"/>
      <c r="BN1356" s="130"/>
      <c r="BO1356" s="130"/>
      <c r="BP1356" s="130"/>
      <c r="BQ1356" s="130"/>
      <c r="BR1356" s="130"/>
      <c r="BS1356" s="130"/>
      <c r="BT1356" s="130"/>
      <c r="BU1356" s="130"/>
      <c r="BV1356" s="130"/>
      <c r="BW1356" s="130"/>
      <c r="BX1356" s="130"/>
      <c r="BY1356" s="130"/>
      <c r="BZ1356" s="130"/>
      <c r="CA1356" s="130"/>
      <c r="CB1356" s="130"/>
    </row>
    <row r="1357" spans="1:97" s="35" customFormat="1" ht="12.75" customHeight="1">
      <c r="A1357" s="264"/>
      <c r="B1357" s="972"/>
      <c r="C1357" s="973"/>
      <c r="D1357" s="974"/>
      <c r="E1357" s="210"/>
      <c r="F1357" s="193"/>
      <c r="G1357" s="986"/>
      <c r="H1357" s="987"/>
      <c r="I1357" s="987"/>
      <c r="J1357" s="987"/>
      <c r="K1357" s="987"/>
      <c r="L1357" s="987"/>
      <c r="M1357" s="987"/>
      <c r="N1357" s="987"/>
      <c r="O1357" s="987"/>
      <c r="P1357" s="987"/>
      <c r="Q1357" s="987"/>
      <c r="R1357" s="987"/>
      <c r="S1357" s="987"/>
      <c r="T1357" s="987"/>
      <c r="U1357" s="987"/>
      <c r="V1357" s="987"/>
      <c r="W1357" s="987"/>
      <c r="X1357" s="987"/>
      <c r="Y1357" s="987"/>
      <c r="Z1357" s="987"/>
      <c r="AA1357" s="987"/>
      <c r="AB1357" s="987"/>
      <c r="AC1357" s="987"/>
      <c r="AD1357" s="987"/>
      <c r="AE1357" s="987"/>
      <c r="AF1357" s="987"/>
      <c r="AG1357" s="987"/>
      <c r="AH1357" s="987"/>
      <c r="AI1357" s="987"/>
      <c r="AJ1357" s="987"/>
      <c r="AK1357" s="987"/>
      <c r="AL1357" s="987"/>
      <c r="AM1357" s="987"/>
      <c r="AN1357" s="987"/>
      <c r="AO1357" s="987"/>
      <c r="AP1357" s="987"/>
      <c r="AQ1357" s="987"/>
      <c r="AR1357" s="987"/>
      <c r="AS1357" s="987"/>
      <c r="AT1357" s="987"/>
      <c r="AU1357" s="987"/>
      <c r="AV1357" s="987"/>
      <c r="AW1357" s="987"/>
      <c r="AX1357" s="987"/>
      <c r="AY1357" s="987"/>
      <c r="AZ1357" s="987"/>
      <c r="BA1357" s="987"/>
      <c r="BB1357" s="987"/>
      <c r="BC1357" s="987"/>
      <c r="BD1357" s="987"/>
      <c r="BE1357" s="987"/>
      <c r="BF1357" s="988"/>
      <c r="BG1357" s="902"/>
      <c r="BH1357" s="903"/>
      <c r="BI1357" s="903"/>
      <c r="BJ1357" s="903"/>
      <c r="BK1357" s="903"/>
      <c r="BL1357" s="904"/>
      <c r="BM1357" s="130"/>
      <c r="BN1357" s="130"/>
      <c r="BO1357" s="130"/>
      <c r="BP1357" s="130"/>
      <c r="BQ1357" s="130"/>
      <c r="BR1357" s="130"/>
      <c r="BS1357" s="130"/>
      <c r="BT1357" s="130"/>
      <c r="BU1357" s="130"/>
      <c r="BV1357" s="130"/>
      <c r="BW1357" s="130"/>
      <c r="BX1357" s="130"/>
      <c r="BY1357" s="130"/>
      <c r="BZ1357" s="130"/>
      <c r="CA1357" s="130"/>
      <c r="CB1357" s="130"/>
    </row>
    <row r="1358" spans="1:97" s="35" customFormat="1" ht="12.75" customHeight="1">
      <c r="A1358" s="264"/>
      <c r="B1358" s="972"/>
      <c r="C1358" s="973"/>
      <c r="D1358" s="974"/>
      <c r="E1358" s="210"/>
      <c r="F1358" s="193"/>
      <c r="G1358" s="986"/>
      <c r="H1358" s="987"/>
      <c r="I1358" s="987"/>
      <c r="J1358" s="987"/>
      <c r="K1358" s="987"/>
      <c r="L1358" s="987"/>
      <c r="M1358" s="987"/>
      <c r="N1358" s="987"/>
      <c r="O1358" s="987"/>
      <c r="P1358" s="987"/>
      <c r="Q1358" s="987"/>
      <c r="R1358" s="987"/>
      <c r="S1358" s="987"/>
      <c r="T1358" s="987"/>
      <c r="U1358" s="987"/>
      <c r="V1358" s="987"/>
      <c r="W1358" s="987"/>
      <c r="X1358" s="987"/>
      <c r="Y1358" s="987"/>
      <c r="Z1358" s="987"/>
      <c r="AA1358" s="987"/>
      <c r="AB1358" s="987"/>
      <c r="AC1358" s="987"/>
      <c r="AD1358" s="987"/>
      <c r="AE1358" s="987"/>
      <c r="AF1358" s="987"/>
      <c r="AG1358" s="987"/>
      <c r="AH1358" s="987"/>
      <c r="AI1358" s="987"/>
      <c r="AJ1358" s="987"/>
      <c r="AK1358" s="987"/>
      <c r="AL1358" s="987"/>
      <c r="AM1358" s="987"/>
      <c r="AN1358" s="987"/>
      <c r="AO1358" s="987"/>
      <c r="AP1358" s="987"/>
      <c r="AQ1358" s="987"/>
      <c r="AR1358" s="987"/>
      <c r="AS1358" s="987"/>
      <c r="AT1358" s="987"/>
      <c r="AU1358" s="987"/>
      <c r="AV1358" s="987"/>
      <c r="AW1358" s="987"/>
      <c r="AX1358" s="987"/>
      <c r="AY1358" s="987"/>
      <c r="AZ1358" s="987"/>
      <c r="BA1358" s="987"/>
      <c r="BB1358" s="987"/>
      <c r="BC1358" s="987"/>
      <c r="BD1358" s="987"/>
      <c r="BE1358" s="987"/>
      <c r="BF1358" s="988"/>
      <c r="BG1358" s="1074"/>
      <c r="BH1358" s="1075"/>
      <c r="BI1358" s="1075"/>
      <c r="BJ1358" s="1075"/>
      <c r="BK1358" s="1075"/>
      <c r="BL1358" s="1076"/>
      <c r="BM1358" s="130"/>
      <c r="BN1358" s="130"/>
      <c r="BO1358" s="130"/>
      <c r="BP1358" s="130"/>
      <c r="BQ1358" s="130"/>
      <c r="BR1358" s="130"/>
      <c r="BS1358" s="130"/>
      <c r="BT1358" s="130"/>
      <c r="BU1358" s="130"/>
      <c r="BV1358" s="130"/>
      <c r="BW1358" s="130"/>
      <c r="BX1358" s="130"/>
      <c r="BY1358" s="130"/>
      <c r="BZ1358" s="130"/>
      <c r="CA1358" s="130"/>
      <c r="CB1358" s="130"/>
    </row>
    <row r="1359" spans="1:97" s="35" customFormat="1" ht="12.75" customHeight="1">
      <c r="A1359" s="264"/>
      <c r="B1359" s="972"/>
      <c r="C1359" s="973"/>
      <c r="D1359" s="974"/>
      <c r="E1359" s="210"/>
      <c r="F1359" s="193"/>
      <c r="G1359" s="986" t="s">
        <v>139</v>
      </c>
      <c r="H1359" s="987"/>
      <c r="I1359" s="987"/>
      <c r="J1359" s="987"/>
      <c r="K1359" s="987"/>
      <c r="L1359" s="987"/>
      <c r="M1359" s="987"/>
      <c r="N1359" s="987"/>
      <c r="O1359" s="987"/>
      <c r="P1359" s="987"/>
      <c r="Q1359" s="987"/>
      <c r="R1359" s="987"/>
      <c r="S1359" s="987"/>
      <c r="T1359" s="987"/>
      <c r="U1359" s="987"/>
      <c r="V1359" s="987"/>
      <c r="W1359" s="987"/>
      <c r="X1359" s="987"/>
      <c r="Y1359" s="987"/>
      <c r="Z1359" s="987"/>
      <c r="AA1359" s="987"/>
      <c r="AB1359" s="987"/>
      <c r="AC1359" s="987"/>
      <c r="AD1359" s="987"/>
      <c r="AE1359" s="987"/>
      <c r="AF1359" s="987"/>
      <c r="AG1359" s="987"/>
      <c r="AH1359" s="987"/>
      <c r="AI1359" s="987"/>
      <c r="AJ1359" s="987"/>
      <c r="AK1359" s="987"/>
      <c r="AL1359" s="987"/>
      <c r="AM1359" s="987"/>
      <c r="AN1359" s="987"/>
      <c r="AO1359" s="987"/>
      <c r="AP1359" s="987"/>
      <c r="AQ1359" s="987"/>
      <c r="AR1359" s="987"/>
      <c r="AS1359" s="987"/>
      <c r="AT1359" s="987"/>
      <c r="AU1359" s="987"/>
      <c r="AV1359" s="987"/>
      <c r="AW1359" s="987"/>
      <c r="AX1359" s="987"/>
      <c r="AY1359" s="987"/>
      <c r="AZ1359" s="987"/>
      <c r="BA1359" s="987"/>
      <c r="BB1359" s="987"/>
      <c r="BC1359" s="987"/>
      <c r="BD1359" s="987"/>
      <c r="BE1359" s="987"/>
      <c r="BF1359" s="988"/>
      <c r="BG1359" s="1071"/>
      <c r="BH1359" s="1072"/>
      <c r="BI1359" s="1072"/>
      <c r="BJ1359" s="1072"/>
      <c r="BK1359" s="1072"/>
      <c r="BL1359" s="1073"/>
      <c r="BM1359" s="130"/>
      <c r="BN1359" s="130"/>
      <c r="BO1359" s="130"/>
      <c r="BP1359" s="130"/>
      <c r="BQ1359" s="130"/>
      <c r="BR1359" s="130"/>
      <c r="BS1359" s="130"/>
      <c r="BT1359" s="130"/>
      <c r="BU1359" s="130"/>
      <c r="BV1359" s="130"/>
      <c r="BW1359" s="130"/>
      <c r="BX1359" s="130"/>
      <c r="BY1359" s="130"/>
      <c r="BZ1359" s="130"/>
      <c r="CA1359" s="130"/>
      <c r="CB1359" s="130"/>
    </row>
    <row r="1360" spans="1:97" s="35" customFormat="1" ht="12.75" customHeight="1">
      <c r="A1360" s="264"/>
      <c r="B1360" s="972"/>
      <c r="C1360" s="973"/>
      <c r="D1360" s="974"/>
      <c r="E1360" s="210"/>
      <c r="F1360" s="193"/>
      <c r="G1360" s="986"/>
      <c r="H1360" s="987"/>
      <c r="I1360" s="987"/>
      <c r="J1360" s="987"/>
      <c r="K1360" s="987"/>
      <c r="L1360" s="987"/>
      <c r="M1360" s="987"/>
      <c r="N1360" s="987"/>
      <c r="O1360" s="987"/>
      <c r="P1360" s="987"/>
      <c r="Q1360" s="987"/>
      <c r="R1360" s="987"/>
      <c r="S1360" s="987"/>
      <c r="T1360" s="987"/>
      <c r="U1360" s="987"/>
      <c r="V1360" s="987"/>
      <c r="W1360" s="987"/>
      <c r="X1360" s="987"/>
      <c r="Y1360" s="987"/>
      <c r="Z1360" s="987"/>
      <c r="AA1360" s="987"/>
      <c r="AB1360" s="987"/>
      <c r="AC1360" s="987"/>
      <c r="AD1360" s="987"/>
      <c r="AE1360" s="987"/>
      <c r="AF1360" s="987"/>
      <c r="AG1360" s="987"/>
      <c r="AH1360" s="987"/>
      <c r="AI1360" s="987"/>
      <c r="AJ1360" s="987"/>
      <c r="AK1360" s="987"/>
      <c r="AL1360" s="987"/>
      <c r="AM1360" s="987"/>
      <c r="AN1360" s="987"/>
      <c r="AO1360" s="987"/>
      <c r="AP1360" s="987"/>
      <c r="AQ1360" s="987"/>
      <c r="AR1360" s="987"/>
      <c r="AS1360" s="987"/>
      <c r="AT1360" s="987"/>
      <c r="AU1360" s="987"/>
      <c r="AV1360" s="987"/>
      <c r="AW1360" s="987"/>
      <c r="AX1360" s="987"/>
      <c r="AY1360" s="987"/>
      <c r="AZ1360" s="987"/>
      <c r="BA1360" s="987"/>
      <c r="BB1360" s="987"/>
      <c r="BC1360" s="987"/>
      <c r="BD1360" s="987"/>
      <c r="BE1360" s="987"/>
      <c r="BF1360" s="988"/>
      <c r="BG1360" s="1074"/>
      <c r="BH1360" s="1075"/>
      <c r="BI1360" s="1075"/>
      <c r="BJ1360" s="1075"/>
      <c r="BK1360" s="1075"/>
      <c r="BL1360" s="1076"/>
      <c r="BM1360" s="130"/>
      <c r="BN1360" s="130"/>
      <c r="BO1360" s="130"/>
      <c r="BP1360" s="130"/>
      <c r="BQ1360" s="130"/>
      <c r="BR1360" s="130"/>
      <c r="BS1360" s="130"/>
      <c r="BT1360" s="130"/>
      <c r="BU1360" s="130"/>
      <c r="BV1360" s="130"/>
      <c r="BW1360" s="130"/>
      <c r="BX1360" s="130"/>
      <c r="BY1360" s="130"/>
      <c r="BZ1360" s="130"/>
      <c r="CA1360" s="130"/>
      <c r="CB1360" s="130"/>
    </row>
    <row r="1361" spans="1:80" s="35" customFormat="1" ht="12.75" customHeight="1">
      <c r="A1361" s="264"/>
      <c r="B1361" s="972"/>
      <c r="C1361" s="973"/>
      <c r="D1361" s="974"/>
      <c r="E1361" s="210"/>
      <c r="F1361" s="193"/>
      <c r="G1361" s="986" t="s">
        <v>308</v>
      </c>
      <c r="H1361" s="987"/>
      <c r="I1361" s="987"/>
      <c r="J1361" s="987"/>
      <c r="K1361" s="987"/>
      <c r="L1361" s="987"/>
      <c r="M1361" s="987"/>
      <c r="N1361" s="987"/>
      <c r="O1361" s="987"/>
      <c r="P1361" s="987"/>
      <c r="Q1361" s="987"/>
      <c r="R1361" s="987"/>
      <c r="S1361" s="987"/>
      <c r="T1361" s="987"/>
      <c r="U1361" s="987"/>
      <c r="V1361" s="987"/>
      <c r="W1361" s="987"/>
      <c r="X1361" s="987"/>
      <c r="Y1361" s="987"/>
      <c r="Z1361" s="987"/>
      <c r="AA1361" s="987"/>
      <c r="AB1361" s="987"/>
      <c r="AC1361" s="987"/>
      <c r="AD1361" s="987"/>
      <c r="AE1361" s="987"/>
      <c r="AF1361" s="987"/>
      <c r="AG1361" s="987"/>
      <c r="AH1361" s="987"/>
      <c r="AI1361" s="987"/>
      <c r="AJ1361" s="987"/>
      <c r="AK1361" s="987"/>
      <c r="AL1361" s="987"/>
      <c r="AM1361" s="987"/>
      <c r="AN1361" s="987"/>
      <c r="AO1361" s="987"/>
      <c r="AP1361" s="987"/>
      <c r="AQ1361" s="987"/>
      <c r="AR1361" s="987"/>
      <c r="AS1361" s="987"/>
      <c r="AT1361" s="987"/>
      <c r="AU1361" s="987"/>
      <c r="AV1361" s="987"/>
      <c r="AW1361" s="987"/>
      <c r="AX1361" s="987"/>
      <c r="AY1361" s="987"/>
      <c r="AZ1361" s="987"/>
      <c r="BA1361" s="987"/>
      <c r="BB1361" s="987"/>
      <c r="BC1361" s="987"/>
      <c r="BD1361" s="987"/>
      <c r="BE1361" s="987"/>
      <c r="BF1361" s="988"/>
      <c r="BG1361" s="1071"/>
      <c r="BH1361" s="1072"/>
      <c r="BI1361" s="1072"/>
      <c r="BJ1361" s="1072"/>
      <c r="BK1361" s="1072"/>
      <c r="BL1361" s="1073"/>
      <c r="BM1361" s="130"/>
      <c r="BN1361" s="130"/>
      <c r="BO1361" s="130"/>
      <c r="BP1361" s="130"/>
      <c r="BQ1361" s="130"/>
      <c r="BR1361" s="130"/>
      <c r="BS1361" s="130"/>
      <c r="BT1361" s="130"/>
      <c r="BU1361" s="130"/>
      <c r="BV1361" s="130"/>
      <c r="BW1361" s="130"/>
      <c r="BX1361" s="130"/>
      <c r="BY1361" s="130"/>
      <c r="BZ1361" s="130"/>
      <c r="CA1361" s="130"/>
      <c r="CB1361" s="130"/>
    </row>
    <row r="1362" spans="1:80" s="35" customFormat="1" ht="12.75" customHeight="1">
      <c r="A1362" s="264"/>
      <c r="B1362" s="972"/>
      <c r="C1362" s="973"/>
      <c r="D1362" s="974"/>
      <c r="E1362" s="210"/>
      <c r="F1362" s="193"/>
      <c r="G1362" s="986"/>
      <c r="H1362" s="987"/>
      <c r="I1362" s="987"/>
      <c r="J1362" s="987"/>
      <c r="K1362" s="987"/>
      <c r="L1362" s="987"/>
      <c r="M1362" s="987"/>
      <c r="N1362" s="987"/>
      <c r="O1362" s="987"/>
      <c r="P1362" s="987"/>
      <c r="Q1362" s="987"/>
      <c r="R1362" s="987"/>
      <c r="S1362" s="987"/>
      <c r="T1362" s="987"/>
      <c r="U1362" s="987"/>
      <c r="V1362" s="987"/>
      <c r="W1362" s="987"/>
      <c r="X1362" s="987"/>
      <c r="Y1362" s="987"/>
      <c r="Z1362" s="987"/>
      <c r="AA1362" s="987"/>
      <c r="AB1362" s="987"/>
      <c r="AC1362" s="987"/>
      <c r="AD1362" s="987"/>
      <c r="AE1362" s="987"/>
      <c r="AF1362" s="987"/>
      <c r="AG1362" s="987"/>
      <c r="AH1362" s="987"/>
      <c r="AI1362" s="987"/>
      <c r="AJ1362" s="987"/>
      <c r="AK1362" s="987"/>
      <c r="AL1362" s="987"/>
      <c r="AM1362" s="987"/>
      <c r="AN1362" s="987"/>
      <c r="AO1362" s="987"/>
      <c r="AP1362" s="987"/>
      <c r="AQ1362" s="987"/>
      <c r="AR1362" s="987"/>
      <c r="AS1362" s="987"/>
      <c r="AT1362" s="987"/>
      <c r="AU1362" s="987"/>
      <c r="AV1362" s="987"/>
      <c r="AW1362" s="987"/>
      <c r="AX1362" s="987"/>
      <c r="AY1362" s="987"/>
      <c r="AZ1362" s="987"/>
      <c r="BA1362" s="987"/>
      <c r="BB1362" s="987"/>
      <c r="BC1362" s="987"/>
      <c r="BD1362" s="987"/>
      <c r="BE1362" s="987"/>
      <c r="BF1362" s="988"/>
      <c r="BG1362" s="1074"/>
      <c r="BH1362" s="1075"/>
      <c r="BI1362" s="1075"/>
      <c r="BJ1362" s="1075"/>
      <c r="BK1362" s="1075"/>
      <c r="BL1362" s="1076"/>
      <c r="BM1362" s="130"/>
      <c r="BN1362" s="130"/>
      <c r="BO1362" s="130"/>
      <c r="BP1362" s="130"/>
      <c r="BQ1362" s="130"/>
      <c r="BR1362" s="130"/>
      <c r="BS1362" s="130"/>
      <c r="BT1362" s="130"/>
      <c r="BU1362" s="130"/>
      <c r="BV1362" s="130"/>
      <c r="BW1362" s="130"/>
      <c r="BX1362" s="130"/>
      <c r="BY1362" s="130"/>
      <c r="BZ1362" s="130"/>
      <c r="CA1362" s="130"/>
      <c r="CB1362" s="130"/>
    </row>
    <row r="1363" spans="1:80" s="35" customFormat="1" ht="12.75" customHeight="1">
      <c r="A1363" s="264"/>
      <c r="B1363" s="972"/>
      <c r="C1363" s="973"/>
      <c r="D1363" s="974"/>
      <c r="E1363" s="210"/>
      <c r="F1363" s="193"/>
      <c r="G1363" s="986" t="s">
        <v>309</v>
      </c>
      <c r="H1363" s="987"/>
      <c r="I1363" s="987"/>
      <c r="J1363" s="987"/>
      <c r="K1363" s="987"/>
      <c r="L1363" s="987"/>
      <c r="M1363" s="987"/>
      <c r="N1363" s="987"/>
      <c r="O1363" s="987"/>
      <c r="P1363" s="987"/>
      <c r="Q1363" s="987"/>
      <c r="R1363" s="987"/>
      <c r="S1363" s="987"/>
      <c r="T1363" s="987"/>
      <c r="U1363" s="987"/>
      <c r="V1363" s="987"/>
      <c r="W1363" s="987"/>
      <c r="X1363" s="987"/>
      <c r="Y1363" s="987"/>
      <c r="Z1363" s="987"/>
      <c r="AA1363" s="987"/>
      <c r="AB1363" s="987"/>
      <c r="AC1363" s="987"/>
      <c r="AD1363" s="987"/>
      <c r="AE1363" s="987"/>
      <c r="AF1363" s="987"/>
      <c r="AG1363" s="987"/>
      <c r="AH1363" s="987"/>
      <c r="AI1363" s="987"/>
      <c r="AJ1363" s="987"/>
      <c r="AK1363" s="987"/>
      <c r="AL1363" s="987"/>
      <c r="AM1363" s="987"/>
      <c r="AN1363" s="987"/>
      <c r="AO1363" s="987"/>
      <c r="AP1363" s="987"/>
      <c r="AQ1363" s="987"/>
      <c r="AR1363" s="987"/>
      <c r="AS1363" s="987"/>
      <c r="AT1363" s="987"/>
      <c r="AU1363" s="987"/>
      <c r="AV1363" s="987"/>
      <c r="AW1363" s="987"/>
      <c r="AX1363" s="987"/>
      <c r="AY1363" s="987"/>
      <c r="AZ1363" s="987"/>
      <c r="BA1363" s="987"/>
      <c r="BB1363" s="987"/>
      <c r="BC1363" s="987"/>
      <c r="BD1363" s="987"/>
      <c r="BE1363" s="987"/>
      <c r="BF1363" s="988"/>
      <c r="BG1363" s="1071"/>
      <c r="BH1363" s="1072"/>
      <c r="BI1363" s="1072"/>
      <c r="BJ1363" s="1072"/>
      <c r="BK1363" s="1072"/>
      <c r="BL1363" s="1073"/>
      <c r="BM1363" s="130"/>
      <c r="BN1363" s="130"/>
      <c r="BO1363" s="130"/>
      <c r="BP1363" s="130"/>
      <c r="BQ1363" s="130"/>
      <c r="BR1363" s="130"/>
      <c r="BS1363" s="130"/>
      <c r="BT1363" s="130"/>
      <c r="BU1363" s="130"/>
      <c r="BV1363" s="130"/>
      <c r="BW1363" s="130"/>
      <c r="BX1363" s="130"/>
      <c r="BY1363" s="130"/>
      <c r="BZ1363" s="130"/>
      <c r="CA1363" s="130"/>
      <c r="CB1363" s="130"/>
    </row>
    <row r="1364" spans="1:80" s="35" customFormat="1" ht="12.75" customHeight="1">
      <c r="A1364" s="264"/>
      <c r="B1364" s="972"/>
      <c r="C1364" s="973"/>
      <c r="D1364" s="974"/>
      <c r="E1364" s="210"/>
      <c r="F1364" s="193"/>
      <c r="G1364" s="986"/>
      <c r="H1364" s="987"/>
      <c r="I1364" s="987"/>
      <c r="J1364" s="987"/>
      <c r="K1364" s="987"/>
      <c r="L1364" s="987"/>
      <c r="M1364" s="987"/>
      <c r="N1364" s="987"/>
      <c r="O1364" s="987"/>
      <c r="P1364" s="987"/>
      <c r="Q1364" s="987"/>
      <c r="R1364" s="987"/>
      <c r="S1364" s="987"/>
      <c r="T1364" s="987"/>
      <c r="U1364" s="987"/>
      <c r="V1364" s="987"/>
      <c r="W1364" s="987"/>
      <c r="X1364" s="987"/>
      <c r="Y1364" s="987"/>
      <c r="Z1364" s="987"/>
      <c r="AA1364" s="987"/>
      <c r="AB1364" s="987"/>
      <c r="AC1364" s="987"/>
      <c r="AD1364" s="987"/>
      <c r="AE1364" s="987"/>
      <c r="AF1364" s="987"/>
      <c r="AG1364" s="987"/>
      <c r="AH1364" s="987"/>
      <c r="AI1364" s="987"/>
      <c r="AJ1364" s="987"/>
      <c r="AK1364" s="987"/>
      <c r="AL1364" s="987"/>
      <c r="AM1364" s="987"/>
      <c r="AN1364" s="987"/>
      <c r="AO1364" s="987"/>
      <c r="AP1364" s="987"/>
      <c r="AQ1364" s="987"/>
      <c r="AR1364" s="987"/>
      <c r="AS1364" s="987"/>
      <c r="AT1364" s="987"/>
      <c r="AU1364" s="987"/>
      <c r="AV1364" s="987"/>
      <c r="AW1364" s="987"/>
      <c r="AX1364" s="987"/>
      <c r="AY1364" s="987"/>
      <c r="AZ1364" s="987"/>
      <c r="BA1364" s="987"/>
      <c r="BB1364" s="987"/>
      <c r="BC1364" s="987"/>
      <c r="BD1364" s="987"/>
      <c r="BE1364" s="987"/>
      <c r="BF1364" s="988"/>
      <c r="BG1364" s="902"/>
      <c r="BH1364" s="903"/>
      <c r="BI1364" s="903"/>
      <c r="BJ1364" s="903"/>
      <c r="BK1364" s="903"/>
      <c r="BL1364" s="904"/>
      <c r="BM1364" s="130"/>
      <c r="BN1364" s="130"/>
      <c r="BO1364" s="130"/>
      <c r="BP1364" s="130"/>
      <c r="BQ1364" s="130"/>
      <c r="BR1364" s="130"/>
      <c r="BS1364" s="130"/>
      <c r="BT1364" s="130"/>
      <c r="BU1364" s="130"/>
      <c r="BV1364" s="130"/>
      <c r="BW1364" s="130"/>
      <c r="BX1364" s="130"/>
      <c r="BY1364" s="130"/>
      <c r="BZ1364" s="130"/>
      <c r="CA1364" s="130"/>
      <c r="CB1364" s="130"/>
    </row>
    <row r="1365" spans="1:80" s="35" customFormat="1" ht="12.75" customHeight="1">
      <c r="A1365" s="264"/>
      <c r="B1365" s="972"/>
      <c r="C1365" s="973"/>
      <c r="D1365" s="974"/>
      <c r="E1365" s="210"/>
      <c r="F1365" s="193"/>
      <c r="G1365" s="986"/>
      <c r="H1365" s="987"/>
      <c r="I1365" s="987"/>
      <c r="J1365" s="987"/>
      <c r="K1365" s="987"/>
      <c r="L1365" s="987"/>
      <c r="M1365" s="987"/>
      <c r="N1365" s="987"/>
      <c r="O1365" s="987"/>
      <c r="P1365" s="987"/>
      <c r="Q1365" s="987"/>
      <c r="R1365" s="987"/>
      <c r="S1365" s="987"/>
      <c r="T1365" s="987"/>
      <c r="U1365" s="987"/>
      <c r="V1365" s="987"/>
      <c r="W1365" s="987"/>
      <c r="X1365" s="987"/>
      <c r="Y1365" s="987"/>
      <c r="Z1365" s="987"/>
      <c r="AA1365" s="987"/>
      <c r="AB1365" s="987"/>
      <c r="AC1365" s="987"/>
      <c r="AD1365" s="987"/>
      <c r="AE1365" s="987"/>
      <c r="AF1365" s="987"/>
      <c r="AG1365" s="987"/>
      <c r="AH1365" s="987"/>
      <c r="AI1365" s="987"/>
      <c r="AJ1365" s="987"/>
      <c r="AK1365" s="987"/>
      <c r="AL1365" s="987"/>
      <c r="AM1365" s="987"/>
      <c r="AN1365" s="987"/>
      <c r="AO1365" s="987"/>
      <c r="AP1365" s="987"/>
      <c r="AQ1365" s="987"/>
      <c r="AR1365" s="987"/>
      <c r="AS1365" s="987"/>
      <c r="AT1365" s="987"/>
      <c r="AU1365" s="987"/>
      <c r="AV1365" s="987"/>
      <c r="AW1365" s="987"/>
      <c r="AX1365" s="987"/>
      <c r="AY1365" s="987"/>
      <c r="AZ1365" s="987"/>
      <c r="BA1365" s="987"/>
      <c r="BB1365" s="987"/>
      <c r="BC1365" s="987"/>
      <c r="BD1365" s="987"/>
      <c r="BE1365" s="987"/>
      <c r="BF1365" s="988"/>
      <c r="BG1365" s="1074"/>
      <c r="BH1365" s="1075"/>
      <c r="BI1365" s="1075"/>
      <c r="BJ1365" s="1075"/>
      <c r="BK1365" s="1075"/>
      <c r="BL1365" s="1076"/>
      <c r="BM1365" s="130"/>
      <c r="BN1365" s="130"/>
      <c r="BO1365" s="130"/>
      <c r="BP1365" s="130"/>
      <c r="BQ1365" s="130"/>
      <c r="BR1365" s="130"/>
      <c r="BS1365" s="130"/>
      <c r="BT1365" s="130"/>
      <c r="BU1365" s="130"/>
      <c r="BV1365" s="130"/>
      <c r="BW1365" s="130"/>
      <c r="BX1365" s="130"/>
      <c r="BY1365" s="130"/>
      <c r="BZ1365" s="130"/>
      <c r="CA1365" s="130"/>
      <c r="CB1365" s="130"/>
    </row>
    <row r="1366" spans="1:80" s="35" customFormat="1" ht="12.75" customHeight="1">
      <c r="A1366" s="264"/>
      <c r="B1366" s="972"/>
      <c r="C1366" s="973"/>
      <c r="D1366" s="974"/>
      <c r="E1366" s="210"/>
      <c r="F1366" s="193"/>
      <c r="G1366" s="986" t="s">
        <v>733</v>
      </c>
      <c r="H1366" s="987"/>
      <c r="I1366" s="987"/>
      <c r="J1366" s="987"/>
      <c r="K1366" s="987"/>
      <c r="L1366" s="987"/>
      <c r="M1366" s="987"/>
      <c r="N1366" s="987"/>
      <c r="O1366" s="987"/>
      <c r="P1366" s="987"/>
      <c r="Q1366" s="987"/>
      <c r="R1366" s="987"/>
      <c r="S1366" s="987"/>
      <c r="T1366" s="987"/>
      <c r="U1366" s="987"/>
      <c r="V1366" s="987"/>
      <c r="W1366" s="987"/>
      <c r="X1366" s="987"/>
      <c r="Y1366" s="987"/>
      <c r="Z1366" s="987"/>
      <c r="AA1366" s="987"/>
      <c r="AB1366" s="987"/>
      <c r="AC1366" s="987"/>
      <c r="AD1366" s="987"/>
      <c r="AE1366" s="987"/>
      <c r="AF1366" s="987"/>
      <c r="AG1366" s="987"/>
      <c r="AH1366" s="987"/>
      <c r="AI1366" s="987"/>
      <c r="AJ1366" s="987"/>
      <c r="AK1366" s="987"/>
      <c r="AL1366" s="987"/>
      <c r="AM1366" s="987"/>
      <c r="AN1366" s="987"/>
      <c r="AO1366" s="987"/>
      <c r="AP1366" s="987"/>
      <c r="AQ1366" s="987"/>
      <c r="AR1366" s="987"/>
      <c r="AS1366" s="987"/>
      <c r="AT1366" s="987"/>
      <c r="AU1366" s="987"/>
      <c r="AV1366" s="987"/>
      <c r="AW1366" s="987"/>
      <c r="AX1366" s="987"/>
      <c r="AY1366" s="987"/>
      <c r="AZ1366" s="987"/>
      <c r="BA1366" s="987"/>
      <c r="BB1366" s="987"/>
      <c r="BC1366" s="987"/>
      <c r="BD1366" s="987"/>
      <c r="BE1366" s="987"/>
      <c r="BF1366" s="988"/>
      <c r="BG1366" s="1071"/>
      <c r="BH1366" s="1072"/>
      <c r="BI1366" s="1072"/>
      <c r="BJ1366" s="1072"/>
      <c r="BK1366" s="1072"/>
      <c r="BL1366" s="1073"/>
      <c r="BM1366" s="130"/>
      <c r="BN1366" s="130"/>
      <c r="BO1366" s="130"/>
      <c r="BP1366" s="130"/>
      <c r="BQ1366" s="130"/>
      <c r="BR1366" s="130"/>
      <c r="BS1366" s="130"/>
      <c r="BT1366" s="130"/>
      <c r="BU1366" s="130"/>
      <c r="BV1366" s="130"/>
      <c r="BW1366" s="130"/>
      <c r="BX1366" s="130"/>
      <c r="BY1366" s="130"/>
      <c r="BZ1366" s="130"/>
      <c r="CA1366" s="130"/>
      <c r="CB1366" s="130"/>
    </row>
    <row r="1367" spans="1:80" s="35" customFormat="1" ht="12.75" customHeight="1">
      <c r="A1367" s="264"/>
      <c r="B1367" s="972"/>
      <c r="C1367" s="973"/>
      <c r="D1367" s="974"/>
      <c r="E1367" s="210"/>
      <c r="F1367" s="193"/>
      <c r="G1367" s="986"/>
      <c r="H1367" s="987"/>
      <c r="I1367" s="987"/>
      <c r="J1367" s="987"/>
      <c r="K1367" s="987"/>
      <c r="L1367" s="987"/>
      <c r="M1367" s="987"/>
      <c r="N1367" s="987"/>
      <c r="O1367" s="987"/>
      <c r="P1367" s="987"/>
      <c r="Q1367" s="987"/>
      <c r="R1367" s="987"/>
      <c r="S1367" s="987"/>
      <c r="T1367" s="987"/>
      <c r="U1367" s="987"/>
      <c r="V1367" s="987"/>
      <c r="W1367" s="987"/>
      <c r="X1367" s="987"/>
      <c r="Y1367" s="987"/>
      <c r="Z1367" s="987"/>
      <c r="AA1367" s="987"/>
      <c r="AB1367" s="987"/>
      <c r="AC1367" s="987"/>
      <c r="AD1367" s="987"/>
      <c r="AE1367" s="987"/>
      <c r="AF1367" s="987"/>
      <c r="AG1367" s="987"/>
      <c r="AH1367" s="987"/>
      <c r="AI1367" s="987"/>
      <c r="AJ1367" s="987"/>
      <c r="AK1367" s="987"/>
      <c r="AL1367" s="987"/>
      <c r="AM1367" s="987"/>
      <c r="AN1367" s="987"/>
      <c r="AO1367" s="987"/>
      <c r="AP1367" s="987"/>
      <c r="AQ1367" s="987"/>
      <c r="AR1367" s="987"/>
      <c r="AS1367" s="987"/>
      <c r="AT1367" s="987"/>
      <c r="AU1367" s="987"/>
      <c r="AV1367" s="987"/>
      <c r="AW1367" s="987"/>
      <c r="AX1367" s="987"/>
      <c r="AY1367" s="987"/>
      <c r="AZ1367" s="987"/>
      <c r="BA1367" s="987"/>
      <c r="BB1367" s="987"/>
      <c r="BC1367" s="987"/>
      <c r="BD1367" s="987"/>
      <c r="BE1367" s="987"/>
      <c r="BF1367" s="988"/>
      <c r="BG1367" s="902"/>
      <c r="BH1367" s="903"/>
      <c r="BI1367" s="903"/>
      <c r="BJ1367" s="903"/>
      <c r="BK1367" s="903"/>
      <c r="BL1367" s="904"/>
      <c r="BM1367" s="130"/>
      <c r="BN1367" s="130"/>
      <c r="BO1367" s="130"/>
      <c r="BP1367" s="130"/>
      <c r="BQ1367" s="130"/>
      <c r="BR1367" s="130"/>
      <c r="BS1367" s="130"/>
      <c r="BT1367" s="130"/>
      <c r="BU1367" s="130"/>
      <c r="BV1367" s="130"/>
      <c r="BW1367" s="130"/>
      <c r="BX1367" s="130"/>
      <c r="BY1367" s="130"/>
      <c r="BZ1367" s="130"/>
      <c r="CA1367" s="130"/>
      <c r="CB1367" s="130"/>
    </row>
    <row r="1368" spans="1:80" s="35" customFormat="1" ht="12.75" customHeight="1">
      <c r="A1368" s="264"/>
      <c r="B1368" s="972"/>
      <c r="C1368" s="973"/>
      <c r="D1368" s="974"/>
      <c r="E1368" s="210"/>
      <c r="F1368" s="193"/>
      <c r="G1368" s="986"/>
      <c r="H1368" s="987"/>
      <c r="I1368" s="987"/>
      <c r="J1368" s="987"/>
      <c r="K1368" s="987"/>
      <c r="L1368" s="987"/>
      <c r="M1368" s="987"/>
      <c r="N1368" s="987"/>
      <c r="O1368" s="987"/>
      <c r="P1368" s="987"/>
      <c r="Q1368" s="987"/>
      <c r="R1368" s="987"/>
      <c r="S1368" s="987"/>
      <c r="T1368" s="987"/>
      <c r="U1368" s="987"/>
      <c r="V1368" s="987"/>
      <c r="W1368" s="987"/>
      <c r="X1368" s="987"/>
      <c r="Y1368" s="987"/>
      <c r="Z1368" s="987"/>
      <c r="AA1368" s="987"/>
      <c r="AB1368" s="987"/>
      <c r="AC1368" s="987"/>
      <c r="AD1368" s="987"/>
      <c r="AE1368" s="987"/>
      <c r="AF1368" s="987"/>
      <c r="AG1368" s="987"/>
      <c r="AH1368" s="987"/>
      <c r="AI1368" s="987"/>
      <c r="AJ1368" s="987"/>
      <c r="AK1368" s="987"/>
      <c r="AL1368" s="987"/>
      <c r="AM1368" s="987"/>
      <c r="AN1368" s="987"/>
      <c r="AO1368" s="987"/>
      <c r="AP1368" s="987"/>
      <c r="AQ1368" s="987"/>
      <c r="AR1368" s="987"/>
      <c r="AS1368" s="987"/>
      <c r="AT1368" s="987"/>
      <c r="AU1368" s="987"/>
      <c r="AV1368" s="987"/>
      <c r="AW1368" s="987"/>
      <c r="AX1368" s="987"/>
      <c r="AY1368" s="987"/>
      <c r="AZ1368" s="987"/>
      <c r="BA1368" s="987"/>
      <c r="BB1368" s="987"/>
      <c r="BC1368" s="987"/>
      <c r="BD1368" s="987"/>
      <c r="BE1368" s="987"/>
      <c r="BF1368" s="988"/>
      <c r="BG1368" s="1074"/>
      <c r="BH1368" s="1075"/>
      <c r="BI1368" s="1075"/>
      <c r="BJ1368" s="1075"/>
      <c r="BK1368" s="1075"/>
      <c r="BL1368" s="1076"/>
      <c r="BM1368" s="130"/>
      <c r="BN1368" s="130"/>
      <c r="BO1368" s="130"/>
      <c r="BP1368" s="130"/>
      <c r="BQ1368" s="130"/>
      <c r="BR1368" s="130"/>
      <c r="BS1368" s="130"/>
      <c r="BT1368" s="130"/>
      <c r="BU1368" s="130"/>
      <c r="BV1368" s="130"/>
      <c r="BW1368" s="130"/>
      <c r="BX1368" s="130"/>
      <c r="BY1368" s="130"/>
      <c r="BZ1368" s="130"/>
      <c r="CA1368" s="130"/>
      <c r="CB1368" s="130"/>
    </row>
    <row r="1369" spans="1:80" s="35" customFormat="1" ht="12.75" customHeight="1">
      <c r="A1369" s="264"/>
      <c r="B1369" s="969" t="s">
        <v>34</v>
      </c>
      <c r="C1369" s="970"/>
      <c r="D1369" s="971"/>
      <c r="E1369" s="908" t="s">
        <v>1128</v>
      </c>
      <c r="F1369" s="981"/>
      <c r="G1369" s="981"/>
      <c r="H1369" s="981"/>
      <c r="I1369" s="981"/>
      <c r="J1369" s="981"/>
      <c r="K1369" s="981"/>
      <c r="L1369" s="981"/>
      <c r="M1369" s="981"/>
      <c r="N1369" s="981"/>
      <c r="O1369" s="981"/>
      <c r="P1369" s="981"/>
      <c r="Q1369" s="981"/>
      <c r="R1369" s="981"/>
      <c r="S1369" s="981"/>
      <c r="T1369" s="981"/>
      <c r="U1369" s="981"/>
      <c r="V1369" s="981"/>
      <c r="W1369" s="981"/>
      <c r="X1369" s="981"/>
      <c r="Y1369" s="981"/>
      <c r="Z1369" s="981"/>
      <c r="AA1369" s="981"/>
      <c r="AB1369" s="981"/>
      <c r="AC1369" s="981"/>
      <c r="AD1369" s="981"/>
      <c r="AE1369" s="981"/>
      <c r="AF1369" s="981"/>
      <c r="AG1369" s="981"/>
      <c r="AH1369" s="981"/>
      <c r="AI1369" s="981"/>
      <c r="AJ1369" s="981"/>
      <c r="AK1369" s="981"/>
      <c r="AL1369" s="981"/>
      <c r="AM1369" s="981"/>
      <c r="AN1369" s="981"/>
      <c r="AO1369" s="981"/>
      <c r="AP1369" s="981"/>
      <c r="AQ1369" s="981"/>
      <c r="AR1369" s="981"/>
      <c r="AS1369" s="981"/>
      <c r="AT1369" s="981"/>
      <c r="AU1369" s="981"/>
      <c r="AV1369" s="981"/>
      <c r="AW1369" s="981"/>
      <c r="AX1369" s="981"/>
      <c r="AY1369" s="981"/>
      <c r="AZ1369" s="981"/>
      <c r="BA1369" s="981"/>
      <c r="BB1369" s="981"/>
      <c r="BC1369" s="981"/>
      <c r="BD1369" s="981"/>
      <c r="BE1369" s="981"/>
      <c r="BF1369" s="981"/>
      <c r="BG1369" s="981"/>
      <c r="BH1369" s="981"/>
      <c r="BI1369" s="981"/>
      <c r="BJ1369" s="981"/>
      <c r="BK1369" s="981"/>
      <c r="BL1369" s="982"/>
      <c r="BM1369" s="130"/>
      <c r="BN1369" s="130"/>
      <c r="BO1369" s="130"/>
      <c r="BP1369" s="130"/>
      <c r="BQ1369" s="130"/>
      <c r="BR1369" s="130"/>
      <c r="BS1369" s="130"/>
      <c r="BT1369" s="130"/>
      <c r="BU1369" s="130"/>
      <c r="BV1369" s="130"/>
      <c r="BW1369" s="130"/>
      <c r="BX1369" s="130"/>
      <c r="BY1369" s="130"/>
      <c r="BZ1369" s="130"/>
      <c r="CA1369" s="130"/>
      <c r="CB1369" s="130"/>
    </row>
    <row r="1370" spans="1:80" s="35" customFormat="1" ht="7.5" customHeight="1">
      <c r="A1370" s="264"/>
      <c r="B1370" s="972"/>
      <c r="C1370" s="973"/>
      <c r="D1370" s="974"/>
      <c r="E1370" s="983"/>
      <c r="F1370" s="984"/>
      <c r="G1370" s="984"/>
      <c r="H1370" s="984"/>
      <c r="I1370" s="984"/>
      <c r="J1370" s="984"/>
      <c r="K1370" s="984"/>
      <c r="L1370" s="984"/>
      <c r="M1370" s="984"/>
      <c r="N1370" s="984"/>
      <c r="O1370" s="984"/>
      <c r="P1370" s="984"/>
      <c r="Q1370" s="984"/>
      <c r="R1370" s="984"/>
      <c r="S1370" s="984"/>
      <c r="T1370" s="984"/>
      <c r="U1370" s="984"/>
      <c r="V1370" s="984"/>
      <c r="W1370" s="984"/>
      <c r="X1370" s="984"/>
      <c r="Y1370" s="984"/>
      <c r="Z1370" s="984"/>
      <c r="AA1370" s="984"/>
      <c r="AB1370" s="984"/>
      <c r="AC1370" s="984"/>
      <c r="AD1370" s="984"/>
      <c r="AE1370" s="984"/>
      <c r="AF1370" s="984"/>
      <c r="AG1370" s="984"/>
      <c r="AH1370" s="984"/>
      <c r="AI1370" s="984"/>
      <c r="AJ1370" s="984"/>
      <c r="AK1370" s="984"/>
      <c r="AL1370" s="984"/>
      <c r="AM1370" s="984"/>
      <c r="AN1370" s="984"/>
      <c r="AO1370" s="984"/>
      <c r="AP1370" s="984"/>
      <c r="AQ1370" s="984"/>
      <c r="AR1370" s="984"/>
      <c r="AS1370" s="984"/>
      <c r="AT1370" s="984"/>
      <c r="AU1370" s="984"/>
      <c r="AV1370" s="984"/>
      <c r="AW1370" s="984"/>
      <c r="AX1370" s="984"/>
      <c r="AY1370" s="984"/>
      <c r="AZ1370" s="984"/>
      <c r="BA1370" s="984"/>
      <c r="BB1370" s="984"/>
      <c r="BC1370" s="984"/>
      <c r="BD1370" s="984"/>
      <c r="BE1370" s="984"/>
      <c r="BF1370" s="984"/>
      <c r="BG1370" s="984"/>
      <c r="BH1370" s="984"/>
      <c r="BI1370" s="984"/>
      <c r="BJ1370" s="984"/>
      <c r="BK1370" s="984"/>
      <c r="BL1370" s="985"/>
      <c r="BM1370" s="130"/>
      <c r="BN1370" s="130"/>
      <c r="BO1370" s="130"/>
      <c r="BP1370" s="130"/>
      <c r="BQ1370" s="130"/>
      <c r="BR1370" s="130"/>
      <c r="BS1370" s="130"/>
      <c r="BT1370" s="130"/>
      <c r="BU1370" s="130"/>
      <c r="BV1370" s="130"/>
      <c r="BW1370" s="130"/>
      <c r="BX1370" s="130"/>
      <c r="BY1370" s="130"/>
      <c r="BZ1370" s="130"/>
      <c r="CA1370" s="130"/>
      <c r="CB1370" s="130"/>
    </row>
    <row r="1371" spans="1:80" s="35" customFormat="1" ht="12.75" customHeight="1">
      <c r="A1371" s="264"/>
      <c r="B1371" s="972"/>
      <c r="C1371" s="973"/>
      <c r="D1371" s="974"/>
      <c r="E1371" s="289"/>
      <c r="F1371" s="284"/>
      <c r="G1371" s="986" t="s">
        <v>291</v>
      </c>
      <c r="H1371" s="987"/>
      <c r="I1371" s="987"/>
      <c r="J1371" s="987"/>
      <c r="K1371" s="987"/>
      <c r="L1371" s="987"/>
      <c r="M1371" s="987"/>
      <c r="N1371" s="987"/>
      <c r="O1371" s="987"/>
      <c r="P1371" s="987"/>
      <c r="Q1371" s="987"/>
      <c r="R1371" s="987"/>
      <c r="S1371" s="987"/>
      <c r="T1371" s="987"/>
      <c r="U1371" s="987"/>
      <c r="V1371" s="987"/>
      <c r="W1371" s="987"/>
      <c r="X1371" s="987"/>
      <c r="Y1371" s="987"/>
      <c r="Z1371" s="987"/>
      <c r="AA1371" s="987"/>
      <c r="AB1371" s="987"/>
      <c r="AC1371" s="987"/>
      <c r="AD1371" s="987"/>
      <c r="AE1371" s="987"/>
      <c r="AF1371" s="987"/>
      <c r="AG1371" s="987"/>
      <c r="AH1371" s="987"/>
      <c r="AI1371" s="987"/>
      <c r="AJ1371" s="987"/>
      <c r="AK1371" s="987"/>
      <c r="AL1371" s="987"/>
      <c r="AM1371" s="987"/>
      <c r="AN1371" s="987"/>
      <c r="AO1371" s="987"/>
      <c r="AP1371" s="987"/>
      <c r="AQ1371" s="987"/>
      <c r="AR1371" s="987"/>
      <c r="AS1371" s="987"/>
      <c r="AT1371" s="987"/>
      <c r="AU1371" s="987"/>
      <c r="AV1371" s="987"/>
      <c r="AW1371" s="987"/>
      <c r="AX1371" s="987"/>
      <c r="AY1371" s="987"/>
      <c r="AZ1371" s="987"/>
      <c r="BA1371" s="987"/>
      <c r="BB1371" s="987"/>
      <c r="BC1371" s="987"/>
      <c r="BD1371" s="987"/>
      <c r="BE1371" s="987"/>
      <c r="BF1371" s="988"/>
      <c r="BG1371" s="1071"/>
      <c r="BH1371" s="1072"/>
      <c r="BI1371" s="1072"/>
      <c r="BJ1371" s="1072"/>
      <c r="BK1371" s="1072"/>
      <c r="BL1371" s="1073"/>
      <c r="BM1371" s="130"/>
      <c r="BN1371" s="130"/>
      <c r="BO1371" s="130"/>
      <c r="BP1371" s="130"/>
      <c r="BQ1371" s="130"/>
      <c r="BR1371" s="130"/>
      <c r="BS1371" s="130"/>
      <c r="BT1371" s="130"/>
      <c r="BU1371" s="130"/>
      <c r="BV1371" s="130"/>
      <c r="BW1371" s="130"/>
      <c r="BX1371" s="130"/>
      <c r="BY1371" s="130"/>
      <c r="BZ1371" s="130"/>
      <c r="CA1371" s="130"/>
      <c r="CB1371" s="130"/>
    </row>
    <row r="1372" spans="1:80" s="35" customFormat="1" ht="12.75" customHeight="1">
      <c r="A1372" s="264"/>
      <c r="B1372" s="972"/>
      <c r="C1372" s="973"/>
      <c r="D1372" s="974"/>
      <c r="E1372" s="289"/>
      <c r="F1372" s="284"/>
      <c r="G1372" s="986"/>
      <c r="H1372" s="987"/>
      <c r="I1372" s="987"/>
      <c r="J1372" s="987"/>
      <c r="K1372" s="987"/>
      <c r="L1372" s="987"/>
      <c r="M1372" s="987"/>
      <c r="N1372" s="987"/>
      <c r="O1372" s="987"/>
      <c r="P1372" s="987"/>
      <c r="Q1372" s="987"/>
      <c r="R1372" s="987"/>
      <c r="S1372" s="987"/>
      <c r="T1372" s="987"/>
      <c r="U1372" s="987"/>
      <c r="V1372" s="987"/>
      <c r="W1372" s="987"/>
      <c r="X1372" s="987"/>
      <c r="Y1372" s="987"/>
      <c r="Z1372" s="987"/>
      <c r="AA1372" s="987"/>
      <c r="AB1372" s="987"/>
      <c r="AC1372" s="987"/>
      <c r="AD1372" s="987"/>
      <c r="AE1372" s="987"/>
      <c r="AF1372" s="987"/>
      <c r="AG1372" s="987"/>
      <c r="AH1372" s="987"/>
      <c r="AI1372" s="987"/>
      <c r="AJ1372" s="987"/>
      <c r="AK1372" s="987"/>
      <c r="AL1372" s="987"/>
      <c r="AM1372" s="987"/>
      <c r="AN1372" s="987"/>
      <c r="AO1372" s="987"/>
      <c r="AP1372" s="987"/>
      <c r="AQ1372" s="987"/>
      <c r="AR1372" s="987"/>
      <c r="AS1372" s="987"/>
      <c r="AT1372" s="987"/>
      <c r="AU1372" s="987"/>
      <c r="AV1372" s="987"/>
      <c r="AW1372" s="987"/>
      <c r="AX1372" s="987"/>
      <c r="AY1372" s="987"/>
      <c r="AZ1372" s="987"/>
      <c r="BA1372" s="987"/>
      <c r="BB1372" s="987"/>
      <c r="BC1372" s="987"/>
      <c r="BD1372" s="987"/>
      <c r="BE1372" s="987"/>
      <c r="BF1372" s="988"/>
      <c r="BG1372" s="1074"/>
      <c r="BH1372" s="1075"/>
      <c r="BI1372" s="1075"/>
      <c r="BJ1372" s="1075"/>
      <c r="BK1372" s="1075"/>
      <c r="BL1372" s="1076"/>
      <c r="BM1372" s="130"/>
      <c r="BN1372" s="130"/>
      <c r="BO1372" s="130"/>
      <c r="BP1372" s="130"/>
      <c r="BQ1372" s="130"/>
      <c r="BR1372" s="130"/>
      <c r="BS1372" s="130"/>
      <c r="BT1372" s="130"/>
      <c r="BU1372" s="130"/>
      <c r="BV1372" s="130"/>
      <c r="BW1372" s="130"/>
      <c r="BX1372" s="130"/>
      <c r="BY1372" s="130"/>
      <c r="BZ1372" s="130"/>
      <c r="CA1372" s="130"/>
      <c r="CB1372" s="130"/>
    </row>
    <row r="1373" spans="1:80" s="35" customFormat="1" ht="12.75" customHeight="1">
      <c r="A1373" s="264"/>
      <c r="B1373" s="972"/>
      <c r="C1373" s="973"/>
      <c r="D1373" s="974"/>
      <c r="E1373" s="289"/>
      <c r="F1373" s="284"/>
      <c r="G1373" s="986" t="s">
        <v>292</v>
      </c>
      <c r="H1373" s="987"/>
      <c r="I1373" s="987"/>
      <c r="J1373" s="987"/>
      <c r="K1373" s="987"/>
      <c r="L1373" s="987"/>
      <c r="M1373" s="987"/>
      <c r="N1373" s="987"/>
      <c r="O1373" s="987"/>
      <c r="P1373" s="987"/>
      <c r="Q1373" s="987"/>
      <c r="R1373" s="987"/>
      <c r="S1373" s="987"/>
      <c r="T1373" s="987"/>
      <c r="U1373" s="987"/>
      <c r="V1373" s="987"/>
      <c r="W1373" s="987"/>
      <c r="X1373" s="987"/>
      <c r="Y1373" s="987"/>
      <c r="Z1373" s="987"/>
      <c r="AA1373" s="987"/>
      <c r="AB1373" s="987"/>
      <c r="AC1373" s="987"/>
      <c r="AD1373" s="987"/>
      <c r="AE1373" s="987"/>
      <c r="AF1373" s="987"/>
      <c r="AG1373" s="987"/>
      <c r="AH1373" s="987"/>
      <c r="AI1373" s="987"/>
      <c r="AJ1373" s="987"/>
      <c r="AK1373" s="987"/>
      <c r="AL1373" s="987"/>
      <c r="AM1373" s="987"/>
      <c r="AN1373" s="987"/>
      <c r="AO1373" s="987"/>
      <c r="AP1373" s="987"/>
      <c r="AQ1373" s="987"/>
      <c r="AR1373" s="987"/>
      <c r="AS1373" s="987"/>
      <c r="AT1373" s="987"/>
      <c r="AU1373" s="987"/>
      <c r="AV1373" s="987"/>
      <c r="AW1373" s="987"/>
      <c r="AX1373" s="987"/>
      <c r="AY1373" s="987"/>
      <c r="AZ1373" s="987"/>
      <c r="BA1373" s="987"/>
      <c r="BB1373" s="987"/>
      <c r="BC1373" s="987"/>
      <c r="BD1373" s="987"/>
      <c r="BE1373" s="987"/>
      <c r="BF1373" s="988"/>
      <c r="BG1373" s="902"/>
      <c r="BH1373" s="903"/>
      <c r="BI1373" s="903"/>
      <c r="BJ1373" s="903"/>
      <c r="BK1373" s="903"/>
      <c r="BL1373" s="904"/>
      <c r="BM1373" s="130"/>
      <c r="BN1373" s="130"/>
      <c r="BO1373" s="130"/>
      <c r="BP1373" s="130"/>
      <c r="BQ1373" s="130"/>
      <c r="BR1373" s="130"/>
      <c r="BS1373" s="130"/>
      <c r="BT1373" s="130"/>
      <c r="BU1373" s="130"/>
      <c r="BV1373" s="130"/>
      <c r="BW1373" s="130"/>
      <c r="BX1373" s="130"/>
      <c r="BY1373" s="130"/>
      <c r="BZ1373" s="130"/>
      <c r="CA1373" s="130"/>
      <c r="CB1373" s="130"/>
    </row>
    <row r="1374" spans="1:80" s="35" customFormat="1" ht="12.75" customHeight="1">
      <c r="A1374" s="264"/>
      <c r="B1374" s="972"/>
      <c r="C1374" s="973"/>
      <c r="D1374" s="974"/>
      <c r="E1374" s="100"/>
      <c r="F1374" s="284"/>
      <c r="G1374" s="986"/>
      <c r="H1374" s="987"/>
      <c r="I1374" s="987"/>
      <c r="J1374" s="987"/>
      <c r="K1374" s="987"/>
      <c r="L1374" s="987"/>
      <c r="M1374" s="987"/>
      <c r="N1374" s="987"/>
      <c r="O1374" s="987"/>
      <c r="P1374" s="987"/>
      <c r="Q1374" s="987"/>
      <c r="R1374" s="987"/>
      <c r="S1374" s="987"/>
      <c r="T1374" s="987"/>
      <c r="U1374" s="987"/>
      <c r="V1374" s="987"/>
      <c r="W1374" s="987"/>
      <c r="X1374" s="987"/>
      <c r="Y1374" s="987"/>
      <c r="Z1374" s="987"/>
      <c r="AA1374" s="987"/>
      <c r="AB1374" s="987"/>
      <c r="AC1374" s="987"/>
      <c r="AD1374" s="987"/>
      <c r="AE1374" s="987"/>
      <c r="AF1374" s="987"/>
      <c r="AG1374" s="987"/>
      <c r="AH1374" s="987"/>
      <c r="AI1374" s="987"/>
      <c r="AJ1374" s="987"/>
      <c r="AK1374" s="987"/>
      <c r="AL1374" s="987"/>
      <c r="AM1374" s="987"/>
      <c r="AN1374" s="987"/>
      <c r="AO1374" s="987"/>
      <c r="AP1374" s="987"/>
      <c r="AQ1374" s="987"/>
      <c r="AR1374" s="987"/>
      <c r="AS1374" s="987"/>
      <c r="AT1374" s="987"/>
      <c r="AU1374" s="987"/>
      <c r="AV1374" s="987"/>
      <c r="AW1374" s="987"/>
      <c r="AX1374" s="987"/>
      <c r="AY1374" s="987"/>
      <c r="AZ1374" s="987"/>
      <c r="BA1374" s="987"/>
      <c r="BB1374" s="987"/>
      <c r="BC1374" s="987"/>
      <c r="BD1374" s="987"/>
      <c r="BE1374" s="987"/>
      <c r="BF1374" s="988"/>
      <c r="BG1374" s="902"/>
      <c r="BH1374" s="903"/>
      <c r="BI1374" s="903"/>
      <c r="BJ1374" s="903"/>
      <c r="BK1374" s="903"/>
      <c r="BL1374" s="904"/>
      <c r="BM1374" s="130"/>
      <c r="BN1374" s="130"/>
      <c r="BO1374" s="130"/>
      <c r="BP1374" s="130"/>
      <c r="BQ1374" s="130"/>
      <c r="BR1374" s="130"/>
      <c r="BS1374" s="130"/>
      <c r="BT1374" s="130"/>
      <c r="BU1374" s="130"/>
      <c r="BV1374" s="130"/>
      <c r="BW1374" s="130"/>
      <c r="BX1374" s="130"/>
      <c r="BY1374" s="130"/>
      <c r="BZ1374" s="130"/>
      <c r="CA1374" s="130"/>
      <c r="CB1374" s="130"/>
    </row>
    <row r="1375" spans="1:80" s="35" customFormat="1" ht="12.75" customHeight="1">
      <c r="A1375" s="264"/>
      <c r="B1375" s="975"/>
      <c r="C1375" s="976"/>
      <c r="D1375" s="977"/>
      <c r="E1375" s="200"/>
      <c r="F1375" s="31"/>
      <c r="G1375" s="1556"/>
      <c r="H1375" s="1557"/>
      <c r="I1375" s="1557"/>
      <c r="J1375" s="1557"/>
      <c r="K1375" s="1557"/>
      <c r="L1375" s="1557"/>
      <c r="M1375" s="1557"/>
      <c r="N1375" s="1557"/>
      <c r="O1375" s="1557"/>
      <c r="P1375" s="1557"/>
      <c r="Q1375" s="1557"/>
      <c r="R1375" s="1557"/>
      <c r="S1375" s="1557"/>
      <c r="T1375" s="1557"/>
      <c r="U1375" s="1557"/>
      <c r="V1375" s="1557"/>
      <c r="W1375" s="1557"/>
      <c r="X1375" s="1557"/>
      <c r="Y1375" s="1557"/>
      <c r="Z1375" s="1557"/>
      <c r="AA1375" s="1557"/>
      <c r="AB1375" s="1557"/>
      <c r="AC1375" s="1557"/>
      <c r="AD1375" s="1557"/>
      <c r="AE1375" s="1557"/>
      <c r="AF1375" s="1557"/>
      <c r="AG1375" s="1557"/>
      <c r="AH1375" s="1557"/>
      <c r="AI1375" s="1557"/>
      <c r="AJ1375" s="1557"/>
      <c r="AK1375" s="1557"/>
      <c r="AL1375" s="1557"/>
      <c r="AM1375" s="1557"/>
      <c r="AN1375" s="1557"/>
      <c r="AO1375" s="1557"/>
      <c r="AP1375" s="1557"/>
      <c r="AQ1375" s="1557"/>
      <c r="AR1375" s="1557"/>
      <c r="AS1375" s="1557"/>
      <c r="AT1375" s="1557"/>
      <c r="AU1375" s="1557"/>
      <c r="AV1375" s="1557"/>
      <c r="AW1375" s="1557"/>
      <c r="AX1375" s="1557"/>
      <c r="AY1375" s="1557"/>
      <c r="AZ1375" s="1557"/>
      <c r="BA1375" s="1557"/>
      <c r="BB1375" s="1557"/>
      <c r="BC1375" s="1557"/>
      <c r="BD1375" s="1557"/>
      <c r="BE1375" s="1557"/>
      <c r="BF1375" s="1558"/>
      <c r="BG1375" s="905"/>
      <c r="BH1375" s="906"/>
      <c r="BI1375" s="906"/>
      <c r="BJ1375" s="906"/>
      <c r="BK1375" s="906"/>
      <c r="BL1375" s="907"/>
      <c r="BM1375" s="130"/>
      <c r="BN1375" s="130"/>
      <c r="BO1375" s="130"/>
      <c r="BP1375" s="130"/>
      <c r="BQ1375" s="130"/>
      <c r="BR1375" s="130"/>
      <c r="BS1375" s="130"/>
      <c r="BT1375" s="130"/>
      <c r="BU1375" s="130"/>
      <c r="BV1375" s="130"/>
      <c r="BW1375" s="130"/>
      <c r="BX1375" s="130"/>
      <c r="BY1375" s="130"/>
      <c r="BZ1375" s="130"/>
      <c r="CA1375" s="130"/>
      <c r="CB1375" s="130"/>
    </row>
    <row r="1376" spans="1:80" s="35" customFormat="1" ht="12.75" customHeight="1">
      <c r="A1376" s="264"/>
      <c r="B1376" s="969" t="s">
        <v>50</v>
      </c>
      <c r="C1376" s="970"/>
      <c r="D1376" s="971"/>
      <c r="E1376" s="908" t="s">
        <v>140</v>
      </c>
      <c r="F1376" s="909"/>
      <c r="G1376" s="909"/>
      <c r="H1376" s="909"/>
      <c r="I1376" s="909"/>
      <c r="J1376" s="909"/>
      <c r="K1376" s="909"/>
      <c r="L1376" s="909"/>
      <c r="M1376" s="909"/>
      <c r="N1376" s="909"/>
      <c r="O1376" s="909"/>
      <c r="P1376" s="909"/>
      <c r="Q1376" s="909"/>
      <c r="R1376" s="909"/>
      <c r="S1376" s="909"/>
      <c r="T1376" s="909"/>
      <c r="U1376" s="909"/>
      <c r="V1376" s="909"/>
      <c r="W1376" s="909"/>
      <c r="X1376" s="909"/>
      <c r="Y1376" s="909"/>
      <c r="Z1376" s="909"/>
      <c r="AA1376" s="909"/>
      <c r="AB1376" s="909"/>
      <c r="AC1376" s="909"/>
      <c r="AD1376" s="909"/>
      <c r="AE1376" s="909"/>
      <c r="AF1376" s="909"/>
      <c r="AG1376" s="909"/>
      <c r="AH1376" s="909"/>
      <c r="AI1376" s="909"/>
      <c r="AJ1376" s="909"/>
      <c r="AK1376" s="909"/>
      <c r="AL1376" s="909"/>
      <c r="AM1376" s="909"/>
      <c r="AN1376" s="909"/>
      <c r="AO1376" s="909"/>
      <c r="AP1376" s="909"/>
      <c r="AQ1376" s="909"/>
      <c r="AR1376" s="909"/>
      <c r="AS1376" s="909"/>
      <c r="AT1376" s="909"/>
      <c r="AU1376" s="909"/>
      <c r="AV1376" s="909"/>
      <c r="AW1376" s="909"/>
      <c r="AX1376" s="909"/>
      <c r="AY1376" s="909"/>
      <c r="AZ1376" s="909"/>
      <c r="BA1376" s="909"/>
      <c r="BB1376" s="909"/>
      <c r="BC1376" s="909"/>
      <c r="BD1376" s="909"/>
      <c r="BE1376" s="909"/>
      <c r="BF1376" s="910"/>
      <c r="BG1376" s="899"/>
      <c r="BH1376" s="900"/>
      <c r="BI1376" s="900"/>
      <c r="BJ1376" s="900"/>
      <c r="BK1376" s="900"/>
      <c r="BL1376" s="901"/>
      <c r="BM1376" s="130"/>
      <c r="BN1376" s="130"/>
      <c r="BO1376" s="130"/>
      <c r="BP1376" s="130"/>
      <c r="BQ1376" s="130"/>
      <c r="BR1376" s="130"/>
      <c r="BS1376" s="130"/>
      <c r="BT1376" s="130"/>
      <c r="BU1376" s="130"/>
      <c r="BV1376" s="130"/>
      <c r="BW1376" s="130"/>
      <c r="BX1376" s="130"/>
      <c r="BY1376" s="130"/>
      <c r="BZ1376" s="130"/>
      <c r="CA1376" s="130"/>
      <c r="CB1376" s="130"/>
    </row>
    <row r="1377" spans="1:97" s="35" customFormat="1" ht="12.75" customHeight="1">
      <c r="A1377" s="264"/>
      <c r="B1377" s="975"/>
      <c r="C1377" s="976"/>
      <c r="D1377" s="977"/>
      <c r="E1377" s="914"/>
      <c r="F1377" s="915"/>
      <c r="G1377" s="915"/>
      <c r="H1377" s="915"/>
      <c r="I1377" s="915"/>
      <c r="J1377" s="915"/>
      <c r="K1377" s="915"/>
      <c r="L1377" s="915"/>
      <c r="M1377" s="915"/>
      <c r="N1377" s="915"/>
      <c r="O1377" s="915"/>
      <c r="P1377" s="915"/>
      <c r="Q1377" s="915"/>
      <c r="R1377" s="915"/>
      <c r="S1377" s="915"/>
      <c r="T1377" s="915"/>
      <c r="U1377" s="915"/>
      <c r="V1377" s="915"/>
      <c r="W1377" s="915"/>
      <c r="X1377" s="915"/>
      <c r="Y1377" s="915"/>
      <c r="Z1377" s="915"/>
      <c r="AA1377" s="915"/>
      <c r="AB1377" s="915"/>
      <c r="AC1377" s="915"/>
      <c r="AD1377" s="915"/>
      <c r="AE1377" s="915"/>
      <c r="AF1377" s="915"/>
      <c r="AG1377" s="915"/>
      <c r="AH1377" s="915"/>
      <c r="AI1377" s="915"/>
      <c r="AJ1377" s="915"/>
      <c r="AK1377" s="915"/>
      <c r="AL1377" s="915"/>
      <c r="AM1377" s="915"/>
      <c r="AN1377" s="915"/>
      <c r="AO1377" s="915"/>
      <c r="AP1377" s="915"/>
      <c r="AQ1377" s="915"/>
      <c r="AR1377" s="915"/>
      <c r="AS1377" s="915"/>
      <c r="AT1377" s="915"/>
      <c r="AU1377" s="915"/>
      <c r="AV1377" s="915"/>
      <c r="AW1377" s="915"/>
      <c r="AX1377" s="915"/>
      <c r="AY1377" s="915"/>
      <c r="AZ1377" s="915"/>
      <c r="BA1377" s="915"/>
      <c r="BB1377" s="915"/>
      <c r="BC1377" s="915"/>
      <c r="BD1377" s="915"/>
      <c r="BE1377" s="915"/>
      <c r="BF1377" s="916"/>
      <c r="BG1377" s="905"/>
      <c r="BH1377" s="906"/>
      <c r="BI1377" s="906"/>
      <c r="BJ1377" s="906"/>
      <c r="BK1377" s="906"/>
      <c r="BL1377" s="907"/>
      <c r="BM1377" s="130"/>
      <c r="BN1377" s="130"/>
      <c r="BO1377" s="130"/>
      <c r="BP1377" s="130"/>
      <c r="BQ1377" s="130"/>
      <c r="BR1377" s="130"/>
      <c r="BS1377" s="130"/>
      <c r="BT1377" s="130"/>
      <c r="BU1377" s="130"/>
      <c r="BV1377" s="130"/>
      <c r="BW1377" s="130"/>
      <c r="BX1377" s="130"/>
      <c r="BY1377" s="130"/>
      <c r="BZ1377" s="130"/>
      <c r="CA1377" s="130"/>
      <c r="CB1377" s="130"/>
    </row>
    <row r="1378" spans="1:97" s="827" customFormat="1" ht="9.75" customHeight="1">
      <c r="BG1378" s="828"/>
      <c r="BH1378" s="828"/>
      <c r="BI1378" s="828"/>
      <c r="BJ1378" s="828"/>
      <c r="BK1378" s="828"/>
      <c r="BL1378" s="829"/>
      <c r="BM1378" s="829"/>
      <c r="BN1378" s="829"/>
      <c r="BO1378" s="829"/>
      <c r="BP1378" s="829"/>
      <c r="BQ1378" s="829"/>
      <c r="BR1378" s="829"/>
      <c r="BS1378" s="829"/>
      <c r="BT1378" s="829"/>
      <c r="BU1378" s="829"/>
      <c r="BV1378" s="829"/>
      <c r="BW1378" s="829"/>
      <c r="BX1378" s="829"/>
      <c r="BY1378" s="829"/>
      <c r="BZ1378" s="829"/>
      <c r="CA1378" s="829"/>
    </row>
    <row r="1379" spans="1:97" s="830" customFormat="1" ht="12.75" customHeight="1">
      <c r="B1379" s="831"/>
      <c r="C1379" s="831"/>
      <c r="D1379" s="831"/>
      <c r="E1379" s="858" t="s">
        <v>1513</v>
      </c>
      <c r="F1379" s="859"/>
      <c r="G1379" s="859"/>
      <c r="H1379" s="859"/>
      <c r="I1379" s="859"/>
      <c r="J1379" s="859"/>
      <c r="K1379" s="859"/>
      <c r="L1379" s="859"/>
      <c r="M1379" s="859"/>
      <c r="N1379" s="859"/>
      <c r="O1379" s="859"/>
      <c r="P1379" s="859"/>
      <c r="Q1379" s="859"/>
      <c r="R1379" s="859"/>
      <c r="S1379" s="859"/>
      <c r="T1379" s="859"/>
      <c r="U1379" s="859"/>
      <c r="V1379" s="859"/>
      <c r="W1379" s="859"/>
      <c r="X1379" s="859"/>
      <c r="Y1379" s="859"/>
      <c r="Z1379" s="859"/>
      <c r="AA1379" s="859"/>
      <c r="AB1379" s="859"/>
      <c r="AC1379" s="859"/>
      <c r="AD1379" s="859"/>
      <c r="AE1379" s="860"/>
      <c r="AF1379" s="864"/>
      <c r="AG1379" s="865"/>
      <c r="AH1379" s="865"/>
      <c r="AI1379" s="865"/>
      <c r="AJ1379" s="865"/>
      <c r="AK1379" s="865"/>
      <c r="AL1379" s="865"/>
      <c r="AM1379" s="865"/>
      <c r="AN1379" s="865"/>
      <c r="AO1379" s="865"/>
      <c r="AP1379" s="866"/>
      <c r="AQ1379" s="870" t="s">
        <v>1514</v>
      </c>
      <c r="AR1379" s="870"/>
      <c r="AS1379" s="870"/>
      <c r="AT1379" s="870"/>
      <c r="AU1379" s="870"/>
      <c r="AV1379" s="870"/>
      <c r="AW1379" s="870"/>
      <c r="AX1379" s="870"/>
      <c r="AY1379" s="870"/>
      <c r="AZ1379" s="870"/>
      <c r="BA1379" s="870"/>
      <c r="BB1379" s="870"/>
      <c r="BC1379" s="870"/>
      <c r="BD1379" s="870"/>
      <c r="BE1379" s="870"/>
      <c r="BF1379" s="870"/>
      <c r="BG1379" s="832"/>
      <c r="BH1379" s="832"/>
      <c r="BI1379" s="832"/>
      <c r="BJ1379" s="832"/>
      <c r="BK1379" s="832"/>
      <c r="BL1379" s="832"/>
      <c r="BM1379" s="857" t="s">
        <v>82</v>
      </c>
      <c r="BN1379" s="857"/>
      <c r="BO1379" s="857"/>
      <c r="BP1379" s="857"/>
      <c r="BQ1379" s="857"/>
      <c r="BR1379" s="857"/>
      <c r="BS1379" s="857"/>
      <c r="BT1379" s="857"/>
      <c r="BU1379" s="857"/>
      <c r="BV1379" s="857"/>
      <c r="BW1379" s="857"/>
      <c r="BX1379" s="832"/>
      <c r="BY1379" s="832"/>
      <c r="BZ1379" s="832"/>
      <c r="CA1379" s="832"/>
      <c r="CB1379" s="832"/>
      <c r="CC1379" s="832"/>
      <c r="CD1379" s="832"/>
      <c r="CE1379" s="832"/>
      <c r="CF1379" s="832"/>
      <c r="CG1379" s="832"/>
      <c r="CH1379" s="832"/>
      <c r="CK1379" s="833"/>
      <c r="CL1379" s="834"/>
      <c r="CM1379" s="834"/>
      <c r="CN1379" s="834"/>
      <c r="CO1379" s="834"/>
      <c r="CP1379" s="834"/>
      <c r="CQ1379" s="834"/>
      <c r="CR1379" s="834"/>
      <c r="CS1379" s="834"/>
    </row>
    <row r="1380" spans="1:97" s="830" customFormat="1" ht="12.75" customHeight="1">
      <c r="B1380" s="831"/>
      <c r="C1380" s="831"/>
      <c r="D1380" s="831"/>
      <c r="E1380" s="861"/>
      <c r="F1380" s="862"/>
      <c r="G1380" s="862"/>
      <c r="H1380" s="862"/>
      <c r="I1380" s="862"/>
      <c r="J1380" s="862"/>
      <c r="K1380" s="862"/>
      <c r="L1380" s="862"/>
      <c r="M1380" s="862"/>
      <c r="N1380" s="862"/>
      <c r="O1380" s="862"/>
      <c r="P1380" s="862"/>
      <c r="Q1380" s="862"/>
      <c r="R1380" s="862"/>
      <c r="S1380" s="862"/>
      <c r="T1380" s="862"/>
      <c r="U1380" s="862"/>
      <c r="V1380" s="862"/>
      <c r="W1380" s="862"/>
      <c r="X1380" s="862"/>
      <c r="Y1380" s="862"/>
      <c r="Z1380" s="862"/>
      <c r="AA1380" s="862"/>
      <c r="AB1380" s="862"/>
      <c r="AC1380" s="862"/>
      <c r="AD1380" s="862"/>
      <c r="AE1380" s="863"/>
      <c r="AF1380" s="867"/>
      <c r="AG1380" s="868"/>
      <c r="AH1380" s="868"/>
      <c r="AI1380" s="868"/>
      <c r="AJ1380" s="868"/>
      <c r="AK1380" s="868"/>
      <c r="AL1380" s="868"/>
      <c r="AM1380" s="868"/>
      <c r="AN1380" s="868"/>
      <c r="AO1380" s="868"/>
      <c r="AP1380" s="869"/>
      <c r="AQ1380" s="870"/>
      <c r="AR1380" s="870"/>
      <c r="AS1380" s="870"/>
      <c r="AT1380" s="870"/>
      <c r="AU1380" s="870"/>
      <c r="AV1380" s="870"/>
      <c r="AW1380" s="870"/>
      <c r="AX1380" s="870"/>
      <c r="AY1380" s="870"/>
      <c r="AZ1380" s="870"/>
      <c r="BA1380" s="870"/>
      <c r="BB1380" s="870"/>
      <c r="BC1380" s="870"/>
      <c r="BD1380" s="870"/>
      <c r="BE1380" s="870"/>
      <c r="BF1380" s="870"/>
      <c r="BG1380" s="832"/>
      <c r="BH1380" s="832"/>
      <c r="BI1380" s="832"/>
      <c r="BJ1380" s="832"/>
      <c r="BK1380" s="832"/>
      <c r="BL1380" s="832"/>
      <c r="BM1380" s="832"/>
      <c r="BN1380" s="832"/>
      <c r="BO1380" s="832"/>
      <c r="BP1380" s="832"/>
      <c r="BQ1380" s="832"/>
      <c r="BR1380" s="832"/>
      <c r="BS1380" s="832"/>
      <c r="BT1380" s="832"/>
      <c r="BU1380" s="832"/>
      <c r="BV1380" s="832"/>
      <c r="BW1380" s="832"/>
      <c r="BX1380" s="832"/>
      <c r="BY1380" s="832"/>
      <c r="BZ1380" s="832"/>
      <c r="CA1380" s="832"/>
      <c r="CB1380" s="832"/>
      <c r="CC1380" s="832"/>
      <c r="CD1380" s="832"/>
      <c r="CE1380" s="832"/>
      <c r="CF1380" s="832"/>
      <c r="CG1380" s="832"/>
      <c r="CH1380" s="832"/>
      <c r="CK1380" s="833"/>
      <c r="CL1380" s="833"/>
      <c r="CM1380" s="833"/>
      <c r="CN1380" s="833"/>
      <c r="CO1380" s="833"/>
      <c r="CP1380" s="834"/>
      <c r="CQ1380" s="834"/>
      <c r="CR1380" s="834"/>
      <c r="CS1380" s="834"/>
    </row>
    <row r="1381" spans="1:97" ht="12" customHeight="1">
      <c r="A1381" s="263"/>
      <c r="B1381" s="5"/>
      <c r="C1381" s="5"/>
      <c r="D1381" s="5"/>
      <c r="E1381" s="207"/>
      <c r="F1381" s="207"/>
      <c r="G1381" s="207"/>
      <c r="H1381" s="207"/>
      <c r="I1381" s="207"/>
      <c r="J1381" s="207"/>
      <c r="K1381" s="207"/>
      <c r="L1381" s="207"/>
      <c r="M1381" s="207"/>
      <c r="N1381" s="207"/>
      <c r="O1381" s="207"/>
      <c r="P1381" s="207"/>
      <c r="Q1381" s="207"/>
      <c r="R1381" s="207"/>
      <c r="S1381" s="207"/>
      <c r="T1381" s="207"/>
      <c r="U1381" s="207"/>
      <c r="V1381" s="207"/>
      <c r="W1381" s="207"/>
      <c r="X1381" s="207"/>
      <c r="Y1381" s="207"/>
      <c r="Z1381" s="207"/>
      <c r="AA1381" s="207"/>
      <c r="AB1381" s="207"/>
      <c r="AC1381" s="207"/>
      <c r="AD1381" s="207"/>
      <c r="AE1381" s="207"/>
      <c r="AF1381" s="207"/>
      <c r="AG1381" s="207"/>
      <c r="AH1381" s="207"/>
      <c r="AI1381" s="207"/>
      <c r="AJ1381" s="207"/>
      <c r="AK1381" s="207"/>
      <c r="AL1381" s="207"/>
      <c r="AM1381" s="207"/>
      <c r="AN1381" s="207"/>
      <c r="AO1381" s="207"/>
      <c r="AP1381" s="207"/>
      <c r="AQ1381" s="207"/>
      <c r="AR1381" s="207"/>
      <c r="AS1381" s="207"/>
      <c r="AT1381" s="207"/>
      <c r="AU1381" s="207"/>
      <c r="AV1381" s="207"/>
      <c r="AW1381" s="207"/>
      <c r="AX1381" s="207"/>
      <c r="AY1381" s="207"/>
      <c r="AZ1381" s="207"/>
      <c r="BA1381" s="207"/>
      <c r="BB1381" s="207"/>
      <c r="BC1381" s="207"/>
      <c r="BD1381" s="207"/>
      <c r="BE1381" s="207"/>
      <c r="BF1381" s="209"/>
      <c r="BG1381" s="99"/>
      <c r="BH1381" s="99"/>
      <c r="BI1381" s="99"/>
      <c r="BJ1381" s="99"/>
      <c r="BK1381" s="99"/>
      <c r="BL1381" s="99"/>
    </row>
    <row r="1382" spans="1:97" s="15" customFormat="1" ht="19.5" customHeight="1">
      <c r="A1382" s="113" t="s">
        <v>141</v>
      </c>
      <c r="B1382" s="90"/>
      <c r="C1382" s="90"/>
      <c r="D1382" s="11"/>
      <c r="E1382" s="12"/>
      <c r="F1382" s="12"/>
      <c r="G1382" s="12"/>
      <c r="H1382" s="12"/>
      <c r="I1382" s="12"/>
      <c r="J1382" s="12"/>
      <c r="K1382" s="12"/>
      <c r="L1382" s="12"/>
      <c r="M1382" s="12"/>
      <c r="N1382" s="12"/>
      <c r="O1382" s="12"/>
      <c r="P1382" s="12"/>
      <c r="Q1382" s="12"/>
      <c r="R1382" s="12"/>
      <c r="S1382" s="12"/>
      <c r="T1382" s="12"/>
      <c r="U1382" s="12"/>
      <c r="V1382" s="12"/>
      <c r="W1382" s="13"/>
      <c r="X1382" s="13"/>
      <c r="Y1382" s="13"/>
      <c r="Z1382" s="13"/>
      <c r="AA1382" s="13"/>
      <c r="AB1382" s="13"/>
      <c r="AC1382" s="13"/>
      <c r="AD1382" s="13"/>
      <c r="AE1382" s="13"/>
      <c r="AF1382" s="13"/>
      <c r="AG1382" s="13"/>
      <c r="AH1382" s="13"/>
      <c r="AI1382" s="13"/>
      <c r="AJ1382" s="13"/>
      <c r="AK1382" s="13"/>
      <c r="AL1382" s="13"/>
      <c r="AM1382" s="13"/>
      <c r="AN1382" s="13"/>
      <c r="AO1382" s="13"/>
      <c r="AP1382" s="13"/>
      <c r="AQ1382" s="14"/>
      <c r="AR1382" s="14"/>
      <c r="AS1382" s="14"/>
      <c r="AT1382" s="14"/>
      <c r="AU1382" s="14"/>
      <c r="AV1382" s="14"/>
      <c r="AW1382" s="14"/>
      <c r="AX1382" s="14"/>
      <c r="AY1382" s="14"/>
      <c r="AZ1382" s="14"/>
      <c r="BA1382" s="14"/>
      <c r="BB1382" s="14"/>
      <c r="BC1382" s="14"/>
      <c r="BD1382" s="14"/>
      <c r="BE1382" s="14"/>
      <c r="BF1382" s="14"/>
      <c r="BG1382" s="93"/>
      <c r="BH1382" s="93"/>
      <c r="BI1382" s="93"/>
      <c r="BJ1382" s="93"/>
      <c r="BK1382" s="93"/>
      <c r="BL1382" s="93"/>
      <c r="BM1382" s="103"/>
      <c r="BN1382" s="103"/>
      <c r="BO1382" s="103"/>
      <c r="BP1382" s="103"/>
      <c r="BQ1382" s="103"/>
      <c r="BR1382" s="103"/>
      <c r="BS1382" s="103"/>
      <c r="BT1382" s="103"/>
      <c r="BU1382" s="103"/>
      <c r="BV1382" s="103"/>
      <c r="BW1382" s="103"/>
      <c r="BX1382" s="103"/>
      <c r="BY1382" s="103"/>
      <c r="BZ1382" s="103"/>
      <c r="CA1382" s="103"/>
      <c r="CB1382" s="103"/>
    </row>
    <row r="1383" spans="1:97" s="15" customFormat="1" ht="12.75" customHeight="1">
      <c r="A1383" s="129"/>
      <c r="B1383" s="969" t="s">
        <v>30</v>
      </c>
      <c r="C1383" s="970"/>
      <c r="D1383" s="971"/>
      <c r="E1383" s="931" t="s">
        <v>439</v>
      </c>
      <c r="F1383" s="932"/>
      <c r="G1383" s="932"/>
      <c r="H1383" s="932"/>
      <c r="I1383" s="932"/>
      <c r="J1383" s="932"/>
      <c r="K1383" s="932"/>
      <c r="L1383" s="932"/>
      <c r="M1383" s="932"/>
      <c r="N1383" s="932"/>
      <c r="O1383" s="932"/>
      <c r="P1383" s="932"/>
      <c r="Q1383" s="932"/>
      <c r="R1383" s="932"/>
      <c r="S1383" s="932"/>
      <c r="T1383" s="932"/>
      <c r="U1383" s="932"/>
      <c r="V1383" s="932"/>
      <c r="W1383" s="932"/>
      <c r="X1383" s="932"/>
      <c r="Y1383" s="932"/>
      <c r="Z1383" s="932"/>
      <c r="AA1383" s="932"/>
      <c r="AB1383" s="932"/>
      <c r="AC1383" s="932"/>
      <c r="AD1383" s="932"/>
      <c r="AE1383" s="932"/>
      <c r="AF1383" s="932"/>
      <c r="AG1383" s="932"/>
      <c r="AH1383" s="932"/>
      <c r="AI1383" s="932"/>
      <c r="AJ1383" s="932"/>
      <c r="AK1383" s="932"/>
      <c r="AL1383" s="932"/>
      <c r="AM1383" s="932"/>
      <c r="AN1383" s="932"/>
      <c r="AO1383" s="932"/>
      <c r="AP1383" s="932"/>
      <c r="AQ1383" s="932"/>
      <c r="AR1383" s="932"/>
      <c r="AS1383" s="932"/>
      <c r="AT1383" s="932"/>
      <c r="AU1383" s="932"/>
      <c r="AV1383" s="932"/>
      <c r="AW1383" s="932"/>
      <c r="AX1383" s="932"/>
      <c r="AY1383" s="932"/>
      <c r="AZ1383" s="932"/>
      <c r="BA1383" s="932"/>
      <c r="BB1383" s="932"/>
      <c r="BC1383" s="932"/>
      <c r="BD1383" s="932"/>
      <c r="BE1383" s="932"/>
      <c r="BF1383" s="933"/>
      <c r="BG1383" s="966"/>
      <c r="BH1383" s="966"/>
      <c r="BI1383" s="966"/>
      <c r="BJ1383" s="966"/>
      <c r="BK1383" s="966"/>
      <c r="BL1383" s="966"/>
      <c r="BM1383" s="103"/>
      <c r="BN1383" s="103"/>
      <c r="BO1383" s="103"/>
      <c r="BP1383" s="103"/>
      <c r="BQ1383" s="103"/>
      <c r="BR1383" s="103"/>
      <c r="BS1383" s="103"/>
      <c r="BT1383" s="103"/>
      <c r="BU1383" s="103"/>
      <c r="BV1383" s="103"/>
      <c r="BW1383" s="103"/>
      <c r="BX1383" s="103"/>
      <c r="BY1383" s="103"/>
      <c r="BZ1383" s="103"/>
      <c r="CA1383" s="103"/>
    </row>
    <row r="1384" spans="1:97" s="15" customFormat="1" ht="12.75" customHeight="1">
      <c r="A1384" s="129"/>
      <c r="B1384" s="972"/>
      <c r="C1384" s="973"/>
      <c r="D1384" s="974"/>
      <c r="E1384" s="934"/>
      <c r="F1384" s="935"/>
      <c r="G1384" s="935"/>
      <c r="H1384" s="935"/>
      <c r="I1384" s="935"/>
      <c r="J1384" s="935"/>
      <c r="K1384" s="935"/>
      <c r="L1384" s="935"/>
      <c r="M1384" s="935"/>
      <c r="N1384" s="935"/>
      <c r="O1384" s="935"/>
      <c r="P1384" s="935"/>
      <c r="Q1384" s="935"/>
      <c r="R1384" s="935"/>
      <c r="S1384" s="935"/>
      <c r="T1384" s="935"/>
      <c r="U1384" s="935"/>
      <c r="V1384" s="935"/>
      <c r="W1384" s="935"/>
      <c r="X1384" s="935"/>
      <c r="Y1384" s="935"/>
      <c r="Z1384" s="935"/>
      <c r="AA1384" s="935"/>
      <c r="AB1384" s="935"/>
      <c r="AC1384" s="935"/>
      <c r="AD1384" s="935"/>
      <c r="AE1384" s="935"/>
      <c r="AF1384" s="935"/>
      <c r="AG1384" s="935"/>
      <c r="AH1384" s="935"/>
      <c r="AI1384" s="935"/>
      <c r="AJ1384" s="935"/>
      <c r="AK1384" s="935"/>
      <c r="AL1384" s="935"/>
      <c r="AM1384" s="935"/>
      <c r="AN1384" s="935"/>
      <c r="AO1384" s="935"/>
      <c r="AP1384" s="935"/>
      <c r="AQ1384" s="935"/>
      <c r="AR1384" s="935"/>
      <c r="AS1384" s="935"/>
      <c r="AT1384" s="935"/>
      <c r="AU1384" s="935"/>
      <c r="AV1384" s="935"/>
      <c r="AW1384" s="935"/>
      <c r="AX1384" s="935"/>
      <c r="AY1384" s="935"/>
      <c r="AZ1384" s="935"/>
      <c r="BA1384" s="935"/>
      <c r="BB1384" s="935"/>
      <c r="BC1384" s="935"/>
      <c r="BD1384" s="935"/>
      <c r="BE1384" s="935"/>
      <c r="BF1384" s="936"/>
      <c r="BG1384" s="966"/>
      <c r="BH1384" s="966"/>
      <c r="BI1384" s="966"/>
      <c r="BJ1384" s="966"/>
      <c r="BK1384" s="966"/>
      <c r="BL1384" s="966"/>
      <c r="BM1384" s="103"/>
      <c r="BN1384" s="103"/>
      <c r="BO1384" s="103"/>
      <c r="BP1384" s="103"/>
      <c r="BQ1384" s="103"/>
      <c r="BR1384" s="103"/>
      <c r="BS1384" s="103"/>
      <c r="BT1384" s="103"/>
      <c r="BU1384" s="103"/>
      <c r="BV1384" s="103"/>
      <c r="BW1384" s="103"/>
      <c r="BX1384" s="103"/>
      <c r="BY1384" s="103"/>
      <c r="BZ1384" s="103"/>
      <c r="CA1384" s="103"/>
    </row>
    <row r="1385" spans="1:97" s="15" customFormat="1" ht="12.75" customHeight="1">
      <c r="A1385" s="1"/>
      <c r="B1385" s="975"/>
      <c r="C1385" s="976"/>
      <c r="D1385" s="977"/>
      <c r="E1385" s="937"/>
      <c r="F1385" s="938"/>
      <c r="G1385" s="938"/>
      <c r="H1385" s="938"/>
      <c r="I1385" s="938"/>
      <c r="J1385" s="938"/>
      <c r="K1385" s="938"/>
      <c r="L1385" s="938"/>
      <c r="M1385" s="938"/>
      <c r="N1385" s="938"/>
      <c r="O1385" s="938"/>
      <c r="P1385" s="938"/>
      <c r="Q1385" s="938"/>
      <c r="R1385" s="938"/>
      <c r="S1385" s="938"/>
      <c r="T1385" s="938"/>
      <c r="U1385" s="938"/>
      <c r="V1385" s="938"/>
      <c r="W1385" s="938"/>
      <c r="X1385" s="938"/>
      <c r="Y1385" s="938"/>
      <c r="Z1385" s="938"/>
      <c r="AA1385" s="938"/>
      <c r="AB1385" s="938"/>
      <c r="AC1385" s="938"/>
      <c r="AD1385" s="938"/>
      <c r="AE1385" s="938"/>
      <c r="AF1385" s="938"/>
      <c r="AG1385" s="938"/>
      <c r="AH1385" s="938"/>
      <c r="AI1385" s="938"/>
      <c r="AJ1385" s="938"/>
      <c r="AK1385" s="938"/>
      <c r="AL1385" s="938"/>
      <c r="AM1385" s="938"/>
      <c r="AN1385" s="938"/>
      <c r="AO1385" s="938"/>
      <c r="AP1385" s="938"/>
      <c r="AQ1385" s="938"/>
      <c r="AR1385" s="938"/>
      <c r="AS1385" s="938"/>
      <c r="AT1385" s="938"/>
      <c r="AU1385" s="938"/>
      <c r="AV1385" s="938"/>
      <c r="AW1385" s="938"/>
      <c r="AX1385" s="938"/>
      <c r="AY1385" s="938"/>
      <c r="AZ1385" s="938"/>
      <c r="BA1385" s="938"/>
      <c r="BB1385" s="938"/>
      <c r="BC1385" s="938"/>
      <c r="BD1385" s="938"/>
      <c r="BE1385" s="938"/>
      <c r="BF1385" s="939"/>
      <c r="BG1385" s="966"/>
      <c r="BH1385" s="966"/>
      <c r="BI1385" s="966"/>
      <c r="BJ1385" s="966"/>
      <c r="BK1385" s="966"/>
      <c r="BL1385" s="966"/>
      <c r="BM1385" s="103"/>
      <c r="BN1385" s="103"/>
      <c r="BO1385" s="103"/>
      <c r="BP1385" s="103"/>
      <c r="BQ1385" s="103"/>
      <c r="BR1385" s="103"/>
      <c r="BS1385" s="103"/>
      <c r="BT1385" s="103"/>
      <c r="BU1385" s="103"/>
      <c r="BV1385" s="103"/>
      <c r="BW1385" s="103"/>
      <c r="BX1385" s="103"/>
      <c r="BY1385" s="103"/>
      <c r="BZ1385" s="103"/>
      <c r="CA1385" s="103"/>
    </row>
    <row r="1386" spans="1:97" s="15" customFormat="1" ht="12.75" customHeight="1">
      <c r="A1386" s="253"/>
      <c r="B1386" s="969" t="s">
        <v>33</v>
      </c>
      <c r="C1386" s="970"/>
      <c r="D1386" s="971"/>
      <c r="E1386" s="931" t="s">
        <v>143</v>
      </c>
      <c r="F1386" s="932"/>
      <c r="G1386" s="932"/>
      <c r="H1386" s="932"/>
      <c r="I1386" s="932"/>
      <c r="J1386" s="932"/>
      <c r="K1386" s="932"/>
      <c r="L1386" s="932"/>
      <c r="M1386" s="932"/>
      <c r="N1386" s="932"/>
      <c r="O1386" s="932"/>
      <c r="P1386" s="932"/>
      <c r="Q1386" s="932"/>
      <c r="R1386" s="932"/>
      <c r="S1386" s="932"/>
      <c r="T1386" s="932"/>
      <c r="U1386" s="932"/>
      <c r="V1386" s="932"/>
      <c r="W1386" s="932"/>
      <c r="X1386" s="932"/>
      <c r="Y1386" s="932"/>
      <c r="Z1386" s="932"/>
      <c r="AA1386" s="932"/>
      <c r="AB1386" s="932"/>
      <c r="AC1386" s="932"/>
      <c r="AD1386" s="932"/>
      <c r="AE1386" s="932"/>
      <c r="AF1386" s="932"/>
      <c r="AG1386" s="932"/>
      <c r="AH1386" s="932"/>
      <c r="AI1386" s="932"/>
      <c r="AJ1386" s="932"/>
      <c r="AK1386" s="932"/>
      <c r="AL1386" s="932"/>
      <c r="AM1386" s="932"/>
      <c r="AN1386" s="932"/>
      <c r="AO1386" s="932"/>
      <c r="AP1386" s="932"/>
      <c r="AQ1386" s="932"/>
      <c r="AR1386" s="932"/>
      <c r="AS1386" s="932"/>
      <c r="AT1386" s="932"/>
      <c r="AU1386" s="932"/>
      <c r="AV1386" s="932"/>
      <c r="AW1386" s="932"/>
      <c r="AX1386" s="932"/>
      <c r="AY1386" s="932"/>
      <c r="AZ1386" s="932"/>
      <c r="BA1386" s="932"/>
      <c r="BB1386" s="932"/>
      <c r="BC1386" s="932"/>
      <c r="BD1386" s="932"/>
      <c r="BE1386" s="932"/>
      <c r="BF1386" s="933"/>
      <c r="BG1386" s="899"/>
      <c r="BH1386" s="900"/>
      <c r="BI1386" s="900"/>
      <c r="BJ1386" s="900"/>
      <c r="BK1386" s="900"/>
      <c r="BL1386" s="901"/>
      <c r="BM1386" s="103"/>
      <c r="BN1386" s="103"/>
      <c r="BO1386" s="103"/>
      <c r="BP1386" s="103"/>
      <c r="BQ1386" s="103"/>
      <c r="BR1386" s="103"/>
      <c r="BS1386" s="103"/>
      <c r="BT1386" s="103"/>
      <c r="BU1386" s="103"/>
      <c r="BV1386" s="103"/>
      <c r="BW1386" s="103"/>
      <c r="BX1386" s="103"/>
      <c r="BY1386" s="103"/>
      <c r="BZ1386" s="103"/>
      <c r="CA1386" s="103"/>
      <c r="CB1386" s="103"/>
    </row>
    <row r="1387" spans="1:97" s="15" customFormat="1" ht="12.75" customHeight="1">
      <c r="A1387" s="253"/>
      <c r="B1387" s="975"/>
      <c r="C1387" s="976"/>
      <c r="D1387" s="977"/>
      <c r="E1387" s="937"/>
      <c r="F1387" s="938"/>
      <c r="G1387" s="938"/>
      <c r="H1387" s="938"/>
      <c r="I1387" s="938"/>
      <c r="J1387" s="938"/>
      <c r="K1387" s="938"/>
      <c r="L1387" s="938"/>
      <c r="M1387" s="938"/>
      <c r="N1387" s="938"/>
      <c r="O1387" s="938"/>
      <c r="P1387" s="938"/>
      <c r="Q1387" s="938"/>
      <c r="R1387" s="938"/>
      <c r="S1387" s="938"/>
      <c r="T1387" s="938"/>
      <c r="U1387" s="938"/>
      <c r="V1387" s="938"/>
      <c r="W1387" s="938"/>
      <c r="X1387" s="938"/>
      <c r="Y1387" s="938"/>
      <c r="Z1387" s="938"/>
      <c r="AA1387" s="938"/>
      <c r="AB1387" s="938"/>
      <c r="AC1387" s="938"/>
      <c r="AD1387" s="938"/>
      <c r="AE1387" s="938"/>
      <c r="AF1387" s="938"/>
      <c r="AG1387" s="938"/>
      <c r="AH1387" s="938"/>
      <c r="AI1387" s="938"/>
      <c r="AJ1387" s="938"/>
      <c r="AK1387" s="938"/>
      <c r="AL1387" s="938"/>
      <c r="AM1387" s="938"/>
      <c r="AN1387" s="938"/>
      <c r="AO1387" s="938"/>
      <c r="AP1387" s="938"/>
      <c r="AQ1387" s="938"/>
      <c r="AR1387" s="938"/>
      <c r="AS1387" s="938"/>
      <c r="AT1387" s="938"/>
      <c r="AU1387" s="938"/>
      <c r="AV1387" s="938"/>
      <c r="AW1387" s="938"/>
      <c r="AX1387" s="938"/>
      <c r="AY1387" s="938"/>
      <c r="AZ1387" s="938"/>
      <c r="BA1387" s="938"/>
      <c r="BB1387" s="938"/>
      <c r="BC1387" s="938"/>
      <c r="BD1387" s="938"/>
      <c r="BE1387" s="938"/>
      <c r="BF1387" s="939"/>
      <c r="BG1387" s="905"/>
      <c r="BH1387" s="906"/>
      <c r="BI1387" s="906"/>
      <c r="BJ1387" s="906"/>
      <c r="BK1387" s="906"/>
      <c r="BL1387" s="907"/>
      <c r="BM1387" s="103"/>
      <c r="BN1387" s="103"/>
      <c r="BO1387" s="103"/>
      <c r="BP1387" s="103"/>
      <c r="BQ1387" s="103"/>
      <c r="BR1387" s="103"/>
      <c r="BS1387" s="103"/>
      <c r="BT1387" s="103"/>
      <c r="BU1387" s="103"/>
      <c r="BV1387" s="103"/>
      <c r="BW1387" s="103"/>
      <c r="BX1387" s="103"/>
      <c r="BY1387" s="103"/>
      <c r="BZ1387" s="103"/>
      <c r="CA1387" s="103"/>
      <c r="CB1387" s="103"/>
    </row>
    <row r="1388" spans="1:97" s="15" customFormat="1" ht="12.75" customHeight="1">
      <c r="A1388" s="263"/>
      <c r="B1388" s="969" t="s">
        <v>34</v>
      </c>
      <c r="C1388" s="970"/>
      <c r="D1388" s="971"/>
      <c r="E1388" s="931" t="s">
        <v>669</v>
      </c>
      <c r="F1388" s="932"/>
      <c r="G1388" s="932"/>
      <c r="H1388" s="932"/>
      <c r="I1388" s="932"/>
      <c r="J1388" s="932"/>
      <c r="K1388" s="932"/>
      <c r="L1388" s="932"/>
      <c r="M1388" s="932"/>
      <c r="N1388" s="932"/>
      <c r="O1388" s="932"/>
      <c r="P1388" s="932"/>
      <c r="Q1388" s="932"/>
      <c r="R1388" s="932"/>
      <c r="S1388" s="932"/>
      <c r="T1388" s="932"/>
      <c r="U1388" s="932"/>
      <c r="V1388" s="932"/>
      <c r="W1388" s="932"/>
      <c r="X1388" s="932"/>
      <c r="Y1388" s="932"/>
      <c r="Z1388" s="932"/>
      <c r="AA1388" s="932"/>
      <c r="AB1388" s="932"/>
      <c r="AC1388" s="932"/>
      <c r="AD1388" s="932"/>
      <c r="AE1388" s="932"/>
      <c r="AF1388" s="932"/>
      <c r="AG1388" s="932"/>
      <c r="AH1388" s="932"/>
      <c r="AI1388" s="932"/>
      <c r="AJ1388" s="932"/>
      <c r="AK1388" s="932"/>
      <c r="AL1388" s="932"/>
      <c r="AM1388" s="932"/>
      <c r="AN1388" s="932"/>
      <c r="AO1388" s="932"/>
      <c r="AP1388" s="932"/>
      <c r="AQ1388" s="932"/>
      <c r="AR1388" s="932"/>
      <c r="AS1388" s="932"/>
      <c r="AT1388" s="932"/>
      <c r="AU1388" s="932"/>
      <c r="AV1388" s="932"/>
      <c r="AW1388" s="932"/>
      <c r="AX1388" s="932"/>
      <c r="AY1388" s="932"/>
      <c r="AZ1388" s="932"/>
      <c r="BA1388" s="932"/>
      <c r="BB1388" s="932"/>
      <c r="BC1388" s="932"/>
      <c r="BD1388" s="932"/>
      <c r="BE1388" s="932"/>
      <c r="BF1388" s="933"/>
      <c r="BG1388" s="899"/>
      <c r="BH1388" s="900"/>
      <c r="BI1388" s="900"/>
      <c r="BJ1388" s="900"/>
      <c r="BK1388" s="900"/>
      <c r="BL1388" s="901"/>
      <c r="BM1388" s="103"/>
      <c r="BN1388" s="103"/>
      <c r="BO1388" s="103"/>
      <c r="BP1388" s="103"/>
      <c r="BQ1388" s="103"/>
      <c r="BR1388" s="103"/>
      <c r="BS1388" s="103"/>
      <c r="BT1388" s="103"/>
      <c r="BU1388" s="103"/>
      <c r="BV1388" s="103"/>
      <c r="BW1388" s="103"/>
      <c r="BX1388" s="103"/>
      <c r="BY1388" s="103"/>
      <c r="BZ1388" s="103"/>
      <c r="CA1388" s="103"/>
      <c r="CB1388" s="103"/>
    </row>
    <row r="1389" spans="1:97" s="15" customFormat="1" ht="12.75" customHeight="1">
      <c r="A1389" s="263"/>
      <c r="B1389" s="972"/>
      <c r="C1389" s="973"/>
      <c r="D1389" s="974"/>
      <c r="E1389" s="934"/>
      <c r="F1389" s="935"/>
      <c r="G1389" s="935"/>
      <c r="H1389" s="935"/>
      <c r="I1389" s="935"/>
      <c r="J1389" s="935"/>
      <c r="K1389" s="935"/>
      <c r="L1389" s="935"/>
      <c r="M1389" s="935"/>
      <c r="N1389" s="935"/>
      <c r="O1389" s="935"/>
      <c r="P1389" s="935"/>
      <c r="Q1389" s="935"/>
      <c r="R1389" s="935"/>
      <c r="S1389" s="935"/>
      <c r="T1389" s="935"/>
      <c r="U1389" s="935"/>
      <c r="V1389" s="935"/>
      <c r="W1389" s="935"/>
      <c r="X1389" s="935"/>
      <c r="Y1389" s="935"/>
      <c r="Z1389" s="935"/>
      <c r="AA1389" s="935"/>
      <c r="AB1389" s="935"/>
      <c r="AC1389" s="935"/>
      <c r="AD1389" s="935"/>
      <c r="AE1389" s="935"/>
      <c r="AF1389" s="935"/>
      <c r="AG1389" s="935"/>
      <c r="AH1389" s="935"/>
      <c r="AI1389" s="935"/>
      <c r="AJ1389" s="935"/>
      <c r="AK1389" s="935"/>
      <c r="AL1389" s="935"/>
      <c r="AM1389" s="935"/>
      <c r="AN1389" s="935"/>
      <c r="AO1389" s="935"/>
      <c r="AP1389" s="935"/>
      <c r="AQ1389" s="935"/>
      <c r="AR1389" s="935"/>
      <c r="AS1389" s="935"/>
      <c r="AT1389" s="935"/>
      <c r="AU1389" s="935"/>
      <c r="AV1389" s="935"/>
      <c r="AW1389" s="935"/>
      <c r="AX1389" s="935"/>
      <c r="AY1389" s="935"/>
      <c r="AZ1389" s="935"/>
      <c r="BA1389" s="935"/>
      <c r="BB1389" s="935"/>
      <c r="BC1389" s="935"/>
      <c r="BD1389" s="935"/>
      <c r="BE1389" s="935"/>
      <c r="BF1389" s="936"/>
      <c r="BG1389" s="902"/>
      <c r="BH1389" s="903"/>
      <c r="BI1389" s="903"/>
      <c r="BJ1389" s="903"/>
      <c r="BK1389" s="903"/>
      <c r="BL1389" s="904"/>
      <c r="BM1389" s="103"/>
      <c r="BN1389" s="103"/>
      <c r="BO1389" s="103"/>
      <c r="BP1389" s="103"/>
      <c r="BQ1389" s="103"/>
      <c r="BR1389" s="103"/>
      <c r="BS1389" s="103"/>
      <c r="BT1389" s="103"/>
      <c r="BU1389" s="103"/>
      <c r="BV1389" s="103"/>
      <c r="BW1389" s="103"/>
      <c r="BX1389" s="103"/>
      <c r="BY1389" s="103"/>
      <c r="BZ1389" s="103"/>
      <c r="CA1389" s="103"/>
      <c r="CB1389" s="103"/>
    </row>
    <row r="1390" spans="1:97" s="15" customFormat="1" ht="12.75" customHeight="1">
      <c r="A1390" s="253"/>
      <c r="B1390" s="975"/>
      <c r="C1390" s="976"/>
      <c r="D1390" s="977"/>
      <c r="E1390" s="937"/>
      <c r="F1390" s="938"/>
      <c r="G1390" s="938"/>
      <c r="H1390" s="938"/>
      <c r="I1390" s="938"/>
      <c r="J1390" s="938"/>
      <c r="K1390" s="938"/>
      <c r="L1390" s="938"/>
      <c r="M1390" s="938"/>
      <c r="N1390" s="938"/>
      <c r="O1390" s="938"/>
      <c r="P1390" s="938"/>
      <c r="Q1390" s="938"/>
      <c r="R1390" s="938"/>
      <c r="S1390" s="938"/>
      <c r="T1390" s="938"/>
      <c r="U1390" s="938"/>
      <c r="V1390" s="938"/>
      <c r="W1390" s="938"/>
      <c r="X1390" s="938"/>
      <c r="Y1390" s="938"/>
      <c r="Z1390" s="938"/>
      <c r="AA1390" s="938"/>
      <c r="AB1390" s="938"/>
      <c r="AC1390" s="938"/>
      <c r="AD1390" s="938"/>
      <c r="AE1390" s="938"/>
      <c r="AF1390" s="938"/>
      <c r="AG1390" s="938"/>
      <c r="AH1390" s="938"/>
      <c r="AI1390" s="938"/>
      <c r="AJ1390" s="938"/>
      <c r="AK1390" s="938"/>
      <c r="AL1390" s="938"/>
      <c r="AM1390" s="938"/>
      <c r="AN1390" s="938"/>
      <c r="AO1390" s="938"/>
      <c r="AP1390" s="938"/>
      <c r="AQ1390" s="938"/>
      <c r="AR1390" s="938"/>
      <c r="AS1390" s="938"/>
      <c r="AT1390" s="938"/>
      <c r="AU1390" s="938"/>
      <c r="AV1390" s="938"/>
      <c r="AW1390" s="938"/>
      <c r="AX1390" s="938"/>
      <c r="AY1390" s="938"/>
      <c r="AZ1390" s="938"/>
      <c r="BA1390" s="938"/>
      <c r="BB1390" s="938"/>
      <c r="BC1390" s="938"/>
      <c r="BD1390" s="938"/>
      <c r="BE1390" s="938"/>
      <c r="BF1390" s="939"/>
      <c r="BG1390" s="905"/>
      <c r="BH1390" s="906"/>
      <c r="BI1390" s="906"/>
      <c r="BJ1390" s="906"/>
      <c r="BK1390" s="906"/>
      <c r="BL1390" s="907"/>
      <c r="BM1390" s="103"/>
      <c r="BN1390" s="103"/>
      <c r="BO1390" s="103"/>
      <c r="BP1390" s="103"/>
      <c r="BQ1390" s="103"/>
      <c r="BR1390" s="103"/>
      <c r="BS1390" s="103"/>
      <c r="BT1390" s="103"/>
      <c r="BU1390" s="103"/>
      <c r="BV1390" s="103"/>
      <c r="BW1390" s="103"/>
      <c r="BX1390" s="103"/>
      <c r="BY1390" s="103"/>
      <c r="BZ1390" s="103"/>
      <c r="CA1390" s="103"/>
      <c r="CB1390" s="103"/>
    </row>
    <row r="1391" spans="1:97" s="15" customFormat="1" ht="12.75" customHeight="1">
      <c r="A1391" s="253"/>
      <c r="B1391" s="969" t="s">
        <v>35</v>
      </c>
      <c r="C1391" s="970"/>
      <c r="D1391" s="971"/>
      <c r="E1391" s="931" t="s">
        <v>142</v>
      </c>
      <c r="F1391" s="932"/>
      <c r="G1391" s="932"/>
      <c r="H1391" s="932"/>
      <c r="I1391" s="932"/>
      <c r="J1391" s="932"/>
      <c r="K1391" s="932"/>
      <c r="L1391" s="932"/>
      <c r="M1391" s="932"/>
      <c r="N1391" s="932"/>
      <c r="O1391" s="932"/>
      <c r="P1391" s="932"/>
      <c r="Q1391" s="932"/>
      <c r="R1391" s="932"/>
      <c r="S1391" s="932"/>
      <c r="T1391" s="932"/>
      <c r="U1391" s="932"/>
      <c r="V1391" s="932"/>
      <c r="W1391" s="932"/>
      <c r="X1391" s="932"/>
      <c r="Y1391" s="932"/>
      <c r="Z1391" s="932"/>
      <c r="AA1391" s="932"/>
      <c r="AB1391" s="932"/>
      <c r="AC1391" s="932"/>
      <c r="AD1391" s="932"/>
      <c r="AE1391" s="932"/>
      <c r="AF1391" s="932"/>
      <c r="AG1391" s="932"/>
      <c r="AH1391" s="932"/>
      <c r="AI1391" s="932"/>
      <c r="AJ1391" s="932"/>
      <c r="AK1391" s="932"/>
      <c r="AL1391" s="932"/>
      <c r="AM1391" s="932"/>
      <c r="AN1391" s="932"/>
      <c r="AO1391" s="932"/>
      <c r="AP1391" s="932"/>
      <c r="AQ1391" s="932"/>
      <c r="AR1391" s="932"/>
      <c r="AS1391" s="932"/>
      <c r="AT1391" s="932"/>
      <c r="AU1391" s="932"/>
      <c r="AV1391" s="932"/>
      <c r="AW1391" s="932"/>
      <c r="AX1391" s="932"/>
      <c r="AY1391" s="932"/>
      <c r="AZ1391" s="932"/>
      <c r="BA1391" s="932"/>
      <c r="BB1391" s="932"/>
      <c r="BC1391" s="932"/>
      <c r="BD1391" s="932"/>
      <c r="BE1391" s="932"/>
      <c r="BF1391" s="933"/>
      <c r="BG1391" s="899"/>
      <c r="BH1391" s="900"/>
      <c r="BI1391" s="900"/>
      <c r="BJ1391" s="900"/>
      <c r="BK1391" s="900"/>
      <c r="BL1391" s="901"/>
      <c r="BM1391" s="103"/>
      <c r="BN1391" s="103"/>
      <c r="BO1391" s="103"/>
      <c r="BP1391" s="103"/>
      <c r="BQ1391" s="103"/>
      <c r="BR1391" s="103"/>
      <c r="BS1391" s="103"/>
      <c r="BT1391" s="103"/>
      <c r="BU1391" s="103"/>
      <c r="BV1391" s="103"/>
      <c r="BW1391" s="103"/>
      <c r="BX1391" s="103"/>
      <c r="BY1391" s="103"/>
      <c r="BZ1391" s="103"/>
      <c r="CA1391" s="103"/>
      <c r="CB1391" s="103"/>
    </row>
    <row r="1392" spans="1:97" s="15" customFormat="1" ht="12.75" customHeight="1">
      <c r="A1392" s="253"/>
      <c r="B1392" s="975"/>
      <c r="C1392" s="976"/>
      <c r="D1392" s="977"/>
      <c r="E1392" s="937"/>
      <c r="F1392" s="938"/>
      <c r="G1392" s="938"/>
      <c r="H1392" s="938"/>
      <c r="I1392" s="938"/>
      <c r="J1392" s="938"/>
      <c r="K1392" s="938"/>
      <c r="L1392" s="938"/>
      <c r="M1392" s="938"/>
      <c r="N1392" s="938"/>
      <c r="O1392" s="938"/>
      <c r="P1392" s="938"/>
      <c r="Q1392" s="938"/>
      <c r="R1392" s="938"/>
      <c r="S1392" s="938"/>
      <c r="T1392" s="938"/>
      <c r="U1392" s="938"/>
      <c r="V1392" s="938"/>
      <c r="W1392" s="938"/>
      <c r="X1392" s="938"/>
      <c r="Y1392" s="938"/>
      <c r="Z1392" s="938"/>
      <c r="AA1392" s="938"/>
      <c r="AB1392" s="938"/>
      <c r="AC1392" s="938"/>
      <c r="AD1392" s="938"/>
      <c r="AE1392" s="938"/>
      <c r="AF1392" s="938"/>
      <c r="AG1392" s="938"/>
      <c r="AH1392" s="938"/>
      <c r="AI1392" s="938"/>
      <c r="AJ1392" s="938"/>
      <c r="AK1392" s="938"/>
      <c r="AL1392" s="938"/>
      <c r="AM1392" s="938"/>
      <c r="AN1392" s="938"/>
      <c r="AO1392" s="938"/>
      <c r="AP1392" s="938"/>
      <c r="AQ1392" s="938"/>
      <c r="AR1392" s="938"/>
      <c r="AS1392" s="938"/>
      <c r="AT1392" s="938"/>
      <c r="AU1392" s="938"/>
      <c r="AV1392" s="938"/>
      <c r="AW1392" s="938"/>
      <c r="AX1392" s="938"/>
      <c r="AY1392" s="938"/>
      <c r="AZ1392" s="938"/>
      <c r="BA1392" s="938"/>
      <c r="BB1392" s="938"/>
      <c r="BC1392" s="938"/>
      <c r="BD1392" s="938"/>
      <c r="BE1392" s="938"/>
      <c r="BF1392" s="939"/>
      <c r="BG1392" s="905"/>
      <c r="BH1392" s="906"/>
      <c r="BI1392" s="906"/>
      <c r="BJ1392" s="906"/>
      <c r="BK1392" s="906"/>
      <c r="BL1392" s="907"/>
      <c r="BM1392" s="103"/>
      <c r="BN1392" s="103"/>
      <c r="BO1392" s="103"/>
      <c r="BP1392" s="103"/>
      <c r="BQ1392" s="103"/>
      <c r="BR1392" s="103"/>
      <c r="BS1392" s="103"/>
      <c r="BT1392" s="103"/>
      <c r="BU1392" s="103"/>
      <c r="BV1392" s="103"/>
      <c r="BW1392" s="103"/>
      <c r="BX1392" s="103"/>
      <c r="BY1392" s="103"/>
      <c r="BZ1392" s="103"/>
      <c r="CA1392" s="103"/>
      <c r="CB1392" s="103"/>
    </row>
    <row r="1393" spans="1:97" s="827" customFormat="1" ht="9.75" customHeight="1">
      <c r="BG1393" s="828"/>
      <c r="BH1393" s="828"/>
      <c r="BI1393" s="828"/>
      <c r="BJ1393" s="828"/>
      <c r="BK1393" s="828"/>
      <c r="BL1393" s="829"/>
      <c r="BM1393" s="829"/>
      <c r="BN1393" s="829"/>
      <c r="BO1393" s="829"/>
      <c r="BP1393" s="829"/>
      <c r="BQ1393" s="829"/>
      <c r="BR1393" s="829"/>
      <c r="BS1393" s="829"/>
      <c r="BT1393" s="829"/>
      <c r="BU1393" s="829"/>
      <c r="BV1393" s="829"/>
      <c r="BW1393" s="829"/>
      <c r="BX1393" s="829"/>
      <c r="BY1393" s="829"/>
      <c r="BZ1393" s="829"/>
      <c r="CA1393" s="829"/>
    </row>
    <row r="1394" spans="1:97" s="830" customFormat="1" ht="12.75" customHeight="1">
      <c r="B1394" s="831"/>
      <c r="C1394" s="831"/>
      <c r="D1394" s="831"/>
      <c r="E1394" s="858" t="s">
        <v>1513</v>
      </c>
      <c r="F1394" s="859"/>
      <c r="G1394" s="859"/>
      <c r="H1394" s="859"/>
      <c r="I1394" s="859"/>
      <c r="J1394" s="859"/>
      <c r="K1394" s="859"/>
      <c r="L1394" s="859"/>
      <c r="M1394" s="859"/>
      <c r="N1394" s="859"/>
      <c r="O1394" s="859"/>
      <c r="P1394" s="859"/>
      <c r="Q1394" s="859"/>
      <c r="R1394" s="859"/>
      <c r="S1394" s="859"/>
      <c r="T1394" s="859"/>
      <c r="U1394" s="859"/>
      <c r="V1394" s="859"/>
      <c r="W1394" s="859"/>
      <c r="X1394" s="859"/>
      <c r="Y1394" s="859"/>
      <c r="Z1394" s="859"/>
      <c r="AA1394" s="859"/>
      <c r="AB1394" s="859"/>
      <c r="AC1394" s="859"/>
      <c r="AD1394" s="859"/>
      <c r="AE1394" s="860"/>
      <c r="AF1394" s="864"/>
      <c r="AG1394" s="865"/>
      <c r="AH1394" s="865"/>
      <c r="AI1394" s="865"/>
      <c r="AJ1394" s="865"/>
      <c r="AK1394" s="865"/>
      <c r="AL1394" s="865"/>
      <c r="AM1394" s="865"/>
      <c r="AN1394" s="865"/>
      <c r="AO1394" s="865"/>
      <c r="AP1394" s="866"/>
      <c r="AQ1394" s="870" t="s">
        <v>1514</v>
      </c>
      <c r="AR1394" s="870"/>
      <c r="AS1394" s="870"/>
      <c r="AT1394" s="870"/>
      <c r="AU1394" s="870"/>
      <c r="AV1394" s="870"/>
      <c r="AW1394" s="870"/>
      <c r="AX1394" s="870"/>
      <c r="AY1394" s="870"/>
      <c r="AZ1394" s="870"/>
      <c r="BA1394" s="870"/>
      <c r="BB1394" s="870"/>
      <c r="BC1394" s="870"/>
      <c r="BD1394" s="870"/>
      <c r="BE1394" s="870"/>
      <c r="BF1394" s="870"/>
      <c r="BG1394" s="832"/>
      <c r="BH1394" s="832"/>
      <c r="BI1394" s="832"/>
      <c r="BJ1394" s="832"/>
      <c r="BK1394" s="832"/>
      <c r="BL1394" s="832"/>
      <c r="BM1394" s="857" t="s">
        <v>82</v>
      </c>
      <c r="BN1394" s="857"/>
      <c r="BO1394" s="857"/>
      <c r="BP1394" s="857"/>
      <c r="BQ1394" s="857"/>
      <c r="BR1394" s="857"/>
      <c r="BS1394" s="857"/>
      <c r="BT1394" s="857"/>
      <c r="BU1394" s="857"/>
      <c r="BV1394" s="857"/>
      <c r="BW1394" s="857"/>
      <c r="BX1394" s="832"/>
      <c r="BY1394" s="832"/>
      <c r="BZ1394" s="832"/>
      <c r="CA1394" s="832"/>
      <c r="CB1394" s="832"/>
      <c r="CC1394" s="832"/>
      <c r="CD1394" s="832"/>
      <c r="CE1394" s="832"/>
      <c r="CF1394" s="832"/>
      <c r="CG1394" s="832"/>
      <c r="CH1394" s="832"/>
      <c r="CK1394" s="833"/>
      <c r="CL1394" s="834"/>
      <c r="CM1394" s="834"/>
      <c r="CN1394" s="834"/>
      <c r="CO1394" s="834"/>
      <c r="CP1394" s="834"/>
      <c r="CQ1394" s="834"/>
      <c r="CR1394" s="834"/>
      <c r="CS1394" s="834"/>
    </row>
    <row r="1395" spans="1:97" s="830" customFormat="1" ht="12.75" customHeight="1">
      <c r="B1395" s="831"/>
      <c r="C1395" s="831"/>
      <c r="D1395" s="831"/>
      <c r="E1395" s="861"/>
      <c r="F1395" s="862"/>
      <c r="G1395" s="862"/>
      <c r="H1395" s="862"/>
      <c r="I1395" s="862"/>
      <c r="J1395" s="862"/>
      <c r="K1395" s="862"/>
      <c r="L1395" s="862"/>
      <c r="M1395" s="862"/>
      <c r="N1395" s="862"/>
      <c r="O1395" s="862"/>
      <c r="P1395" s="862"/>
      <c r="Q1395" s="862"/>
      <c r="R1395" s="862"/>
      <c r="S1395" s="862"/>
      <c r="T1395" s="862"/>
      <c r="U1395" s="862"/>
      <c r="V1395" s="862"/>
      <c r="W1395" s="862"/>
      <c r="X1395" s="862"/>
      <c r="Y1395" s="862"/>
      <c r="Z1395" s="862"/>
      <c r="AA1395" s="862"/>
      <c r="AB1395" s="862"/>
      <c r="AC1395" s="862"/>
      <c r="AD1395" s="862"/>
      <c r="AE1395" s="863"/>
      <c r="AF1395" s="867"/>
      <c r="AG1395" s="868"/>
      <c r="AH1395" s="868"/>
      <c r="AI1395" s="868"/>
      <c r="AJ1395" s="868"/>
      <c r="AK1395" s="868"/>
      <c r="AL1395" s="868"/>
      <c r="AM1395" s="868"/>
      <c r="AN1395" s="868"/>
      <c r="AO1395" s="868"/>
      <c r="AP1395" s="869"/>
      <c r="AQ1395" s="870"/>
      <c r="AR1395" s="870"/>
      <c r="AS1395" s="870"/>
      <c r="AT1395" s="870"/>
      <c r="AU1395" s="870"/>
      <c r="AV1395" s="870"/>
      <c r="AW1395" s="870"/>
      <c r="AX1395" s="870"/>
      <c r="AY1395" s="870"/>
      <c r="AZ1395" s="870"/>
      <c r="BA1395" s="870"/>
      <c r="BB1395" s="870"/>
      <c r="BC1395" s="870"/>
      <c r="BD1395" s="870"/>
      <c r="BE1395" s="870"/>
      <c r="BF1395" s="870"/>
      <c r="BG1395" s="832"/>
      <c r="BH1395" s="832"/>
      <c r="BI1395" s="832"/>
      <c r="BJ1395" s="832"/>
      <c r="BK1395" s="832"/>
      <c r="BL1395" s="832"/>
      <c r="BM1395" s="832"/>
      <c r="BN1395" s="832"/>
      <c r="BO1395" s="832"/>
      <c r="BP1395" s="832"/>
      <c r="BQ1395" s="832"/>
      <c r="BR1395" s="832"/>
      <c r="BS1395" s="832"/>
      <c r="BT1395" s="832"/>
      <c r="BU1395" s="832"/>
      <c r="BV1395" s="832"/>
      <c r="BW1395" s="832"/>
      <c r="BX1395" s="832"/>
      <c r="BY1395" s="832"/>
      <c r="BZ1395" s="832"/>
      <c r="CA1395" s="832"/>
      <c r="CB1395" s="832"/>
      <c r="CC1395" s="832"/>
      <c r="CD1395" s="832"/>
      <c r="CE1395" s="832"/>
      <c r="CF1395" s="832"/>
      <c r="CG1395" s="832"/>
      <c r="CH1395" s="832"/>
      <c r="CK1395" s="833"/>
      <c r="CL1395" s="833"/>
      <c r="CM1395" s="833"/>
      <c r="CN1395" s="833"/>
      <c r="CO1395" s="833"/>
      <c r="CP1395" s="834"/>
      <c r="CQ1395" s="834"/>
      <c r="CR1395" s="834"/>
      <c r="CS1395" s="834"/>
    </row>
    <row r="1396" spans="1:97" ht="12" customHeight="1">
      <c r="A1396" s="263"/>
      <c r="B1396" s="129"/>
      <c r="C1396" s="129"/>
      <c r="D1396" s="5"/>
      <c r="E1396" s="40"/>
      <c r="F1396" s="40"/>
      <c r="G1396" s="40"/>
      <c r="H1396" s="40"/>
      <c r="I1396" s="40"/>
      <c r="J1396" s="40"/>
      <c r="K1396" s="40"/>
      <c r="L1396" s="40"/>
      <c r="M1396" s="40"/>
      <c r="N1396" s="40"/>
      <c r="O1396" s="40"/>
      <c r="P1396" s="40"/>
      <c r="Q1396" s="40"/>
      <c r="R1396" s="40"/>
      <c r="S1396" s="40"/>
      <c r="T1396" s="40"/>
      <c r="U1396" s="40"/>
      <c r="V1396" s="40"/>
      <c r="W1396" s="40"/>
      <c r="X1396" s="40"/>
      <c r="Y1396" s="40"/>
      <c r="Z1396" s="40"/>
      <c r="AA1396" s="40"/>
      <c r="AB1396" s="40"/>
      <c r="AC1396" s="40"/>
      <c r="AD1396" s="40"/>
      <c r="AE1396" s="40"/>
      <c r="AF1396" s="40"/>
      <c r="AG1396" s="40"/>
      <c r="AH1396" s="40"/>
      <c r="AI1396" s="40"/>
      <c r="AJ1396" s="40"/>
      <c r="AK1396" s="40"/>
      <c r="AL1396" s="40"/>
      <c r="AM1396" s="40"/>
      <c r="AN1396" s="40"/>
      <c r="AO1396" s="40"/>
      <c r="AP1396" s="40"/>
      <c r="AQ1396" s="40"/>
      <c r="AR1396" s="40"/>
      <c r="AS1396" s="40"/>
      <c r="AT1396" s="40"/>
      <c r="AU1396" s="40"/>
      <c r="AV1396" s="40"/>
      <c r="AW1396" s="40"/>
      <c r="AX1396" s="40"/>
      <c r="AY1396" s="40"/>
      <c r="AZ1396" s="40"/>
      <c r="BA1396" s="40"/>
      <c r="BB1396" s="40"/>
      <c r="BC1396" s="40"/>
      <c r="BD1396" s="40"/>
      <c r="BE1396" s="40"/>
      <c r="BF1396" s="40"/>
      <c r="BG1396" s="87"/>
      <c r="BH1396" s="87"/>
      <c r="BI1396" s="87"/>
      <c r="BJ1396" s="87"/>
      <c r="BK1396" s="87"/>
      <c r="BL1396" s="87"/>
    </row>
    <row r="1397" spans="1:97" s="14" customFormat="1" ht="20.100000000000001" customHeight="1">
      <c r="A1397" s="113" t="s">
        <v>466</v>
      </c>
      <c r="B1397" s="90"/>
      <c r="C1397" s="90"/>
      <c r="D1397" s="11"/>
      <c r="E1397" s="12"/>
      <c r="F1397" s="12"/>
      <c r="G1397" s="12"/>
      <c r="H1397" s="12"/>
      <c r="I1397" s="12"/>
      <c r="J1397" s="12"/>
      <c r="K1397" s="12"/>
      <c r="L1397" s="12"/>
      <c r="M1397" s="12"/>
      <c r="N1397" s="12"/>
      <c r="O1397" s="12"/>
      <c r="P1397" s="12"/>
      <c r="Q1397" s="12"/>
      <c r="R1397" s="12"/>
      <c r="S1397" s="12"/>
      <c r="T1397" s="12"/>
      <c r="U1397" s="12"/>
      <c r="V1397" s="12"/>
      <c r="W1397" s="13"/>
      <c r="X1397" s="13"/>
      <c r="Y1397" s="13"/>
      <c r="Z1397" s="13"/>
      <c r="AA1397" s="13"/>
      <c r="AB1397" s="13"/>
      <c r="AC1397" s="13"/>
      <c r="AD1397" s="13"/>
      <c r="AE1397" s="13"/>
      <c r="AF1397" s="13"/>
      <c r="AG1397" s="13"/>
      <c r="AH1397" s="13"/>
      <c r="AI1397" s="13"/>
      <c r="AJ1397" s="13"/>
      <c r="AK1397" s="13"/>
      <c r="AL1397" s="13"/>
      <c r="AM1397" s="13"/>
      <c r="AN1397" s="13"/>
      <c r="AO1397" s="13"/>
      <c r="AP1397" s="13"/>
      <c r="BG1397" s="93"/>
      <c r="BH1397" s="93"/>
      <c r="BI1397" s="93"/>
      <c r="BJ1397" s="93"/>
      <c r="BK1397" s="93"/>
      <c r="BL1397" s="93"/>
      <c r="BM1397" s="101"/>
      <c r="BN1397" s="101"/>
      <c r="BO1397" s="101"/>
      <c r="BP1397" s="101"/>
      <c r="BQ1397" s="101"/>
      <c r="BR1397" s="101"/>
      <c r="BS1397" s="101"/>
      <c r="BT1397" s="101"/>
      <c r="BU1397" s="101"/>
      <c r="BV1397" s="101"/>
      <c r="BW1397" s="101"/>
      <c r="BX1397" s="101"/>
      <c r="BY1397" s="101"/>
      <c r="BZ1397" s="101"/>
      <c r="CA1397" s="101"/>
      <c r="CB1397" s="101"/>
    </row>
    <row r="1398" spans="1:97" s="135" customFormat="1" ht="12.75" customHeight="1">
      <c r="A1398" s="133"/>
      <c r="B1398" s="969" t="s">
        <v>30</v>
      </c>
      <c r="C1398" s="970"/>
      <c r="D1398" s="971"/>
      <c r="E1398" s="931" t="s">
        <v>735</v>
      </c>
      <c r="F1398" s="932"/>
      <c r="G1398" s="932"/>
      <c r="H1398" s="932"/>
      <c r="I1398" s="932"/>
      <c r="J1398" s="932"/>
      <c r="K1398" s="932"/>
      <c r="L1398" s="932"/>
      <c r="M1398" s="932"/>
      <c r="N1398" s="932"/>
      <c r="O1398" s="932"/>
      <c r="P1398" s="932"/>
      <c r="Q1398" s="932"/>
      <c r="R1398" s="932"/>
      <c r="S1398" s="932"/>
      <c r="T1398" s="932"/>
      <c r="U1398" s="932"/>
      <c r="V1398" s="932"/>
      <c r="W1398" s="932"/>
      <c r="X1398" s="932"/>
      <c r="Y1398" s="932"/>
      <c r="Z1398" s="932"/>
      <c r="AA1398" s="932"/>
      <c r="AB1398" s="932"/>
      <c r="AC1398" s="932"/>
      <c r="AD1398" s="932"/>
      <c r="AE1398" s="932"/>
      <c r="AF1398" s="932"/>
      <c r="AG1398" s="932"/>
      <c r="AH1398" s="932"/>
      <c r="AI1398" s="932"/>
      <c r="AJ1398" s="932"/>
      <c r="AK1398" s="932"/>
      <c r="AL1398" s="932"/>
      <c r="AM1398" s="932"/>
      <c r="AN1398" s="932"/>
      <c r="AO1398" s="932"/>
      <c r="AP1398" s="932"/>
      <c r="AQ1398" s="932"/>
      <c r="AR1398" s="932"/>
      <c r="AS1398" s="932"/>
      <c r="AT1398" s="932"/>
      <c r="AU1398" s="932"/>
      <c r="AV1398" s="932"/>
      <c r="AW1398" s="932"/>
      <c r="AX1398" s="932"/>
      <c r="AY1398" s="932"/>
      <c r="AZ1398" s="932"/>
      <c r="BA1398" s="932"/>
      <c r="BB1398" s="932"/>
      <c r="BC1398" s="932"/>
      <c r="BD1398" s="932"/>
      <c r="BE1398" s="932"/>
      <c r="BF1398" s="933"/>
      <c r="BG1398" s="966"/>
      <c r="BH1398" s="966"/>
      <c r="BI1398" s="966"/>
      <c r="BJ1398" s="966"/>
      <c r="BK1398" s="966"/>
      <c r="BL1398" s="966"/>
      <c r="BM1398" s="134"/>
      <c r="BN1398" s="134"/>
      <c r="BO1398" s="134"/>
      <c r="BP1398" s="134"/>
      <c r="BQ1398" s="134"/>
      <c r="BR1398" s="134"/>
      <c r="BS1398" s="134"/>
      <c r="BT1398" s="134"/>
      <c r="BU1398" s="134"/>
      <c r="BV1398" s="134"/>
      <c r="BW1398" s="134"/>
      <c r="BX1398" s="134"/>
      <c r="BY1398" s="134"/>
      <c r="BZ1398" s="134"/>
      <c r="CA1398" s="134"/>
    </row>
    <row r="1399" spans="1:97" s="135" customFormat="1" ht="12.75" customHeight="1">
      <c r="A1399" s="133"/>
      <c r="B1399" s="972"/>
      <c r="C1399" s="973"/>
      <c r="D1399" s="974"/>
      <c r="E1399" s="934"/>
      <c r="F1399" s="935"/>
      <c r="G1399" s="935"/>
      <c r="H1399" s="935"/>
      <c r="I1399" s="935"/>
      <c r="J1399" s="935"/>
      <c r="K1399" s="935"/>
      <c r="L1399" s="935"/>
      <c r="M1399" s="935"/>
      <c r="N1399" s="935"/>
      <c r="O1399" s="935"/>
      <c r="P1399" s="935"/>
      <c r="Q1399" s="935"/>
      <c r="R1399" s="935"/>
      <c r="S1399" s="935"/>
      <c r="T1399" s="935"/>
      <c r="U1399" s="935"/>
      <c r="V1399" s="935"/>
      <c r="W1399" s="935"/>
      <c r="X1399" s="935"/>
      <c r="Y1399" s="935"/>
      <c r="Z1399" s="935"/>
      <c r="AA1399" s="935"/>
      <c r="AB1399" s="935"/>
      <c r="AC1399" s="935"/>
      <c r="AD1399" s="935"/>
      <c r="AE1399" s="935"/>
      <c r="AF1399" s="935"/>
      <c r="AG1399" s="935"/>
      <c r="AH1399" s="935"/>
      <c r="AI1399" s="935"/>
      <c r="AJ1399" s="935"/>
      <c r="AK1399" s="935"/>
      <c r="AL1399" s="935"/>
      <c r="AM1399" s="935"/>
      <c r="AN1399" s="935"/>
      <c r="AO1399" s="935"/>
      <c r="AP1399" s="935"/>
      <c r="AQ1399" s="935"/>
      <c r="AR1399" s="935"/>
      <c r="AS1399" s="935"/>
      <c r="AT1399" s="935"/>
      <c r="AU1399" s="935"/>
      <c r="AV1399" s="935"/>
      <c r="AW1399" s="935"/>
      <c r="AX1399" s="935"/>
      <c r="AY1399" s="935"/>
      <c r="AZ1399" s="935"/>
      <c r="BA1399" s="935"/>
      <c r="BB1399" s="935"/>
      <c r="BC1399" s="935"/>
      <c r="BD1399" s="935"/>
      <c r="BE1399" s="935"/>
      <c r="BF1399" s="936"/>
      <c r="BG1399" s="966"/>
      <c r="BH1399" s="966"/>
      <c r="BI1399" s="966"/>
      <c r="BJ1399" s="966"/>
      <c r="BK1399" s="966"/>
      <c r="BL1399" s="966"/>
      <c r="BM1399" s="134"/>
      <c r="BN1399" s="134"/>
      <c r="BO1399" s="134"/>
      <c r="BP1399" s="134"/>
      <c r="BQ1399" s="134"/>
      <c r="BR1399" s="134"/>
      <c r="BS1399" s="134"/>
      <c r="BT1399" s="134"/>
      <c r="BU1399" s="134"/>
      <c r="BV1399" s="134"/>
      <c r="BW1399" s="134"/>
      <c r="BX1399" s="134"/>
      <c r="BY1399" s="134"/>
      <c r="BZ1399" s="134"/>
      <c r="CA1399" s="134"/>
    </row>
    <row r="1400" spans="1:97" s="135" customFormat="1" ht="12.75" customHeight="1">
      <c r="A1400" s="133"/>
      <c r="B1400" s="969" t="s">
        <v>33</v>
      </c>
      <c r="C1400" s="970"/>
      <c r="D1400" s="971"/>
      <c r="E1400" s="931" t="s">
        <v>144</v>
      </c>
      <c r="F1400" s="932"/>
      <c r="G1400" s="932"/>
      <c r="H1400" s="932"/>
      <c r="I1400" s="932"/>
      <c r="J1400" s="932"/>
      <c r="K1400" s="932"/>
      <c r="L1400" s="932"/>
      <c r="M1400" s="932"/>
      <c r="N1400" s="932"/>
      <c r="O1400" s="932"/>
      <c r="P1400" s="932"/>
      <c r="Q1400" s="932"/>
      <c r="R1400" s="932"/>
      <c r="S1400" s="932"/>
      <c r="T1400" s="932"/>
      <c r="U1400" s="932"/>
      <c r="V1400" s="932"/>
      <c r="W1400" s="932"/>
      <c r="X1400" s="932"/>
      <c r="Y1400" s="932"/>
      <c r="Z1400" s="932"/>
      <c r="AA1400" s="932"/>
      <c r="AB1400" s="932"/>
      <c r="AC1400" s="932"/>
      <c r="AD1400" s="932"/>
      <c r="AE1400" s="932"/>
      <c r="AF1400" s="932"/>
      <c r="AG1400" s="932"/>
      <c r="AH1400" s="932"/>
      <c r="AI1400" s="932"/>
      <c r="AJ1400" s="932"/>
      <c r="AK1400" s="932"/>
      <c r="AL1400" s="932"/>
      <c r="AM1400" s="932"/>
      <c r="AN1400" s="932"/>
      <c r="AO1400" s="932"/>
      <c r="AP1400" s="932"/>
      <c r="AQ1400" s="932"/>
      <c r="AR1400" s="932"/>
      <c r="AS1400" s="932"/>
      <c r="AT1400" s="932"/>
      <c r="AU1400" s="932"/>
      <c r="AV1400" s="932"/>
      <c r="AW1400" s="932"/>
      <c r="AX1400" s="932"/>
      <c r="AY1400" s="932"/>
      <c r="AZ1400" s="932"/>
      <c r="BA1400" s="932"/>
      <c r="BB1400" s="932"/>
      <c r="BC1400" s="932"/>
      <c r="BD1400" s="932"/>
      <c r="BE1400" s="932"/>
      <c r="BF1400" s="933"/>
      <c r="BG1400" s="966"/>
      <c r="BH1400" s="966"/>
      <c r="BI1400" s="966"/>
      <c r="BJ1400" s="966"/>
      <c r="BK1400" s="966"/>
      <c r="BL1400" s="966"/>
      <c r="BM1400" s="134"/>
      <c r="BN1400" s="134"/>
      <c r="BO1400" s="134"/>
      <c r="BP1400" s="134"/>
      <c r="BQ1400" s="134"/>
      <c r="BR1400" s="134"/>
      <c r="BS1400" s="134"/>
      <c r="BT1400" s="134"/>
      <c r="BU1400" s="134"/>
      <c r="BV1400" s="134"/>
      <c r="BW1400" s="134"/>
      <c r="BX1400" s="134"/>
      <c r="BY1400" s="134"/>
      <c r="BZ1400" s="134"/>
      <c r="CA1400" s="134"/>
    </row>
    <row r="1401" spans="1:97" s="135" customFormat="1" ht="12.75" customHeight="1">
      <c r="A1401" s="133"/>
      <c r="B1401" s="975"/>
      <c r="C1401" s="976"/>
      <c r="D1401" s="977"/>
      <c r="E1401" s="934"/>
      <c r="F1401" s="935"/>
      <c r="G1401" s="935"/>
      <c r="H1401" s="935"/>
      <c r="I1401" s="935"/>
      <c r="J1401" s="935"/>
      <c r="K1401" s="935"/>
      <c r="L1401" s="935"/>
      <c r="M1401" s="935"/>
      <c r="N1401" s="935"/>
      <c r="O1401" s="935"/>
      <c r="P1401" s="935"/>
      <c r="Q1401" s="935"/>
      <c r="R1401" s="935"/>
      <c r="S1401" s="935"/>
      <c r="T1401" s="935"/>
      <c r="U1401" s="935"/>
      <c r="V1401" s="935"/>
      <c r="W1401" s="935"/>
      <c r="X1401" s="935"/>
      <c r="Y1401" s="935"/>
      <c r="Z1401" s="935"/>
      <c r="AA1401" s="935"/>
      <c r="AB1401" s="935"/>
      <c r="AC1401" s="935"/>
      <c r="AD1401" s="935"/>
      <c r="AE1401" s="935"/>
      <c r="AF1401" s="935"/>
      <c r="AG1401" s="935"/>
      <c r="AH1401" s="935"/>
      <c r="AI1401" s="935"/>
      <c r="AJ1401" s="935"/>
      <c r="AK1401" s="935"/>
      <c r="AL1401" s="935"/>
      <c r="AM1401" s="935"/>
      <c r="AN1401" s="935"/>
      <c r="AO1401" s="935"/>
      <c r="AP1401" s="935"/>
      <c r="AQ1401" s="935"/>
      <c r="AR1401" s="935"/>
      <c r="AS1401" s="935"/>
      <c r="AT1401" s="935"/>
      <c r="AU1401" s="935"/>
      <c r="AV1401" s="935"/>
      <c r="AW1401" s="935"/>
      <c r="AX1401" s="935"/>
      <c r="AY1401" s="935"/>
      <c r="AZ1401" s="935"/>
      <c r="BA1401" s="935"/>
      <c r="BB1401" s="935"/>
      <c r="BC1401" s="935"/>
      <c r="BD1401" s="935"/>
      <c r="BE1401" s="935"/>
      <c r="BF1401" s="936"/>
      <c r="BG1401" s="966"/>
      <c r="BH1401" s="966"/>
      <c r="BI1401" s="966"/>
      <c r="BJ1401" s="966"/>
      <c r="BK1401" s="966"/>
      <c r="BL1401" s="966"/>
      <c r="BM1401" s="134"/>
      <c r="BN1401" s="134"/>
      <c r="BO1401" s="134"/>
      <c r="BP1401" s="134"/>
      <c r="BQ1401" s="134"/>
      <c r="BR1401" s="134"/>
      <c r="BS1401" s="134"/>
      <c r="BT1401" s="134"/>
      <c r="BU1401" s="134"/>
      <c r="BV1401" s="134"/>
      <c r="BW1401" s="134"/>
      <c r="BX1401" s="134"/>
      <c r="BY1401" s="134"/>
      <c r="BZ1401" s="134"/>
      <c r="CA1401" s="134"/>
    </row>
    <row r="1402" spans="1:97" s="135" customFormat="1" ht="12.75" customHeight="1">
      <c r="A1402" s="265"/>
      <c r="B1402" s="969" t="s">
        <v>34</v>
      </c>
      <c r="C1402" s="970"/>
      <c r="D1402" s="971"/>
      <c r="E1402" s="908" t="s">
        <v>467</v>
      </c>
      <c r="F1402" s="909"/>
      <c r="G1402" s="909"/>
      <c r="H1402" s="909"/>
      <c r="I1402" s="909"/>
      <c r="J1402" s="909"/>
      <c r="K1402" s="909"/>
      <c r="L1402" s="909"/>
      <c r="M1402" s="909"/>
      <c r="N1402" s="909"/>
      <c r="O1402" s="909"/>
      <c r="P1402" s="909"/>
      <c r="Q1402" s="909"/>
      <c r="R1402" s="909"/>
      <c r="S1402" s="909"/>
      <c r="T1402" s="909"/>
      <c r="U1402" s="909"/>
      <c r="V1402" s="909"/>
      <c r="W1402" s="909"/>
      <c r="X1402" s="909"/>
      <c r="Y1402" s="909"/>
      <c r="Z1402" s="909"/>
      <c r="AA1402" s="909"/>
      <c r="AB1402" s="909"/>
      <c r="AC1402" s="909"/>
      <c r="AD1402" s="909"/>
      <c r="AE1402" s="909"/>
      <c r="AF1402" s="909"/>
      <c r="AG1402" s="909"/>
      <c r="AH1402" s="909"/>
      <c r="AI1402" s="909"/>
      <c r="AJ1402" s="909"/>
      <c r="AK1402" s="909"/>
      <c r="AL1402" s="909"/>
      <c r="AM1402" s="909"/>
      <c r="AN1402" s="909"/>
      <c r="AO1402" s="909"/>
      <c r="AP1402" s="909"/>
      <c r="AQ1402" s="909"/>
      <c r="AR1402" s="909"/>
      <c r="AS1402" s="909"/>
      <c r="AT1402" s="909"/>
      <c r="AU1402" s="909"/>
      <c r="AV1402" s="909"/>
      <c r="AW1402" s="909"/>
      <c r="AX1402" s="909"/>
      <c r="AY1402" s="909"/>
      <c r="AZ1402" s="909"/>
      <c r="BA1402" s="909"/>
      <c r="BB1402" s="909"/>
      <c r="BC1402" s="909"/>
      <c r="BD1402" s="909"/>
      <c r="BE1402" s="909"/>
      <c r="BF1402" s="910"/>
      <c r="BG1402" s="899"/>
      <c r="BH1402" s="900"/>
      <c r="BI1402" s="900"/>
      <c r="BJ1402" s="900"/>
      <c r="BK1402" s="900"/>
      <c r="BL1402" s="901"/>
      <c r="BM1402" s="134"/>
      <c r="BN1402" s="134"/>
      <c r="BO1402" s="134"/>
      <c r="BP1402" s="134"/>
      <c r="BQ1402" s="134"/>
      <c r="BR1402" s="134"/>
      <c r="BS1402" s="134"/>
      <c r="BT1402" s="134"/>
      <c r="BU1402" s="134"/>
      <c r="BV1402" s="134"/>
      <c r="BW1402" s="134"/>
      <c r="BX1402" s="134"/>
      <c r="BY1402" s="134"/>
      <c r="BZ1402" s="134"/>
      <c r="CA1402" s="134"/>
      <c r="CB1402" s="134"/>
    </row>
    <row r="1403" spans="1:97" s="16" customFormat="1" ht="12" customHeight="1">
      <c r="A1403" s="262"/>
      <c r="B1403" s="972"/>
      <c r="C1403" s="973"/>
      <c r="D1403" s="974"/>
      <c r="E1403" s="911"/>
      <c r="F1403" s="912"/>
      <c r="G1403" s="912"/>
      <c r="H1403" s="912"/>
      <c r="I1403" s="912"/>
      <c r="J1403" s="912"/>
      <c r="K1403" s="912"/>
      <c r="L1403" s="912"/>
      <c r="M1403" s="912"/>
      <c r="N1403" s="912"/>
      <c r="O1403" s="912"/>
      <c r="P1403" s="912"/>
      <c r="Q1403" s="912"/>
      <c r="R1403" s="912"/>
      <c r="S1403" s="912"/>
      <c r="T1403" s="912"/>
      <c r="U1403" s="912"/>
      <c r="V1403" s="912"/>
      <c r="W1403" s="912"/>
      <c r="X1403" s="912"/>
      <c r="Y1403" s="912"/>
      <c r="Z1403" s="912"/>
      <c r="AA1403" s="912"/>
      <c r="AB1403" s="912"/>
      <c r="AC1403" s="912"/>
      <c r="AD1403" s="912"/>
      <c r="AE1403" s="912"/>
      <c r="AF1403" s="912"/>
      <c r="AG1403" s="912"/>
      <c r="AH1403" s="912"/>
      <c r="AI1403" s="912"/>
      <c r="AJ1403" s="912"/>
      <c r="AK1403" s="912"/>
      <c r="AL1403" s="912"/>
      <c r="AM1403" s="912"/>
      <c r="AN1403" s="912"/>
      <c r="AO1403" s="912"/>
      <c r="AP1403" s="912"/>
      <c r="AQ1403" s="912"/>
      <c r="AR1403" s="912"/>
      <c r="AS1403" s="912"/>
      <c r="AT1403" s="912"/>
      <c r="AU1403" s="912"/>
      <c r="AV1403" s="912"/>
      <c r="AW1403" s="912"/>
      <c r="AX1403" s="912"/>
      <c r="AY1403" s="912"/>
      <c r="AZ1403" s="912"/>
      <c r="BA1403" s="912"/>
      <c r="BB1403" s="912"/>
      <c r="BC1403" s="912"/>
      <c r="BD1403" s="912"/>
      <c r="BE1403" s="912"/>
      <c r="BF1403" s="913"/>
      <c r="BG1403" s="902"/>
      <c r="BH1403" s="903"/>
      <c r="BI1403" s="903"/>
      <c r="BJ1403" s="903"/>
      <c r="BK1403" s="903"/>
      <c r="BL1403" s="904"/>
      <c r="BM1403" s="137"/>
      <c r="BN1403" s="137"/>
      <c r="BO1403" s="137"/>
      <c r="BP1403" s="137"/>
      <c r="BQ1403" s="137"/>
      <c r="BR1403" s="137"/>
      <c r="BS1403" s="137"/>
      <c r="BT1403" s="137"/>
      <c r="BU1403" s="137"/>
      <c r="BV1403" s="137"/>
      <c r="BW1403" s="137"/>
      <c r="BX1403" s="137"/>
      <c r="BY1403" s="137"/>
      <c r="BZ1403" s="137"/>
      <c r="CA1403" s="137"/>
      <c r="CB1403" s="137"/>
    </row>
    <row r="1404" spans="1:97" s="16" customFormat="1" ht="12.75" customHeight="1">
      <c r="A1404" s="262"/>
      <c r="B1404" s="972"/>
      <c r="C1404" s="973"/>
      <c r="D1404" s="974"/>
      <c r="E1404" s="911"/>
      <c r="F1404" s="912"/>
      <c r="G1404" s="912"/>
      <c r="H1404" s="912"/>
      <c r="I1404" s="912"/>
      <c r="J1404" s="912"/>
      <c r="K1404" s="912"/>
      <c r="L1404" s="912"/>
      <c r="M1404" s="912"/>
      <c r="N1404" s="912"/>
      <c r="O1404" s="912"/>
      <c r="P1404" s="912"/>
      <c r="Q1404" s="912"/>
      <c r="R1404" s="912"/>
      <c r="S1404" s="912"/>
      <c r="T1404" s="912"/>
      <c r="U1404" s="912"/>
      <c r="V1404" s="912"/>
      <c r="W1404" s="912"/>
      <c r="X1404" s="912"/>
      <c r="Y1404" s="912"/>
      <c r="Z1404" s="912"/>
      <c r="AA1404" s="912"/>
      <c r="AB1404" s="912"/>
      <c r="AC1404" s="912"/>
      <c r="AD1404" s="912"/>
      <c r="AE1404" s="912"/>
      <c r="AF1404" s="912"/>
      <c r="AG1404" s="912"/>
      <c r="AH1404" s="912"/>
      <c r="AI1404" s="912"/>
      <c r="AJ1404" s="912"/>
      <c r="AK1404" s="912"/>
      <c r="AL1404" s="912"/>
      <c r="AM1404" s="912"/>
      <c r="AN1404" s="912"/>
      <c r="AO1404" s="912"/>
      <c r="AP1404" s="912"/>
      <c r="AQ1404" s="912"/>
      <c r="AR1404" s="912"/>
      <c r="AS1404" s="912"/>
      <c r="AT1404" s="912"/>
      <c r="AU1404" s="912"/>
      <c r="AV1404" s="912"/>
      <c r="AW1404" s="912"/>
      <c r="AX1404" s="912"/>
      <c r="AY1404" s="912"/>
      <c r="AZ1404" s="912"/>
      <c r="BA1404" s="912"/>
      <c r="BB1404" s="912"/>
      <c r="BC1404" s="912"/>
      <c r="BD1404" s="912"/>
      <c r="BE1404" s="912"/>
      <c r="BF1404" s="913"/>
      <c r="BG1404" s="902"/>
      <c r="BH1404" s="903"/>
      <c r="BI1404" s="903"/>
      <c r="BJ1404" s="903"/>
      <c r="BK1404" s="903"/>
      <c r="BL1404" s="904"/>
      <c r="BM1404" s="137"/>
      <c r="BN1404" s="137"/>
      <c r="BO1404" s="137"/>
      <c r="BP1404" s="137"/>
      <c r="BQ1404" s="137"/>
      <c r="BR1404" s="137"/>
      <c r="BS1404" s="137"/>
      <c r="BT1404" s="137"/>
      <c r="BU1404" s="137"/>
      <c r="BV1404" s="137"/>
      <c r="BW1404" s="137"/>
      <c r="BX1404" s="137"/>
      <c r="BY1404" s="137"/>
      <c r="BZ1404" s="137"/>
      <c r="CA1404" s="137"/>
      <c r="CB1404" s="137"/>
    </row>
    <row r="1405" spans="1:97" s="135" customFormat="1" ht="12.75" customHeight="1">
      <c r="A1405" s="265"/>
      <c r="B1405" s="972"/>
      <c r="C1405" s="973"/>
      <c r="D1405" s="974"/>
      <c r="E1405" s="967" t="s">
        <v>6</v>
      </c>
      <c r="F1405" s="968"/>
      <c r="G1405" s="912" t="s">
        <v>474</v>
      </c>
      <c r="H1405" s="912"/>
      <c r="I1405" s="912"/>
      <c r="J1405" s="912"/>
      <c r="K1405" s="912"/>
      <c r="L1405" s="912"/>
      <c r="M1405" s="912"/>
      <c r="N1405" s="912"/>
      <c r="O1405" s="912"/>
      <c r="P1405" s="912"/>
      <c r="Q1405" s="912"/>
      <c r="R1405" s="912"/>
      <c r="S1405" s="912"/>
      <c r="T1405" s="912"/>
      <c r="U1405" s="912"/>
      <c r="V1405" s="912"/>
      <c r="W1405" s="912"/>
      <c r="X1405" s="912"/>
      <c r="Y1405" s="912"/>
      <c r="Z1405" s="912"/>
      <c r="AA1405" s="912"/>
      <c r="AB1405" s="912"/>
      <c r="AC1405" s="912"/>
      <c r="AD1405" s="912"/>
      <c r="AE1405" s="912"/>
      <c r="AF1405" s="912"/>
      <c r="AG1405" s="912"/>
      <c r="AH1405" s="912"/>
      <c r="AI1405" s="912"/>
      <c r="AJ1405" s="912"/>
      <c r="AK1405" s="912"/>
      <c r="AL1405" s="912"/>
      <c r="AM1405" s="912"/>
      <c r="AN1405" s="912"/>
      <c r="AO1405" s="912"/>
      <c r="AP1405" s="912"/>
      <c r="AQ1405" s="912"/>
      <c r="AR1405" s="912"/>
      <c r="AS1405" s="912"/>
      <c r="AT1405" s="912"/>
      <c r="AU1405" s="912"/>
      <c r="AV1405" s="912"/>
      <c r="AW1405" s="912"/>
      <c r="AX1405" s="912"/>
      <c r="AY1405" s="912"/>
      <c r="AZ1405" s="912"/>
      <c r="BA1405" s="912"/>
      <c r="BB1405" s="912"/>
      <c r="BC1405" s="912"/>
      <c r="BD1405" s="912"/>
      <c r="BE1405" s="912"/>
      <c r="BF1405" s="913"/>
      <c r="BG1405" s="902"/>
      <c r="BH1405" s="903"/>
      <c r="BI1405" s="903"/>
      <c r="BJ1405" s="903"/>
      <c r="BK1405" s="903"/>
      <c r="BL1405" s="904"/>
      <c r="BM1405" s="134"/>
      <c r="BN1405" s="134"/>
      <c r="BO1405" s="134"/>
      <c r="BP1405" s="134"/>
      <c r="BQ1405" s="134"/>
      <c r="BR1405" s="134"/>
      <c r="BS1405" s="134"/>
      <c r="BT1405" s="134"/>
      <c r="BU1405" s="134"/>
      <c r="BV1405" s="134"/>
      <c r="BW1405" s="134"/>
      <c r="BX1405" s="134"/>
      <c r="BY1405" s="134"/>
      <c r="BZ1405" s="134"/>
      <c r="CA1405" s="134"/>
      <c r="CB1405" s="134"/>
    </row>
    <row r="1406" spans="1:97" s="135" customFormat="1" ht="12.75" customHeight="1">
      <c r="A1406" s="265"/>
      <c r="B1406" s="972"/>
      <c r="C1406" s="973"/>
      <c r="D1406" s="974"/>
      <c r="E1406" s="967" t="s">
        <v>3</v>
      </c>
      <c r="F1406" s="968"/>
      <c r="G1406" s="912" t="s">
        <v>477</v>
      </c>
      <c r="H1406" s="912"/>
      <c r="I1406" s="912"/>
      <c r="J1406" s="912"/>
      <c r="K1406" s="912"/>
      <c r="L1406" s="912"/>
      <c r="M1406" s="912"/>
      <c r="N1406" s="912"/>
      <c r="O1406" s="912"/>
      <c r="P1406" s="912"/>
      <c r="Q1406" s="912"/>
      <c r="R1406" s="912"/>
      <c r="S1406" s="912"/>
      <c r="T1406" s="912"/>
      <c r="U1406" s="912"/>
      <c r="V1406" s="912"/>
      <c r="W1406" s="912"/>
      <c r="X1406" s="912"/>
      <c r="Y1406" s="912"/>
      <c r="Z1406" s="912"/>
      <c r="AA1406" s="912"/>
      <c r="AB1406" s="912"/>
      <c r="AC1406" s="912"/>
      <c r="AD1406" s="912"/>
      <c r="AE1406" s="912"/>
      <c r="AF1406" s="912"/>
      <c r="AG1406" s="912"/>
      <c r="AH1406" s="912"/>
      <c r="AI1406" s="912"/>
      <c r="AJ1406" s="912"/>
      <c r="AK1406" s="912"/>
      <c r="AL1406" s="912"/>
      <c r="AM1406" s="912"/>
      <c r="AN1406" s="912"/>
      <c r="AO1406" s="912"/>
      <c r="AP1406" s="912"/>
      <c r="AQ1406" s="912"/>
      <c r="AR1406" s="912"/>
      <c r="AS1406" s="912"/>
      <c r="AT1406" s="912"/>
      <c r="AU1406" s="912"/>
      <c r="AV1406" s="912"/>
      <c r="AW1406" s="912"/>
      <c r="AX1406" s="912"/>
      <c r="AY1406" s="912"/>
      <c r="AZ1406" s="912"/>
      <c r="BA1406" s="912"/>
      <c r="BB1406" s="912"/>
      <c r="BC1406" s="912"/>
      <c r="BD1406" s="912"/>
      <c r="BE1406" s="912"/>
      <c r="BF1406" s="913"/>
      <c r="BG1406" s="902"/>
      <c r="BH1406" s="903"/>
      <c r="BI1406" s="903"/>
      <c r="BJ1406" s="903"/>
      <c r="BK1406" s="903"/>
      <c r="BL1406" s="904"/>
      <c r="BM1406" s="134"/>
      <c r="BN1406" s="134"/>
      <c r="BO1406" s="134"/>
      <c r="BP1406" s="134"/>
      <c r="BQ1406" s="134"/>
      <c r="BR1406" s="134"/>
      <c r="BS1406" s="134"/>
      <c r="BT1406" s="134"/>
      <c r="BU1406" s="134"/>
      <c r="BV1406" s="134"/>
      <c r="BW1406" s="134"/>
      <c r="BX1406" s="134"/>
      <c r="BY1406" s="134"/>
      <c r="BZ1406" s="134"/>
      <c r="CA1406" s="134"/>
      <c r="CB1406" s="134"/>
    </row>
    <row r="1407" spans="1:97" s="135" customFormat="1" ht="4.5" customHeight="1">
      <c r="A1407" s="265"/>
      <c r="B1407" s="975"/>
      <c r="C1407" s="976"/>
      <c r="D1407" s="977"/>
      <c r="E1407" s="396"/>
      <c r="F1407" s="397"/>
      <c r="G1407" s="393"/>
      <c r="H1407" s="393"/>
      <c r="I1407" s="393"/>
      <c r="J1407" s="393"/>
      <c r="K1407" s="393"/>
      <c r="L1407" s="393"/>
      <c r="M1407" s="393"/>
      <c r="N1407" s="393"/>
      <c r="O1407" s="393"/>
      <c r="P1407" s="393"/>
      <c r="Q1407" s="393"/>
      <c r="R1407" s="393"/>
      <c r="S1407" s="393"/>
      <c r="T1407" s="393"/>
      <c r="U1407" s="393"/>
      <c r="V1407" s="393"/>
      <c r="W1407" s="393"/>
      <c r="X1407" s="393"/>
      <c r="Y1407" s="393"/>
      <c r="Z1407" s="393"/>
      <c r="AA1407" s="393"/>
      <c r="AB1407" s="393"/>
      <c r="AC1407" s="393"/>
      <c r="AD1407" s="393"/>
      <c r="AE1407" s="393"/>
      <c r="AF1407" s="393"/>
      <c r="AG1407" s="393"/>
      <c r="AH1407" s="393"/>
      <c r="AI1407" s="393"/>
      <c r="AJ1407" s="393"/>
      <c r="AK1407" s="393"/>
      <c r="AL1407" s="393"/>
      <c r="AM1407" s="393"/>
      <c r="AN1407" s="393"/>
      <c r="AO1407" s="393"/>
      <c r="AP1407" s="393"/>
      <c r="AQ1407" s="393"/>
      <c r="AR1407" s="393"/>
      <c r="AS1407" s="393"/>
      <c r="AT1407" s="393"/>
      <c r="AU1407" s="393"/>
      <c r="AV1407" s="393"/>
      <c r="AW1407" s="393"/>
      <c r="AX1407" s="393"/>
      <c r="AY1407" s="393"/>
      <c r="AZ1407" s="393"/>
      <c r="BA1407" s="393"/>
      <c r="BB1407" s="393"/>
      <c r="BC1407" s="393"/>
      <c r="BD1407" s="393"/>
      <c r="BE1407" s="393"/>
      <c r="BF1407" s="394"/>
      <c r="BG1407" s="905"/>
      <c r="BH1407" s="906"/>
      <c r="BI1407" s="906"/>
      <c r="BJ1407" s="906"/>
      <c r="BK1407" s="906"/>
      <c r="BL1407" s="907"/>
      <c r="BM1407" s="134"/>
      <c r="BN1407" s="134"/>
      <c r="BO1407" s="134"/>
      <c r="BP1407" s="134"/>
      <c r="BQ1407" s="134"/>
      <c r="BR1407" s="134"/>
      <c r="BS1407" s="134"/>
      <c r="BT1407" s="134"/>
      <c r="BU1407" s="134"/>
      <c r="BV1407" s="134"/>
      <c r="BW1407" s="134"/>
      <c r="BX1407" s="134"/>
      <c r="BY1407" s="134"/>
      <c r="BZ1407" s="134"/>
      <c r="CA1407" s="134"/>
      <c r="CB1407" s="134"/>
    </row>
    <row r="1408" spans="1:97" s="827" customFormat="1" ht="9.75" customHeight="1">
      <c r="BG1408" s="828"/>
      <c r="BH1408" s="828"/>
      <c r="BI1408" s="828"/>
      <c r="BJ1408" s="828"/>
      <c r="BK1408" s="828"/>
      <c r="BL1408" s="829"/>
      <c r="BM1408" s="829"/>
      <c r="BN1408" s="829"/>
      <c r="BO1408" s="829"/>
      <c r="BP1408" s="829"/>
      <c r="BQ1408" s="829"/>
      <c r="BR1408" s="829"/>
      <c r="BS1408" s="829"/>
      <c r="BT1408" s="829"/>
      <c r="BU1408" s="829"/>
      <c r="BV1408" s="829"/>
      <c r="BW1408" s="829"/>
      <c r="BX1408" s="829"/>
      <c r="BY1408" s="829"/>
      <c r="BZ1408" s="829"/>
      <c r="CA1408" s="829"/>
    </row>
    <row r="1409" spans="1:97" s="830" customFormat="1" ht="12.75" customHeight="1">
      <c r="B1409" s="831"/>
      <c r="C1409" s="831"/>
      <c r="D1409" s="831"/>
      <c r="E1409" s="858" t="s">
        <v>1513</v>
      </c>
      <c r="F1409" s="859"/>
      <c r="G1409" s="859"/>
      <c r="H1409" s="859"/>
      <c r="I1409" s="859"/>
      <c r="J1409" s="859"/>
      <c r="K1409" s="859"/>
      <c r="L1409" s="859"/>
      <c r="M1409" s="859"/>
      <c r="N1409" s="859"/>
      <c r="O1409" s="859"/>
      <c r="P1409" s="859"/>
      <c r="Q1409" s="859"/>
      <c r="R1409" s="859"/>
      <c r="S1409" s="859"/>
      <c r="T1409" s="859"/>
      <c r="U1409" s="859"/>
      <c r="V1409" s="859"/>
      <c r="W1409" s="859"/>
      <c r="X1409" s="859"/>
      <c r="Y1409" s="859"/>
      <c r="Z1409" s="859"/>
      <c r="AA1409" s="859"/>
      <c r="AB1409" s="859"/>
      <c r="AC1409" s="859"/>
      <c r="AD1409" s="859"/>
      <c r="AE1409" s="860"/>
      <c r="AF1409" s="864"/>
      <c r="AG1409" s="865"/>
      <c r="AH1409" s="865"/>
      <c r="AI1409" s="865"/>
      <c r="AJ1409" s="865"/>
      <c r="AK1409" s="865"/>
      <c r="AL1409" s="865"/>
      <c r="AM1409" s="865"/>
      <c r="AN1409" s="865"/>
      <c r="AO1409" s="865"/>
      <c r="AP1409" s="866"/>
      <c r="AQ1409" s="870"/>
      <c r="AR1409" s="870"/>
      <c r="AS1409" s="870"/>
      <c r="AT1409" s="870"/>
      <c r="AU1409" s="870"/>
      <c r="AV1409" s="870"/>
      <c r="AW1409" s="870"/>
      <c r="AX1409" s="870"/>
      <c r="AY1409" s="870"/>
      <c r="AZ1409" s="870"/>
      <c r="BA1409" s="870"/>
      <c r="BB1409" s="870"/>
      <c r="BC1409" s="870"/>
      <c r="BD1409" s="870"/>
      <c r="BE1409" s="870"/>
      <c r="BF1409" s="870"/>
      <c r="BG1409" s="832"/>
      <c r="BH1409" s="832"/>
      <c r="BI1409" s="832"/>
      <c r="BJ1409" s="832"/>
      <c r="BK1409" s="832"/>
      <c r="BL1409" s="832"/>
      <c r="BM1409" s="857" t="s">
        <v>82</v>
      </c>
      <c r="BN1409" s="857"/>
      <c r="BO1409" s="857"/>
      <c r="BP1409" s="857"/>
      <c r="BQ1409" s="857"/>
      <c r="BR1409" s="857"/>
      <c r="BS1409" s="857"/>
      <c r="BT1409" s="857"/>
      <c r="BU1409" s="857"/>
      <c r="BV1409" s="857"/>
      <c r="BW1409" s="857"/>
      <c r="BX1409" s="832"/>
      <c r="BY1409" s="832"/>
      <c r="BZ1409" s="832"/>
      <c r="CA1409" s="832"/>
      <c r="CB1409" s="832"/>
      <c r="CC1409" s="832"/>
      <c r="CD1409" s="832"/>
      <c r="CE1409" s="832"/>
      <c r="CF1409" s="832"/>
      <c r="CG1409" s="832"/>
      <c r="CH1409" s="832"/>
      <c r="CK1409" s="833"/>
      <c r="CL1409" s="834"/>
      <c r="CM1409" s="834"/>
      <c r="CN1409" s="834"/>
      <c r="CO1409" s="834"/>
      <c r="CP1409" s="834"/>
      <c r="CQ1409" s="834"/>
      <c r="CR1409" s="834"/>
      <c r="CS1409" s="834"/>
    </row>
    <row r="1410" spans="1:97" s="830" customFormat="1" ht="12.75" customHeight="1">
      <c r="B1410" s="831"/>
      <c r="C1410" s="831"/>
      <c r="D1410" s="831"/>
      <c r="E1410" s="861"/>
      <c r="F1410" s="862"/>
      <c r="G1410" s="862"/>
      <c r="H1410" s="862"/>
      <c r="I1410" s="862"/>
      <c r="J1410" s="862"/>
      <c r="K1410" s="862"/>
      <c r="L1410" s="862"/>
      <c r="M1410" s="862"/>
      <c r="N1410" s="862"/>
      <c r="O1410" s="862"/>
      <c r="P1410" s="862"/>
      <c r="Q1410" s="862"/>
      <c r="R1410" s="862"/>
      <c r="S1410" s="862"/>
      <c r="T1410" s="862"/>
      <c r="U1410" s="862"/>
      <c r="V1410" s="862"/>
      <c r="W1410" s="862"/>
      <c r="X1410" s="862"/>
      <c r="Y1410" s="862"/>
      <c r="Z1410" s="862"/>
      <c r="AA1410" s="862"/>
      <c r="AB1410" s="862"/>
      <c r="AC1410" s="862"/>
      <c r="AD1410" s="862"/>
      <c r="AE1410" s="863"/>
      <c r="AF1410" s="867"/>
      <c r="AG1410" s="868"/>
      <c r="AH1410" s="868"/>
      <c r="AI1410" s="868"/>
      <c r="AJ1410" s="868"/>
      <c r="AK1410" s="868"/>
      <c r="AL1410" s="868"/>
      <c r="AM1410" s="868"/>
      <c r="AN1410" s="868"/>
      <c r="AO1410" s="868"/>
      <c r="AP1410" s="869"/>
      <c r="AQ1410" s="870"/>
      <c r="AR1410" s="870"/>
      <c r="AS1410" s="870"/>
      <c r="AT1410" s="870"/>
      <c r="AU1410" s="870"/>
      <c r="AV1410" s="870"/>
      <c r="AW1410" s="870"/>
      <c r="AX1410" s="870"/>
      <c r="AY1410" s="870"/>
      <c r="AZ1410" s="870"/>
      <c r="BA1410" s="870"/>
      <c r="BB1410" s="870"/>
      <c r="BC1410" s="870"/>
      <c r="BD1410" s="870"/>
      <c r="BE1410" s="870"/>
      <c r="BF1410" s="870"/>
      <c r="BG1410" s="832"/>
      <c r="BH1410" s="832"/>
      <c r="BI1410" s="832"/>
      <c r="BJ1410" s="832"/>
      <c r="BK1410" s="832"/>
      <c r="BL1410" s="832"/>
      <c r="BM1410" s="832"/>
      <c r="BN1410" s="832"/>
      <c r="BO1410" s="832"/>
      <c r="BP1410" s="832"/>
      <c r="BQ1410" s="832"/>
      <c r="BR1410" s="832"/>
      <c r="BS1410" s="832"/>
      <c r="BT1410" s="832"/>
      <c r="BU1410" s="832"/>
      <c r="BV1410" s="832"/>
      <c r="BW1410" s="832"/>
      <c r="BX1410" s="832"/>
      <c r="BY1410" s="832"/>
      <c r="BZ1410" s="832"/>
      <c r="CA1410" s="832"/>
      <c r="CB1410" s="832"/>
      <c r="CC1410" s="832"/>
      <c r="CD1410" s="832"/>
      <c r="CE1410" s="832"/>
      <c r="CF1410" s="832"/>
      <c r="CG1410" s="832"/>
      <c r="CH1410" s="832"/>
      <c r="CK1410" s="833"/>
      <c r="CL1410" s="833"/>
      <c r="CM1410" s="833"/>
      <c r="CN1410" s="833"/>
      <c r="CO1410" s="833"/>
      <c r="CP1410" s="834"/>
      <c r="CQ1410" s="834"/>
      <c r="CR1410" s="834"/>
      <c r="CS1410" s="834"/>
    </row>
    <row r="1411" spans="1:97" s="8" customFormat="1" ht="12" customHeight="1">
      <c r="A1411" s="266"/>
      <c r="B1411" s="9"/>
      <c r="C1411" s="9"/>
      <c r="D1411" s="9"/>
      <c r="E1411" s="9"/>
      <c r="F1411" s="9"/>
      <c r="G1411" s="9"/>
      <c r="H1411" s="9"/>
      <c r="I1411" s="9"/>
      <c r="J1411" s="9"/>
      <c r="K1411" s="9"/>
      <c r="L1411" s="9"/>
      <c r="M1411" s="9"/>
      <c r="N1411" s="9"/>
      <c r="O1411" s="9"/>
      <c r="P1411" s="9"/>
      <c r="Q1411" s="9"/>
      <c r="R1411" s="9"/>
      <c r="S1411" s="9"/>
      <c r="BG1411" s="102"/>
      <c r="BH1411" s="102"/>
      <c r="BI1411" s="102"/>
      <c r="BJ1411" s="102"/>
      <c r="BK1411" s="102"/>
      <c r="BL1411" s="102"/>
      <c r="BM1411" s="136"/>
      <c r="BN1411" s="136"/>
      <c r="BO1411" s="136"/>
      <c r="BP1411" s="136"/>
      <c r="BQ1411" s="136"/>
      <c r="BR1411" s="136"/>
      <c r="BS1411" s="136"/>
      <c r="BT1411" s="136"/>
      <c r="BU1411" s="136"/>
      <c r="BV1411" s="136"/>
      <c r="BW1411" s="136"/>
      <c r="BX1411" s="136"/>
      <c r="BY1411" s="136"/>
      <c r="BZ1411" s="136"/>
      <c r="CA1411" s="136"/>
      <c r="CB1411" s="136"/>
    </row>
    <row r="1412" spans="1:97" s="14" customFormat="1" ht="20.100000000000001" customHeight="1">
      <c r="A1412" s="113" t="s">
        <v>465</v>
      </c>
      <c r="B1412" s="90"/>
      <c r="C1412" s="90"/>
      <c r="D1412" s="11"/>
      <c r="E1412" s="12"/>
      <c r="F1412" s="12"/>
      <c r="G1412" s="12"/>
      <c r="H1412" s="12"/>
      <c r="I1412" s="12"/>
      <c r="J1412" s="12"/>
      <c r="K1412" s="12"/>
      <c r="L1412" s="12"/>
      <c r="M1412" s="12"/>
      <c r="N1412" s="12"/>
      <c r="O1412" s="12"/>
      <c r="P1412" s="12"/>
      <c r="Q1412" s="12"/>
      <c r="R1412" s="12"/>
      <c r="S1412" s="12"/>
      <c r="T1412" s="12"/>
      <c r="U1412" s="12"/>
      <c r="V1412" s="12"/>
      <c r="W1412" s="13"/>
      <c r="X1412" s="13"/>
      <c r="Y1412" s="13"/>
      <c r="Z1412" s="13"/>
      <c r="AA1412" s="13"/>
      <c r="AB1412" s="13"/>
      <c r="AC1412" s="13"/>
      <c r="AD1412" s="13"/>
      <c r="AE1412" s="13"/>
      <c r="AF1412" s="13"/>
      <c r="AG1412" s="13"/>
      <c r="AH1412" s="13"/>
      <c r="AI1412" s="13"/>
      <c r="AJ1412" s="13"/>
      <c r="AK1412" s="13"/>
      <c r="AL1412" s="13"/>
      <c r="AM1412" s="13"/>
      <c r="AN1412" s="13"/>
      <c r="AO1412" s="13"/>
      <c r="AP1412" s="13"/>
      <c r="BG1412" s="93"/>
      <c r="BH1412" s="93"/>
      <c r="BI1412" s="93"/>
      <c r="BJ1412" s="93"/>
      <c r="BK1412" s="93"/>
      <c r="BL1412" s="93"/>
      <c r="BM1412" s="101"/>
      <c r="BN1412" s="101"/>
      <c r="BO1412" s="101"/>
      <c r="BP1412" s="101"/>
      <c r="BQ1412" s="101"/>
      <c r="BR1412" s="101"/>
      <c r="BS1412" s="101"/>
      <c r="BT1412" s="101"/>
      <c r="BU1412" s="101"/>
      <c r="BV1412" s="101"/>
      <c r="BW1412" s="101"/>
      <c r="BX1412" s="101"/>
      <c r="BY1412" s="101"/>
      <c r="BZ1412" s="101"/>
      <c r="CA1412" s="101"/>
      <c r="CB1412" s="101"/>
    </row>
    <row r="1413" spans="1:97" s="135" customFormat="1" ht="12.75" customHeight="1">
      <c r="A1413" s="133"/>
      <c r="B1413" s="969" t="s">
        <v>30</v>
      </c>
      <c r="C1413" s="970"/>
      <c r="D1413" s="971"/>
      <c r="E1413" s="931" t="s">
        <v>736</v>
      </c>
      <c r="F1413" s="932"/>
      <c r="G1413" s="932"/>
      <c r="H1413" s="932"/>
      <c r="I1413" s="932"/>
      <c r="J1413" s="932"/>
      <c r="K1413" s="932"/>
      <c r="L1413" s="932"/>
      <c r="M1413" s="932"/>
      <c r="N1413" s="932"/>
      <c r="O1413" s="932"/>
      <c r="P1413" s="932"/>
      <c r="Q1413" s="932"/>
      <c r="R1413" s="932"/>
      <c r="S1413" s="932"/>
      <c r="T1413" s="932"/>
      <c r="U1413" s="932"/>
      <c r="V1413" s="932"/>
      <c r="W1413" s="932"/>
      <c r="X1413" s="932"/>
      <c r="Y1413" s="932"/>
      <c r="Z1413" s="932"/>
      <c r="AA1413" s="932"/>
      <c r="AB1413" s="932"/>
      <c r="AC1413" s="932"/>
      <c r="AD1413" s="932"/>
      <c r="AE1413" s="932"/>
      <c r="AF1413" s="932"/>
      <c r="AG1413" s="932"/>
      <c r="AH1413" s="932"/>
      <c r="AI1413" s="932"/>
      <c r="AJ1413" s="932"/>
      <c r="AK1413" s="932"/>
      <c r="AL1413" s="932"/>
      <c r="AM1413" s="932"/>
      <c r="AN1413" s="932"/>
      <c r="AO1413" s="932"/>
      <c r="AP1413" s="932"/>
      <c r="AQ1413" s="932"/>
      <c r="AR1413" s="932"/>
      <c r="AS1413" s="932"/>
      <c r="AT1413" s="932"/>
      <c r="AU1413" s="932"/>
      <c r="AV1413" s="932"/>
      <c r="AW1413" s="932"/>
      <c r="AX1413" s="932"/>
      <c r="AY1413" s="932"/>
      <c r="AZ1413" s="932"/>
      <c r="BA1413" s="932"/>
      <c r="BB1413" s="932"/>
      <c r="BC1413" s="932"/>
      <c r="BD1413" s="932"/>
      <c r="BE1413" s="932"/>
      <c r="BF1413" s="933"/>
      <c r="BG1413" s="966"/>
      <c r="BH1413" s="966"/>
      <c r="BI1413" s="966"/>
      <c r="BJ1413" s="966"/>
      <c r="BK1413" s="966"/>
      <c r="BL1413" s="966"/>
      <c r="BM1413" s="134"/>
      <c r="BN1413" s="134"/>
      <c r="BO1413" s="134"/>
      <c r="BP1413" s="134"/>
      <c r="BQ1413" s="134"/>
      <c r="BR1413" s="134"/>
      <c r="BS1413" s="134"/>
      <c r="BT1413" s="134"/>
      <c r="BU1413" s="134"/>
      <c r="BV1413" s="134"/>
      <c r="BW1413" s="134"/>
      <c r="BX1413" s="134"/>
      <c r="BY1413" s="134"/>
      <c r="BZ1413" s="134"/>
      <c r="CA1413" s="134"/>
    </row>
    <row r="1414" spans="1:97" s="135" customFormat="1" ht="12.75" customHeight="1">
      <c r="A1414" s="133"/>
      <c r="B1414" s="972"/>
      <c r="C1414" s="973"/>
      <c r="D1414" s="974"/>
      <c r="E1414" s="934"/>
      <c r="F1414" s="935"/>
      <c r="G1414" s="935"/>
      <c r="H1414" s="935"/>
      <c r="I1414" s="935"/>
      <c r="J1414" s="935"/>
      <c r="K1414" s="935"/>
      <c r="L1414" s="935"/>
      <c r="M1414" s="935"/>
      <c r="N1414" s="935"/>
      <c r="O1414" s="935"/>
      <c r="P1414" s="935"/>
      <c r="Q1414" s="935"/>
      <c r="R1414" s="935"/>
      <c r="S1414" s="935"/>
      <c r="T1414" s="935"/>
      <c r="U1414" s="935"/>
      <c r="V1414" s="935"/>
      <c r="W1414" s="935"/>
      <c r="X1414" s="935"/>
      <c r="Y1414" s="935"/>
      <c r="Z1414" s="935"/>
      <c r="AA1414" s="935"/>
      <c r="AB1414" s="935"/>
      <c r="AC1414" s="935"/>
      <c r="AD1414" s="935"/>
      <c r="AE1414" s="935"/>
      <c r="AF1414" s="935"/>
      <c r="AG1414" s="935"/>
      <c r="AH1414" s="935"/>
      <c r="AI1414" s="935"/>
      <c r="AJ1414" s="935"/>
      <c r="AK1414" s="935"/>
      <c r="AL1414" s="935"/>
      <c r="AM1414" s="935"/>
      <c r="AN1414" s="935"/>
      <c r="AO1414" s="935"/>
      <c r="AP1414" s="935"/>
      <c r="AQ1414" s="935"/>
      <c r="AR1414" s="935"/>
      <c r="AS1414" s="935"/>
      <c r="AT1414" s="935"/>
      <c r="AU1414" s="935"/>
      <c r="AV1414" s="935"/>
      <c r="AW1414" s="935"/>
      <c r="AX1414" s="935"/>
      <c r="AY1414" s="935"/>
      <c r="AZ1414" s="935"/>
      <c r="BA1414" s="935"/>
      <c r="BB1414" s="935"/>
      <c r="BC1414" s="935"/>
      <c r="BD1414" s="935"/>
      <c r="BE1414" s="935"/>
      <c r="BF1414" s="936"/>
      <c r="BG1414" s="966"/>
      <c r="BH1414" s="966"/>
      <c r="BI1414" s="966"/>
      <c r="BJ1414" s="966"/>
      <c r="BK1414" s="966"/>
      <c r="BL1414" s="966"/>
      <c r="BM1414" s="134"/>
      <c r="BN1414" s="134"/>
      <c r="BO1414" s="134"/>
      <c r="BP1414" s="134"/>
      <c r="BQ1414" s="134"/>
      <c r="BR1414" s="134"/>
      <c r="BS1414" s="134"/>
      <c r="BT1414" s="134"/>
      <c r="BU1414" s="134"/>
      <c r="BV1414" s="134"/>
      <c r="BW1414" s="134"/>
      <c r="BX1414" s="134"/>
      <c r="BY1414" s="134"/>
      <c r="BZ1414" s="134"/>
      <c r="CA1414" s="134"/>
    </row>
    <row r="1415" spans="1:97" s="135" customFormat="1" ht="12.75" customHeight="1">
      <c r="A1415" s="133"/>
      <c r="B1415" s="972"/>
      <c r="C1415" s="973"/>
      <c r="D1415" s="974"/>
      <c r="E1415" s="934"/>
      <c r="F1415" s="935"/>
      <c r="G1415" s="935"/>
      <c r="H1415" s="935"/>
      <c r="I1415" s="935"/>
      <c r="J1415" s="935"/>
      <c r="K1415" s="935"/>
      <c r="L1415" s="935"/>
      <c r="M1415" s="935"/>
      <c r="N1415" s="935"/>
      <c r="O1415" s="935"/>
      <c r="P1415" s="935"/>
      <c r="Q1415" s="935"/>
      <c r="R1415" s="935"/>
      <c r="S1415" s="935"/>
      <c r="T1415" s="935"/>
      <c r="U1415" s="935"/>
      <c r="V1415" s="935"/>
      <c r="W1415" s="935"/>
      <c r="X1415" s="935"/>
      <c r="Y1415" s="935"/>
      <c r="Z1415" s="935"/>
      <c r="AA1415" s="935"/>
      <c r="AB1415" s="935"/>
      <c r="AC1415" s="935"/>
      <c r="AD1415" s="935"/>
      <c r="AE1415" s="935"/>
      <c r="AF1415" s="935"/>
      <c r="AG1415" s="935"/>
      <c r="AH1415" s="935"/>
      <c r="AI1415" s="935"/>
      <c r="AJ1415" s="935"/>
      <c r="AK1415" s="935"/>
      <c r="AL1415" s="935"/>
      <c r="AM1415" s="935"/>
      <c r="AN1415" s="935"/>
      <c r="AO1415" s="935"/>
      <c r="AP1415" s="935"/>
      <c r="AQ1415" s="935"/>
      <c r="AR1415" s="935"/>
      <c r="AS1415" s="935"/>
      <c r="AT1415" s="935"/>
      <c r="AU1415" s="935"/>
      <c r="AV1415" s="935"/>
      <c r="AW1415" s="935"/>
      <c r="AX1415" s="935"/>
      <c r="AY1415" s="935"/>
      <c r="AZ1415" s="935"/>
      <c r="BA1415" s="935"/>
      <c r="BB1415" s="935"/>
      <c r="BC1415" s="935"/>
      <c r="BD1415" s="935"/>
      <c r="BE1415" s="935"/>
      <c r="BF1415" s="936"/>
      <c r="BG1415" s="966"/>
      <c r="BH1415" s="966"/>
      <c r="BI1415" s="966"/>
      <c r="BJ1415" s="966"/>
      <c r="BK1415" s="966"/>
      <c r="BL1415" s="966"/>
      <c r="BM1415" s="134"/>
      <c r="BN1415" s="134"/>
      <c r="BO1415" s="134"/>
      <c r="BP1415" s="134"/>
      <c r="BQ1415" s="134"/>
      <c r="BR1415" s="134"/>
      <c r="BS1415" s="134"/>
      <c r="BT1415" s="134"/>
      <c r="BU1415" s="134"/>
      <c r="BV1415" s="134"/>
      <c r="BW1415" s="134"/>
      <c r="BX1415" s="134"/>
      <c r="BY1415" s="134"/>
      <c r="BZ1415" s="134"/>
      <c r="CA1415" s="134"/>
    </row>
    <row r="1416" spans="1:97" s="135" customFormat="1" ht="12.75" customHeight="1">
      <c r="A1416" s="133"/>
      <c r="B1416" s="972"/>
      <c r="C1416" s="973"/>
      <c r="D1416" s="974"/>
      <c r="E1416" s="934"/>
      <c r="F1416" s="935"/>
      <c r="G1416" s="935"/>
      <c r="H1416" s="935"/>
      <c r="I1416" s="935"/>
      <c r="J1416" s="935"/>
      <c r="K1416" s="935"/>
      <c r="L1416" s="935"/>
      <c r="M1416" s="935"/>
      <c r="N1416" s="935"/>
      <c r="O1416" s="935"/>
      <c r="P1416" s="935"/>
      <c r="Q1416" s="935"/>
      <c r="R1416" s="935"/>
      <c r="S1416" s="935"/>
      <c r="T1416" s="935"/>
      <c r="U1416" s="935"/>
      <c r="V1416" s="935"/>
      <c r="W1416" s="935"/>
      <c r="X1416" s="935"/>
      <c r="Y1416" s="935"/>
      <c r="Z1416" s="935"/>
      <c r="AA1416" s="935"/>
      <c r="AB1416" s="935"/>
      <c r="AC1416" s="935"/>
      <c r="AD1416" s="935"/>
      <c r="AE1416" s="935"/>
      <c r="AF1416" s="935"/>
      <c r="AG1416" s="935"/>
      <c r="AH1416" s="935"/>
      <c r="AI1416" s="935"/>
      <c r="AJ1416" s="935"/>
      <c r="AK1416" s="935"/>
      <c r="AL1416" s="935"/>
      <c r="AM1416" s="935"/>
      <c r="AN1416" s="935"/>
      <c r="AO1416" s="935"/>
      <c r="AP1416" s="935"/>
      <c r="AQ1416" s="935"/>
      <c r="AR1416" s="935"/>
      <c r="AS1416" s="935"/>
      <c r="AT1416" s="935"/>
      <c r="AU1416" s="935"/>
      <c r="AV1416" s="935"/>
      <c r="AW1416" s="935"/>
      <c r="AX1416" s="935"/>
      <c r="AY1416" s="935"/>
      <c r="AZ1416" s="935"/>
      <c r="BA1416" s="935"/>
      <c r="BB1416" s="935"/>
      <c r="BC1416" s="935"/>
      <c r="BD1416" s="935"/>
      <c r="BE1416" s="935"/>
      <c r="BF1416" s="936"/>
      <c r="BG1416" s="966"/>
      <c r="BH1416" s="966"/>
      <c r="BI1416" s="966"/>
      <c r="BJ1416" s="966"/>
      <c r="BK1416" s="966"/>
      <c r="BL1416" s="966"/>
      <c r="BM1416" s="134"/>
      <c r="BN1416" s="134"/>
      <c r="BO1416" s="134"/>
      <c r="BP1416" s="134"/>
      <c r="BQ1416" s="134"/>
      <c r="BR1416" s="134"/>
      <c r="BS1416" s="134"/>
      <c r="BT1416" s="134"/>
      <c r="BU1416" s="134"/>
      <c r="BV1416" s="134"/>
      <c r="BW1416" s="134"/>
      <c r="BX1416" s="134"/>
      <c r="BY1416" s="134"/>
      <c r="BZ1416" s="134"/>
      <c r="CA1416" s="134"/>
    </row>
    <row r="1417" spans="1:97" s="135" customFormat="1" ht="12.75" customHeight="1">
      <c r="A1417" s="133"/>
      <c r="B1417" s="969" t="s">
        <v>33</v>
      </c>
      <c r="C1417" s="970"/>
      <c r="D1417" s="971"/>
      <c r="E1417" s="931" t="s">
        <v>468</v>
      </c>
      <c r="F1417" s="932"/>
      <c r="G1417" s="932"/>
      <c r="H1417" s="932"/>
      <c r="I1417" s="932"/>
      <c r="J1417" s="932"/>
      <c r="K1417" s="932"/>
      <c r="L1417" s="932"/>
      <c r="M1417" s="932"/>
      <c r="N1417" s="932"/>
      <c r="O1417" s="932"/>
      <c r="P1417" s="932"/>
      <c r="Q1417" s="932"/>
      <c r="R1417" s="932"/>
      <c r="S1417" s="932"/>
      <c r="T1417" s="932"/>
      <c r="U1417" s="932"/>
      <c r="V1417" s="932"/>
      <c r="W1417" s="932"/>
      <c r="X1417" s="932"/>
      <c r="Y1417" s="932"/>
      <c r="Z1417" s="932"/>
      <c r="AA1417" s="932"/>
      <c r="AB1417" s="932"/>
      <c r="AC1417" s="932"/>
      <c r="AD1417" s="932"/>
      <c r="AE1417" s="932"/>
      <c r="AF1417" s="932"/>
      <c r="AG1417" s="932"/>
      <c r="AH1417" s="932"/>
      <c r="AI1417" s="932"/>
      <c r="AJ1417" s="932"/>
      <c r="AK1417" s="932"/>
      <c r="AL1417" s="932"/>
      <c r="AM1417" s="932"/>
      <c r="AN1417" s="932"/>
      <c r="AO1417" s="932"/>
      <c r="AP1417" s="932"/>
      <c r="AQ1417" s="932"/>
      <c r="AR1417" s="932"/>
      <c r="AS1417" s="932"/>
      <c r="AT1417" s="932"/>
      <c r="AU1417" s="932"/>
      <c r="AV1417" s="932"/>
      <c r="AW1417" s="932"/>
      <c r="AX1417" s="932"/>
      <c r="AY1417" s="932"/>
      <c r="AZ1417" s="932"/>
      <c r="BA1417" s="932"/>
      <c r="BB1417" s="932"/>
      <c r="BC1417" s="932"/>
      <c r="BD1417" s="932"/>
      <c r="BE1417" s="932"/>
      <c r="BF1417" s="933"/>
      <c r="BG1417" s="966"/>
      <c r="BH1417" s="966"/>
      <c r="BI1417" s="966"/>
      <c r="BJ1417" s="966"/>
      <c r="BK1417" s="966"/>
      <c r="BL1417" s="966"/>
      <c r="BM1417" s="134"/>
      <c r="BN1417" s="134"/>
      <c r="BO1417" s="134"/>
      <c r="BP1417" s="134"/>
      <c r="BQ1417" s="134"/>
      <c r="BR1417" s="134"/>
      <c r="BS1417" s="134"/>
      <c r="BT1417" s="134"/>
      <c r="BU1417" s="134"/>
      <c r="BV1417" s="134"/>
      <c r="BW1417" s="134"/>
      <c r="BX1417" s="134"/>
      <c r="BY1417" s="134"/>
      <c r="BZ1417" s="134"/>
      <c r="CA1417" s="134"/>
    </row>
    <row r="1418" spans="1:97" s="135" customFormat="1" ht="12.75" customHeight="1">
      <c r="A1418" s="133"/>
      <c r="B1418" s="972"/>
      <c r="C1418" s="973"/>
      <c r="D1418" s="974"/>
      <c r="E1418" s="934"/>
      <c r="F1418" s="935"/>
      <c r="G1418" s="935"/>
      <c r="H1418" s="935"/>
      <c r="I1418" s="935"/>
      <c r="J1418" s="935"/>
      <c r="K1418" s="935"/>
      <c r="L1418" s="935"/>
      <c r="M1418" s="935"/>
      <c r="N1418" s="935"/>
      <c r="O1418" s="935"/>
      <c r="P1418" s="935"/>
      <c r="Q1418" s="935"/>
      <c r="R1418" s="935"/>
      <c r="S1418" s="935"/>
      <c r="T1418" s="935"/>
      <c r="U1418" s="935"/>
      <c r="V1418" s="935"/>
      <c r="W1418" s="935"/>
      <c r="X1418" s="935"/>
      <c r="Y1418" s="935"/>
      <c r="Z1418" s="935"/>
      <c r="AA1418" s="935"/>
      <c r="AB1418" s="935"/>
      <c r="AC1418" s="935"/>
      <c r="AD1418" s="935"/>
      <c r="AE1418" s="935"/>
      <c r="AF1418" s="935"/>
      <c r="AG1418" s="935"/>
      <c r="AH1418" s="935"/>
      <c r="AI1418" s="935"/>
      <c r="AJ1418" s="935"/>
      <c r="AK1418" s="935"/>
      <c r="AL1418" s="935"/>
      <c r="AM1418" s="935"/>
      <c r="AN1418" s="935"/>
      <c r="AO1418" s="935"/>
      <c r="AP1418" s="935"/>
      <c r="AQ1418" s="935"/>
      <c r="AR1418" s="935"/>
      <c r="AS1418" s="935"/>
      <c r="AT1418" s="935"/>
      <c r="AU1418" s="935"/>
      <c r="AV1418" s="935"/>
      <c r="AW1418" s="935"/>
      <c r="AX1418" s="935"/>
      <c r="AY1418" s="935"/>
      <c r="AZ1418" s="935"/>
      <c r="BA1418" s="935"/>
      <c r="BB1418" s="935"/>
      <c r="BC1418" s="935"/>
      <c r="BD1418" s="935"/>
      <c r="BE1418" s="935"/>
      <c r="BF1418" s="936"/>
      <c r="BG1418" s="966"/>
      <c r="BH1418" s="966"/>
      <c r="BI1418" s="966"/>
      <c r="BJ1418" s="966"/>
      <c r="BK1418" s="966"/>
      <c r="BL1418" s="966"/>
      <c r="BM1418" s="134"/>
      <c r="BN1418" s="134"/>
      <c r="BO1418" s="134"/>
      <c r="BP1418" s="134"/>
      <c r="BQ1418" s="134"/>
      <c r="BR1418" s="134"/>
      <c r="BS1418" s="134"/>
      <c r="BT1418" s="134"/>
      <c r="BU1418" s="134"/>
      <c r="BV1418" s="134"/>
      <c r="BW1418" s="134"/>
      <c r="BX1418" s="134"/>
      <c r="BY1418" s="134"/>
      <c r="BZ1418" s="134"/>
      <c r="CA1418" s="134"/>
    </row>
    <row r="1419" spans="1:97" s="135" customFormat="1" ht="12.75" customHeight="1">
      <c r="A1419" s="133"/>
      <c r="B1419" s="972"/>
      <c r="C1419" s="973"/>
      <c r="D1419" s="974"/>
      <c r="E1419" s="934"/>
      <c r="F1419" s="935"/>
      <c r="G1419" s="935"/>
      <c r="H1419" s="935"/>
      <c r="I1419" s="935"/>
      <c r="J1419" s="935"/>
      <c r="K1419" s="935"/>
      <c r="L1419" s="935"/>
      <c r="M1419" s="935"/>
      <c r="N1419" s="935"/>
      <c r="O1419" s="935"/>
      <c r="P1419" s="935"/>
      <c r="Q1419" s="935"/>
      <c r="R1419" s="935"/>
      <c r="S1419" s="935"/>
      <c r="T1419" s="935"/>
      <c r="U1419" s="935"/>
      <c r="V1419" s="935"/>
      <c r="W1419" s="935"/>
      <c r="X1419" s="935"/>
      <c r="Y1419" s="935"/>
      <c r="Z1419" s="935"/>
      <c r="AA1419" s="935"/>
      <c r="AB1419" s="935"/>
      <c r="AC1419" s="935"/>
      <c r="AD1419" s="935"/>
      <c r="AE1419" s="935"/>
      <c r="AF1419" s="935"/>
      <c r="AG1419" s="935"/>
      <c r="AH1419" s="935"/>
      <c r="AI1419" s="935"/>
      <c r="AJ1419" s="935"/>
      <c r="AK1419" s="935"/>
      <c r="AL1419" s="935"/>
      <c r="AM1419" s="935"/>
      <c r="AN1419" s="935"/>
      <c r="AO1419" s="935"/>
      <c r="AP1419" s="935"/>
      <c r="AQ1419" s="935"/>
      <c r="AR1419" s="935"/>
      <c r="AS1419" s="935"/>
      <c r="AT1419" s="935"/>
      <c r="AU1419" s="935"/>
      <c r="AV1419" s="935"/>
      <c r="AW1419" s="935"/>
      <c r="AX1419" s="935"/>
      <c r="AY1419" s="935"/>
      <c r="AZ1419" s="935"/>
      <c r="BA1419" s="935"/>
      <c r="BB1419" s="935"/>
      <c r="BC1419" s="935"/>
      <c r="BD1419" s="935"/>
      <c r="BE1419" s="935"/>
      <c r="BF1419" s="936"/>
      <c r="BG1419" s="966"/>
      <c r="BH1419" s="966"/>
      <c r="BI1419" s="966"/>
      <c r="BJ1419" s="966"/>
      <c r="BK1419" s="966"/>
      <c r="BL1419" s="966"/>
      <c r="BM1419" s="134"/>
      <c r="BN1419" s="134"/>
      <c r="BO1419" s="134"/>
      <c r="BP1419" s="134"/>
      <c r="BQ1419" s="134"/>
      <c r="BR1419" s="134"/>
      <c r="BS1419" s="134"/>
      <c r="BT1419" s="134"/>
      <c r="BU1419" s="134"/>
      <c r="BV1419" s="134"/>
      <c r="BW1419" s="134"/>
      <c r="BX1419" s="134"/>
      <c r="BY1419" s="134"/>
      <c r="BZ1419" s="134"/>
      <c r="CA1419" s="134"/>
    </row>
    <row r="1420" spans="1:97" s="135" customFormat="1" ht="12.75" customHeight="1">
      <c r="A1420" s="133"/>
      <c r="B1420" s="972"/>
      <c r="C1420" s="973"/>
      <c r="D1420" s="974"/>
      <c r="E1420" s="934"/>
      <c r="F1420" s="935"/>
      <c r="G1420" s="935"/>
      <c r="H1420" s="935"/>
      <c r="I1420" s="935"/>
      <c r="J1420" s="935"/>
      <c r="K1420" s="935"/>
      <c r="L1420" s="935"/>
      <c r="M1420" s="935"/>
      <c r="N1420" s="935"/>
      <c r="O1420" s="935"/>
      <c r="P1420" s="935"/>
      <c r="Q1420" s="935"/>
      <c r="R1420" s="935"/>
      <c r="S1420" s="935"/>
      <c r="T1420" s="935"/>
      <c r="U1420" s="935"/>
      <c r="V1420" s="935"/>
      <c r="W1420" s="935"/>
      <c r="X1420" s="935"/>
      <c r="Y1420" s="935"/>
      <c r="Z1420" s="935"/>
      <c r="AA1420" s="935"/>
      <c r="AB1420" s="935"/>
      <c r="AC1420" s="935"/>
      <c r="AD1420" s="935"/>
      <c r="AE1420" s="935"/>
      <c r="AF1420" s="935"/>
      <c r="AG1420" s="935"/>
      <c r="AH1420" s="935"/>
      <c r="AI1420" s="935"/>
      <c r="AJ1420" s="935"/>
      <c r="AK1420" s="935"/>
      <c r="AL1420" s="935"/>
      <c r="AM1420" s="935"/>
      <c r="AN1420" s="935"/>
      <c r="AO1420" s="935"/>
      <c r="AP1420" s="935"/>
      <c r="AQ1420" s="935"/>
      <c r="AR1420" s="935"/>
      <c r="AS1420" s="935"/>
      <c r="AT1420" s="935"/>
      <c r="AU1420" s="935"/>
      <c r="AV1420" s="935"/>
      <c r="AW1420" s="935"/>
      <c r="AX1420" s="935"/>
      <c r="AY1420" s="935"/>
      <c r="AZ1420" s="935"/>
      <c r="BA1420" s="935"/>
      <c r="BB1420" s="935"/>
      <c r="BC1420" s="935"/>
      <c r="BD1420" s="935"/>
      <c r="BE1420" s="935"/>
      <c r="BF1420" s="936"/>
      <c r="BG1420" s="966"/>
      <c r="BH1420" s="966"/>
      <c r="BI1420" s="966"/>
      <c r="BJ1420" s="966"/>
      <c r="BK1420" s="966"/>
      <c r="BL1420" s="966"/>
      <c r="BM1420" s="134"/>
      <c r="BN1420" s="134"/>
      <c r="BO1420" s="134"/>
      <c r="BP1420" s="134"/>
      <c r="BQ1420" s="134"/>
      <c r="BR1420" s="134"/>
      <c r="BS1420" s="134"/>
      <c r="BT1420" s="134"/>
      <c r="BU1420" s="134"/>
      <c r="BV1420" s="134"/>
      <c r="BW1420" s="134"/>
      <c r="BX1420" s="134"/>
      <c r="BY1420" s="134"/>
      <c r="BZ1420" s="134"/>
      <c r="CA1420" s="134"/>
    </row>
    <row r="1421" spans="1:97" s="135" customFormat="1" ht="12.75" customHeight="1">
      <c r="A1421" s="133"/>
      <c r="B1421" s="969" t="s">
        <v>34</v>
      </c>
      <c r="C1421" s="970"/>
      <c r="D1421" s="971"/>
      <c r="E1421" s="931" t="s">
        <v>469</v>
      </c>
      <c r="F1421" s="932"/>
      <c r="G1421" s="932"/>
      <c r="H1421" s="932"/>
      <c r="I1421" s="932"/>
      <c r="J1421" s="932"/>
      <c r="K1421" s="932"/>
      <c r="L1421" s="932"/>
      <c r="M1421" s="932"/>
      <c r="N1421" s="932"/>
      <c r="O1421" s="932"/>
      <c r="P1421" s="932"/>
      <c r="Q1421" s="932"/>
      <c r="R1421" s="932"/>
      <c r="S1421" s="932"/>
      <c r="T1421" s="932"/>
      <c r="U1421" s="932"/>
      <c r="V1421" s="932"/>
      <c r="W1421" s="932"/>
      <c r="X1421" s="932"/>
      <c r="Y1421" s="932"/>
      <c r="Z1421" s="932"/>
      <c r="AA1421" s="932"/>
      <c r="AB1421" s="932"/>
      <c r="AC1421" s="932"/>
      <c r="AD1421" s="932"/>
      <c r="AE1421" s="932"/>
      <c r="AF1421" s="932"/>
      <c r="AG1421" s="932"/>
      <c r="AH1421" s="932"/>
      <c r="AI1421" s="932"/>
      <c r="AJ1421" s="932"/>
      <c r="AK1421" s="932"/>
      <c r="AL1421" s="932"/>
      <c r="AM1421" s="932"/>
      <c r="AN1421" s="932"/>
      <c r="AO1421" s="932"/>
      <c r="AP1421" s="932"/>
      <c r="AQ1421" s="932"/>
      <c r="AR1421" s="932"/>
      <c r="AS1421" s="932"/>
      <c r="AT1421" s="932"/>
      <c r="AU1421" s="932"/>
      <c r="AV1421" s="932"/>
      <c r="AW1421" s="932"/>
      <c r="AX1421" s="932"/>
      <c r="AY1421" s="932"/>
      <c r="AZ1421" s="932"/>
      <c r="BA1421" s="932"/>
      <c r="BB1421" s="932"/>
      <c r="BC1421" s="932"/>
      <c r="BD1421" s="932"/>
      <c r="BE1421" s="932"/>
      <c r="BF1421" s="933"/>
      <c r="BG1421" s="966"/>
      <c r="BH1421" s="966"/>
      <c r="BI1421" s="966"/>
      <c r="BJ1421" s="966"/>
      <c r="BK1421" s="966"/>
      <c r="BL1421" s="966"/>
      <c r="BM1421" s="134"/>
      <c r="BN1421" s="134"/>
      <c r="BO1421" s="134"/>
      <c r="BP1421" s="134"/>
      <c r="BQ1421" s="134"/>
      <c r="BR1421" s="134"/>
      <c r="BS1421" s="134"/>
      <c r="BT1421" s="134"/>
      <c r="BU1421" s="134"/>
      <c r="BV1421" s="134"/>
      <c r="BW1421" s="134"/>
      <c r="BX1421" s="134"/>
      <c r="BY1421" s="134"/>
      <c r="BZ1421" s="134"/>
      <c r="CA1421" s="134"/>
    </row>
    <row r="1422" spans="1:97" s="135" customFormat="1" ht="12.75" customHeight="1">
      <c r="A1422" s="133"/>
      <c r="B1422" s="975"/>
      <c r="C1422" s="976"/>
      <c r="D1422" s="977"/>
      <c r="E1422" s="934"/>
      <c r="F1422" s="935"/>
      <c r="G1422" s="935"/>
      <c r="H1422" s="935"/>
      <c r="I1422" s="935"/>
      <c r="J1422" s="935"/>
      <c r="K1422" s="935"/>
      <c r="L1422" s="935"/>
      <c r="M1422" s="935"/>
      <c r="N1422" s="935"/>
      <c r="O1422" s="935"/>
      <c r="P1422" s="935"/>
      <c r="Q1422" s="935"/>
      <c r="R1422" s="935"/>
      <c r="S1422" s="935"/>
      <c r="T1422" s="935"/>
      <c r="U1422" s="935"/>
      <c r="V1422" s="935"/>
      <c r="W1422" s="935"/>
      <c r="X1422" s="935"/>
      <c r="Y1422" s="935"/>
      <c r="Z1422" s="935"/>
      <c r="AA1422" s="935"/>
      <c r="AB1422" s="935"/>
      <c r="AC1422" s="935"/>
      <c r="AD1422" s="935"/>
      <c r="AE1422" s="935"/>
      <c r="AF1422" s="935"/>
      <c r="AG1422" s="935"/>
      <c r="AH1422" s="935"/>
      <c r="AI1422" s="935"/>
      <c r="AJ1422" s="935"/>
      <c r="AK1422" s="935"/>
      <c r="AL1422" s="935"/>
      <c r="AM1422" s="935"/>
      <c r="AN1422" s="935"/>
      <c r="AO1422" s="935"/>
      <c r="AP1422" s="935"/>
      <c r="AQ1422" s="935"/>
      <c r="AR1422" s="935"/>
      <c r="AS1422" s="935"/>
      <c r="AT1422" s="935"/>
      <c r="AU1422" s="935"/>
      <c r="AV1422" s="935"/>
      <c r="AW1422" s="935"/>
      <c r="AX1422" s="935"/>
      <c r="AY1422" s="935"/>
      <c r="AZ1422" s="935"/>
      <c r="BA1422" s="935"/>
      <c r="BB1422" s="935"/>
      <c r="BC1422" s="935"/>
      <c r="BD1422" s="935"/>
      <c r="BE1422" s="935"/>
      <c r="BF1422" s="936"/>
      <c r="BG1422" s="966"/>
      <c r="BH1422" s="966"/>
      <c r="BI1422" s="966"/>
      <c r="BJ1422" s="966"/>
      <c r="BK1422" s="966"/>
      <c r="BL1422" s="966"/>
      <c r="BM1422" s="134"/>
      <c r="BN1422" s="134"/>
      <c r="BO1422" s="134"/>
      <c r="BP1422" s="134"/>
      <c r="BQ1422" s="134"/>
      <c r="BR1422" s="134"/>
      <c r="BS1422" s="134"/>
      <c r="BT1422" s="134"/>
      <c r="BU1422" s="134"/>
      <c r="BV1422" s="134"/>
      <c r="BW1422" s="134"/>
      <c r="BX1422" s="134"/>
      <c r="BY1422" s="134"/>
      <c r="BZ1422" s="134"/>
      <c r="CA1422" s="134"/>
    </row>
    <row r="1423" spans="1:97" s="135" customFormat="1" ht="12.75" customHeight="1">
      <c r="A1423" s="133"/>
      <c r="B1423" s="969" t="s">
        <v>35</v>
      </c>
      <c r="C1423" s="970"/>
      <c r="D1423" s="971"/>
      <c r="E1423" s="931" t="s">
        <v>470</v>
      </c>
      <c r="F1423" s="932"/>
      <c r="G1423" s="932"/>
      <c r="H1423" s="932"/>
      <c r="I1423" s="932"/>
      <c r="J1423" s="932"/>
      <c r="K1423" s="932"/>
      <c r="L1423" s="932"/>
      <c r="M1423" s="932"/>
      <c r="N1423" s="932"/>
      <c r="O1423" s="932"/>
      <c r="P1423" s="932"/>
      <c r="Q1423" s="932"/>
      <c r="R1423" s="932"/>
      <c r="S1423" s="932"/>
      <c r="T1423" s="932"/>
      <c r="U1423" s="932"/>
      <c r="V1423" s="932"/>
      <c r="W1423" s="932"/>
      <c r="X1423" s="932"/>
      <c r="Y1423" s="932"/>
      <c r="Z1423" s="932"/>
      <c r="AA1423" s="932"/>
      <c r="AB1423" s="932"/>
      <c r="AC1423" s="932"/>
      <c r="AD1423" s="932"/>
      <c r="AE1423" s="932"/>
      <c r="AF1423" s="932"/>
      <c r="AG1423" s="932"/>
      <c r="AH1423" s="932"/>
      <c r="AI1423" s="932"/>
      <c r="AJ1423" s="932"/>
      <c r="AK1423" s="932"/>
      <c r="AL1423" s="932"/>
      <c r="AM1423" s="932"/>
      <c r="AN1423" s="932"/>
      <c r="AO1423" s="932"/>
      <c r="AP1423" s="932"/>
      <c r="AQ1423" s="932"/>
      <c r="AR1423" s="932"/>
      <c r="AS1423" s="932"/>
      <c r="AT1423" s="932"/>
      <c r="AU1423" s="932"/>
      <c r="AV1423" s="932"/>
      <c r="AW1423" s="932"/>
      <c r="AX1423" s="932"/>
      <c r="AY1423" s="932"/>
      <c r="AZ1423" s="932"/>
      <c r="BA1423" s="932"/>
      <c r="BB1423" s="932"/>
      <c r="BC1423" s="932"/>
      <c r="BD1423" s="932"/>
      <c r="BE1423" s="932"/>
      <c r="BF1423" s="933"/>
      <c r="BG1423" s="966"/>
      <c r="BH1423" s="966"/>
      <c r="BI1423" s="966"/>
      <c r="BJ1423" s="966"/>
      <c r="BK1423" s="966"/>
      <c r="BL1423" s="966"/>
      <c r="BM1423" s="134"/>
      <c r="BN1423" s="134"/>
      <c r="BO1423" s="134"/>
      <c r="BP1423" s="134"/>
      <c r="BQ1423" s="134"/>
      <c r="BR1423" s="134"/>
      <c r="BS1423" s="134"/>
      <c r="BT1423" s="134"/>
      <c r="BU1423" s="134"/>
      <c r="BV1423" s="134"/>
      <c r="BW1423" s="134"/>
      <c r="BX1423" s="134"/>
      <c r="BY1423" s="134"/>
      <c r="BZ1423" s="134"/>
      <c r="CA1423" s="134"/>
    </row>
    <row r="1424" spans="1:97" s="135" customFormat="1" ht="12.75" customHeight="1">
      <c r="A1424" s="133"/>
      <c r="B1424" s="972"/>
      <c r="C1424" s="973"/>
      <c r="D1424" s="974"/>
      <c r="E1424" s="934"/>
      <c r="F1424" s="935"/>
      <c r="G1424" s="935"/>
      <c r="H1424" s="935"/>
      <c r="I1424" s="935"/>
      <c r="J1424" s="935"/>
      <c r="K1424" s="935"/>
      <c r="L1424" s="935"/>
      <c r="M1424" s="935"/>
      <c r="N1424" s="935"/>
      <c r="O1424" s="935"/>
      <c r="P1424" s="935"/>
      <c r="Q1424" s="935"/>
      <c r="R1424" s="935"/>
      <c r="S1424" s="935"/>
      <c r="T1424" s="935"/>
      <c r="U1424" s="935"/>
      <c r="V1424" s="935"/>
      <c r="W1424" s="935"/>
      <c r="X1424" s="935"/>
      <c r="Y1424" s="935"/>
      <c r="Z1424" s="935"/>
      <c r="AA1424" s="935"/>
      <c r="AB1424" s="935"/>
      <c r="AC1424" s="935"/>
      <c r="AD1424" s="935"/>
      <c r="AE1424" s="935"/>
      <c r="AF1424" s="935"/>
      <c r="AG1424" s="935"/>
      <c r="AH1424" s="935"/>
      <c r="AI1424" s="935"/>
      <c r="AJ1424" s="935"/>
      <c r="AK1424" s="935"/>
      <c r="AL1424" s="935"/>
      <c r="AM1424" s="935"/>
      <c r="AN1424" s="935"/>
      <c r="AO1424" s="935"/>
      <c r="AP1424" s="935"/>
      <c r="AQ1424" s="935"/>
      <c r="AR1424" s="935"/>
      <c r="AS1424" s="935"/>
      <c r="AT1424" s="935"/>
      <c r="AU1424" s="935"/>
      <c r="AV1424" s="935"/>
      <c r="AW1424" s="935"/>
      <c r="AX1424" s="935"/>
      <c r="AY1424" s="935"/>
      <c r="AZ1424" s="935"/>
      <c r="BA1424" s="935"/>
      <c r="BB1424" s="935"/>
      <c r="BC1424" s="935"/>
      <c r="BD1424" s="935"/>
      <c r="BE1424" s="935"/>
      <c r="BF1424" s="936"/>
      <c r="BG1424" s="966"/>
      <c r="BH1424" s="966"/>
      <c r="BI1424" s="966"/>
      <c r="BJ1424" s="966"/>
      <c r="BK1424" s="966"/>
      <c r="BL1424" s="966"/>
      <c r="BM1424" s="134"/>
      <c r="BN1424" s="134"/>
      <c r="BO1424" s="134"/>
      <c r="BP1424" s="134"/>
      <c r="BQ1424" s="134"/>
      <c r="BR1424" s="134"/>
      <c r="BS1424" s="134"/>
      <c r="BT1424" s="134"/>
      <c r="BU1424" s="134"/>
      <c r="BV1424" s="134"/>
      <c r="BW1424" s="134"/>
      <c r="BX1424" s="134"/>
      <c r="BY1424" s="134"/>
      <c r="BZ1424" s="134"/>
      <c r="CA1424" s="134"/>
    </row>
    <row r="1425" spans="1:80" s="135" customFormat="1" ht="12.75" customHeight="1">
      <c r="A1425" s="133"/>
      <c r="B1425" s="975"/>
      <c r="C1425" s="976"/>
      <c r="D1425" s="977"/>
      <c r="E1425" s="934"/>
      <c r="F1425" s="935"/>
      <c r="G1425" s="935"/>
      <c r="H1425" s="935"/>
      <c r="I1425" s="935"/>
      <c r="J1425" s="935"/>
      <c r="K1425" s="935"/>
      <c r="L1425" s="935"/>
      <c r="M1425" s="935"/>
      <c r="N1425" s="935"/>
      <c r="O1425" s="935"/>
      <c r="P1425" s="935"/>
      <c r="Q1425" s="935"/>
      <c r="R1425" s="935"/>
      <c r="S1425" s="935"/>
      <c r="T1425" s="935"/>
      <c r="U1425" s="935"/>
      <c r="V1425" s="935"/>
      <c r="W1425" s="935"/>
      <c r="X1425" s="935"/>
      <c r="Y1425" s="935"/>
      <c r="Z1425" s="935"/>
      <c r="AA1425" s="935"/>
      <c r="AB1425" s="935"/>
      <c r="AC1425" s="935"/>
      <c r="AD1425" s="935"/>
      <c r="AE1425" s="935"/>
      <c r="AF1425" s="935"/>
      <c r="AG1425" s="935"/>
      <c r="AH1425" s="935"/>
      <c r="AI1425" s="935"/>
      <c r="AJ1425" s="935"/>
      <c r="AK1425" s="935"/>
      <c r="AL1425" s="935"/>
      <c r="AM1425" s="935"/>
      <c r="AN1425" s="935"/>
      <c r="AO1425" s="935"/>
      <c r="AP1425" s="935"/>
      <c r="AQ1425" s="935"/>
      <c r="AR1425" s="935"/>
      <c r="AS1425" s="935"/>
      <c r="AT1425" s="935"/>
      <c r="AU1425" s="935"/>
      <c r="AV1425" s="935"/>
      <c r="AW1425" s="935"/>
      <c r="AX1425" s="935"/>
      <c r="AY1425" s="935"/>
      <c r="AZ1425" s="935"/>
      <c r="BA1425" s="935"/>
      <c r="BB1425" s="935"/>
      <c r="BC1425" s="935"/>
      <c r="BD1425" s="935"/>
      <c r="BE1425" s="935"/>
      <c r="BF1425" s="936"/>
      <c r="BG1425" s="966"/>
      <c r="BH1425" s="966"/>
      <c r="BI1425" s="966"/>
      <c r="BJ1425" s="966"/>
      <c r="BK1425" s="966"/>
      <c r="BL1425" s="966"/>
      <c r="BM1425" s="134"/>
      <c r="BN1425" s="134"/>
      <c r="BO1425" s="134"/>
      <c r="BP1425" s="134"/>
      <c r="BQ1425" s="134"/>
      <c r="BR1425" s="134"/>
      <c r="BS1425" s="134"/>
      <c r="BT1425" s="134"/>
      <c r="BU1425" s="134"/>
      <c r="BV1425" s="134"/>
      <c r="BW1425" s="134"/>
      <c r="BX1425" s="134"/>
      <c r="BY1425" s="134"/>
      <c r="BZ1425" s="134"/>
      <c r="CA1425" s="134"/>
    </row>
    <row r="1426" spans="1:80" s="135" customFormat="1" ht="12.75" customHeight="1">
      <c r="A1426" s="133"/>
      <c r="B1426" s="969" t="s">
        <v>36</v>
      </c>
      <c r="C1426" s="970"/>
      <c r="D1426" s="971"/>
      <c r="E1426" s="908" t="s">
        <v>471</v>
      </c>
      <c r="F1426" s="909"/>
      <c r="G1426" s="909"/>
      <c r="H1426" s="909"/>
      <c r="I1426" s="909"/>
      <c r="J1426" s="909"/>
      <c r="K1426" s="909"/>
      <c r="L1426" s="909"/>
      <c r="M1426" s="909"/>
      <c r="N1426" s="909"/>
      <c r="O1426" s="909"/>
      <c r="P1426" s="909"/>
      <c r="Q1426" s="909"/>
      <c r="R1426" s="909"/>
      <c r="S1426" s="909"/>
      <c r="T1426" s="909"/>
      <c r="U1426" s="909"/>
      <c r="V1426" s="909"/>
      <c r="W1426" s="909"/>
      <c r="X1426" s="909"/>
      <c r="Y1426" s="909"/>
      <c r="Z1426" s="909"/>
      <c r="AA1426" s="909"/>
      <c r="AB1426" s="909"/>
      <c r="AC1426" s="909"/>
      <c r="AD1426" s="909"/>
      <c r="AE1426" s="909"/>
      <c r="AF1426" s="909"/>
      <c r="AG1426" s="909"/>
      <c r="AH1426" s="909"/>
      <c r="AI1426" s="909"/>
      <c r="AJ1426" s="909"/>
      <c r="AK1426" s="909"/>
      <c r="AL1426" s="909"/>
      <c r="AM1426" s="909"/>
      <c r="AN1426" s="909"/>
      <c r="AO1426" s="909"/>
      <c r="AP1426" s="909"/>
      <c r="AQ1426" s="909"/>
      <c r="AR1426" s="909"/>
      <c r="AS1426" s="909"/>
      <c r="AT1426" s="909"/>
      <c r="AU1426" s="909"/>
      <c r="AV1426" s="909"/>
      <c r="AW1426" s="909"/>
      <c r="AX1426" s="909"/>
      <c r="AY1426" s="909"/>
      <c r="AZ1426" s="909"/>
      <c r="BA1426" s="909"/>
      <c r="BB1426" s="909"/>
      <c r="BC1426" s="909"/>
      <c r="BD1426" s="909"/>
      <c r="BE1426" s="909"/>
      <c r="BF1426" s="910"/>
      <c r="BG1426" s="966"/>
      <c r="BH1426" s="966"/>
      <c r="BI1426" s="966"/>
      <c r="BJ1426" s="966"/>
      <c r="BK1426" s="966"/>
      <c r="BL1426" s="966"/>
      <c r="BM1426" s="134"/>
      <c r="BN1426" s="134"/>
      <c r="BO1426" s="134"/>
      <c r="BP1426" s="134"/>
      <c r="BQ1426" s="134"/>
      <c r="BR1426" s="134"/>
      <c r="BS1426" s="134"/>
      <c r="BT1426" s="134"/>
      <c r="BU1426" s="134"/>
      <c r="BV1426" s="134"/>
      <c r="BW1426" s="134"/>
      <c r="BX1426" s="134"/>
      <c r="BY1426" s="134"/>
      <c r="BZ1426" s="134"/>
      <c r="CA1426" s="134"/>
    </row>
    <row r="1427" spans="1:80" s="135" customFormat="1" ht="12.75" customHeight="1">
      <c r="A1427" s="133"/>
      <c r="B1427" s="972"/>
      <c r="C1427" s="973"/>
      <c r="D1427" s="974"/>
      <c r="E1427" s="911"/>
      <c r="F1427" s="912"/>
      <c r="G1427" s="912"/>
      <c r="H1427" s="912"/>
      <c r="I1427" s="912"/>
      <c r="J1427" s="912"/>
      <c r="K1427" s="912"/>
      <c r="L1427" s="912"/>
      <c r="M1427" s="912"/>
      <c r="N1427" s="912"/>
      <c r="O1427" s="912"/>
      <c r="P1427" s="912"/>
      <c r="Q1427" s="912"/>
      <c r="R1427" s="912"/>
      <c r="S1427" s="912"/>
      <c r="T1427" s="912"/>
      <c r="U1427" s="912"/>
      <c r="V1427" s="912"/>
      <c r="W1427" s="912"/>
      <c r="X1427" s="912"/>
      <c r="Y1427" s="912"/>
      <c r="Z1427" s="912"/>
      <c r="AA1427" s="912"/>
      <c r="AB1427" s="912"/>
      <c r="AC1427" s="912"/>
      <c r="AD1427" s="912"/>
      <c r="AE1427" s="912"/>
      <c r="AF1427" s="912"/>
      <c r="AG1427" s="912"/>
      <c r="AH1427" s="912"/>
      <c r="AI1427" s="912"/>
      <c r="AJ1427" s="912"/>
      <c r="AK1427" s="912"/>
      <c r="AL1427" s="912"/>
      <c r="AM1427" s="912"/>
      <c r="AN1427" s="912"/>
      <c r="AO1427" s="912"/>
      <c r="AP1427" s="912"/>
      <c r="AQ1427" s="912"/>
      <c r="AR1427" s="912"/>
      <c r="AS1427" s="912"/>
      <c r="AT1427" s="912"/>
      <c r="AU1427" s="912"/>
      <c r="AV1427" s="912"/>
      <c r="AW1427" s="912"/>
      <c r="AX1427" s="912"/>
      <c r="AY1427" s="912"/>
      <c r="AZ1427" s="912"/>
      <c r="BA1427" s="912"/>
      <c r="BB1427" s="912"/>
      <c r="BC1427" s="912"/>
      <c r="BD1427" s="912"/>
      <c r="BE1427" s="912"/>
      <c r="BF1427" s="913"/>
      <c r="BG1427" s="966"/>
      <c r="BH1427" s="966"/>
      <c r="BI1427" s="966"/>
      <c r="BJ1427" s="966"/>
      <c r="BK1427" s="966"/>
      <c r="BL1427" s="966"/>
      <c r="BM1427" s="134"/>
      <c r="BN1427" s="134"/>
      <c r="BO1427" s="134"/>
      <c r="BP1427" s="134"/>
      <c r="BQ1427" s="134"/>
      <c r="BR1427" s="134"/>
      <c r="BS1427" s="134"/>
      <c r="BT1427" s="134"/>
      <c r="BU1427" s="134"/>
      <c r="BV1427" s="134"/>
      <c r="BW1427" s="134"/>
      <c r="BX1427" s="134"/>
      <c r="BY1427" s="134"/>
      <c r="BZ1427" s="134"/>
      <c r="CA1427" s="134"/>
    </row>
    <row r="1428" spans="1:80" s="135" customFormat="1" ht="12.75" customHeight="1">
      <c r="A1428" s="133"/>
      <c r="B1428" s="972"/>
      <c r="C1428" s="973"/>
      <c r="D1428" s="974"/>
      <c r="E1428" s="911"/>
      <c r="F1428" s="912"/>
      <c r="G1428" s="912"/>
      <c r="H1428" s="912"/>
      <c r="I1428" s="912"/>
      <c r="J1428" s="912"/>
      <c r="K1428" s="912"/>
      <c r="L1428" s="912"/>
      <c r="M1428" s="912"/>
      <c r="N1428" s="912"/>
      <c r="O1428" s="912"/>
      <c r="P1428" s="912"/>
      <c r="Q1428" s="912"/>
      <c r="R1428" s="912"/>
      <c r="S1428" s="912"/>
      <c r="T1428" s="912"/>
      <c r="U1428" s="912"/>
      <c r="V1428" s="912"/>
      <c r="W1428" s="912"/>
      <c r="X1428" s="912"/>
      <c r="Y1428" s="912"/>
      <c r="Z1428" s="912"/>
      <c r="AA1428" s="912"/>
      <c r="AB1428" s="912"/>
      <c r="AC1428" s="912"/>
      <c r="AD1428" s="912"/>
      <c r="AE1428" s="912"/>
      <c r="AF1428" s="912"/>
      <c r="AG1428" s="912"/>
      <c r="AH1428" s="912"/>
      <c r="AI1428" s="912"/>
      <c r="AJ1428" s="912"/>
      <c r="AK1428" s="912"/>
      <c r="AL1428" s="912"/>
      <c r="AM1428" s="912"/>
      <c r="AN1428" s="912"/>
      <c r="AO1428" s="912"/>
      <c r="AP1428" s="912"/>
      <c r="AQ1428" s="912"/>
      <c r="AR1428" s="912"/>
      <c r="AS1428" s="912"/>
      <c r="AT1428" s="912"/>
      <c r="AU1428" s="912"/>
      <c r="AV1428" s="912"/>
      <c r="AW1428" s="912"/>
      <c r="AX1428" s="912"/>
      <c r="AY1428" s="912"/>
      <c r="AZ1428" s="912"/>
      <c r="BA1428" s="912"/>
      <c r="BB1428" s="912"/>
      <c r="BC1428" s="912"/>
      <c r="BD1428" s="912"/>
      <c r="BE1428" s="912"/>
      <c r="BF1428" s="913"/>
      <c r="BG1428" s="966"/>
      <c r="BH1428" s="966"/>
      <c r="BI1428" s="966"/>
      <c r="BJ1428" s="966"/>
      <c r="BK1428" s="966"/>
      <c r="BL1428" s="966"/>
      <c r="BM1428" s="134"/>
      <c r="BN1428" s="134"/>
      <c r="BO1428" s="134"/>
      <c r="BP1428" s="134"/>
      <c r="BQ1428" s="134"/>
      <c r="BR1428" s="134"/>
      <c r="BS1428" s="134"/>
      <c r="BT1428" s="134"/>
      <c r="BU1428" s="134"/>
      <c r="BV1428" s="134"/>
      <c r="BW1428" s="134"/>
      <c r="BX1428" s="134"/>
      <c r="BY1428" s="134"/>
      <c r="BZ1428" s="134"/>
      <c r="CA1428" s="134"/>
    </row>
    <row r="1429" spans="1:80" s="135" customFormat="1" ht="12.75" customHeight="1">
      <c r="A1429" s="133"/>
      <c r="B1429" s="975"/>
      <c r="C1429" s="976"/>
      <c r="D1429" s="977"/>
      <c r="E1429" s="914"/>
      <c r="F1429" s="915"/>
      <c r="G1429" s="915"/>
      <c r="H1429" s="915"/>
      <c r="I1429" s="915"/>
      <c r="J1429" s="915"/>
      <c r="K1429" s="915"/>
      <c r="L1429" s="915"/>
      <c r="M1429" s="915"/>
      <c r="N1429" s="915"/>
      <c r="O1429" s="915"/>
      <c r="P1429" s="915"/>
      <c r="Q1429" s="915"/>
      <c r="R1429" s="915"/>
      <c r="S1429" s="915"/>
      <c r="T1429" s="915"/>
      <c r="U1429" s="915"/>
      <c r="V1429" s="915"/>
      <c r="W1429" s="915"/>
      <c r="X1429" s="915"/>
      <c r="Y1429" s="915"/>
      <c r="Z1429" s="915"/>
      <c r="AA1429" s="915"/>
      <c r="AB1429" s="915"/>
      <c r="AC1429" s="915"/>
      <c r="AD1429" s="915"/>
      <c r="AE1429" s="915"/>
      <c r="AF1429" s="915"/>
      <c r="AG1429" s="915"/>
      <c r="AH1429" s="915"/>
      <c r="AI1429" s="915"/>
      <c r="AJ1429" s="915"/>
      <c r="AK1429" s="915"/>
      <c r="AL1429" s="915"/>
      <c r="AM1429" s="915"/>
      <c r="AN1429" s="915"/>
      <c r="AO1429" s="915"/>
      <c r="AP1429" s="915"/>
      <c r="AQ1429" s="915"/>
      <c r="AR1429" s="915"/>
      <c r="AS1429" s="915"/>
      <c r="AT1429" s="915"/>
      <c r="AU1429" s="915"/>
      <c r="AV1429" s="915"/>
      <c r="AW1429" s="915"/>
      <c r="AX1429" s="915"/>
      <c r="AY1429" s="915"/>
      <c r="AZ1429" s="915"/>
      <c r="BA1429" s="915"/>
      <c r="BB1429" s="915"/>
      <c r="BC1429" s="915"/>
      <c r="BD1429" s="915"/>
      <c r="BE1429" s="915"/>
      <c r="BF1429" s="916"/>
      <c r="BG1429" s="966"/>
      <c r="BH1429" s="966"/>
      <c r="BI1429" s="966"/>
      <c r="BJ1429" s="966"/>
      <c r="BK1429" s="966"/>
      <c r="BL1429" s="966"/>
      <c r="BM1429" s="134"/>
      <c r="BN1429" s="134"/>
      <c r="BO1429" s="134"/>
      <c r="BP1429" s="134"/>
      <c r="BQ1429" s="134"/>
      <c r="BR1429" s="134"/>
      <c r="BS1429" s="134"/>
      <c r="BT1429" s="134"/>
      <c r="BU1429" s="134"/>
      <c r="BV1429" s="134"/>
      <c r="BW1429" s="134"/>
      <c r="BX1429" s="134"/>
      <c r="BY1429" s="134"/>
      <c r="BZ1429" s="134"/>
      <c r="CA1429" s="134"/>
    </row>
    <row r="1430" spans="1:80" s="135" customFormat="1" ht="12.75" customHeight="1">
      <c r="A1430" s="133"/>
      <c r="B1430" s="969" t="s">
        <v>38</v>
      </c>
      <c r="C1430" s="970"/>
      <c r="D1430" s="971"/>
      <c r="E1430" s="908" t="s">
        <v>473</v>
      </c>
      <c r="F1430" s="909"/>
      <c r="G1430" s="909"/>
      <c r="H1430" s="909"/>
      <c r="I1430" s="909"/>
      <c r="J1430" s="909"/>
      <c r="K1430" s="909"/>
      <c r="L1430" s="909"/>
      <c r="M1430" s="909"/>
      <c r="N1430" s="909"/>
      <c r="O1430" s="909"/>
      <c r="P1430" s="909"/>
      <c r="Q1430" s="909"/>
      <c r="R1430" s="909"/>
      <c r="S1430" s="909"/>
      <c r="T1430" s="909"/>
      <c r="U1430" s="909"/>
      <c r="V1430" s="909"/>
      <c r="W1430" s="909"/>
      <c r="X1430" s="909"/>
      <c r="Y1430" s="909"/>
      <c r="Z1430" s="909"/>
      <c r="AA1430" s="909"/>
      <c r="AB1430" s="909"/>
      <c r="AC1430" s="909"/>
      <c r="AD1430" s="909"/>
      <c r="AE1430" s="909"/>
      <c r="AF1430" s="909"/>
      <c r="AG1430" s="909"/>
      <c r="AH1430" s="909"/>
      <c r="AI1430" s="909"/>
      <c r="AJ1430" s="909"/>
      <c r="AK1430" s="909"/>
      <c r="AL1430" s="909"/>
      <c r="AM1430" s="909"/>
      <c r="AN1430" s="909"/>
      <c r="AO1430" s="909"/>
      <c r="AP1430" s="909"/>
      <c r="AQ1430" s="909"/>
      <c r="AR1430" s="909"/>
      <c r="AS1430" s="909"/>
      <c r="AT1430" s="909"/>
      <c r="AU1430" s="909"/>
      <c r="AV1430" s="909"/>
      <c r="AW1430" s="909"/>
      <c r="AX1430" s="909"/>
      <c r="AY1430" s="909"/>
      <c r="AZ1430" s="909"/>
      <c r="BA1430" s="909"/>
      <c r="BB1430" s="909"/>
      <c r="BC1430" s="909"/>
      <c r="BD1430" s="909"/>
      <c r="BE1430" s="909"/>
      <c r="BF1430" s="910"/>
      <c r="BG1430" s="966"/>
      <c r="BH1430" s="966"/>
      <c r="BI1430" s="966"/>
      <c r="BJ1430" s="966"/>
      <c r="BK1430" s="966"/>
      <c r="BL1430" s="966"/>
      <c r="BM1430" s="134"/>
      <c r="BN1430" s="134"/>
      <c r="BO1430" s="134"/>
      <c r="BP1430" s="134"/>
      <c r="BQ1430" s="134"/>
      <c r="BR1430" s="134"/>
      <c r="BS1430" s="134"/>
      <c r="BT1430" s="134"/>
      <c r="BU1430" s="134"/>
      <c r="BV1430" s="134"/>
      <c r="BW1430" s="134"/>
      <c r="BX1430" s="134"/>
      <c r="BY1430" s="134"/>
      <c r="BZ1430" s="134"/>
      <c r="CA1430" s="134"/>
    </row>
    <row r="1431" spans="1:80" s="135" customFormat="1" ht="12.75" customHeight="1">
      <c r="A1431" s="133"/>
      <c r="B1431" s="972"/>
      <c r="C1431" s="973"/>
      <c r="D1431" s="974"/>
      <c r="E1431" s="911"/>
      <c r="F1431" s="912"/>
      <c r="G1431" s="912"/>
      <c r="H1431" s="912"/>
      <c r="I1431" s="912"/>
      <c r="J1431" s="912"/>
      <c r="K1431" s="912"/>
      <c r="L1431" s="912"/>
      <c r="M1431" s="912"/>
      <c r="N1431" s="912"/>
      <c r="O1431" s="912"/>
      <c r="P1431" s="912"/>
      <c r="Q1431" s="912"/>
      <c r="R1431" s="912"/>
      <c r="S1431" s="912"/>
      <c r="T1431" s="912"/>
      <c r="U1431" s="912"/>
      <c r="V1431" s="912"/>
      <c r="W1431" s="912"/>
      <c r="X1431" s="912"/>
      <c r="Y1431" s="912"/>
      <c r="Z1431" s="912"/>
      <c r="AA1431" s="912"/>
      <c r="AB1431" s="912"/>
      <c r="AC1431" s="912"/>
      <c r="AD1431" s="912"/>
      <c r="AE1431" s="912"/>
      <c r="AF1431" s="912"/>
      <c r="AG1431" s="912"/>
      <c r="AH1431" s="912"/>
      <c r="AI1431" s="912"/>
      <c r="AJ1431" s="912"/>
      <c r="AK1431" s="912"/>
      <c r="AL1431" s="912"/>
      <c r="AM1431" s="912"/>
      <c r="AN1431" s="912"/>
      <c r="AO1431" s="912"/>
      <c r="AP1431" s="912"/>
      <c r="AQ1431" s="912"/>
      <c r="AR1431" s="912"/>
      <c r="AS1431" s="912"/>
      <c r="AT1431" s="912"/>
      <c r="AU1431" s="912"/>
      <c r="AV1431" s="912"/>
      <c r="AW1431" s="912"/>
      <c r="AX1431" s="912"/>
      <c r="AY1431" s="912"/>
      <c r="AZ1431" s="912"/>
      <c r="BA1431" s="912"/>
      <c r="BB1431" s="912"/>
      <c r="BC1431" s="912"/>
      <c r="BD1431" s="912"/>
      <c r="BE1431" s="912"/>
      <c r="BF1431" s="913"/>
      <c r="BG1431" s="966"/>
      <c r="BH1431" s="966"/>
      <c r="BI1431" s="966"/>
      <c r="BJ1431" s="966"/>
      <c r="BK1431" s="966"/>
      <c r="BL1431" s="966"/>
      <c r="BM1431" s="134"/>
      <c r="BN1431" s="134"/>
      <c r="BO1431" s="134"/>
      <c r="BP1431" s="134"/>
      <c r="BQ1431" s="134"/>
      <c r="BR1431" s="134"/>
      <c r="BS1431" s="134"/>
      <c r="BT1431" s="134"/>
      <c r="BU1431" s="134"/>
      <c r="BV1431" s="134"/>
      <c r="BW1431" s="134"/>
      <c r="BX1431" s="134"/>
      <c r="BY1431" s="134"/>
      <c r="BZ1431" s="134"/>
      <c r="CA1431" s="134"/>
    </row>
    <row r="1432" spans="1:80" s="135" customFormat="1" ht="12.75" customHeight="1">
      <c r="A1432" s="133"/>
      <c r="B1432" s="972"/>
      <c r="C1432" s="973"/>
      <c r="D1432" s="974"/>
      <c r="E1432" s="911"/>
      <c r="F1432" s="912"/>
      <c r="G1432" s="912"/>
      <c r="H1432" s="912"/>
      <c r="I1432" s="912"/>
      <c r="J1432" s="912"/>
      <c r="K1432" s="912"/>
      <c r="L1432" s="912"/>
      <c r="M1432" s="912"/>
      <c r="N1432" s="912"/>
      <c r="O1432" s="912"/>
      <c r="P1432" s="912"/>
      <c r="Q1432" s="912"/>
      <c r="R1432" s="912"/>
      <c r="S1432" s="912"/>
      <c r="T1432" s="912"/>
      <c r="U1432" s="912"/>
      <c r="V1432" s="912"/>
      <c r="W1432" s="912"/>
      <c r="X1432" s="912"/>
      <c r="Y1432" s="912"/>
      <c r="Z1432" s="912"/>
      <c r="AA1432" s="912"/>
      <c r="AB1432" s="912"/>
      <c r="AC1432" s="912"/>
      <c r="AD1432" s="912"/>
      <c r="AE1432" s="912"/>
      <c r="AF1432" s="912"/>
      <c r="AG1432" s="912"/>
      <c r="AH1432" s="912"/>
      <c r="AI1432" s="912"/>
      <c r="AJ1432" s="912"/>
      <c r="AK1432" s="912"/>
      <c r="AL1432" s="912"/>
      <c r="AM1432" s="912"/>
      <c r="AN1432" s="912"/>
      <c r="AO1432" s="912"/>
      <c r="AP1432" s="912"/>
      <c r="AQ1432" s="912"/>
      <c r="AR1432" s="912"/>
      <c r="AS1432" s="912"/>
      <c r="AT1432" s="912"/>
      <c r="AU1432" s="912"/>
      <c r="AV1432" s="912"/>
      <c r="AW1432" s="912"/>
      <c r="AX1432" s="912"/>
      <c r="AY1432" s="912"/>
      <c r="AZ1432" s="912"/>
      <c r="BA1432" s="912"/>
      <c r="BB1432" s="912"/>
      <c r="BC1432" s="912"/>
      <c r="BD1432" s="912"/>
      <c r="BE1432" s="912"/>
      <c r="BF1432" s="913"/>
      <c r="BG1432" s="966"/>
      <c r="BH1432" s="966"/>
      <c r="BI1432" s="966"/>
      <c r="BJ1432" s="966"/>
      <c r="BK1432" s="966"/>
      <c r="BL1432" s="966"/>
      <c r="BM1432" s="134"/>
      <c r="BN1432" s="134"/>
      <c r="BO1432" s="134"/>
      <c r="BP1432" s="134"/>
      <c r="BQ1432" s="134"/>
      <c r="BR1432" s="134"/>
      <c r="BS1432" s="134"/>
      <c r="BT1432" s="134"/>
      <c r="BU1432" s="134"/>
      <c r="BV1432" s="134"/>
      <c r="BW1432" s="134"/>
      <c r="BX1432" s="134"/>
      <c r="BY1432" s="134"/>
      <c r="BZ1432" s="134"/>
      <c r="CA1432" s="134"/>
    </row>
    <row r="1433" spans="1:80" s="135" customFormat="1" ht="12.75" customHeight="1">
      <c r="A1433" s="265"/>
      <c r="B1433" s="972"/>
      <c r="C1433" s="973"/>
      <c r="D1433" s="974"/>
      <c r="E1433" s="1567" t="s">
        <v>1</v>
      </c>
      <c r="F1433" s="1568"/>
      <c r="G1433" s="1569" t="s">
        <v>472</v>
      </c>
      <c r="H1433" s="1569"/>
      <c r="I1433" s="1569"/>
      <c r="J1433" s="1569"/>
      <c r="K1433" s="1569"/>
      <c r="L1433" s="1569"/>
      <c r="M1433" s="1569"/>
      <c r="N1433" s="1569"/>
      <c r="O1433" s="1569"/>
      <c r="P1433" s="1569"/>
      <c r="Q1433" s="1569"/>
      <c r="R1433" s="1569"/>
      <c r="S1433" s="1569"/>
      <c r="T1433" s="1569"/>
      <c r="U1433" s="1569"/>
      <c r="V1433" s="1569"/>
      <c r="W1433" s="1569"/>
      <c r="X1433" s="1569"/>
      <c r="Y1433" s="1569"/>
      <c r="Z1433" s="1569"/>
      <c r="AA1433" s="1569"/>
      <c r="AB1433" s="1569"/>
      <c r="AC1433" s="1569"/>
      <c r="AD1433" s="1569"/>
      <c r="AE1433" s="1569"/>
      <c r="AF1433" s="1569"/>
      <c r="AG1433" s="1569"/>
      <c r="AH1433" s="1569"/>
      <c r="AI1433" s="1569"/>
      <c r="AJ1433" s="1569"/>
      <c r="AK1433" s="1569"/>
      <c r="AL1433" s="1569"/>
      <c r="AM1433" s="1569"/>
      <c r="AN1433" s="1569"/>
      <c r="AO1433" s="1569"/>
      <c r="AP1433" s="1569"/>
      <c r="AQ1433" s="1569"/>
      <c r="AR1433" s="1569"/>
      <c r="AS1433" s="1569"/>
      <c r="AT1433" s="1569"/>
      <c r="AU1433" s="1569"/>
      <c r="AV1433" s="1569"/>
      <c r="AW1433" s="1569"/>
      <c r="AX1433" s="1569"/>
      <c r="AY1433" s="1569"/>
      <c r="AZ1433" s="1569"/>
      <c r="BA1433" s="1569"/>
      <c r="BB1433" s="1569"/>
      <c r="BC1433" s="1569"/>
      <c r="BD1433" s="1569"/>
      <c r="BE1433" s="1569"/>
      <c r="BF1433" s="1570"/>
      <c r="BG1433" s="966"/>
      <c r="BH1433" s="966"/>
      <c r="BI1433" s="966"/>
      <c r="BJ1433" s="966"/>
      <c r="BK1433" s="966"/>
      <c r="BL1433" s="966"/>
      <c r="BM1433" s="134"/>
      <c r="BN1433" s="134"/>
      <c r="BO1433" s="134"/>
      <c r="BP1433" s="134"/>
      <c r="BQ1433" s="134"/>
      <c r="BR1433" s="134"/>
      <c r="BS1433" s="134"/>
      <c r="BT1433" s="134"/>
      <c r="BU1433" s="134"/>
      <c r="BV1433" s="134"/>
      <c r="BW1433" s="134"/>
      <c r="BX1433" s="134"/>
      <c r="BY1433" s="134"/>
      <c r="BZ1433" s="134"/>
      <c r="CA1433" s="134"/>
      <c r="CB1433" s="134"/>
    </row>
    <row r="1434" spans="1:80" s="135" customFormat="1" ht="5.25" customHeight="1">
      <c r="A1434" s="265"/>
      <c r="B1434" s="975"/>
      <c r="C1434" s="976"/>
      <c r="D1434" s="977"/>
      <c r="E1434" s="348"/>
      <c r="F1434" s="349"/>
      <c r="G1434" s="344"/>
      <c r="H1434" s="344"/>
      <c r="I1434" s="344"/>
      <c r="J1434" s="344"/>
      <c r="K1434" s="344"/>
      <c r="L1434" s="344"/>
      <c r="M1434" s="344"/>
      <c r="N1434" s="344"/>
      <c r="O1434" s="344"/>
      <c r="P1434" s="344"/>
      <c r="Q1434" s="344"/>
      <c r="R1434" s="344"/>
      <c r="S1434" s="344"/>
      <c r="T1434" s="344"/>
      <c r="U1434" s="344"/>
      <c r="V1434" s="344"/>
      <c r="W1434" s="344"/>
      <c r="X1434" s="344"/>
      <c r="Y1434" s="344"/>
      <c r="Z1434" s="344"/>
      <c r="AA1434" s="344"/>
      <c r="AB1434" s="344"/>
      <c r="AC1434" s="344"/>
      <c r="AD1434" s="344"/>
      <c r="AE1434" s="344"/>
      <c r="AF1434" s="344"/>
      <c r="AG1434" s="344"/>
      <c r="AH1434" s="344"/>
      <c r="AI1434" s="344"/>
      <c r="AJ1434" s="344"/>
      <c r="AK1434" s="344"/>
      <c r="AL1434" s="344"/>
      <c r="AM1434" s="344"/>
      <c r="AN1434" s="344"/>
      <c r="AO1434" s="344"/>
      <c r="AP1434" s="344"/>
      <c r="AQ1434" s="344"/>
      <c r="AR1434" s="344"/>
      <c r="AS1434" s="344"/>
      <c r="AT1434" s="344"/>
      <c r="AU1434" s="344"/>
      <c r="AV1434" s="344"/>
      <c r="AW1434" s="344"/>
      <c r="AX1434" s="344"/>
      <c r="AY1434" s="344"/>
      <c r="AZ1434" s="344"/>
      <c r="BA1434" s="344"/>
      <c r="BB1434" s="344"/>
      <c r="BC1434" s="344"/>
      <c r="BD1434" s="344"/>
      <c r="BE1434" s="344"/>
      <c r="BF1434" s="345"/>
      <c r="BG1434" s="966"/>
      <c r="BH1434" s="966"/>
      <c r="BI1434" s="966"/>
      <c r="BJ1434" s="966"/>
      <c r="BK1434" s="966"/>
      <c r="BL1434" s="966"/>
      <c r="BM1434" s="134"/>
      <c r="BN1434" s="134"/>
      <c r="BO1434" s="134"/>
      <c r="BP1434" s="134"/>
      <c r="BQ1434" s="134"/>
      <c r="BR1434" s="134"/>
      <c r="BS1434" s="134"/>
      <c r="BT1434" s="134"/>
      <c r="BU1434" s="134"/>
      <c r="BV1434" s="134"/>
      <c r="BW1434" s="134"/>
      <c r="BX1434" s="134"/>
      <c r="BY1434" s="134"/>
      <c r="BZ1434" s="134"/>
      <c r="CA1434" s="134"/>
      <c r="CB1434" s="134"/>
    </row>
    <row r="1435" spans="1:80" s="135" customFormat="1" ht="12.75" customHeight="1">
      <c r="A1435" s="133"/>
      <c r="B1435" s="969" t="s">
        <v>41</v>
      </c>
      <c r="C1435" s="970"/>
      <c r="D1435" s="971"/>
      <c r="E1435" s="931" t="s">
        <v>479</v>
      </c>
      <c r="F1435" s="932"/>
      <c r="G1435" s="932"/>
      <c r="H1435" s="932"/>
      <c r="I1435" s="932"/>
      <c r="J1435" s="932"/>
      <c r="K1435" s="932"/>
      <c r="L1435" s="932"/>
      <c r="M1435" s="932"/>
      <c r="N1435" s="932"/>
      <c r="O1435" s="932"/>
      <c r="P1435" s="932"/>
      <c r="Q1435" s="932"/>
      <c r="R1435" s="932"/>
      <c r="S1435" s="932"/>
      <c r="T1435" s="932"/>
      <c r="U1435" s="932"/>
      <c r="V1435" s="932"/>
      <c r="W1435" s="932"/>
      <c r="X1435" s="932"/>
      <c r="Y1435" s="932"/>
      <c r="Z1435" s="932"/>
      <c r="AA1435" s="932"/>
      <c r="AB1435" s="932"/>
      <c r="AC1435" s="932"/>
      <c r="AD1435" s="932"/>
      <c r="AE1435" s="932"/>
      <c r="AF1435" s="932"/>
      <c r="AG1435" s="932"/>
      <c r="AH1435" s="932"/>
      <c r="AI1435" s="932"/>
      <c r="AJ1435" s="932"/>
      <c r="AK1435" s="932"/>
      <c r="AL1435" s="932"/>
      <c r="AM1435" s="932"/>
      <c r="AN1435" s="932"/>
      <c r="AO1435" s="932"/>
      <c r="AP1435" s="932"/>
      <c r="AQ1435" s="932"/>
      <c r="AR1435" s="932"/>
      <c r="AS1435" s="932"/>
      <c r="AT1435" s="932"/>
      <c r="AU1435" s="932"/>
      <c r="AV1435" s="932"/>
      <c r="AW1435" s="932"/>
      <c r="AX1435" s="932"/>
      <c r="AY1435" s="932"/>
      <c r="AZ1435" s="932"/>
      <c r="BA1435" s="932"/>
      <c r="BB1435" s="932"/>
      <c r="BC1435" s="932"/>
      <c r="BD1435" s="932"/>
      <c r="BE1435" s="932"/>
      <c r="BF1435" s="933"/>
      <c r="BG1435" s="966"/>
      <c r="BH1435" s="966"/>
      <c r="BI1435" s="966"/>
      <c r="BJ1435" s="966"/>
      <c r="BK1435" s="966"/>
      <c r="BL1435" s="966"/>
      <c r="BM1435" s="134"/>
      <c r="BN1435" s="134"/>
      <c r="BO1435" s="134"/>
      <c r="BP1435" s="134"/>
      <c r="BQ1435" s="134"/>
      <c r="BR1435" s="134"/>
      <c r="BS1435" s="134"/>
      <c r="BT1435" s="134"/>
      <c r="BU1435" s="134"/>
      <c r="BV1435" s="134"/>
      <c r="BW1435" s="134"/>
      <c r="BX1435" s="134"/>
      <c r="BY1435" s="134"/>
      <c r="BZ1435" s="134"/>
      <c r="CA1435" s="134"/>
    </row>
    <row r="1436" spans="1:80" s="135" customFormat="1" ht="12.75" customHeight="1">
      <c r="A1436" s="133"/>
      <c r="B1436" s="975"/>
      <c r="C1436" s="976"/>
      <c r="D1436" s="977"/>
      <c r="E1436" s="934"/>
      <c r="F1436" s="935"/>
      <c r="G1436" s="935"/>
      <c r="H1436" s="935"/>
      <c r="I1436" s="935"/>
      <c r="J1436" s="935"/>
      <c r="K1436" s="935"/>
      <c r="L1436" s="935"/>
      <c r="M1436" s="935"/>
      <c r="N1436" s="935"/>
      <c r="O1436" s="935"/>
      <c r="P1436" s="935"/>
      <c r="Q1436" s="935"/>
      <c r="R1436" s="935"/>
      <c r="S1436" s="935"/>
      <c r="T1436" s="935"/>
      <c r="U1436" s="935"/>
      <c r="V1436" s="935"/>
      <c r="W1436" s="935"/>
      <c r="X1436" s="935"/>
      <c r="Y1436" s="935"/>
      <c r="Z1436" s="935"/>
      <c r="AA1436" s="935"/>
      <c r="AB1436" s="935"/>
      <c r="AC1436" s="935"/>
      <c r="AD1436" s="935"/>
      <c r="AE1436" s="935"/>
      <c r="AF1436" s="935"/>
      <c r="AG1436" s="935"/>
      <c r="AH1436" s="935"/>
      <c r="AI1436" s="935"/>
      <c r="AJ1436" s="935"/>
      <c r="AK1436" s="935"/>
      <c r="AL1436" s="935"/>
      <c r="AM1436" s="935"/>
      <c r="AN1436" s="935"/>
      <c r="AO1436" s="935"/>
      <c r="AP1436" s="935"/>
      <c r="AQ1436" s="935"/>
      <c r="AR1436" s="935"/>
      <c r="AS1436" s="935"/>
      <c r="AT1436" s="935"/>
      <c r="AU1436" s="935"/>
      <c r="AV1436" s="935"/>
      <c r="AW1436" s="935"/>
      <c r="AX1436" s="935"/>
      <c r="AY1436" s="935"/>
      <c r="AZ1436" s="935"/>
      <c r="BA1436" s="935"/>
      <c r="BB1436" s="935"/>
      <c r="BC1436" s="935"/>
      <c r="BD1436" s="935"/>
      <c r="BE1436" s="935"/>
      <c r="BF1436" s="936"/>
      <c r="BG1436" s="966"/>
      <c r="BH1436" s="966"/>
      <c r="BI1436" s="966"/>
      <c r="BJ1436" s="966"/>
      <c r="BK1436" s="966"/>
      <c r="BL1436" s="966"/>
      <c r="BM1436" s="134"/>
      <c r="BN1436" s="134"/>
      <c r="BO1436" s="134"/>
      <c r="BP1436" s="134"/>
      <c r="BQ1436" s="134"/>
      <c r="BR1436" s="134"/>
      <c r="BS1436" s="134"/>
      <c r="BT1436" s="134"/>
      <c r="BU1436" s="134"/>
      <c r="BV1436" s="134"/>
      <c r="BW1436" s="134"/>
      <c r="BX1436" s="134"/>
      <c r="BY1436" s="134"/>
      <c r="BZ1436" s="134"/>
      <c r="CA1436" s="134"/>
    </row>
    <row r="1437" spans="1:80" s="135" customFormat="1" ht="12.75" customHeight="1">
      <c r="A1437" s="265"/>
      <c r="B1437" s="969" t="s">
        <v>42</v>
      </c>
      <c r="C1437" s="970"/>
      <c r="D1437" s="971"/>
      <c r="E1437" s="908" t="s">
        <v>478</v>
      </c>
      <c r="F1437" s="909"/>
      <c r="G1437" s="909"/>
      <c r="H1437" s="909"/>
      <c r="I1437" s="909"/>
      <c r="J1437" s="909"/>
      <c r="K1437" s="909"/>
      <c r="L1437" s="909"/>
      <c r="M1437" s="909"/>
      <c r="N1437" s="909"/>
      <c r="O1437" s="909"/>
      <c r="P1437" s="909"/>
      <c r="Q1437" s="909"/>
      <c r="R1437" s="909"/>
      <c r="S1437" s="909"/>
      <c r="T1437" s="909"/>
      <c r="U1437" s="909"/>
      <c r="V1437" s="909"/>
      <c r="W1437" s="909"/>
      <c r="X1437" s="909"/>
      <c r="Y1437" s="909"/>
      <c r="Z1437" s="909"/>
      <c r="AA1437" s="909"/>
      <c r="AB1437" s="909"/>
      <c r="AC1437" s="909"/>
      <c r="AD1437" s="909"/>
      <c r="AE1437" s="909"/>
      <c r="AF1437" s="909"/>
      <c r="AG1437" s="909"/>
      <c r="AH1437" s="909"/>
      <c r="AI1437" s="909"/>
      <c r="AJ1437" s="909"/>
      <c r="AK1437" s="909"/>
      <c r="AL1437" s="909"/>
      <c r="AM1437" s="909"/>
      <c r="AN1437" s="909"/>
      <c r="AO1437" s="909"/>
      <c r="AP1437" s="909"/>
      <c r="AQ1437" s="909"/>
      <c r="AR1437" s="909"/>
      <c r="AS1437" s="909"/>
      <c r="AT1437" s="909"/>
      <c r="AU1437" s="909"/>
      <c r="AV1437" s="909"/>
      <c r="AW1437" s="909"/>
      <c r="AX1437" s="909"/>
      <c r="AY1437" s="909"/>
      <c r="AZ1437" s="909"/>
      <c r="BA1437" s="909"/>
      <c r="BB1437" s="909"/>
      <c r="BC1437" s="909"/>
      <c r="BD1437" s="909"/>
      <c r="BE1437" s="909"/>
      <c r="BF1437" s="910"/>
      <c r="BG1437" s="902"/>
      <c r="BH1437" s="903"/>
      <c r="BI1437" s="903"/>
      <c r="BJ1437" s="903"/>
      <c r="BK1437" s="903"/>
      <c r="BL1437" s="904"/>
      <c r="BM1437" s="134"/>
      <c r="BN1437" s="134"/>
      <c r="BO1437" s="134"/>
      <c r="BP1437" s="134"/>
      <c r="BQ1437" s="134"/>
      <c r="BR1437" s="134"/>
      <c r="BS1437" s="134"/>
      <c r="BT1437" s="134"/>
      <c r="BU1437" s="134"/>
      <c r="BV1437" s="134"/>
      <c r="BW1437" s="134"/>
      <c r="BX1437" s="134"/>
      <c r="BY1437" s="134"/>
      <c r="BZ1437" s="134"/>
      <c r="CA1437" s="134"/>
      <c r="CB1437" s="134"/>
    </row>
    <row r="1438" spans="1:80" s="135" customFormat="1" ht="12.75" customHeight="1">
      <c r="A1438" s="265"/>
      <c r="B1438" s="972"/>
      <c r="C1438" s="973"/>
      <c r="D1438" s="974"/>
      <c r="E1438" s="911"/>
      <c r="F1438" s="912"/>
      <c r="G1438" s="912"/>
      <c r="H1438" s="912"/>
      <c r="I1438" s="912"/>
      <c r="J1438" s="912"/>
      <c r="K1438" s="912"/>
      <c r="L1438" s="912"/>
      <c r="M1438" s="912"/>
      <c r="N1438" s="912"/>
      <c r="O1438" s="912"/>
      <c r="P1438" s="912"/>
      <c r="Q1438" s="912"/>
      <c r="R1438" s="912"/>
      <c r="S1438" s="912"/>
      <c r="T1438" s="912"/>
      <c r="U1438" s="912"/>
      <c r="V1438" s="912"/>
      <c r="W1438" s="912"/>
      <c r="X1438" s="912"/>
      <c r="Y1438" s="912"/>
      <c r="Z1438" s="912"/>
      <c r="AA1438" s="912"/>
      <c r="AB1438" s="912"/>
      <c r="AC1438" s="912"/>
      <c r="AD1438" s="912"/>
      <c r="AE1438" s="912"/>
      <c r="AF1438" s="912"/>
      <c r="AG1438" s="912"/>
      <c r="AH1438" s="912"/>
      <c r="AI1438" s="912"/>
      <c r="AJ1438" s="912"/>
      <c r="AK1438" s="912"/>
      <c r="AL1438" s="912"/>
      <c r="AM1438" s="912"/>
      <c r="AN1438" s="912"/>
      <c r="AO1438" s="912"/>
      <c r="AP1438" s="912"/>
      <c r="AQ1438" s="912"/>
      <c r="AR1438" s="912"/>
      <c r="AS1438" s="912"/>
      <c r="AT1438" s="912"/>
      <c r="AU1438" s="912"/>
      <c r="AV1438" s="912"/>
      <c r="AW1438" s="912"/>
      <c r="AX1438" s="912"/>
      <c r="AY1438" s="912"/>
      <c r="AZ1438" s="912"/>
      <c r="BA1438" s="912"/>
      <c r="BB1438" s="912"/>
      <c r="BC1438" s="912"/>
      <c r="BD1438" s="912"/>
      <c r="BE1438" s="912"/>
      <c r="BF1438" s="913"/>
      <c r="BG1438" s="902"/>
      <c r="BH1438" s="903"/>
      <c r="BI1438" s="903"/>
      <c r="BJ1438" s="903"/>
      <c r="BK1438" s="903"/>
      <c r="BL1438" s="904"/>
      <c r="BM1438" s="134"/>
      <c r="BN1438" s="134"/>
      <c r="BO1438" s="134"/>
      <c r="BP1438" s="134"/>
      <c r="BQ1438" s="134"/>
      <c r="BR1438" s="134"/>
      <c r="BS1438" s="134"/>
      <c r="BT1438" s="134"/>
      <c r="BU1438" s="134"/>
      <c r="BV1438" s="134"/>
      <c r="BW1438" s="134"/>
      <c r="BX1438" s="134"/>
      <c r="BY1438" s="134"/>
      <c r="BZ1438" s="134"/>
      <c r="CA1438" s="134"/>
      <c r="CB1438" s="134"/>
    </row>
    <row r="1439" spans="1:80" s="16" customFormat="1" ht="12.75" customHeight="1">
      <c r="A1439" s="262"/>
      <c r="B1439" s="972"/>
      <c r="C1439" s="973"/>
      <c r="D1439" s="974"/>
      <c r="E1439" s="911"/>
      <c r="F1439" s="912"/>
      <c r="G1439" s="912"/>
      <c r="H1439" s="912"/>
      <c r="I1439" s="912"/>
      <c r="J1439" s="912"/>
      <c r="K1439" s="912"/>
      <c r="L1439" s="912"/>
      <c r="M1439" s="912"/>
      <c r="N1439" s="912"/>
      <c r="O1439" s="912"/>
      <c r="P1439" s="912"/>
      <c r="Q1439" s="912"/>
      <c r="R1439" s="912"/>
      <c r="S1439" s="912"/>
      <c r="T1439" s="912"/>
      <c r="U1439" s="912"/>
      <c r="V1439" s="912"/>
      <c r="W1439" s="912"/>
      <c r="X1439" s="912"/>
      <c r="Y1439" s="912"/>
      <c r="Z1439" s="912"/>
      <c r="AA1439" s="912"/>
      <c r="AB1439" s="912"/>
      <c r="AC1439" s="912"/>
      <c r="AD1439" s="912"/>
      <c r="AE1439" s="912"/>
      <c r="AF1439" s="912"/>
      <c r="AG1439" s="912"/>
      <c r="AH1439" s="912"/>
      <c r="AI1439" s="912"/>
      <c r="AJ1439" s="912"/>
      <c r="AK1439" s="912"/>
      <c r="AL1439" s="912"/>
      <c r="AM1439" s="912"/>
      <c r="AN1439" s="912"/>
      <c r="AO1439" s="912"/>
      <c r="AP1439" s="912"/>
      <c r="AQ1439" s="912"/>
      <c r="AR1439" s="912"/>
      <c r="AS1439" s="912"/>
      <c r="AT1439" s="912"/>
      <c r="AU1439" s="912"/>
      <c r="AV1439" s="912"/>
      <c r="AW1439" s="912"/>
      <c r="AX1439" s="912"/>
      <c r="AY1439" s="912"/>
      <c r="AZ1439" s="912"/>
      <c r="BA1439" s="912"/>
      <c r="BB1439" s="912"/>
      <c r="BC1439" s="912"/>
      <c r="BD1439" s="912"/>
      <c r="BE1439" s="912"/>
      <c r="BF1439" s="913"/>
      <c r="BG1439" s="902"/>
      <c r="BH1439" s="903"/>
      <c r="BI1439" s="903"/>
      <c r="BJ1439" s="903"/>
      <c r="BK1439" s="903"/>
      <c r="BL1439" s="904"/>
      <c r="BM1439" s="137"/>
      <c r="BN1439" s="137"/>
      <c r="BO1439" s="137"/>
      <c r="BP1439" s="137"/>
      <c r="BQ1439" s="137"/>
      <c r="BR1439" s="137"/>
      <c r="BS1439" s="137"/>
      <c r="BT1439" s="137"/>
      <c r="BU1439" s="137"/>
      <c r="BV1439" s="137"/>
      <c r="BW1439" s="137"/>
      <c r="BX1439" s="137"/>
      <c r="BY1439" s="137"/>
      <c r="BZ1439" s="137"/>
      <c r="CA1439" s="137"/>
      <c r="CB1439" s="137"/>
    </row>
    <row r="1440" spans="1:80" s="135" customFormat="1" ht="12.75" customHeight="1">
      <c r="A1440" s="265"/>
      <c r="B1440" s="972"/>
      <c r="C1440" s="973"/>
      <c r="D1440" s="974"/>
      <c r="E1440" s="967" t="s">
        <v>6</v>
      </c>
      <c r="F1440" s="968"/>
      <c r="G1440" s="912" t="s">
        <v>475</v>
      </c>
      <c r="H1440" s="912"/>
      <c r="I1440" s="912"/>
      <c r="J1440" s="912"/>
      <c r="K1440" s="912"/>
      <c r="L1440" s="912"/>
      <c r="M1440" s="912"/>
      <c r="N1440" s="912"/>
      <c r="O1440" s="912"/>
      <c r="P1440" s="912"/>
      <c r="Q1440" s="912"/>
      <c r="R1440" s="912"/>
      <c r="S1440" s="912"/>
      <c r="T1440" s="912"/>
      <c r="U1440" s="912"/>
      <c r="V1440" s="912"/>
      <c r="W1440" s="912"/>
      <c r="X1440" s="912"/>
      <c r="Y1440" s="912"/>
      <c r="Z1440" s="912"/>
      <c r="AA1440" s="912"/>
      <c r="AB1440" s="912"/>
      <c r="AC1440" s="912"/>
      <c r="AD1440" s="912"/>
      <c r="AE1440" s="912"/>
      <c r="AF1440" s="912"/>
      <c r="AG1440" s="912"/>
      <c r="AH1440" s="912"/>
      <c r="AI1440" s="912"/>
      <c r="AJ1440" s="912"/>
      <c r="AK1440" s="912"/>
      <c r="AL1440" s="912"/>
      <c r="AM1440" s="912"/>
      <c r="AN1440" s="912"/>
      <c r="AO1440" s="912"/>
      <c r="AP1440" s="912"/>
      <c r="AQ1440" s="912"/>
      <c r="AR1440" s="912"/>
      <c r="AS1440" s="912"/>
      <c r="AT1440" s="912"/>
      <c r="AU1440" s="912"/>
      <c r="AV1440" s="912"/>
      <c r="AW1440" s="912"/>
      <c r="AX1440" s="912"/>
      <c r="AY1440" s="912"/>
      <c r="AZ1440" s="912"/>
      <c r="BA1440" s="912"/>
      <c r="BB1440" s="912"/>
      <c r="BC1440" s="912"/>
      <c r="BD1440" s="912"/>
      <c r="BE1440" s="912"/>
      <c r="BF1440" s="913"/>
      <c r="BG1440" s="902"/>
      <c r="BH1440" s="903"/>
      <c r="BI1440" s="903"/>
      <c r="BJ1440" s="903"/>
      <c r="BK1440" s="903"/>
      <c r="BL1440" s="904"/>
      <c r="BM1440" s="134"/>
      <c r="BN1440" s="134"/>
      <c r="BO1440" s="134"/>
      <c r="BP1440" s="134"/>
      <c r="BQ1440" s="134"/>
      <c r="BR1440" s="134"/>
      <c r="BS1440" s="134"/>
      <c r="BT1440" s="134"/>
      <c r="BU1440" s="134"/>
      <c r="BV1440" s="134"/>
      <c r="BW1440" s="134"/>
      <c r="BX1440" s="134"/>
      <c r="BY1440" s="134"/>
      <c r="BZ1440" s="134"/>
      <c r="CA1440" s="134"/>
      <c r="CB1440" s="134"/>
    </row>
    <row r="1441" spans="1:97" s="135" customFormat="1" ht="12.75" customHeight="1">
      <c r="A1441" s="265"/>
      <c r="B1441" s="972"/>
      <c r="C1441" s="973"/>
      <c r="D1441" s="974"/>
      <c r="E1441" s="967" t="s">
        <v>3</v>
      </c>
      <c r="F1441" s="968"/>
      <c r="G1441" s="912" t="s">
        <v>476</v>
      </c>
      <c r="H1441" s="912"/>
      <c r="I1441" s="912"/>
      <c r="J1441" s="912"/>
      <c r="K1441" s="912"/>
      <c r="L1441" s="912"/>
      <c r="M1441" s="912"/>
      <c r="N1441" s="912"/>
      <c r="O1441" s="912"/>
      <c r="P1441" s="912"/>
      <c r="Q1441" s="912"/>
      <c r="R1441" s="912"/>
      <c r="S1441" s="912"/>
      <c r="T1441" s="912"/>
      <c r="U1441" s="912"/>
      <c r="V1441" s="912"/>
      <c r="W1441" s="912"/>
      <c r="X1441" s="912"/>
      <c r="Y1441" s="912"/>
      <c r="Z1441" s="912"/>
      <c r="AA1441" s="912"/>
      <c r="AB1441" s="912"/>
      <c r="AC1441" s="912"/>
      <c r="AD1441" s="912"/>
      <c r="AE1441" s="912"/>
      <c r="AF1441" s="912"/>
      <c r="AG1441" s="912"/>
      <c r="AH1441" s="912"/>
      <c r="AI1441" s="912"/>
      <c r="AJ1441" s="912"/>
      <c r="AK1441" s="912"/>
      <c r="AL1441" s="912"/>
      <c r="AM1441" s="912"/>
      <c r="AN1441" s="912"/>
      <c r="AO1441" s="912"/>
      <c r="AP1441" s="912"/>
      <c r="AQ1441" s="912"/>
      <c r="AR1441" s="912"/>
      <c r="AS1441" s="912"/>
      <c r="AT1441" s="912"/>
      <c r="AU1441" s="912"/>
      <c r="AV1441" s="912"/>
      <c r="AW1441" s="912"/>
      <c r="AX1441" s="912"/>
      <c r="AY1441" s="912"/>
      <c r="AZ1441" s="912"/>
      <c r="BA1441" s="912"/>
      <c r="BB1441" s="912"/>
      <c r="BC1441" s="912"/>
      <c r="BD1441" s="912"/>
      <c r="BE1441" s="912"/>
      <c r="BF1441" s="913"/>
      <c r="BG1441" s="902"/>
      <c r="BH1441" s="903"/>
      <c r="BI1441" s="903"/>
      <c r="BJ1441" s="903"/>
      <c r="BK1441" s="903"/>
      <c r="BL1441" s="904"/>
      <c r="BM1441" s="134"/>
      <c r="BN1441" s="134"/>
      <c r="BO1441" s="134"/>
      <c r="BP1441" s="134"/>
      <c r="BQ1441" s="134"/>
      <c r="BR1441" s="134"/>
      <c r="BS1441" s="134"/>
      <c r="BT1441" s="134"/>
      <c r="BU1441" s="134"/>
      <c r="BV1441" s="134"/>
      <c r="BW1441" s="134"/>
      <c r="BX1441" s="134"/>
      <c r="BY1441" s="134"/>
      <c r="BZ1441" s="134"/>
      <c r="CA1441" s="134"/>
      <c r="CB1441" s="134"/>
    </row>
    <row r="1442" spans="1:97" s="135" customFormat="1" ht="7.5" customHeight="1">
      <c r="A1442" s="265"/>
      <c r="B1442" s="972"/>
      <c r="C1442" s="973"/>
      <c r="D1442" s="974"/>
      <c r="E1442" s="346"/>
      <c r="F1442" s="347"/>
      <c r="G1442" s="335"/>
      <c r="H1442" s="335"/>
      <c r="I1442" s="335"/>
      <c r="J1442" s="335"/>
      <c r="K1442" s="335"/>
      <c r="L1442" s="335"/>
      <c r="M1442" s="335"/>
      <c r="N1442" s="335"/>
      <c r="O1442" s="335"/>
      <c r="P1442" s="335"/>
      <c r="Q1442" s="335"/>
      <c r="R1442" s="335"/>
      <c r="S1442" s="335"/>
      <c r="T1442" s="335"/>
      <c r="U1442" s="335"/>
      <c r="V1442" s="335"/>
      <c r="W1442" s="335"/>
      <c r="X1442" s="335"/>
      <c r="Y1442" s="335"/>
      <c r="Z1442" s="335"/>
      <c r="AA1442" s="335"/>
      <c r="AB1442" s="335"/>
      <c r="AC1442" s="335"/>
      <c r="AD1442" s="335"/>
      <c r="AE1442" s="335"/>
      <c r="AF1442" s="335"/>
      <c r="AG1442" s="335"/>
      <c r="AH1442" s="335"/>
      <c r="AI1442" s="335"/>
      <c r="AJ1442" s="335"/>
      <c r="AK1442" s="335"/>
      <c r="AL1442" s="335"/>
      <c r="AM1442" s="335"/>
      <c r="AN1442" s="335"/>
      <c r="AO1442" s="335"/>
      <c r="AP1442" s="335"/>
      <c r="AQ1442" s="335"/>
      <c r="AR1442" s="335"/>
      <c r="AS1442" s="335"/>
      <c r="AT1442" s="335"/>
      <c r="AU1442" s="335"/>
      <c r="AV1442" s="335"/>
      <c r="AW1442" s="335"/>
      <c r="AX1442" s="335"/>
      <c r="AY1442" s="335"/>
      <c r="AZ1442" s="335"/>
      <c r="BA1442" s="335"/>
      <c r="BB1442" s="335"/>
      <c r="BC1442" s="335"/>
      <c r="BD1442" s="335"/>
      <c r="BE1442" s="335"/>
      <c r="BF1442" s="336"/>
      <c r="BG1442" s="902"/>
      <c r="BH1442" s="903"/>
      <c r="BI1442" s="903"/>
      <c r="BJ1442" s="903"/>
      <c r="BK1442" s="903"/>
      <c r="BL1442" s="904"/>
      <c r="BM1442" s="134"/>
      <c r="BN1442" s="134"/>
      <c r="BO1442" s="134"/>
      <c r="BP1442" s="134"/>
      <c r="BQ1442" s="134"/>
      <c r="BR1442" s="134"/>
      <c r="BS1442" s="134"/>
      <c r="BT1442" s="134"/>
      <c r="BU1442" s="134"/>
      <c r="BV1442" s="134"/>
      <c r="BW1442" s="134"/>
      <c r="BX1442" s="134"/>
      <c r="BY1442" s="134"/>
      <c r="BZ1442" s="134"/>
      <c r="CA1442" s="134"/>
      <c r="CB1442" s="134"/>
    </row>
    <row r="1443" spans="1:97" s="135" customFormat="1" ht="12.75" customHeight="1">
      <c r="A1443" s="133"/>
      <c r="B1443" s="969" t="s">
        <v>43</v>
      </c>
      <c r="C1443" s="970"/>
      <c r="D1443" s="971"/>
      <c r="E1443" s="1165" t="s">
        <v>480</v>
      </c>
      <c r="F1443" s="1165"/>
      <c r="G1443" s="1165"/>
      <c r="H1443" s="1165"/>
      <c r="I1443" s="1165"/>
      <c r="J1443" s="1165"/>
      <c r="K1443" s="1165"/>
      <c r="L1443" s="1165"/>
      <c r="M1443" s="1165"/>
      <c r="N1443" s="1165"/>
      <c r="O1443" s="1165"/>
      <c r="P1443" s="1165"/>
      <c r="Q1443" s="1165"/>
      <c r="R1443" s="1165"/>
      <c r="S1443" s="1165"/>
      <c r="T1443" s="1165"/>
      <c r="U1443" s="1165"/>
      <c r="V1443" s="1165"/>
      <c r="W1443" s="1165"/>
      <c r="X1443" s="1165"/>
      <c r="Y1443" s="1165"/>
      <c r="Z1443" s="1165"/>
      <c r="AA1443" s="1165"/>
      <c r="AB1443" s="1165"/>
      <c r="AC1443" s="1165"/>
      <c r="AD1443" s="1165"/>
      <c r="AE1443" s="1165"/>
      <c r="AF1443" s="1165"/>
      <c r="AG1443" s="1165"/>
      <c r="AH1443" s="1165"/>
      <c r="AI1443" s="1165"/>
      <c r="AJ1443" s="1165"/>
      <c r="AK1443" s="1165"/>
      <c r="AL1443" s="1165"/>
      <c r="AM1443" s="1165"/>
      <c r="AN1443" s="1165"/>
      <c r="AO1443" s="1165"/>
      <c r="AP1443" s="1165"/>
      <c r="AQ1443" s="1165"/>
      <c r="AR1443" s="1165"/>
      <c r="AS1443" s="1165"/>
      <c r="AT1443" s="1165"/>
      <c r="AU1443" s="1165"/>
      <c r="AV1443" s="1165"/>
      <c r="AW1443" s="1165"/>
      <c r="AX1443" s="1165"/>
      <c r="AY1443" s="1165"/>
      <c r="AZ1443" s="1165"/>
      <c r="BA1443" s="1165"/>
      <c r="BB1443" s="1165"/>
      <c r="BC1443" s="1165"/>
      <c r="BD1443" s="1165"/>
      <c r="BE1443" s="1165"/>
      <c r="BF1443" s="1165"/>
      <c r="BG1443" s="966"/>
      <c r="BH1443" s="966"/>
      <c r="BI1443" s="966"/>
      <c r="BJ1443" s="966"/>
      <c r="BK1443" s="966"/>
      <c r="BL1443" s="966"/>
      <c r="BM1443" s="134"/>
      <c r="BN1443" s="134"/>
      <c r="BO1443" s="134"/>
      <c r="BP1443" s="134"/>
      <c r="BQ1443" s="134"/>
      <c r="BR1443" s="134"/>
      <c r="BS1443" s="134"/>
      <c r="BT1443" s="134"/>
      <c r="BU1443" s="134"/>
      <c r="BV1443" s="134"/>
      <c r="BW1443" s="134"/>
      <c r="BX1443" s="134"/>
      <c r="BY1443" s="134"/>
      <c r="BZ1443" s="134"/>
      <c r="CA1443" s="134"/>
    </row>
    <row r="1444" spans="1:97" s="135" customFormat="1" ht="12.75" customHeight="1">
      <c r="A1444" s="133"/>
      <c r="B1444" s="975"/>
      <c r="C1444" s="976"/>
      <c r="D1444" s="977"/>
      <c r="E1444" s="1165"/>
      <c r="F1444" s="1165"/>
      <c r="G1444" s="1165"/>
      <c r="H1444" s="1165"/>
      <c r="I1444" s="1165"/>
      <c r="J1444" s="1165"/>
      <c r="K1444" s="1165"/>
      <c r="L1444" s="1165"/>
      <c r="M1444" s="1165"/>
      <c r="N1444" s="1165"/>
      <c r="O1444" s="1165"/>
      <c r="P1444" s="1165"/>
      <c r="Q1444" s="1165"/>
      <c r="R1444" s="1165"/>
      <c r="S1444" s="1165"/>
      <c r="T1444" s="1165"/>
      <c r="U1444" s="1165"/>
      <c r="V1444" s="1165"/>
      <c r="W1444" s="1165"/>
      <c r="X1444" s="1165"/>
      <c r="Y1444" s="1165"/>
      <c r="Z1444" s="1165"/>
      <c r="AA1444" s="1165"/>
      <c r="AB1444" s="1165"/>
      <c r="AC1444" s="1165"/>
      <c r="AD1444" s="1165"/>
      <c r="AE1444" s="1165"/>
      <c r="AF1444" s="1165"/>
      <c r="AG1444" s="1165"/>
      <c r="AH1444" s="1165"/>
      <c r="AI1444" s="1165"/>
      <c r="AJ1444" s="1165"/>
      <c r="AK1444" s="1165"/>
      <c r="AL1444" s="1165"/>
      <c r="AM1444" s="1165"/>
      <c r="AN1444" s="1165"/>
      <c r="AO1444" s="1165"/>
      <c r="AP1444" s="1165"/>
      <c r="AQ1444" s="1165"/>
      <c r="AR1444" s="1165"/>
      <c r="AS1444" s="1165"/>
      <c r="AT1444" s="1165"/>
      <c r="AU1444" s="1165"/>
      <c r="AV1444" s="1165"/>
      <c r="AW1444" s="1165"/>
      <c r="AX1444" s="1165"/>
      <c r="AY1444" s="1165"/>
      <c r="AZ1444" s="1165"/>
      <c r="BA1444" s="1165"/>
      <c r="BB1444" s="1165"/>
      <c r="BC1444" s="1165"/>
      <c r="BD1444" s="1165"/>
      <c r="BE1444" s="1165"/>
      <c r="BF1444" s="1165"/>
      <c r="BG1444" s="966"/>
      <c r="BH1444" s="966"/>
      <c r="BI1444" s="966"/>
      <c r="BJ1444" s="966"/>
      <c r="BK1444" s="966"/>
      <c r="BL1444" s="966"/>
      <c r="BM1444" s="134"/>
      <c r="BN1444" s="134"/>
      <c r="BO1444" s="134"/>
      <c r="BP1444" s="134"/>
      <c r="BQ1444" s="134"/>
      <c r="BR1444" s="134"/>
      <c r="BS1444" s="134"/>
      <c r="BT1444" s="134"/>
      <c r="BU1444" s="134"/>
      <c r="BV1444" s="134"/>
      <c r="BW1444" s="134"/>
      <c r="BX1444" s="134"/>
      <c r="BY1444" s="134"/>
      <c r="BZ1444" s="134"/>
      <c r="CA1444" s="134"/>
    </row>
    <row r="1445" spans="1:97" s="827" customFormat="1" ht="9.75" customHeight="1">
      <c r="BG1445" s="828"/>
      <c r="BH1445" s="828"/>
      <c r="BI1445" s="828"/>
      <c r="BJ1445" s="828"/>
      <c r="BK1445" s="828"/>
      <c r="BL1445" s="829"/>
      <c r="BM1445" s="829"/>
      <c r="BN1445" s="829"/>
      <c r="BO1445" s="829"/>
      <c r="BP1445" s="829"/>
      <c r="BQ1445" s="829"/>
      <c r="BR1445" s="829"/>
      <c r="BS1445" s="829"/>
      <c r="BT1445" s="829"/>
      <c r="BU1445" s="829"/>
      <c r="BV1445" s="829"/>
      <c r="BW1445" s="829"/>
      <c r="BX1445" s="829"/>
      <c r="BY1445" s="829"/>
      <c r="BZ1445" s="829"/>
      <c r="CA1445" s="829"/>
    </row>
    <row r="1446" spans="1:97" s="830" customFormat="1" ht="12.75" customHeight="1">
      <c r="B1446" s="831"/>
      <c r="C1446" s="831"/>
      <c r="D1446" s="831"/>
      <c r="E1446" s="858" t="s">
        <v>1513</v>
      </c>
      <c r="F1446" s="859"/>
      <c r="G1446" s="859"/>
      <c r="H1446" s="859"/>
      <c r="I1446" s="859"/>
      <c r="J1446" s="859"/>
      <c r="K1446" s="859"/>
      <c r="L1446" s="859"/>
      <c r="M1446" s="859"/>
      <c r="N1446" s="859"/>
      <c r="O1446" s="859"/>
      <c r="P1446" s="859"/>
      <c r="Q1446" s="859"/>
      <c r="R1446" s="859"/>
      <c r="S1446" s="859"/>
      <c r="T1446" s="859"/>
      <c r="U1446" s="859"/>
      <c r="V1446" s="859"/>
      <c r="W1446" s="859"/>
      <c r="X1446" s="859"/>
      <c r="Y1446" s="859"/>
      <c r="Z1446" s="859"/>
      <c r="AA1446" s="859"/>
      <c r="AB1446" s="859"/>
      <c r="AC1446" s="859"/>
      <c r="AD1446" s="859"/>
      <c r="AE1446" s="860"/>
      <c r="AF1446" s="864"/>
      <c r="AG1446" s="865"/>
      <c r="AH1446" s="865"/>
      <c r="AI1446" s="865"/>
      <c r="AJ1446" s="865"/>
      <c r="AK1446" s="865"/>
      <c r="AL1446" s="865"/>
      <c r="AM1446" s="865"/>
      <c r="AN1446" s="865"/>
      <c r="AO1446" s="865"/>
      <c r="AP1446" s="866"/>
      <c r="AQ1446" s="870"/>
      <c r="AR1446" s="870"/>
      <c r="AS1446" s="870"/>
      <c r="AT1446" s="870"/>
      <c r="AU1446" s="870"/>
      <c r="AV1446" s="870"/>
      <c r="AW1446" s="870"/>
      <c r="AX1446" s="870"/>
      <c r="AY1446" s="870"/>
      <c r="AZ1446" s="870"/>
      <c r="BA1446" s="870"/>
      <c r="BB1446" s="870"/>
      <c r="BC1446" s="870"/>
      <c r="BD1446" s="870"/>
      <c r="BE1446" s="870"/>
      <c r="BF1446" s="870"/>
      <c r="BG1446" s="832"/>
      <c r="BH1446" s="832"/>
      <c r="BI1446" s="832"/>
      <c r="BJ1446" s="832"/>
      <c r="BK1446" s="832"/>
      <c r="BL1446" s="832"/>
      <c r="BM1446" s="857" t="s">
        <v>82</v>
      </c>
      <c r="BN1446" s="857"/>
      <c r="BO1446" s="857"/>
      <c r="BP1446" s="857"/>
      <c r="BQ1446" s="857"/>
      <c r="BR1446" s="857"/>
      <c r="BS1446" s="857"/>
      <c r="BT1446" s="857"/>
      <c r="BU1446" s="857"/>
      <c r="BV1446" s="857"/>
      <c r="BW1446" s="857"/>
      <c r="BX1446" s="832"/>
      <c r="BY1446" s="832"/>
      <c r="BZ1446" s="832"/>
      <c r="CA1446" s="832"/>
      <c r="CB1446" s="832"/>
      <c r="CC1446" s="832"/>
      <c r="CD1446" s="832"/>
      <c r="CE1446" s="832"/>
      <c r="CF1446" s="832"/>
      <c r="CG1446" s="832"/>
      <c r="CH1446" s="832"/>
      <c r="CK1446" s="833"/>
      <c r="CL1446" s="834"/>
      <c r="CM1446" s="834"/>
      <c r="CN1446" s="834"/>
      <c r="CO1446" s="834"/>
      <c r="CP1446" s="834"/>
      <c r="CQ1446" s="834"/>
      <c r="CR1446" s="834"/>
      <c r="CS1446" s="834"/>
    </row>
    <row r="1447" spans="1:97" s="830" customFormat="1" ht="12.75" customHeight="1">
      <c r="B1447" s="831"/>
      <c r="C1447" s="831"/>
      <c r="D1447" s="831"/>
      <c r="E1447" s="861"/>
      <c r="F1447" s="862"/>
      <c r="G1447" s="862"/>
      <c r="H1447" s="862"/>
      <c r="I1447" s="862"/>
      <c r="J1447" s="862"/>
      <c r="K1447" s="862"/>
      <c r="L1447" s="862"/>
      <c r="M1447" s="862"/>
      <c r="N1447" s="862"/>
      <c r="O1447" s="862"/>
      <c r="P1447" s="862"/>
      <c r="Q1447" s="862"/>
      <c r="R1447" s="862"/>
      <c r="S1447" s="862"/>
      <c r="T1447" s="862"/>
      <c r="U1447" s="862"/>
      <c r="V1447" s="862"/>
      <c r="W1447" s="862"/>
      <c r="X1447" s="862"/>
      <c r="Y1447" s="862"/>
      <c r="Z1447" s="862"/>
      <c r="AA1447" s="862"/>
      <c r="AB1447" s="862"/>
      <c r="AC1447" s="862"/>
      <c r="AD1447" s="862"/>
      <c r="AE1447" s="863"/>
      <c r="AF1447" s="867"/>
      <c r="AG1447" s="868"/>
      <c r="AH1447" s="868"/>
      <c r="AI1447" s="868"/>
      <c r="AJ1447" s="868"/>
      <c r="AK1447" s="868"/>
      <c r="AL1447" s="868"/>
      <c r="AM1447" s="868"/>
      <c r="AN1447" s="868"/>
      <c r="AO1447" s="868"/>
      <c r="AP1447" s="869"/>
      <c r="AQ1447" s="870"/>
      <c r="AR1447" s="870"/>
      <c r="AS1447" s="870"/>
      <c r="AT1447" s="870"/>
      <c r="AU1447" s="870"/>
      <c r="AV1447" s="870"/>
      <c r="AW1447" s="870"/>
      <c r="AX1447" s="870"/>
      <c r="AY1447" s="870"/>
      <c r="AZ1447" s="870"/>
      <c r="BA1447" s="870"/>
      <c r="BB1447" s="870"/>
      <c r="BC1447" s="870"/>
      <c r="BD1447" s="870"/>
      <c r="BE1447" s="870"/>
      <c r="BF1447" s="870"/>
      <c r="BG1447" s="832"/>
      <c r="BH1447" s="832"/>
      <c r="BI1447" s="832"/>
      <c r="BJ1447" s="832"/>
      <c r="BK1447" s="832"/>
      <c r="BL1447" s="832"/>
      <c r="BM1447" s="832"/>
      <c r="BN1447" s="832"/>
      <c r="BO1447" s="832"/>
      <c r="BP1447" s="832"/>
      <c r="BQ1447" s="832"/>
      <c r="BR1447" s="832"/>
      <c r="BS1447" s="832"/>
      <c r="BT1447" s="832"/>
      <c r="BU1447" s="832"/>
      <c r="BV1447" s="832"/>
      <c r="BW1447" s="832"/>
      <c r="BX1447" s="832"/>
      <c r="BY1447" s="832"/>
      <c r="BZ1447" s="832"/>
      <c r="CA1447" s="832"/>
      <c r="CB1447" s="832"/>
      <c r="CC1447" s="832"/>
      <c r="CD1447" s="832"/>
      <c r="CE1447" s="832"/>
      <c r="CF1447" s="832"/>
      <c r="CG1447" s="832"/>
      <c r="CH1447" s="832"/>
      <c r="CK1447" s="833"/>
      <c r="CL1447" s="833"/>
      <c r="CM1447" s="833"/>
      <c r="CN1447" s="833"/>
      <c r="CO1447" s="833"/>
      <c r="CP1447" s="834"/>
      <c r="CQ1447" s="834"/>
      <c r="CR1447" s="834"/>
      <c r="CS1447" s="834"/>
    </row>
    <row r="1448" spans="1:97" s="8" customFormat="1" ht="12" customHeight="1">
      <c r="A1448" s="266"/>
      <c r="B1448" s="9"/>
      <c r="C1448" s="9"/>
      <c r="D1448" s="9"/>
      <c r="E1448" s="9"/>
      <c r="F1448" s="9"/>
      <c r="G1448" s="9"/>
      <c r="H1448" s="9"/>
      <c r="I1448" s="9"/>
      <c r="J1448" s="9"/>
      <c r="K1448" s="9"/>
      <c r="L1448" s="9"/>
      <c r="M1448" s="9"/>
      <c r="N1448" s="9"/>
      <c r="O1448" s="9"/>
      <c r="P1448" s="9"/>
      <c r="Q1448" s="9"/>
      <c r="R1448" s="9"/>
      <c r="S1448" s="9"/>
      <c r="BG1448" s="102"/>
      <c r="BH1448" s="102"/>
      <c r="BI1448" s="102"/>
      <c r="BJ1448" s="102"/>
      <c r="BK1448" s="102"/>
      <c r="BL1448" s="102"/>
      <c r="BM1448" s="136"/>
      <c r="BN1448" s="136"/>
      <c r="BO1448" s="136"/>
      <c r="BP1448" s="136"/>
      <c r="BQ1448" s="136"/>
      <c r="BR1448" s="136"/>
      <c r="BS1448" s="136"/>
      <c r="BT1448" s="136"/>
      <c r="BU1448" s="136"/>
      <c r="BV1448" s="136"/>
      <c r="BW1448" s="136"/>
      <c r="BX1448" s="136"/>
      <c r="BY1448" s="136"/>
      <c r="BZ1448" s="136"/>
      <c r="CA1448" s="136"/>
      <c r="CB1448" s="136"/>
    </row>
    <row r="1449" spans="1:97" s="14" customFormat="1" ht="20.100000000000001" customHeight="1">
      <c r="A1449" s="113" t="s">
        <v>481</v>
      </c>
      <c r="B1449" s="90"/>
      <c r="C1449" s="90"/>
      <c r="D1449" s="11"/>
      <c r="E1449" s="12"/>
      <c r="F1449" s="12"/>
      <c r="G1449" s="12"/>
      <c r="H1449" s="12"/>
      <c r="I1449" s="12"/>
      <c r="J1449" s="12"/>
      <c r="K1449" s="12"/>
      <c r="L1449" s="12"/>
      <c r="M1449" s="12"/>
      <c r="N1449" s="12"/>
      <c r="O1449" s="12"/>
      <c r="P1449" s="12"/>
      <c r="Q1449" s="12"/>
      <c r="R1449" s="12"/>
      <c r="S1449" s="12"/>
      <c r="T1449" s="12"/>
      <c r="U1449" s="12"/>
      <c r="V1449" s="12"/>
      <c r="W1449" s="13"/>
      <c r="X1449" s="13"/>
      <c r="Y1449" s="13"/>
      <c r="Z1449" s="13"/>
      <c r="AA1449" s="13"/>
      <c r="AB1449" s="13"/>
      <c r="AC1449" s="13"/>
      <c r="AD1449" s="13"/>
      <c r="AE1449" s="13"/>
      <c r="AF1449" s="13"/>
      <c r="AG1449" s="13"/>
      <c r="AH1449" s="13"/>
      <c r="AI1449" s="13"/>
      <c r="AJ1449" s="13"/>
      <c r="AK1449" s="13"/>
      <c r="AL1449" s="13"/>
      <c r="AM1449" s="13"/>
      <c r="AN1449" s="13"/>
      <c r="AO1449" s="13"/>
      <c r="AP1449" s="13"/>
      <c r="BG1449" s="93"/>
      <c r="BH1449" s="93"/>
      <c r="BI1449" s="93"/>
      <c r="BJ1449" s="93"/>
      <c r="BK1449" s="93"/>
      <c r="BL1449" s="93"/>
      <c r="BM1449" s="101"/>
      <c r="BN1449" s="101"/>
      <c r="BO1449" s="101"/>
      <c r="BP1449" s="101"/>
      <c r="BQ1449" s="101"/>
      <c r="BR1449" s="101"/>
      <c r="BS1449" s="101"/>
      <c r="BT1449" s="101"/>
      <c r="BU1449" s="101"/>
      <c r="BV1449" s="101"/>
      <c r="BW1449" s="101"/>
      <c r="BX1449" s="101"/>
      <c r="BY1449" s="101"/>
      <c r="BZ1449" s="101"/>
      <c r="CA1449" s="101"/>
      <c r="CB1449" s="101"/>
    </row>
    <row r="1450" spans="1:97" s="16" customFormat="1" ht="12.75" customHeight="1">
      <c r="A1450" s="262"/>
      <c r="B1450" s="969" t="s">
        <v>30</v>
      </c>
      <c r="C1450" s="970"/>
      <c r="D1450" s="971"/>
      <c r="E1450" s="908" t="s">
        <v>145</v>
      </c>
      <c r="F1450" s="909"/>
      <c r="G1450" s="909"/>
      <c r="H1450" s="909"/>
      <c r="I1450" s="909"/>
      <c r="J1450" s="909"/>
      <c r="K1450" s="909"/>
      <c r="L1450" s="909"/>
      <c r="M1450" s="909"/>
      <c r="N1450" s="909"/>
      <c r="O1450" s="909"/>
      <c r="P1450" s="909"/>
      <c r="Q1450" s="909"/>
      <c r="R1450" s="909"/>
      <c r="S1450" s="909"/>
      <c r="T1450" s="909"/>
      <c r="U1450" s="909"/>
      <c r="V1450" s="909"/>
      <c r="W1450" s="909"/>
      <c r="X1450" s="909"/>
      <c r="Y1450" s="909"/>
      <c r="Z1450" s="909"/>
      <c r="AA1450" s="909"/>
      <c r="AB1450" s="909"/>
      <c r="AC1450" s="909"/>
      <c r="AD1450" s="909"/>
      <c r="AE1450" s="909"/>
      <c r="AF1450" s="909"/>
      <c r="AG1450" s="909"/>
      <c r="AH1450" s="909"/>
      <c r="AI1450" s="909"/>
      <c r="AJ1450" s="909"/>
      <c r="AK1450" s="909"/>
      <c r="AL1450" s="909"/>
      <c r="AM1450" s="909"/>
      <c r="AN1450" s="909"/>
      <c r="AO1450" s="909"/>
      <c r="AP1450" s="909"/>
      <c r="AQ1450" s="909"/>
      <c r="AR1450" s="909"/>
      <c r="AS1450" s="909"/>
      <c r="AT1450" s="909"/>
      <c r="AU1450" s="909"/>
      <c r="AV1450" s="909"/>
      <c r="AW1450" s="909"/>
      <c r="AX1450" s="909"/>
      <c r="AY1450" s="909"/>
      <c r="AZ1450" s="909"/>
      <c r="BA1450" s="909"/>
      <c r="BB1450" s="909"/>
      <c r="BC1450" s="909"/>
      <c r="BD1450" s="909"/>
      <c r="BE1450" s="909"/>
      <c r="BF1450" s="910"/>
      <c r="BG1450" s="899"/>
      <c r="BH1450" s="900"/>
      <c r="BI1450" s="900"/>
      <c r="BJ1450" s="900"/>
      <c r="BK1450" s="900"/>
      <c r="BL1450" s="901"/>
      <c r="BM1450" s="137"/>
      <c r="BN1450" s="137"/>
      <c r="BO1450" s="137"/>
      <c r="BP1450" s="137"/>
      <c r="BQ1450" s="137"/>
      <c r="BR1450" s="137"/>
      <c r="BS1450" s="137"/>
      <c r="BT1450" s="137"/>
      <c r="BU1450" s="137"/>
      <c r="BV1450" s="137"/>
      <c r="BW1450" s="137"/>
      <c r="BX1450" s="137"/>
      <c r="BY1450" s="137"/>
      <c r="BZ1450" s="137"/>
      <c r="CA1450" s="137"/>
      <c r="CB1450" s="137"/>
    </row>
    <row r="1451" spans="1:97" s="16" customFormat="1" ht="12.75" customHeight="1">
      <c r="A1451" s="262"/>
      <c r="B1451" s="972"/>
      <c r="C1451" s="973"/>
      <c r="D1451" s="974"/>
      <c r="E1451" s="911"/>
      <c r="F1451" s="912"/>
      <c r="G1451" s="912"/>
      <c r="H1451" s="912"/>
      <c r="I1451" s="912"/>
      <c r="J1451" s="912"/>
      <c r="K1451" s="912"/>
      <c r="L1451" s="912"/>
      <c r="M1451" s="912"/>
      <c r="N1451" s="912"/>
      <c r="O1451" s="912"/>
      <c r="P1451" s="912"/>
      <c r="Q1451" s="912"/>
      <c r="R1451" s="912"/>
      <c r="S1451" s="912"/>
      <c r="T1451" s="912"/>
      <c r="U1451" s="912"/>
      <c r="V1451" s="912"/>
      <c r="W1451" s="912"/>
      <c r="X1451" s="912"/>
      <c r="Y1451" s="912"/>
      <c r="Z1451" s="912"/>
      <c r="AA1451" s="912"/>
      <c r="AB1451" s="912"/>
      <c r="AC1451" s="912"/>
      <c r="AD1451" s="912"/>
      <c r="AE1451" s="912"/>
      <c r="AF1451" s="912"/>
      <c r="AG1451" s="912"/>
      <c r="AH1451" s="912"/>
      <c r="AI1451" s="912"/>
      <c r="AJ1451" s="912"/>
      <c r="AK1451" s="912"/>
      <c r="AL1451" s="912"/>
      <c r="AM1451" s="912"/>
      <c r="AN1451" s="912"/>
      <c r="AO1451" s="912"/>
      <c r="AP1451" s="912"/>
      <c r="AQ1451" s="912"/>
      <c r="AR1451" s="912"/>
      <c r="AS1451" s="912"/>
      <c r="AT1451" s="912"/>
      <c r="AU1451" s="912"/>
      <c r="AV1451" s="912"/>
      <c r="AW1451" s="912"/>
      <c r="AX1451" s="912"/>
      <c r="AY1451" s="912"/>
      <c r="AZ1451" s="912"/>
      <c r="BA1451" s="912"/>
      <c r="BB1451" s="912"/>
      <c r="BC1451" s="912"/>
      <c r="BD1451" s="912"/>
      <c r="BE1451" s="912"/>
      <c r="BF1451" s="913"/>
      <c r="BG1451" s="902"/>
      <c r="BH1451" s="903"/>
      <c r="BI1451" s="903"/>
      <c r="BJ1451" s="903"/>
      <c r="BK1451" s="903"/>
      <c r="BL1451" s="904"/>
      <c r="BM1451" s="137"/>
      <c r="BN1451" s="137"/>
      <c r="BO1451" s="137"/>
      <c r="BP1451" s="137"/>
      <c r="BQ1451" s="137"/>
      <c r="BR1451" s="137"/>
      <c r="BS1451" s="137"/>
      <c r="BT1451" s="137"/>
      <c r="BU1451" s="137"/>
      <c r="BV1451" s="137"/>
      <c r="BW1451" s="137"/>
      <c r="BX1451" s="137"/>
      <c r="BY1451" s="137"/>
      <c r="BZ1451" s="137"/>
      <c r="CA1451" s="137"/>
      <c r="CB1451" s="137"/>
    </row>
    <row r="1452" spans="1:97" s="16" customFormat="1" ht="12.75" customHeight="1">
      <c r="A1452" s="262"/>
      <c r="B1452" s="975"/>
      <c r="C1452" s="976"/>
      <c r="D1452" s="977"/>
      <c r="E1452" s="914"/>
      <c r="F1452" s="915"/>
      <c r="G1452" s="915"/>
      <c r="H1452" s="915"/>
      <c r="I1452" s="915"/>
      <c r="J1452" s="915"/>
      <c r="K1452" s="915"/>
      <c r="L1452" s="915"/>
      <c r="M1452" s="915"/>
      <c r="N1452" s="915"/>
      <c r="O1452" s="915"/>
      <c r="P1452" s="915"/>
      <c r="Q1452" s="915"/>
      <c r="R1452" s="915"/>
      <c r="S1452" s="915"/>
      <c r="T1452" s="915"/>
      <c r="U1452" s="915"/>
      <c r="V1452" s="915"/>
      <c r="W1452" s="915"/>
      <c r="X1452" s="915"/>
      <c r="Y1452" s="915"/>
      <c r="Z1452" s="915"/>
      <c r="AA1452" s="915"/>
      <c r="AB1452" s="915"/>
      <c r="AC1452" s="915"/>
      <c r="AD1452" s="915"/>
      <c r="AE1452" s="915"/>
      <c r="AF1452" s="915"/>
      <c r="AG1452" s="915"/>
      <c r="AH1452" s="915"/>
      <c r="AI1452" s="915"/>
      <c r="AJ1452" s="915"/>
      <c r="AK1452" s="915"/>
      <c r="AL1452" s="915"/>
      <c r="AM1452" s="915"/>
      <c r="AN1452" s="915"/>
      <c r="AO1452" s="915"/>
      <c r="AP1452" s="915"/>
      <c r="AQ1452" s="915"/>
      <c r="AR1452" s="915"/>
      <c r="AS1452" s="915"/>
      <c r="AT1452" s="915"/>
      <c r="AU1452" s="915"/>
      <c r="AV1452" s="915"/>
      <c r="AW1452" s="915"/>
      <c r="AX1452" s="915"/>
      <c r="AY1452" s="915"/>
      <c r="AZ1452" s="915"/>
      <c r="BA1452" s="915"/>
      <c r="BB1452" s="915"/>
      <c r="BC1452" s="915"/>
      <c r="BD1452" s="915"/>
      <c r="BE1452" s="915"/>
      <c r="BF1452" s="916"/>
      <c r="BG1452" s="905"/>
      <c r="BH1452" s="906"/>
      <c r="BI1452" s="906"/>
      <c r="BJ1452" s="906"/>
      <c r="BK1452" s="906"/>
      <c r="BL1452" s="907"/>
      <c r="BM1452" s="137"/>
      <c r="BN1452" s="137"/>
      <c r="BO1452" s="137"/>
      <c r="BP1452" s="137"/>
      <c r="BQ1452" s="137"/>
      <c r="BR1452" s="137"/>
      <c r="BS1452" s="137"/>
      <c r="BT1452" s="137"/>
      <c r="BU1452" s="137"/>
      <c r="BV1452" s="137"/>
      <c r="BW1452" s="137"/>
      <c r="BX1452" s="137"/>
      <c r="BY1452" s="137"/>
      <c r="BZ1452" s="137"/>
      <c r="CA1452" s="137"/>
      <c r="CB1452" s="137"/>
    </row>
    <row r="1453" spans="1:97" s="14" customFormat="1" ht="12.75" customHeight="1">
      <c r="A1453" s="113"/>
      <c r="B1453" s="969" t="s">
        <v>33</v>
      </c>
      <c r="C1453" s="970"/>
      <c r="D1453" s="971"/>
      <c r="E1453" s="908" t="s">
        <v>1526</v>
      </c>
      <c r="F1453" s="909"/>
      <c r="G1453" s="909"/>
      <c r="H1453" s="909"/>
      <c r="I1453" s="909"/>
      <c r="J1453" s="909"/>
      <c r="K1453" s="909"/>
      <c r="L1453" s="909"/>
      <c r="M1453" s="909"/>
      <c r="N1453" s="909"/>
      <c r="O1453" s="909"/>
      <c r="P1453" s="909"/>
      <c r="Q1453" s="909"/>
      <c r="R1453" s="909"/>
      <c r="S1453" s="909"/>
      <c r="T1453" s="909"/>
      <c r="U1453" s="909"/>
      <c r="V1453" s="909"/>
      <c r="W1453" s="909"/>
      <c r="X1453" s="909"/>
      <c r="Y1453" s="909"/>
      <c r="Z1453" s="909"/>
      <c r="AA1453" s="909"/>
      <c r="AB1453" s="909"/>
      <c r="AC1453" s="909"/>
      <c r="AD1453" s="909"/>
      <c r="AE1453" s="909"/>
      <c r="AF1453" s="909"/>
      <c r="AG1453" s="909"/>
      <c r="AH1453" s="909"/>
      <c r="AI1453" s="909"/>
      <c r="AJ1453" s="909"/>
      <c r="AK1453" s="909"/>
      <c r="AL1453" s="909"/>
      <c r="AM1453" s="909"/>
      <c r="AN1453" s="909"/>
      <c r="AO1453" s="909"/>
      <c r="AP1453" s="909"/>
      <c r="AQ1453" s="909"/>
      <c r="AR1453" s="909"/>
      <c r="AS1453" s="909"/>
      <c r="AT1453" s="909"/>
      <c r="AU1453" s="909"/>
      <c r="AV1453" s="909"/>
      <c r="AW1453" s="909"/>
      <c r="AX1453" s="909"/>
      <c r="AY1453" s="909"/>
      <c r="AZ1453" s="909"/>
      <c r="BA1453" s="909"/>
      <c r="BB1453" s="909"/>
      <c r="BC1453" s="909"/>
      <c r="BD1453" s="909"/>
      <c r="BE1453" s="909"/>
      <c r="BF1453" s="910"/>
      <c r="BG1453" s="899"/>
      <c r="BH1453" s="900"/>
      <c r="BI1453" s="900"/>
      <c r="BJ1453" s="900"/>
      <c r="BK1453" s="900"/>
      <c r="BL1453" s="901"/>
      <c r="BM1453" s="101"/>
      <c r="BN1453" s="101"/>
      <c r="BO1453" s="101"/>
      <c r="BP1453" s="101"/>
      <c r="BQ1453" s="101"/>
      <c r="BR1453" s="101"/>
      <c r="BS1453" s="101"/>
      <c r="BT1453" s="101"/>
      <c r="BU1453" s="101"/>
      <c r="BV1453" s="101"/>
      <c r="BW1453" s="101"/>
      <c r="BX1453" s="101"/>
      <c r="BY1453" s="101"/>
      <c r="BZ1453" s="101"/>
      <c r="CA1453" s="101"/>
      <c r="CB1453" s="101"/>
    </row>
    <row r="1454" spans="1:97" s="14" customFormat="1" ht="12.75" customHeight="1">
      <c r="A1454" s="113"/>
      <c r="B1454" s="975"/>
      <c r="C1454" s="976"/>
      <c r="D1454" s="977"/>
      <c r="E1454" s="914"/>
      <c r="F1454" s="915"/>
      <c r="G1454" s="915"/>
      <c r="H1454" s="915"/>
      <c r="I1454" s="915"/>
      <c r="J1454" s="915"/>
      <c r="K1454" s="915"/>
      <c r="L1454" s="915"/>
      <c r="M1454" s="915"/>
      <c r="N1454" s="915"/>
      <c r="O1454" s="915"/>
      <c r="P1454" s="915"/>
      <c r="Q1454" s="915"/>
      <c r="R1454" s="915"/>
      <c r="S1454" s="915"/>
      <c r="T1454" s="915"/>
      <c r="U1454" s="915"/>
      <c r="V1454" s="915"/>
      <c r="W1454" s="915"/>
      <c r="X1454" s="915"/>
      <c r="Y1454" s="915"/>
      <c r="Z1454" s="915"/>
      <c r="AA1454" s="915"/>
      <c r="AB1454" s="915"/>
      <c r="AC1454" s="915"/>
      <c r="AD1454" s="915"/>
      <c r="AE1454" s="915"/>
      <c r="AF1454" s="915"/>
      <c r="AG1454" s="915"/>
      <c r="AH1454" s="915"/>
      <c r="AI1454" s="915"/>
      <c r="AJ1454" s="915"/>
      <c r="AK1454" s="915"/>
      <c r="AL1454" s="915"/>
      <c r="AM1454" s="915"/>
      <c r="AN1454" s="915"/>
      <c r="AO1454" s="915"/>
      <c r="AP1454" s="915"/>
      <c r="AQ1454" s="915"/>
      <c r="AR1454" s="915"/>
      <c r="AS1454" s="915"/>
      <c r="AT1454" s="915"/>
      <c r="AU1454" s="915"/>
      <c r="AV1454" s="915"/>
      <c r="AW1454" s="915"/>
      <c r="AX1454" s="915"/>
      <c r="AY1454" s="915"/>
      <c r="AZ1454" s="915"/>
      <c r="BA1454" s="915"/>
      <c r="BB1454" s="915"/>
      <c r="BC1454" s="915"/>
      <c r="BD1454" s="915"/>
      <c r="BE1454" s="915"/>
      <c r="BF1454" s="916"/>
      <c r="BG1454" s="905"/>
      <c r="BH1454" s="906"/>
      <c r="BI1454" s="906"/>
      <c r="BJ1454" s="906"/>
      <c r="BK1454" s="906"/>
      <c r="BL1454" s="907"/>
      <c r="BM1454" s="101"/>
      <c r="BN1454" s="101"/>
      <c r="BO1454" s="101"/>
      <c r="BP1454" s="101"/>
      <c r="BQ1454" s="101"/>
      <c r="BR1454" s="101"/>
      <c r="BS1454" s="101"/>
      <c r="BT1454" s="101"/>
      <c r="BU1454" s="101"/>
      <c r="BV1454" s="101"/>
      <c r="BW1454" s="101"/>
      <c r="BX1454" s="101"/>
      <c r="BY1454" s="101"/>
      <c r="BZ1454" s="101"/>
      <c r="CA1454" s="101"/>
      <c r="CB1454" s="101"/>
    </row>
    <row r="1455" spans="1:97" s="14" customFormat="1" ht="12.75" customHeight="1">
      <c r="A1455" s="113"/>
      <c r="B1455" s="969" t="s">
        <v>34</v>
      </c>
      <c r="C1455" s="970"/>
      <c r="D1455" s="971"/>
      <c r="E1455" s="908" t="s">
        <v>1527</v>
      </c>
      <c r="F1455" s="909"/>
      <c r="G1455" s="909"/>
      <c r="H1455" s="909"/>
      <c r="I1455" s="909"/>
      <c r="J1455" s="909"/>
      <c r="K1455" s="909"/>
      <c r="L1455" s="909"/>
      <c r="M1455" s="909"/>
      <c r="N1455" s="909"/>
      <c r="O1455" s="909"/>
      <c r="P1455" s="909"/>
      <c r="Q1455" s="909"/>
      <c r="R1455" s="909"/>
      <c r="S1455" s="909"/>
      <c r="T1455" s="909"/>
      <c r="U1455" s="909"/>
      <c r="V1455" s="909"/>
      <c r="W1455" s="909"/>
      <c r="X1455" s="909"/>
      <c r="Y1455" s="909"/>
      <c r="Z1455" s="909"/>
      <c r="AA1455" s="909"/>
      <c r="AB1455" s="909"/>
      <c r="AC1455" s="909"/>
      <c r="AD1455" s="909"/>
      <c r="AE1455" s="909"/>
      <c r="AF1455" s="909"/>
      <c r="AG1455" s="909"/>
      <c r="AH1455" s="909"/>
      <c r="AI1455" s="909"/>
      <c r="AJ1455" s="909"/>
      <c r="AK1455" s="909"/>
      <c r="AL1455" s="909"/>
      <c r="AM1455" s="909"/>
      <c r="AN1455" s="909"/>
      <c r="AO1455" s="909"/>
      <c r="AP1455" s="909"/>
      <c r="AQ1455" s="909"/>
      <c r="AR1455" s="909"/>
      <c r="AS1455" s="909"/>
      <c r="AT1455" s="909"/>
      <c r="AU1455" s="909"/>
      <c r="AV1455" s="909"/>
      <c r="AW1455" s="909"/>
      <c r="AX1455" s="909"/>
      <c r="AY1455" s="909"/>
      <c r="AZ1455" s="909"/>
      <c r="BA1455" s="909"/>
      <c r="BB1455" s="909"/>
      <c r="BC1455" s="909"/>
      <c r="BD1455" s="909"/>
      <c r="BE1455" s="909"/>
      <c r="BF1455" s="910"/>
      <c r="BG1455" s="899"/>
      <c r="BH1455" s="900"/>
      <c r="BI1455" s="900"/>
      <c r="BJ1455" s="900"/>
      <c r="BK1455" s="900"/>
      <c r="BL1455" s="901"/>
      <c r="BM1455" s="101"/>
      <c r="BN1455" s="101"/>
      <c r="BO1455" s="101"/>
      <c r="BP1455" s="101"/>
      <c r="BQ1455" s="101"/>
      <c r="BR1455" s="101"/>
      <c r="BS1455" s="101"/>
      <c r="BT1455" s="101"/>
      <c r="BU1455" s="101"/>
      <c r="BV1455" s="101"/>
      <c r="BW1455" s="101"/>
      <c r="BX1455" s="101"/>
      <c r="BY1455" s="101"/>
      <c r="BZ1455" s="101"/>
      <c r="CA1455" s="101"/>
      <c r="CB1455" s="101"/>
    </row>
    <row r="1456" spans="1:97" s="14" customFormat="1" ht="12.75" customHeight="1">
      <c r="A1456" s="113"/>
      <c r="B1456" s="972"/>
      <c r="C1456" s="973"/>
      <c r="D1456" s="974"/>
      <c r="E1456" s="911"/>
      <c r="F1456" s="912"/>
      <c r="G1456" s="912"/>
      <c r="H1456" s="912"/>
      <c r="I1456" s="912"/>
      <c r="J1456" s="912"/>
      <c r="K1456" s="912"/>
      <c r="L1456" s="912"/>
      <c r="M1456" s="912"/>
      <c r="N1456" s="912"/>
      <c r="O1456" s="912"/>
      <c r="P1456" s="912"/>
      <c r="Q1456" s="912"/>
      <c r="R1456" s="912"/>
      <c r="S1456" s="912"/>
      <c r="T1456" s="912"/>
      <c r="U1456" s="912"/>
      <c r="V1456" s="912"/>
      <c r="W1456" s="912"/>
      <c r="X1456" s="912"/>
      <c r="Y1456" s="912"/>
      <c r="Z1456" s="912"/>
      <c r="AA1456" s="912"/>
      <c r="AB1456" s="912"/>
      <c r="AC1456" s="912"/>
      <c r="AD1456" s="912"/>
      <c r="AE1456" s="912"/>
      <c r="AF1456" s="912"/>
      <c r="AG1456" s="912"/>
      <c r="AH1456" s="912"/>
      <c r="AI1456" s="912"/>
      <c r="AJ1456" s="912"/>
      <c r="AK1456" s="912"/>
      <c r="AL1456" s="912"/>
      <c r="AM1456" s="912"/>
      <c r="AN1456" s="912"/>
      <c r="AO1456" s="912"/>
      <c r="AP1456" s="912"/>
      <c r="AQ1456" s="912"/>
      <c r="AR1456" s="912"/>
      <c r="AS1456" s="912"/>
      <c r="AT1456" s="912"/>
      <c r="AU1456" s="912"/>
      <c r="AV1456" s="912"/>
      <c r="AW1456" s="912"/>
      <c r="AX1456" s="912"/>
      <c r="AY1456" s="912"/>
      <c r="AZ1456" s="912"/>
      <c r="BA1456" s="912"/>
      <c r="BB1456" s="912"/>
      <c r="BC1456" s="912"/>
      <c r="BD1456" s="912"/>
      <c r="BE1456" s="912"/>
      <c r="BF1456" s="913"/>
      <c r="BG1456" s="902"/>
      <c r="BH1456" s="903"/>
      <c r="BI1456" s="903"/>
      <c r="BJ1456" s="903"/>
      <c r="BK1456" s="903"/>
      <c r="BL1456" s="904"/>
      <c r="BM1456" s="101"/>
      <c r="BN1456" s="101"/>
      <c r="BO1456" s="101"/>
      <c r="BP1456" s="101"/>
      <c r="BQ1456" s="101"/>
      <c r="BR1456" s="101"/>
      <c r="BS1456" s="101"/>
      <c r="BT1456" s="101"/>
      <c r="BU1456" s="101"/>
      <c r="BV1456" s="101"/>
      <c r="BW1456" s="101"/>
      <c r="BX1456" s="101"/>
      <c r="BY1456" s="101"/>
      <c r="BZ1456" s="101"/>
      <c r="CA1456" s="101"/>
      <c r="CB1456" s="101"/>
    </row>
    <row r="1457" spans="1:80" s="14" customFormat="1" ht="12.75" customHeight="1">
      <c r="A1457" s="113"/>
      <c r="B1457" s="975"/>
      <c r="C1457" s="976"/>
      <c r="D1457" s="977"/>
      <c r="E1457" s="914"/>
      <c r="F1457" s="915"/>
      <c r="G1457" s="915"/>
      <c r="H1457" s="915"/>
      <c r="I1457" s="915"/>
      <c r="J1457" s="915"/>
      <c r="K1457" s="915"/>
      <c r="L1457" s="915"/>
      <c r="M1457" s="915"/>
      <c r="N1457" s="915"/>
      <c r="O1457" s="915"/>
      <c r="P1457" s="915"/>
      <c r="Q1457" s="915"/>
      <c r="R1457" s="915"/>
      <c r="S1457" s="915"/>
      <c r="T1457" s="915"/>
      <c r="U1457" s="915"/>
      <c r="V1457" s="915"/>
      <c r="W1457" s="915"/>
      <c r="X1457" s="915"/>
      <c r="Y1457" s="915"/>
      <c r="Z1457" s="915"/>
      <c r="AA1457" s="915"/>
      <c r="AB1457" s="915"/>
      <c r="AC1457" s="915"/>
      <c r="AD1457" s="915"/>
      <c r="AE1457" s="915"/>
      <c r="AF1457" s="915"/>
      <c r="AG1457" s="915"/>
      <c r="AH1457" s="915"/>
      <c r="AI1457" s="915"/>
      <c r="AJ1457" s="915"/>
      <c r="AK1457" s="915"/>
      <c r="AL1457" s="915"/>
      <c r="AM1457" s="915"/>
      <c r="AN1457" s="915"/>
      <c r="AO1457" s="915"/>
      <c r="AP1457" s="915"/>
      <c r="AQ1457" s="915"/>
      <c r="AR1457" s="915"/>
      <c r="AS1457" s="915"/>
      <c r="AT1457" s="915"/>
      <c r="AU1457" s="915"/>
      <c r="AV1457" s="915"/>
      <c r="AW1457" s="915"/>
      <c r="AX1457" s="915"/>
      <c r="AY1457" s="915"/>
      <c r="AZ1457" s="915"/>
      <c r="BA1457" s="915"/>
      <c r="BB1457" s="915"/>
      <c r="BC1457" s="915"/>
      <c r="BD1457" s="915"/>
      <c r="BE1457" s="915"/>
      <c r="BF1457" s="916"/>
      <c r="BG1457" s="905"/>
      <c r="BH1457" s="906"/>
      <c r="BI1457" s="906"/>
      <c r="BJ1457" s="906"/>
      <c r="BK1457" s="906"/>
      <c r="BL1457" s="907"/>
      <c r="BM1457" s="101"/>
      <c r="BN1457" s="101"/>
      <c r="BO1457" s="101"/>
      <c r="BP1457" s="101"/>
      <c r="BQ1457" s="101"/>
      <c r="BR1457" s="101"/>
      <c r="BS1457" s="101"/>
      <c r="BT1457" s="101"/>
      <c r="BU1457" s="101"/>
      <c r="BV1457" s="101"/>
      <c r="BW1457" s="101"/>
      <c r="BX1457" s="101"/>
      <c r="BY1457" s="101"/>
      <c r="BZ1457" s="101"/>
      <c r="CA1457" s="101"/>
      <c r="CB1457" s="101"/>
    </row>
    <row r="1458" spans="1:80" s="14" customFormat="1" ht="12.75" customHeight="1">
      <c r="A1458" s="113"/>
      <c r="B1458" s="969" t="s">
        <v>35</v>
      </c>
      <c r="C1458" s="970"/>
      <c r="D1458" s="971"/>
      <c r="E1458" s="908" t="s">
        <v>737</v>
      </c>
      <c r="F1458" s="909"/>
      <c r="G1458" s="909"/>
      <c r="H1458" s="909"/>
      <c r="I1458" s="909"/>
      <c r="J1458" s="909"/>
      <c r="K1458" s="909"/>
      <c r="L1458" s="909"/>
      <c r="M1458" s="909"/>
      <c r="N1458" s="909"/>
      <c r="O1458" s="909"/>
      <c r="P1458" s="909"/>
      <c r="Q1458" s="909"/>
      <c r="R1458" s="909"/>
      <c r="S1458" s="909"/>
      <c r="T1458" s="909"/>
      <c r="U1458" s="909"/>
      <c r="V1458" s="909"/>
      <c r="W1458" s="909"/>
      <c r="X1458" s="909"/>
      <c r="Y1458" s="909"/>
      <c r="Z1458" s="909"/>
      <c r="AA1458" s="909"/>
      <c r="AB1458" s="909"/>
      <c r="AC1458" s="909"/>
      <c r="AD1458" s="909"/>
      <c r="AE1458" s="909"/>
      <c r="AF1458" s="909"/>
      <c r="AG1458" s="909"/>
      <c r="AH1458" s="909"/>
      <c r="AI1458" s="909"/>
      <c r="AJ1458" s="909"/>
      <c r="AK1458" s="909"/>
      <c r="AL1458" s="909"/>
      <c r="AM1458" s="909"/>
      <c r="AN1458" s="909"/>
      <c r="AO1458" s="909"/>
      <c r="AP1458" s="909"/>
      <c r="AQ1458" s="909"/>
      <c r="AR1458" s="909"/>
      <c r="AS1458" s="909"/>
      <c r="AT1458" s="909"/>
      <c r="AU1458" s="909"/>
      <c r="AV1458" s="909"/>
      <c r="AW1458" s="909"/>
      <c r="AX1458" s="909"/>
      <c r="AY1458" s="909"/>
      <c r="AZ1458" s="909"/>
      <c r="BA1458" s="909"/>
      <c r="BB1458" s="909"/>
      <c r="BC1458" s="909"/>
      <c r="BD1458" s="909"/>
      <c r="BE1458" s="909"/>
      <c r="BF1458" s="910"/>
      <c r="BG1458" s="899"/>
      <c r="BH1458" s="900"/>
      <c r="BI1458" s="900"/>
      <c r="BJ1458" s="900"/>
      <c r="BK1458" s="900"/>
      <c r="BL1458" s="901"/>
      <c r="BM1458" s="101"/>
      <c r="BN1458" s="101"/>
      <c r="BO1458" s="101"/>
      <c r="BP1458" s="101"/>
      <c r="BQ1458" s="101"/>
      <c r="BR1458" s="101"/>
      <c r="BS1458" s="101"/>
      <c r="BT1458" s="101"/>
      <c r="BU1458" s="101"/>
      <c r="BV1458" s="101"/>
      <c r="BW1458" s="101"/>
      <c r="BX1458" s="101"/>
      <c r="BY1458" s="101"/>
      <c r="BZ1458" s="101"/>
      <c r="CA1458" s="101"/>
      <c r="CB1458" s="101"/>
    </row>
    <row r="1459" spans="1:80" s="14" customFormat="1" ht="12.75" customHeight="1">
      <c r="A1459" s="113"/>
      <c r="B1459" s="972"/>
      <c r="C1459" s="973"/>
      <c r="D1459" s="974"/>
      <c r="E1459" s="911"/>
      <c r="F1459" s="912"/>
      <c r="G1459" s="912"/>
      <c r="H1459" s="912"/>
      <c r="I1459" s="912"/>
      <c r="J1459" s="912"/>
      <c r="K1459" s="912"/>
      <c r="L1459" s="912"/>
      <c r="M1459" s="912"/>
      <c r="N1459" s="912"/>
      <c r="O1459" s="912"/>
      <c r="P1459" s="912"/>
      <c r="Q1459" s="912"/>
      <c r="R1459" s="912"/>
      <c r="S1459" s="912"/>
      <c r="T1459" s="912"/>
      <c r="U1459" s="912"/>
      <c r="V1459" s="912"/>
      <c r="W1459" s="912"/>
      <c r="X1459" s="912"/>
      <c r="Y1459" s="912"/>
      <c r="Z1459" s="912"/>
      <c r="AA1459" s="912"/>
      <c r="AB1459" s="912"/>
      <c r="AC1459" s="912"/>
      <c r="AD1459" s="912"/>
      <c r="AE1459" s="912"/>
      <c r="AF1459" s="912"/>
      <c r="AG1459" s="912"/>
      <c r="AH1459" s="912"/>
      <c r="AI1459" s="912"/>
      <c r="AJ1459" s="912"/>
      <c r="AK1459" s="912"/>
      <c r="AL1459" s="912"/>
      <c r="AM1459" s="912"/>
      <c r="AN1459" s="912"/>
      <c r="AO1459" s="912"/>
      <c r="AP1459" s="912"/>
      <c r="AQ1459" s="912"/>
      <c r="AR1459" s="912"/>
      <c r="AS1459" s="912"/>
      <c r="AT1459" s="912"/>
      <c r="AU1459" s="912"/>
      <c r="AV1459" s="912"/>
      <c r="AW1459" s="912"/>
      <c r="AX1459" s="912"/>
      <c r="AY1459" s="912"/>
      <c r="AZ1459" s="912"/>
      <c r="BA1459" s="912"/>
      <c r="BB1459" s="912"/>
      <c r="BC1459" s="912"/>
      <c r="BD1459" s="912"/>
      <c r="BE1459" s="912"/>
      <c r="BF1459" s="913"/>
      <c r="BG1459" s="902"/>
      <c r="BH1459" s="903"/>
      <c r="BI1459" s="903"/>
      <c r="BJ1459" s="903"/>
      <c r="BK1459" s="903"/>
      <c r="BL1459" s="904"/>
      <c r="BM1459" s="101"/>
      <c r="BN1459" s="101"/>
      <c r="BO1459" s="101"/>
      <c r="BP1459" s="101"/>
      <c r="BQ1459" s="101"/>
      <c r="BR1459" s="101"/>
      <c r="BS1459" s="101"/>
      <c r="BT1459" s="101"/>
      <c r="BU1459" s="101"/>
      <c r="BV1459" s="101"/>
      <c r="BW1459" s="101"/>
      <c r="BX1459" s="101"/>
      <c r="BY1459" s="101"/>
      <c r="BZ1459" s="101"/>
      <c r="CA1459" s="101"/>
      <c r="CB1459" s="101"/>
    </row>
    <row r="1460" spans="1:80" s="14" customFormat="1" ht="12.75" customHeight="1">
      <c r="A1460" s="113"/>
      <c r="B1460" s="975"/>
      <c r="C1460" s="976"/>
      <c r="D1460" s="977"/>
      <c r="E1460" s="914"/>
      <c r="F1460" s="915"/>
      <c r="G1460" s="915"/>
      <c r="H1460" s="915"/>
      <c r="I1460" s="915"/>
      <c r="J1460" s="915"/>
      <c r="K1460" s="915"/>
      <c r="L1460" s="915"/>
      <c r="M1460" s="915"/>
      <c r="N1460" s="915"/>
      <c r="O1460" s="915"/>
      <c r="P1460" s="915"/>
      <c r="Q1460" s="915"/>
      <c r="R1460" s="915"/>
      <c r="S1460" s="915"/>
      <c r="T1460" s="915"/>
      <c r="U1460" s="915"/>
      <c r="V1460" s="915"/>
      <c r="W1460" s="915"/>
      <c r="X1460" s="915"/>
      <c r="Y1460" s="915"/>
      <c r="Z1460" s="915"/>
      <c r="AA1460" s="915"/>
      <c r="AB1460" s="915"/>
      <c r="AC1460" s="915"/>
      <c r="AD1460" s="915"/>
      <c r="AE1460" s="915"/>
      <c r="AF1460" s="915"/>
      <c r="AG1460" s="915"/>
      <c r="AH1460" s="915"/>
      <c r="AI1460" s="915"/>
      <c r="AJ1460" s="915"/>
      <c r="AK1460" s="915"/>
      <c r="AL1460" s="915"/>
      <c r="AM1460" s="915"/>
      <c r="AN1460" s="915"/>
      <c r="AO1460" s="915"/>
      <c r="AP1460" s="915"/>
      <c r="AQ1460" s="915"/>
      <c r="AR1460" s="915"/>
      <c r="AS1460" s="915"/>
      <c r="AT1460" s="915"/>
      <c r="AU1460" s="915"/>
      <c r="AV1460" s="915"/>
      <c r="AW1460" s="915"/>
      <c r="AX1460" s="915"/>
      <c r="AY1460" s="915"/>
      <c r="AZ1460" s="915"/>
      <c r="BA1460" s="915"/>
      <c r="BB1460" s="915"/>
      <c r="BC1460" s="915"/>
      <c r="BD1460" s="915"/>
      <c r="BE1460" s="915"/>
      <c r="BF1460" s="916"/>
      <c r="BG1460" s="905"/>
      <c r="BH1460" s="906"/>
      <c r="BI1460" s="906"/>
      <c r="BJ1460" s="906"/>
      <c r="BK1460" s="906"/>
      <c r="BL1460" s="907"/>
      <c r="BM1460" s="101"/>
      <c r="BN1460" s="101"/>
      <c r="BO1460" s="101"/>
      <c r="BP1460" s="101"/>
      <c r="BQ1460" s="101"/>
      <c r="BR1460" s="101"/>
      <c r="BS1460" s="101"/>
      <c r="BT1460" s="101"/>
      <c r="BU1460" s="101"/>
      <c r="BV1460" s="101"/>
      <c r="BW1460" s="101"/>
      <c r="BX1460" s="101"/>
      <c r="BY1460" s="101"/>
      <c r="BZ1460" s="101"/>
      <c r="CA1460" s="101"/>
      <c r="CB1460" s="101"/>
    </row>
    <row r="1461" spans="1:80" s="14" customFormat="1" ht="12.75" customHeight="1">
      <c r="A1461" s="113"/>
      <c r="B1461" s="969" t="s">
        <v>36</v>
      </c>
      <c r="C1461" s="970"/>
      <c r="D1461" s="971"/>
      <c r="E1461" s="908" t="s">
        <v>147</v>
      </c>
      <c r="F1461" s="909"/>
      <c r="G1461" s="909"/>
      <c r="H1461" s="909"/>
      <c r="I1461" s="909"/>
      <c r="J1461" s="909"/>
      <c r="K1461" s="909"/>
      <c r="L1461" s="909"/>
      <c r="M1461" s="909"/>
      <c r="N1461" s="909"/>
      <c r="O1461" s="909"/>
      <c r="P1461" s="909"/>
      <c r="Q1461" s="909"/>
      <c r="R1461" s="909"/>
      <c r="S1461" s="909"/>
      <c r="T1461" s="909"/>
      <c r="U1461" s="909"/>
      <c r="V1461" s="909"/>
      <c r="W1461" s="909"/>
      <c r="X1461" s="909"/>
      <c r="Y1461" s="909"/>
      <c r="Z1461" s="909"/>
      <c r="AA1461" s="909"/>
      <c r="AB1461" s="909"/>
      <c r="AC1461" s="909"/>
      <c r="AD1461" s="909"/>
      <c r="AE1461" s="909"/>
      <c r="AF1461" s="909"/>
      <c r="AG1461" s="909"/>
      <c r="AH1461" s="909"/>
      <c r="AI1461" s="909"/>
      <c r="AJ1461" s="909"/>
      <c r="AK1461" s="909"/>
      <c r="AL1461" s="909"/>
      <c r="AM1461" s="909"/>
      <c r="AN1461" s="909"/>
      <c r="AO1461" s="909"/>
      <c r="AP1461" s="909"/>
      <c r="AQ1461" s="909"/>
      <c r="AR1461" s="909"/>
      <c r="AS1461" s="909"/>
      <c r="AT1461" s="909"/>
      <c r="AU1461" s="909"/>
      <c r="AV1461" s="909"/>
      <c r="AW1461" s="909"/>
      <c r="AX1461" s="909"/>
      <c r="AY1461" s="909"/>
      <c r="AZ1461" s="909"/>
      <c r="BA1461" s="909"/>
      <c r="BB1461" s="909"/>
      <c r="BC1461" s="909"/>
      <c r="BD1461" s="909"/>
      <c r="BE1461" s="909"/>
      <c r="BF1461" s="910"/>
      <c r="BG1461" s="899"/>
      <c r="BH1461" s="900"/>
      <c r="BI1461" s="900"/>
      <c r="BJ1461" s="900"/>
      <c r="BK1461" s="900"/>
      <c r="BL1461" s="901"/>
      <c r="BM1461" s="101"/>
      <c r="BN1461" s="101"/>
      <c r="BO1461" s="101"/>
      <c r="BP1461" s="101"/>
      <c r="BQ1461" s="101"/>
      <c r="BR1461" s="101"/>
      <c r="BS1461" s="101"/>
      <c r="BT1461" s="101"/>
      <c r="BU1461" s="101"/>
      <c r="BV1461" s="101"/>
      <c r="BW1461" s="101"/>
      <c r="BX1461" s="101"/>
      <c r="BY1461" s="101"/>
      <c r="BZ1461" s="101"/>
      <c r="CA1461" s="101"/>
      <c r="CB1461" s="101"/>
    </row>
    <row r="1462" spans="1:80" s="14" customFormat="1" ht="12.75" customHeight="1">
      <c r="A1462" s="113"/>
      <c r="B1462" s="972"/>
      <c r="C1462" s="973"/>
      <c r="D1462" s="974"/>
      <c r="E1462" s="911"/>
      <c r="F1462" s="912"/>
      <c r="G1462" s="912"/>
      <c r="H1462" s="912"/>
      <c r="I1462" s="912"/>
      <c r="J1462" s="912"/>
      <c r="K1462" s="912"/>
      <c r="L1462" s="912"/>
      <c r="M1462" s="912"/>
      <c r="N1462" s="912"/>
      <c r="O1462" s="912"/>
      <c r="P1462" s="912"/>
      <c r="Q1462" s="912"/>
      <c r="R1462" s="912"/>
      <c r="S1462" s="912"/>
      <c r="T1462" s="912"/>
      <c r="U1462" s="912"/>
      <c r="V1462" s="912"/>
      <c r="W1462" s="912"/>
      <c r="X1462" s="912"/>
      <c r="Y1462" s="912"/>
      <c r="Z1462" s="912"/>
      <c r="AA1462" s="912"/>
      <c r="AB1462" s="912"/>
      <c r="AC1462" s="912"/>
      <c r="AD1462" s="912"/>
      <c r="AE1462" s="912"/>
      <c r="AF1462" s="912"/>
      <c r="AG1462" s="912"/>
      <c r="AH1462" s="912"/>
      <c r="AI1462" s="912"/>
      <c r="AJ1462" s="912"/>
      <c r="AK1462" s="912"/>
      <c r="AL1462" s="912"/>
      <c r="AM1462" s="912"/>
      <c r="AN1462" s="912"/>
      <c r="AO1462" s="912"/>
      <c r="AP1462" s="912"/>
      <c r="AQ1462" s="912"/>
      <c r="AR1462" s="912"/>
      <c r="AS1462" s="912"/>
      <c r="AT1462" s="912"/>
      <c r="AU1462" s="912"/>
      <c r="AV1462" s="912"/>
      <c r="AW1462" s="912"/>
      <c r="AX1462" s="912"/>
      <c r="AY1462" s="912"/>
      <c r="AZ1462" s="912"/>
      <c r="BA1462" s="912"/>
      <c r="BB1462" s="912"/>
      <c r="BC1462" s="912"/>
      <c r="BD1462" s="912"/>
      <c r="BE1462" s="912"/>
      <c r="BF1462" s="913"/>
      <c r="BG1462" s="902"/>
      <c r="BH1462" s="903"/>
      <c r="BI1462" s="903"/>
      <c r="BJ1462" s="903"/>
      <c r="BK1462" s="903"/>
      <c r="BL1462" s="904"/>
      <c r="BM1462" s="101"/>
      <c r="BN1462" s="101"/>
      <c r="BO1462" s="101"/>
      <c r="BP1462" s="101"/>
      <c r="BQ1462" s="101"/>
      <c r="BR1462" s="101"/>
      <c r="BS1462" s="101"/>
      <c r="BT1462" s="101"/>
      <c r="BU1462" s="101"/>
      <c r="BV1462" s="101"/>
      <c r="BW1462" s="101"/>
      <c r="BX1462" s="101"/>
      <c r="BY1462" s="101"/>
      <c r="BZ1462" s="101"/>
      <c r="CA1462" s="101"/>
      <c r="CB1462" s="101"/>
    </row>
    <row r="1463" spans="1:80" s="14" customFormat="1" ht="12.75" customHeight="1">
      <c r="A1463" s="113"/>
      <c r="B1463" s="975"/>
      <c r="C1463" s="976"/>
      <c r="D1463" s="977"/>
      <c r="E1463" s="914"/>
      <c r="F1463" s="915"/>
      <c r="G1463" s="915"/>
      <c r="H1463" s="915"/>
      <c r="I1463" s="915"/>
      <c r="J1463" s="915"/>
      <c r="K1463" s="915"/>
      <c r="L1463" s="915"/>
      <c r="M1463" s="915"/>
      <c r="N1463" s="915"/>
      <c r="O1463" s="915"/>
      <c r="P1463" s="915"/>
      <c r="Q1463" s="915"/>
      <c r="R1463" s="915"/>
      <c r="S1463" s="915"/>
      <c r="T1463" s="915"/>
      <c r="U1463" s="915"/>
      <c r="V1463" s="915"/>
      <c r="W1463" s="915"/>
      <c r="X1463" s="915"/>
      <c r="Y1463" s="915"/>
      <c r="Z1463" s="915"/>
      <c r="AA1463" s="915"/>
      <c r="AB1463" s="915"/>
      <c r="AC1463" s="915"/>
      <c r="AD1463" s="915"/>
      <c r="AE1463" s="915"/>
      <c r="AF1463" s="915"/>
      <c r="AG1463" s="915"/>
      <c r="AH1463" s="915"/>
      <c r="AI1463" s="915"/>
      <c r="AJ1463" s="915"/>
      <c r="AK1463" s="915"/>
      <c r="AL1463" s="915"/>
      <c r="AM1463" s="915"/>
      <c r="AN1463" s="915"/>
      <c r="AO1463" s="915"/>
      <c r="AP1463" s="915"/>
      <c r="AQ1463" s="915"/>
      <c r="AR1463" s="915"/>
      <c r="AS1463" s="915"/>
      <c r="AT1463" s="915"/>
      <c r="AU1463" s="915"/>
      <c r="AV1463" s="915"/>
      <c r="AW1463" s="915"/>
      <c r="AX1463" s="915"/>
      <c r="AY1463" s="915"/>
      <c r="AZ1463" s="915"/>
      <c r="BA1463" s="915"/>
      <c r="BB1463" s="915"/>
      <c r="BC1463" s="915"/>
      <c r="BD1463" s="915"/>
      <c r="BE1463" s="915"/>
      <c r="BF1463" s="916"/>
      <c r="BG1463" s="905"/>
      <c r="BH1463" s="906"/>
      <c r="BI1463" s="906"/>
      <c r="BJ1463" s="906"/>
      <c r="BK1463" s="906"/>
      <c r="BL1463" s="907"/>
      <c r="BM1463" s="101"/>
      <c r="BN1463" s="101"/>
      <c r="BO1463" s="101"/>
      <c r="BP1463" s="101"/>
      <c r="BQ1463" s="101"/>
      <c r="BR1463" s="101"/>
      <c r="BS1463" s="101"/>
      <c r="BT1463" s="101"/>
      <c r="BU1463" s="101"/>
      <c r="BV1463" s="101"/>
      <c r="BW1463" s="101"/>
      <c r="BX1463" s="101"/>
      <c r="BY1463" s="101"/>
      <c r="BZ1463" s="101"/>
      <c r="CA1463" s="101"/>
      <c r="CB1463" s="101"/>
    </row>
    <row r="1464" spans="1:80" s="14" customFormat="1" ht="12.75" customHeight="1">
      <c r="A1464" s="113"/>
      <c r="B1464" s="969" t="s">
        <v>38</v>
      </c>
      <c r="C1464" s="970"/>
      <c r="D1464" s="971"/>
      <c r="E1464" s="908" t="s">
        <v>738</v>
      </c>
      <c r="F1464" s="909"/>
      <c r="G1464" s="909"/>
      <c r="H1464" s="909"/>
      <c r="I1464" s="909"/>
      <c r="J1464" s="909"/>
      <c r="K1464" s="909"/>
      <c r="L1464" s="909"/>
      <c r="M1464" s="909"/>
      <c r="N1464" s="909"/>
      <c r="O1464" s="909"/>
      <c r="P1464" s="909"/>
      <c r="Q1464" s="909"/>
      <c r="R1464" s="909"/>
      <c r="S1464" s="909"/>
      <c r="T1464" s="909"/>
      <c r="U1464" s="909"/>
      <c r="V1464" s="909"/>
      <c r="W1464" s="909"/>
      <c r="X1464" s="909"/>
      <c r="Y1464" s="909"/>
      <c r="Z1464" s="909"/>
      <c r="AA1464" s="909"/>
      <c r="AB1464" s="909"/>
      <c r="AC1464" s="909"/>
      <c r="AD1464" s="909"/>
      <c r="AE1464" s="909"/>
      <c r="AF1464" s="909"/>
      <c r="AG1464" s="909"/>
      <c r="AH1464" s="909"/>
      <c r="AI1464" s="909"/>
      <c r="AJ1464" s="909"/>
      <c r="AK1464" s="909"/>
      <c r="AL1464" s="909"/>
      <c r="AM1464" s="909"/>
      <c r="AN1464" s="909"/>
      <c r="AO1464" s="909"/>
      <c r="AP1464" s="909"/>
      <c r="AQ1464" s="909"/>
      <c r="AR1464" s="909"/>
      <c r="AS1464" s="909"/>
      <c r="AT1464" s="909"/>
      <c r="AU1464" s="909"/>
      <c r="AV1464" s="909"/>
      <c r="AW1464" s="909"/>
      <c r="AX1464" s="909"/>
      <c r="AY1464" s="909"/>
      <c r="AZ1464" s="909"/>
      <c r="BA1464" s="909"/>
      <c r="BB1464" s="909"/>
      <c r="BC1464" s="909"/>
      <c r="BD1464" s="909"/>
      <c r="BE1464" s="909"/>
      <c r="BF1464" s="910"/>
      <c r="BG1464" s="899"/>
      <c r="BH1464" s="900"/>
      <c r="BI1464" s="900"/>
      <c r="BJ1464" s="900"/>
      <c r="BK1464" s="900"/>
      <c r="BL1464" s="901"/>
      <c r="BM1464" s="101"/>
      <c r="BN1464" s="101"/>
      <c r="BO1464" s="101"/>
      <c r="BP1464" s="101"/>
      <c r="BQ1464" s="101"/>
      <c r="BR1464" s="101"/>
      <c r="BS1464" s="101"/>
      <c r="BT1464" s="101"/>
      <c r="BU1464" s="101"/>
      <c r="BV1464" s="101"/>
      <c r="BW1464" s="101"/>
      <c r="BX1464" s="101"/>
      <c r="BY1464" s="101"/>
      <c r="BZ1464" s="101"/>
      <c r="CA1464" s="101"/>
      <c r="CB1464" s="101"/>
    </row>
    <row r="1465" spans="1:80" s="14" customFormat="1" ht="12.75" customHeight="1">
      <c r="A1465" s="113"/>
      <c r="B1465" s="975"/>
      <c r="C1465" s="976"/>
      <c r="D1465" s="977"/>
      <c r="E1465" s="914"/>
      <c r="F1465" s="915"/>
      <c r="G1465" s="915"/>
      <c r="H1465" s="915"/>
      <c r="I1465" s="915"/>
      <c r="J1465" s="915"/>
      <c r="K1465" s="915"/>
      <c r="L1465" s="915"/>
      <c r="M1465" s="915"/>
      <c r="N1465" s="915"/>
      <c r="O1465" s="915"/>
      <c r="P1465" s="915"/>
      <c r="Q1465" s="915"/>
      <c r="R1465" s="915"/>
      <c r="S1465" s="915"/>
      <c r="T1465" s="915"/>
      <c r="U1465" s="915"/>
      <c r="V1465" s="915"/>
      <c r="W1465" s="915"/>
      <c r="X1465" s="915"/>
      <c r="Y1465" s="915"/>
      <c r="Z1465" s="915"/>
      <c r="AA1465" s="915"/>
      <c r="AB1465" s="915"/>
      <c r="AC1465" s="915"/>
      <c r="AD1465" s="915"/>
      <c r="AE1465" s="915"/>
      <c r="AF1465" s="915"/>
      <c r="AG1465" s="915"/>
      <c r="AH1465" s="915"/>
      <c r="AI1465" s="915"/>
      <c r="AJ1465" s="915"/>
      <c r="AK1465" s="915"/>
      <c r="AL1465" s="915"/>
      <c r="AM1465" s="915"/>
      <c r="AN1465" s="915"/>
      <c r="AO1465" s="915"/>
      <c r="AP1465" s="915"/>
      <c r="AQ1465" s="915"/>
      <c r="AR1465" s="915"/>
      <c r="AS1465" s="915"/>
      <c r="AT1465" s="915"/>
      <c r="AU1465" s="915"/>
      <c r="AV1465" s="915"/>
      <c r="AW1465" s="915"/>
      <c r="AX1465" s="915"/>
      <c r="AY1465" s="915"/>
      <c r="AZ1465" s="915"/>
      <c r="BA1465" s="915"/>
      <c r="BB1465" s="915"/>
      <c r="BC1465" s="915"/>
      <c r="BD1465" s="915"/>
      <c r="BE1465" s="915"/>
      <c r="BF1465" s="916"/>
      <c r="BG1465" s="905"/>
      <c r="BH1465" s="906"/>
      <c r="BI1465" s="906"/>
      <c r="BJ1465" s="906"/>
      <c r="BK1465" s="906"/>
      <c r="BL1465" s="907"/>
      <c r="BM1465" s="101"/>
      <c r="BN1465" s="101"/>
      <c r="BO1465" s="101"/>
      <c r="BP1465" s="101"/>
      <c r="BQ1465" s="101"/>
      <c r="BR1465" s="101"/>
      <c r="BS1465" s="101"/>
      <c r="BT1465" s="101"/>
      <c r="BU1465" s="101"/>
      <c r="BV1465" s="101"/>
      <c r="BW1465" s="101"/>
      <c r="BX1465" s="101"/>
      <c r="BY1465" s="101"/>
      <c r="BZ1465" s="101"/>
      <c r="CA1465" s="101"/>
      <c r="CB1465" s="101"/>
    </row>
    <row r="1466" spans="1:80" s="14" customFormat="1" ht="12.75" customHeight="1">
      <c r="A1466" s="113"/>
      <c r="B1466" s="969" t="s">
        <v>41</v>
      </c>
      <c r="C1466" s="970"/>
      <c r="D1466" s="971"/>
      <c r="E1466" s="908" t="s">
        <v>148</v>
      </c>
      <c r="F1466" s="909"/>
      <c r="G1466" s="909"/>
      <c r="H1466" s="909"/>
      <c r="I1466" s="909"/>
      <c r="J1466" s="909"/>
      <c r="K1466" s="909"/>
      <c r="L1466" s="909"/>
      <c r="M1466" s="909"/>
      <c r="N1466" s="909"/>
      <c r="O1466" s="909"/>
      <c r="P1466" s="909"/>
      <c r="Q1466" s="909"/>
      <c r="R1466" s="909"/>
      <c r="S1466" s="909"/>
      <c r="T1466" s="909"/>
      <c r="U1466" s="909"/>
      <c r="V1466" s="909"/>
      <c r="W1466" s="909"/>
      <c r="X1466" s="909"/>
      <c r="Y1466" s="909"/>
      <c r="Z1466" s="909"/>
      <c r="AA1466" s="909"/>
      <c r="AB1466" s="909"/>
      <c r="AC1466" s="909"/>
      <c r="AD1466" s="909"/>
      <c r="AE1466" s="909"/>
      <c r="AF1466" s="909"/>
      <c r="AG1466" s="909"/>
      <c r="AH1466" s="909"/>
      <c r="AI1466" s="909"/>
      <c r="AJ1466" s="909"/>
      <c r="AK1466" s="909"/>
      <c r="AL1466" s="909"/>
      <c r="AM1466" s="909"/>
      <c r="AN1466" s="909"/>
      <c r="AO1466" s="909"/>
      <c r="AP1466" s="909"/>
      <c r="AQ1466" s="909"/>
      <c r="AR1466" s="909"/>
      <c r="AS1466" s="909"/>
      <c r="AT1466" s="909"/>
      <c r="AU1466" s="909"/>
      <c r="AV1466" s="909"/>
      <c r="AW1466" s="909"/>
      <c r="AX1466" s="909"/>
      <c r="AY1466" s="909"/>
      <c r="AZ1466" s="909"/>
      <c r="BA1466" s="909"/>
      <c r="BB1466" s="909"/>
      <c r="BC1466" s="909"/>
      <c r="BD1466" s="909"/>
      <c r="BE1466" s="909"/>
      <c r="BF1466" s="910"/>
      <c r="BG1466" s="899"/>
      <c r="BH1466" s="900"/>
      <c r="BI1466" s="900"/>
      <c r="BJ1466" s="900"/>
      <c r="BK1466" s="900"/>
      <c r="BL1466" s="901"/>
      <c r="BM1466" s="101"/>
      <c r="BN1466" s="101"/>
      <c r="BO1466" s="101"/>
      <c r="BP1466" s="101"/>
      <c r="BQ1466" s="101"/>
      <c r="BR1466" s="101"/>
      <c r="BS1466" s="101"/>
      <c r="BT1466" s="101"/>
      <c r="BU1466" s="101"/>
      <c r="BV1466" s="101"/>
      <c r="BW1466" s="101"/>
      <c r="BX1466" s="101"/>
      <c r="BY1466" s="101"/>
      <c r="BZ1466" s="101"/>
      <c r="CA1466" s="101"/>
      <c r="CB1466" s="101"/>
    </row>
    <row r="1467" spans="1:80" s="14" customFormat="1" ht="12.75" customHeight="1">
      <c r="A1467" s="113"/>
      <c r="B1467" s="975"/>
      <c r="C1467" s="976"/>
      <c r="D1467" s="977"/>
      <c r="E1467" s="914"/>
      <c r="F1467" s="915"/>
      <c r="G1467" s="915"/>
      <c r="H1467" s="915"/>
      <c r="I1467" s="915"/>
      <c r="J1467" s="915"/>
      <c r="K1467" s="915"/>
      <c r="L1467" s="915"/>
      <c r="M1467" s="915"/>
      <c r="N1467" s="915"/>
      <c r="O1467" s="915"/>
      <c r="P1467" s="915"/>
      <c r="Q1467" s="915"/>
      <c r="R1467" s="915"/>
      <c r="S1467" s="915"/>
      <c r="T1467" s="915"/>
      <c r="U1467" s="915"/>
      <c r="V1467" s="915"/>
      <c r="W1467" s="915"/>
      <c r="X1467" s="915"/>
      <c r="Y1467" s="915"/>
      <c r="Z1467" s="915"/>
      <c r="AA1467" s="915"/>
      <c r="AB1467" s="915"/>
      <c r="AC1467" s="915"/>
      <c r="AD1467" s="915"/>
      <c r="AE1467" s="915"/>
      <c r="AF1467" s="915"/>
      <c r="AG1467" s="915"/>
      <c r="AH1467" s="915"/>
      <c r="AI1467" s="915"/>
      <c r="AJ1467" s="915"/>
      <c r="AK1467" s="915"/>
      <c r="AL1467" s="915"/>
      <c r="AM1467" s="915"/>
      <c r="AN1467" s="915"/>
      <c r="AO1467" s="915"/>
      <c r="AP1467" s="915"/>
      <c r="AQ1467" s="915"/>
      <c r="AR1467" s="915"/>
      <c r="AS1467" s="915"/>
      <c r="AT1467" s="915"/>
      <c r="AU1467" s="915"/>
      <c r="AV1467" s="915"/>
      <c r="AW1467" s="915"/>
      <c r="AX1467" s="915"/>
      <c r="AY1467" s="915"/>
      <c r="AZ1467" s="915"/>
      <c r="BA1467" s="915"/>
      <c r="BB1467" s="915"/>
      <c r="BC1467" s="915"/>
      <c r="BD1467" s="915"/>
      <c r="BE1467" s="915"/>
      <c r="BF1467" s="916"/>
      <c r="BG1467" s="905"/>
      <c r="BH1467" s="906"/>
      <c r="BI1467" s="906"/>
      <c r="BJ1467" s="906"/>
      <c r="BK1467" s="906"/>
      <c r="BL1467" s="907"/>
      <c r="BM1467" s="101"/>
      <c r="BN1467" s="101"/>
      <c r="BO1467" s="101"/>
      <c r="BP1467" s="101"/>
      <c r="BQ1467" s="101"/>
      <c r="BR1467" s="101"/>
      <c r="BS1467" s="101"/>
      <c r="BT1467" s="101"/>
      <c r="BU1467" s="101"/>
      <c r="BV1467" s="101"/>
      <c r="BW1467" s="101"/>
      <c r="BX1467" s="101"/>
      <c r="BY1467" s="101"/>
      <c r="BZ1467" s="101"/>
      <c r="CA1467" s="101"/>
      <c r="CB1467" s="101"/>
    </row>
    <row r="1468" spans="1:80" s="14" customFormat="1" ht="12.75" customHeight="1">
      <c r="A1468" s="113"/>
      <c r="B1468" s="969" t="s">
        <v>42</v>
      </c>
      <c r="C1468" s="970"/>
      <c r="D1468" s="971"/>
      <c r="E1468" s="908" t="s">
        <v>146</v>
      </c>
      <c r="F1468" s="909"/>
      <c r="G1468" s="909"/>
      <c r="H1468" s="909"/>
      <c r="I1468" s="909"/>
      <c r="J1468" s="909"/>
      <c r="K1468" s="909"/>
      <c r="L1468" s="909"/>
      <c r="M1468" s="909"/>
      <c r="N1468" s="909"/>
      <c r="O1468" s="909"/>
      <c r="P1468" s="909"/>
      <c r="Q1468" s="909"/>
      <c r="R1468" s="909"/>
      <c r="S1468" s="909"/>
      <c r="T1468" s="909"/>
      <c r="U1468" s="909"/>
      <c r="V1468" s="909"/>
      <c r="W1468" s="909"/>
      <c r="X1468" s="909"/>
      <c r="Y1468" s="909"/>
      <c r="Z1468" s="909"/>
      <c r="AA1468" s="909"/>
      <c r="AB1468" s="909"/>
      <c r="AC1468" s="909"/>
      <c r="AD1468" s="909"/>
      <c r="AE1468" s="909"/>
      <c r="AF1468" s="909"/>
      <c r="AG1468" s="909"/>
      <c r="AH1468" s="909"/>
      <c r="AI1468" s="909"/>
      <c r="AJ1468" s="909"/>
      <c r="AK1468" s="909"/>
      <c r="AL1468" s="909"/>
      <c r="AM1468" s="909"/>
      <c r="AN1468" s="909"/>
      <c r="AO1468" s="909"/>
      <c r="AP1468" s="909"/>
      <c r="AQ1468" s="909"/>
      <c r="AR1468" s="909"/>
      <c r="AS1468" s="909"/>
      <c r="AT1468" s="909"/>
      <c r="AU1468" s="909"/>
      <c r="AV1468" s="909"/>
      <c r="AW1468" s="909"/>
      <c r="AX1468" s="909"/>
      <c r="AY1468" s="909"/>
      <c r="AZ1468" s="909"/>
      <c r="BA1468" s="909"/>
      <c r="BB1468" s="909"/>
      <c r="BC1468" s="909"/>
      <c r="BD1468" s="909"/>
      <c r="BE1468" s="909"/>
      <c r="BF1468" s="910"/>
      <c r="BG1468" s="899"/>
      <c r="BH1468" s="900"/>
      <c r="BI1468" s="900"/>
      <c r="BJ1468" s="900"/>
      <c r="BK1468" s="900"/>
      <c r="BL1468" s="901"/>
      <c r="BM1468" s="101"/>
      <c r="BN1468" s="101"/>
      <c r="BO1468" s="101"/>
      <c r="BP1468" s="101"/>
      <c r="BQ1468" s="101"/>
      <c r="BR1468" s="101"/>
      <c r="BS1468" s="101"/>
      <c r="BT1468" s="101"/>
      <c r="BU1468" s="101"/>
      <c r="BV1468" s="101"/>
      <c r="BW1468" s="101"/>
      <c r="BX1468" s="101"/>
      <c r="BY1468" s="101"/>
      <c r="BZ1468" s="101"/>
      <c r="CA1468" s="101"/>
      <c r="CB1468" s="101"/>
    </row>
    <row r="1469" spans="1:80" s="14" customFormat="1" ht="12.75" customHeight="1">
      <c r="A1469" s="113"/>
      <c r="B1469" s="972"/>
      <c r="C1469" s="973"/>
      <c r="D1469" s="974"/>
      <c r="E1469" s="911"/>
      <c r="F1469" s="912"/>
      <c r="G1469" s="912"/>
      <c r="H1469" s="912"/>
      <c r="I1469" s="912"/>
      <c r="J1469" s="912"/>
      <c r="K1469" s="912"/>
      <c r="L1469" s="912"/>
      <c r="M1469" s="912"/>
      <c r="N1469" s="912"/>
      <c r="O1469" s="912"/>
      <c r="P1469" s="912"/>
      <c r="Q1469" s="912"/>
      <c r="R1469" s="912"/>
      <c r="S1469" s="912"/>
      <c r="T1469" s="912"/>
      <c r="U1469" s="912"/>
      <c r="V1469" s="912"/>
      <c r="W1469" s="912"/>
      <c r="X1469" s="912"/>
      <c r="Y1469" s="912"/>
      <c r="Z1469" s="912"/>
      <c r="AA1469" s="912"/>
      <c r="AB1469" s="912"/>
      <c r="AC1469" s="912"/>
      <c r="AD1469" s="912"/>
      <c r="AE1469" s="912"/>
      <c r="AF1469" s="912"/>
      <c r="AG1469" s="912"/>
      <c r="AH1469" s="912"/>
      <c r="AI1469" s="912"/>
      <c r="AJ1469" s="912"/>
      <c r="AK1469" s="912"/>
      <c r="AL1469" s="912"/>
      <c r="AM1469" s="912"/>
      <c r="AN1469" s="912"/>
      <c r="AO1469" s="912"/>
      <c r="AP1469" s="912"/>
      <c r="AQ1469" s="912"/>
      <c r="AR1469" s="912"/>
      <c r="AS1469" s="912"/>
      <c r="AT1469" s="912"/>
      <c r="AU1469" s="912"/>
      <c r="AV1469" s="912"/>
      <c r="AW1469" s="912"/>
      <c r="AX1469" s="912"/>
      <c r="AY1469" s="912"/>
      <c r="AZ1469" s="912"/>
      <c r="BA1469" s="912"/>
      <c r="BB1469" s="912"/>
      <c r="BC1469" s="912"/>
      <c r="BD1469" s="912"/>
      <c r="BE1469" s="912"/>
      <c r="BF1469" s="913"/>
      <c r="BG1469" s="902"/>
      <c r="BH1469" s="903"/>
      <c r="BI1469" s="903"/>
      <c r="BJ1469" s="903"/>
      <c r="BK1469" s="903"/>
      <c r="BL1469" s="904"/>
      <c r="BM1469" s="101"/>
      <c r="BN1469" s="101"/>
      <c r="BO1469" s="101"/>
      <c r="BP1469" s="101"/>
      <c r="BQ1469" s="101"/>
      <c r="BR1469" s="101"/>
      <c r="BS1469" s="101"/>
      <c r="BT1469" s="101"/>
      <c r="BU1469" s="101"/>
      <c r="BV1469" s="101"/>
      <c r="BW1469" s="101"/>
      <c r="BX1469" s="101"/>
      <c r="BY1469" s="101"/>
      <c r="BZ1469" s="101"/>
      <c r="CA1469" s="101"/>
      <c r="CB1469" s="101"/>
    </row>
    <row r="1470" spans="1:80" s="14" customFormat="1" ht="12.75" customHeight="1">
      <c r="A1470" s="113"/>
      <c r="B1470" s="975"/>
      <c r="C1470" s="976"/>
      <c r="D1470" s="977"/>
      <c r="E1470" s="914"/>
      <c r="F1470" s="915"/>
      <c r="G1470" s="915"/>
      <c r="H1470" s="915"/>
      <c r="I1470" s="915"/>
      <c r="J1470" s="915"/>
      <c r="K1470" s="915"/>
      <c r="L1470" s="915"/>
      <c r="M1470" s="915"/>
      <c r="N1470" s="915"/>
      <c r="O1470" s="915"/>
      <c r="P1470" s="915"/>
      <c r="Q1470" s="915"/>
      <c r="R1470" s="915"/>
      <c r="S1470" s="915"/>
      <c r="T1470" s="915"/>
      <c r="U1470" s="915"/>
      <c r="V1470" s="915"/>
      <c r="W1470" s="915"/>
      <c r="X1470" s="915"/>
      <c r="Y1470" s="915"/>
      <c r="Z1470" s="915"/>
      <c r="AA1470" s="915"/>
      <c r="AB1470" s="915"/>
      <c r="AC1470" s="915"/>
      <c r="AD1470" s="915"/>
      <c r="AE1470" s="915"/>
      <c r="AF1470" s="915"/>
      <c r="AG1470" s="915"/>
      <c r="AH1470" s="915"/>
      <c r="AI1470" s="915"/>
      <c r="AJ1470" s="915"/>
      <c r="AK1470" s="915"/>
      <c r="AL1470" s="915"/>
      <c r="AM1470" s="915"/>
      <c r="AN1470" s="915"/>
      <c r="AO1470" s="915"/>
      <c r="AP1470" s="915"/>
      <c r="AQ1470" s="915"/>
      <c r="AR1470" s="915"/>
      <c r="AS1470" s="915"/>
      <c r="AT1470" s="915"/>
      <c r="AU1470" s="915"/>
      <c r="AV1470" s="915"/>
      <c r="AW1470" s="915"/>
      <c r="AX1470" s="915"/>
      <c r="AY1470" s="915"/>
      <c r="AZ1470" s="915"/>
      <c r="BA1470" s="915"/>
      <c r="BB1470" s="915"/>
      <c r="BC1470" s="915"/>
      <c r="BD1470" s="915"/>
      <c r="BE1470" s="915"/>
      <c r="BF1470" s="916"/>
      <c r="BG1470" s="905"/>
      <c r="BH1470" s="906"/>
      <c r="BI1470" s="906"/>
      <c r="BJ1470" s="906"/>
      <c r="BK1470" s="906"/>
      <c r="BL1470" s="907"/>
      <c r="BM1470" s="101"/>
      <c r="BN1470" s="101"/>
      <c r="BO1470" s="101"/>
      <c r="BP1470" s="101"/>
      <c r="BQ1470" s="101"/>
      <c r="BR1470" s="101"/>
      <c r="BS1470" s="101"/>
      <c r="BT1470" s="101"/>
      <c r="BU1470" s="101"/>
      <c r="BV1470" s="101"/>
      <c r="BW1470" s="101"/>
      <c r="BX1470" s="101"/>
      <c r="BY1470" s="101"/>
      <c r="BZ1470" s="101"/>
      <c r="CA1470" s="101"/>
      <c r="CB1470" s="101"/>
    </row>
    <row r="1471" spans="1:80" s="16" customFormat="1" ht="12.75" customHeight="1">
      <c r="A1471" s="262"/>
      <c r="B1471" s="969" t="s">
        <v>43</v>
      </c>
      <c r="C1471" s="970"/>
      <c r="D1471" s="971"/>
      <c r="E1471" s="908" t="s">
        <v>1528</v>
      </c>
      <c r="F1471" s="909"/>
      <c r="G1471" s="909"/>
      <c r="H1471" s="909"/>
      <c r="I1471" s="909"/>
      <c r="J1471" s="909"/>
      <c r="K1471" s="909"/>
      <c r="L1471" s="909"/>
      <c r="M1471" s="909"/>
      <c r="N1471" s="909"/>
      <c r="O1471" s="909"/>
      <c r="P1471" s="909"/>
      <c r="Q1471" s="909"/>
      <c r="R1471" s="909"/>
      <c r="S1471" s="909"/>
      <c r="T1471" s="909"/>
      <c r="U1471" s="909"/>
      <c r="V1471" s="909"/>
      <c r="W1471" s="909"/>
      <c r="X1471" s="909"/>
      <c r="Y1471" s="909"/>
      <c r="Z1471" s="909"/>
      <c r="AA1471" s="909"/>
      <c r="AB1471" s="909"/>
      <c r="AC1471" s="909"/>
      <c r="AD1471" s="909"/>
      <c r="AE1471" s="909"/>
      <c r="AF1471" s="909"/>
      <c r="AG1471" s="909"/>
      <c r="AH1471" s="909"/>
      <c r="AI1471" s="909"/>
      <c r="AJ1471" s="909"/>
      <c r="AK1471" s="909"/>
      <c r="AL1471" s="909"/>
      <c r="AM1471" s="909"/>
      <c r="AN1471" s="909"/>
      <c r="AO1471" s="909"/>
      <c r="AP1471" s="909"/>
      <c r="AQ1471" s="909"/>
      <c r="AR1471" s="909"/>
      <c r="AS1471" s="909"/>
      <c r="AT1471" s="909"/>
      <c r="AU1471" s="909"/>
      <c r="AV1471" s="909"/>
      <c r="AW1471" s="909"/>
      <c r="AX1471" s="909"/>
      <c r="AY1471" s="909"/>
      <c r="AZ1471" s="909"/>
      <c r="BA1471" s="909"/>
      <c r="BB1471" s="909"/>
      <c r="BC1471" s="909"/>
      <c r="BD1471" s="909"/>
      <c r="BE1471" s="909"/>
      <c r="BF1471" s="910"/>
      <c r="BG1471" s="899"/>
      <c r="BH1471" s="900"/>
      <c r="BI1471" s="900"/>
      <c r="BJ1471" s="900"/>
      <c r="BK1471" s="900"/>
      <c r="BL1471" s="901"/>
      <c r="BM1471" s="137"/>
      <c r="BN1471" s="137"/>
      <c r="BO1471" s="137"/>
      <c r="BP1471" s="137"/>
      <c r="BQ1471" s="137"/>
      <c r="BR1471" s="137"/>
      <c r="BS1471" s="137"/>
      <c r="BT1471" s="137"/>
      <c r="BU1471" s="137"/>
      <c r="BV1471" s="137"/>
      <c r="BW1471" s="137"/>
      <c r="BX1471" s="137"/>
      <c r="BY1471" s="137"/>
      <c r="BZ1471" s="137"/>
      <c r="CA1471" s="137"/>
      <c r="CB1471" s="137"/>
    </row>
    <row r="1472" spans="1:80" s="16" customFormat="1" ht="12.75" customHeight="1">
      <c r="A1472" s="262"/>
      <c r="B1472" s="972"/>
      <c r="C1472" s="973"/>
      <c r="D1472" s="974"/>
      <c r="E1472" s="911"/>
      <c r="F1472" s="912"/>
      <c r="G1472" s="912"/>
      <c r="H1472" s="912"/>
      <c r="I1472" s="912"/>
      <c r="J1472" s="912"/>
      <c r="K1472" s="912"/>
      <c r="L1472" s="912"/>
      <c r="M1472" s="912"/>
      <c r="N1472" s="912"/>
      <c r="O1472" s="912"/>
      <c r="P1472" s="912"/>
      <c r="Q1472" s="912"/>
      <c r="R1472" s="912"/>
      <c r="S1472" s="912"/>
      <c r="T1472" s="912"/>
      <c r="U1472" s="912"/>
      <c r="V1472" s="912"/>
      <c r="W1472" s="912"/>
      <c r="X1472" s="912"/>
      <c r="Y1472" s="912"/>
      <c r="Z1472" s="912"/>
      <c r="AA1472" s="912"/>
      <c r="AB1472" s="912"/>
      <c r="AC1472" s="912"/>
      <c r="AD1472" s="912"/>
      <c r="AE1472" s="912"/>
      <c r="AF1472" s="912"/>
      <c r="AG1472" s="912"/>
      <c r="AH1472" s="912"/>
      <c r="AI1472" s="912"/>
      <c r="AJ1472" s="912"/>
      <c r="AK1472" s="912"/>
      <c r="AL1472" s="912"/>
      <c r="AM1472" s="912"/>
      <c r="AN1472" s="912"/>
      <c r="AO1472" s="912"/>
      <c r="AP1472" s="912"/>
      <c r="AQ1472" s="912"/>
      <c r="AR1472" s="912"/>
      <c r="AS1472" s="912"/>
      <c r="AT1472" s="912"/>
      <c r="AU1472" s="912"/>
      <c r="AV1472" s="912"/>
      <c r="AW1472" s="912"/>
      <c r="AX1472" s="912"/>
      <c r="AY1472" s="912"/>
      <c r="AZ1472" s="912"/>
      <c r="BA1472" s="912"/>
      <c r="BB1472" s="912"/>
      <c r="BC1472" s="912"/>
      <c r="BD1472" s="912"/>
      <c r="BE1472" s="912"/>
      <c r="BF1472" s="913"/>
      <c r="BG1472" s="902"/>
      <c r="BH1472" s="903"/>
      <c r="BI1472" s="903"/>
      <c r="BJ1472" s="903"/>
      <c r="BK1472" s="903"/>
      <c r="BL1472" s="904"/>
      <c r="BM1472" s="137"/>
      <c r="BN1472" s="137"/>
      <c r="BO1472" s="137"/>
      <c r="BP1472" s="137"/>
      <c r="BQ1472" s="137"/>
      <c r="BR1472" s="137"/>
      <c r="BS1472" s="137"/>
      <c r="BT1472" s="137"/>
      <c r="BU1472" s="137"/>
      <c r="BV1472" s="137"/>
      <c r="BW1472" s="137"/>
      <c r="BX1472" s="137"/>
      <c r="BY1472" s="137"/>
      <c r="BZ1472" s="137"/>
      <c r="CA1472" s="137"/>
      <c r="CB1472" s="137"/>
    </row>
    <row r="1473" spans="1:80" s="16" customFormat="1" ht="12.75" customHeight="1">
      <c r="A1473" s="262"/>
      <c r="B1473" s="975"/>
      <c r="C1473" s="976"/>
      <c r="D1473" s="977"/>
      <c r="E1473" s="914"/>
      <c r="F1473" s="915"/>
      <c r="G1473" s="915"/>
      <c r="H1473" s="915"/>
      <c r="I1473" s="915"/>
      <c r="J1473" s="915"/>
      <c r="K1473" s="915"/>
      <c r="L1473" s="915"/>
      <c r="M1473" s="915"/>
      <c r="N1473" s="915"/>
      <c r="O1473" s="915"/>
      <c r="P1473" s="915"/>
      <c r="Q1473" s="915"/>
      <c r="R1473" s="915"/>
      <c r="S1473" s="915"/>
      <c r="T1473" s="915"/>
      <c r="U1473" s="915"/>
      <c r="V1473" s="915"/>
      <c r="W1473" s="915"/>
      <c r="X1473" s="915"/>
      <c r="Y1473" s="915"/>
      <c r="Z1473" s="915"/>
      <c r="AA1473" s="915"/>
      <c r="AB1473" s="915"/>
      <c r="AC1473" s="915"/>
      <c r="AD1473" s="915"/>
      <c r="AE1473" s="915"/>
      <c r="AF1473" s="915"/>
      <c r="AG1473" s="915"/>
      <c r="AH1473" s="915"/>
      <c r="AI1473" s="915"/>
      <c r="AJ1473" s="915"/>
      <c r="AK1473" s="915"/>
      <c r="AL1473" s="915"/>
      <c r="AM1473" s="915"/>
      <c r="AN1473" s="915"/>
      <c r="AO1473" s="915"/>
      <c r="AP1473" s="915"/>
      <c r="AQ1473" s="915"/>
      <c r="AR1473" s="915"/>
      <c r="AS1473" s="915"/>
      <c r="AT1473" s="915"/>
      <c r="AU1473" s="915"/>
      <c r="AV1473" s="915"/>
      <c r="AW1473" s="915"/>
      <c r="AX1473" s="915"/>
      <c r="AY1473" s="915"/>
      <c r="AZ1473" s="915"/>
      <c r="BA1473" s="915"/>
      <c r="BB1473" s="915"/>
      <c r="BC1473" s="915"/>
      <c r="BD1473" s="915"/>
      <c r="BE1473" s="915"/>
      <c r="BF1473" s="916"/>
      <c r="BG1473" s="905"/>
      <c r="BH1473" s="906"/>
      <c r="BI1473" s="906"/>
      <c r="BJ1473" s="906"/>
      <c r="BK1473" s="906"/>
      <c r="BL1473" s="907"/>
      <c r="BM1473" s="137"/>
      <c r="BN1473" s="137"/>
      <c r="BO1473" s="137"/>
      <c r="BP1473" s="137"/>
      <c r="BQ1473" s="137"/>
      <c r="BR1473" s="137"/>
      <c r="BS1473" s="137"/>
      <c r="BT1473" s="137"/>
      <c r="BU1473" s="137"/>
      <c r="BV1473" s="137"/>
      <c r="BW1473" s="137"/>
      <c r="BX1473" s="137"/>
      <c r="BY1473" s="137"/>
      <c r="BZ1473" s="137"/>
      <c r="CA1473" s="137"/>
      <c r="CB1473" s="137"/>
    </row>
    <row r="1474" spans="1:80" s="14" customFormat="1" ht="12.75" customHeight="1">
      <c r="A1474" s="113"/>
      <c r="B1474" s="969" t="s">
        <v>44</v>
      </c>
      <c r="C1474" s="970"/>
      <c r="D1474" s="971"/>
      <c r="E1474" s="908" t="s">
        <v>739</v>
      </c>
      <c r="F1474" s="909"/>
      <c r="G1474" s="909"/>
      <c r="H1474" s="909"/>
      <c r="I1474" s="909"/>
      <c r="J1474" s="909"/>
      <c r="K1474" s="909"/>
      <c r="L1474" s="909"/>
      <c r="M1474" s="909"/>
      <c r="N1474" s="909"/>
      <c r="O1474" s="909"/>
      <c r="P1474" s="909"/>
      <c r="Q1474" s="909"/>
      <c r="R1474" s="909"/>
      <c r="S1474" s="909"/>
      <c r="T1474" s="909"/>
      <c r="U1474" s="909"/>
      <c r="V1474" s="909"/>
      <c r="W1474" s="909"/>
      <c r="X1474" s="909"/>
      <c r="Y1474" s="909"/>
      <c r="Z1474" s="909"/>
      <c r="AA1474" s="909"/>
      <c r="AB1474" s="909"/>
      <c r="AC1474" s="909"/>
      <c r="AD1474" s="909"/>
      <c r="AE1474" s="909"/>
      <c r="AF1474" s="909"/>
      <c r="AG1474" s="909"/>
      <c r="AH1474" s="909"/>
      <c r="AI1474" s="909"/>
      <c r="AJ1474" s="909"/>
      <c r="AK1474" s="909"/>
      <c r="AL1474" s="909"/>
      <c r="AM1474" s="909"/>
      <c r="AN1474" s="909"/>
      <c r="AO1474" s="909"/>
      <c r="AP1474" s="909"/>
      <c r="AQ1474" s="909"/>
      <c r="AR1474" s="909"/>
      <c r="AS1474" s="909"/>
      <c r="AT1474" s="909"/>
      <c r="AU1474" s="909"/>
      <c r="AV1474" s="909"/>
      <c r="AW1474" s="909"/>
      <c r="AX1474" s="909"/>
      <c r="AY1474" s="909"/>
      <c r="AZ1474" s="909"/>
      <c r="BA1474" s="909"/>
      <c r="BB1474" s="909"/>
      <c r="BC1474" s="909"/>
      <c r="BD1474" s="909"/>
      <c r="BE1474" s="909"/>
      <c r="BF1474" s="910"/>
      <c r="BG1474" s="899"/>
      <c r="BH1474" s="900"/>
      <c r="BI1474" s="900"/>
      <c r="BJ1474" s="900"/>
      <c r="BK1474" s="900"/>
      <c r="BL1474" s="901"/>
      <c r="BM1474" s="101"/>
      <c r="BN1474" s="101"/>
      <c r="BO1474" s="101"/>
      <c r="BP1474" s="101"/>
      <c r="BQ1474" s="101"/>
      <c r="BR1474" s="101"/>
      <c r="BS1474" s="101"/>
      <c r="BT1474" s="101"/>
      <c r="BU1474" s="101"/>
      <c r="BV1474" s="101"/>
      <c r="BW1474" s="101"/>
      <c r="BX1474" s="101"/>
      <c r="BY1474" s="101"/>
      <c r="BZ1474" s="101"/>
      <c r="CA1474" s="101"/>
      <c r="CB1474" s="101"/>
    </row>
    <row r="1475" spans="1:80" s="14" customFormat="1" ht="12.75" customHeight="1">
      <c r="A1475" s="113"/>
      <c r="B1475" s="972"/>
      <c r="C1475" s="973"/>
      <c r="D1475" s="974"/>
      <c r="E1475" s="911"/>
      <c r="F1475" s="912"/>
      <c r="G1475" s="912"/>
      <c r="H1475" s="912"/>
      <c r="I1475" s="912"/>
      <c r="J1475" s="912"/>
      <c r="K1475" s="912"/>
      <c r="L1475" s="912"/>
      <c r="M1475" s="912"/>
      <c r="N1475" s="912"/>
      <c r="O1475" s="912"/>
      <c r="P1475" s="912"/>
      <c r="Q1475" s="912"/>
      <c r="R1475" s="912"/>
      <c r="S1475" s="912"/>
      <c r="T1475" s="912"/>
      <c r="U1475" s="912"/>
      <c r="V1475" s="912"/>
      <c r="W1475" s="912"/>
      <c r="X1475" s="912"/>
      <c r="Y1475" s="912"/>
      <c r="Z1475" s="912"/>
      <c r="AA1475" s="912"/>
      <c r="AB1475" s="912"/>
      <c r="AC1475" s="912"/>
      <c r="AD1475" s="912"/>
      <c r="AE1475" s="912"/>
      <c r="AF1475" s="912"/>
      <c r="AG1475" s="912"/>
      <c r="AH1475" s="912"/>
      <c r="AI1475" s="912"/>
      <c r="AJ1475" s="912"/>
      <c r="AK1475" s="912"/>
      <c r="AL1475" s="912"/>
      <c r="AM1475" s="912"/>
      <c r="AN1475" s="912"/>
      <c r="AO1475" s="912"/>
      <c r="AP1475" s="912"/>
      <c r="AQ1475" s="912"/>
      <c r="AR1475" s="912"/>
      <c r="AS1475" s="912"/>
      <c r="AT1475" s="912"/>
      <c r="AU1475" s="912"/>
      <c r="AV1475" s="912"/>
      <c r="AW1475" s="912"/>
      <c r="AX1475" s="912"/>
      <c r="AY1475" s="912"/>
      <c r="AZ1475" s="912"/>
      <c r="BA1475" s="912"/>
      <c r="BB1475" s="912"/>
      <c r="BC1475" s="912"/>
      <c r="BD1475" s="912"/>
      <c r="BE1475" s="912"/>
      <c r="BF1475" s="913"/>
      <c r="BG1475" s="902"/>
      <c r="BH1475" s="903"/>
      <c r="BI1475" s="903"/>
      <c r="BJ1475" s="903"/>
      <c r="BK1475" s="903"/>
      <c r="BL1475" s="904"/>
      <c r="BM1475" s="101"/>
      <c r="BN1475" s="101"/>
      <c r="BO1475" s="101"/>
      <c r="BP1475" s="101"/>
      <c r="BQ1475" s="101"/>
      <c r="BR1475" s="101"/>
      <c r="BS1475" s="101"/>
      <c r="BT1475" s="101"/>
      <c r="BU1475" s="101"/>
      <c r="BV1475" s="101"/>
      <c r="BW1475" s="101"/>
      <c r="BX1475" s="101"/>
      <c r="BY1475" s="101"/>
      <c r="BZ1475" s="101"/>
      <c r="CA1475" s="101"/>
      <c r="CB1475" s="101"/>
    </row>
    <row r="1476" spans="1:80" s="14" customFormat="1" ht="12.75" customHeight="1">
      <c r="A1476" s="113"/>
      <c r="B1476" s="975"/>
      <c r="C1476" s="976"/>
      <c r="D1476" s="977"/>
      <c r="E1476" s="914"/>
      <c r="F1476" s="915"/>
      <c r="G1476" s="915"/>
      <c r="H1476" s="915"/>
      <c r="I1476" s="915"/>
      <c r="J1476" s="915"/>
      <c r="K1476" s="915"/>
      <c r="L1476" s="915"/>
      <c r="M1476" s="915"/>
      <c r="N1476" s="915"/>
      <c r="O1476" s="915"/>
      <c r="P1476" s="915"/>
      <c r="Q1476" s="915"/>
      <c r="R1476" s="915"/>
      <c r="S1476" s="915"/>
      <c r="T1476" s="915"/>
      <c r="U1476" s="915"/>
      <c r="V1476" s="915"/>
      <c r="W1476" s="915"/>
      <c r="X1476" s="915"/>
      <c r="Y1476" s="915"/>
      <c r="Z1476" s="915"/>
      <c r="AA1476" s="915"/>
      <c r="AB1476" s="915"/>
      <c r="AC1476" s="915"/>
      <c r="AD1476" s="915"/>
      <c r="AE1476" s="915"/>
      <c r="AF1476" s="915"/>
      <c r="AG1476" s="915"/>
      <c r="AH1476" s="915"/>
      <c r="AI1476" s="915"/>
      <c r="AJ1476" s="915"/>
      <c r="AK1476" s="915"/>
      <c r="AL1476" s="915"/>
      <c r="AM1476" s="915"/>
      <c r="AN1476" s="915"/>
      <c r="AO1476" s="915"/>
      <c r="AP1476" s="915"/>
      <c r="AQ1476" s="915"/>
      <c r="AR1476" s="915"/>
      <c r="AS1476" s="915"/>
      <c r="AT1476" s="915"/>
      <c r="AU1476" s="915"/>
      <c r="AV1476" s="915"/>
      <c r="AW1476" s="915"/>
      <c r="AX1476" s="915"/>
      <c r="AY1476" s="915"/>
      <c r="AZ1476" s="915"/>
      <c r="BA1476" s="915"/>
      <c r="BB1476" s="915"/>
      <c r="BC1476" s="915"/>
      <c r="BD1476" s="915"/>
      <c r="BE1476" s="915"/>
      <c r="BF1476" s="916"/>
      <c r="BG1476" s="905"/>
      <c r="BH1476" s="906"/>
      <c r="BI1476" s="906"/>
      <c r="BJ1476" s="906"/>
      <c r="BK1476" s="906"/>
      <c r="BL1476" s="907"/>
      <c r="BM1476" s="101"/>
      <c r="BN1476" s="101"/>
      <c r="BO1476" s="101"/>
      <c r="BP1476" s="101"/>
      <c r="BQ1476" s="101"/>
      <c r="BR1476" s="101"/>
      <c r="BS1476" s="101"/>
      <c r="BT1476" s="101"/>
      <c r="BU1476" s="101"/>
      <c r="BV1476" s="101"/>
      <c r="BW1476" s="101"/>
      <c r="BX1476" s="101"/>
      <c r="BY1476" s="101"/>
      <c r="BZ1476" s="101"/>
      <c r="CA1476" s="101"/>
      <c r="CB1476" s="101"/>
    </row>
    <row r="1477" spans="1:80" s="16" customFormat="1" ht="12.75" customHeight="1">
      <c r="A1477" s="262"/>
      <c r="B1477" s="969" t="s">
        <v>45</v>
      </c>
      <c r="C1477" s="970"/>
      <c r="D1477" s="971"/>
      <c r="E1477" s="908" t="s">
        <v>740</v>
      </c>
      <c r="F1477" s="909"/>
      <c r="G1477" s="909"/>
      <c r="H1477" s="909"/>
      <c r="I1477" s="909"/>
      <c r="J1477" s="909"/>
      <c r="K1477" s="909"/>
      <c r="L1477" s="909"/>
      <c r="M1477" s="909"/>
      <c r="N1477" s="909"/>
      <c r="O1477" s="909"/>
      <c r="P1477" s="909"/>
      <c r="Q1477" s="909"/>
      <c r="R1477" s="909"/>
      <c r="S1477" s="909"/>
      <c r="T1477" s="909"/>
      <c r="U1477" s="909"/>
      <c r="V1477" s="909"/>
      <c r="W1477" s="909"/>
      <c r="X1477" s="909"/>
      <c r="Y1477" s="909"/>
      <c r="Z1477" s="909"/>
      <c r="AA1477" s="909"/>
      <c r="AB1477" s="909"/>
      <c r="AC1477" s="909"/>
      <c r="AD1477" s="909"/>
      <c r="AE1477" s="909"/>
      <c r="AF1477" s="909"/>
      <c r="AG1477" s="909"/>
      <c r="AH1477" s="909"/>
      <c r="AI1477" s="909"/>
      <c r="AJ1477" s="909"/>
      <c r="AK1477" s="909"/>
      <c r="AL1477" s="909"/>
      <c r="AM1477" s="909"/>
      <c r="AN1477" s="909"/>
      <c r="AO1477" s="909"/>
      <c r="AP1477" s="909"/>
      <c r="AQ1477" s="909"/>
      <c r="AR1477" s="909"/>
      <c r="AS1477" s="909"/>
      <c r="AT1477" s="909"/>
      <c r="AU1477" s="909"/>
      <c r="AV1477" s="909"/>
      <c r="AW1477" s="909"/>
      <c r="AX1477" s="909"/>
      <c r="AY1477" s="909"/>
      <c r="AZ1477" s="909"/>
      <c r="BA1477" s="909"/>
      <c r="BB1477" s="909"/>
      <c r="BC1477" s="909"/>
      <c r="BD1477" s="909"/>
      <c r="BE1477" s="909"/>
      <c r="BF1477" s="910"/>
      <c r="BG1477" s="899"/>
      <c r="BH1477" s="900"/>
      <c r="BI1477" s="900"/>
      <c r="BJ1477" s="900"/>
      <c r="BK1477" s="900"/>
      <c r="BL1477" s="901"/>
      <c r="BM1477" s="137"/>
      <c r="BN1477" s="137"/>
      <c r="BO1477" s="137"/>
      <c r="BP1477" s="137"/>
      <c r="BQ1477" s="137"/>
      <c r="BR1477" s="137"/>
      <c r="BS1477" s="137"/>
      <c r="BT1477" s="137"/>
      <c r="BU1477" s="137"/>
      <c r="BV1477" s="137"/>
      <c r="BW1477" s="137"/>
      <c r="BX1477" s="137"/>
      <c r="BY1477" s="137"/>
      <c r="BZ1477" s="137"/>
      <c r="CA1477" s="137"/>
      <c r="CB1477" s="137"/>
    </row>
    <row r="1478" spans="1:80" s="16" customFormat="1" ht="12.75" customHeight="1">
      <c r="A1478" s="262"/>
      <c r="B1478" s="972"/>
      <c r="C1478" s="973"/>
      <c r="D1478" s="974"/>
      <c r="E1478" s="911"/>
      <c r="F1478" s="912"/>
      <c r="G1478" s="912"/>
      <c r="H1478" s="912"/>
      <c r="I1478" s="912"/>
      <c r="J1478" s="912"/>
      <c r="K1478" s="912"/>
      <c r="L1478" s="912"/>
      <c r="M1478" s="912"/>
      <c r="N1478" s="912"/>
      <c r="O1478" s="912"/>
      <c r="P1478" s="912"/>
      <c r="Q1478" s="912"/>
      <c r="R1478" s="912"/>
      <c r="S1478" s="912"/>
      <c r="T1478" s="912"/>
      <c r="U1478" s="912"/>
      <c r="V1478" s="912"/>
      <c r="W1478" s="912"/>
      <c r="X1478" s="912"/>
      <c r="Y1478" s="912"/>
      <c r="Z1478" s="912"/>
      <c r="AA1478" s="912"/>
      <c r="AB1478" s="912"/>
      <c r="AC1478" s="912"/>
      <c r="AD1478" s="912"/>
      <c r="AE1478" s="912"/>
      <c r="AF1478" s="912"/>
      <c r="AG1478" s="912"/>
      <c r="AH1478" s="912"/>
      <c r="AI1478" s="912"/>
      <c r="AJ1478" s="912"/>
      <c r="AK1478" s="912"/>
      <c r="AL1478" s="912"/>
      <c r="AM1478" s="912"/>
      <c r="AN1478" s="912"/>
      <c r="AO1478" s="912"/>
      <c r="AP1478" s="912"/>
      <c r="AQ1478" s="912"/>
      <c r="AR1478" s="912"/>
      <c r="AS1478" s="912"/>
      <c r="AT1478" s="912"/>
      <c r="AU1478" s="912"/>
      <c r="AV1478" s="912"/>
      <c r="AW1478" s="912"/>
      <c r="AX1478" s="912"/>
      <c r="AY1478" s="912"/>
      <c r="AZ1478" s="912"/>
      <c r="BA1478" s="912"/>
      <c r="BB1478" s="912"/>
      <c r="BC1478" s="912"/>
      <c r="BD1478" s="912"/>
      <c r="BE1478" s="912"/>
      <c r="BF1478" s="913"/>
      <c r="BG1478" s="902"/>
      <c r="BH1478" s="903"/>
      <c r="BI1478" s="903"/>
      <c r="BJ1478" s="903"/>
      <c r="BK1478" s="903"/>
      <c r="BL1478" s="904"/>
      <c r="BM1478" s="137"/>
      <c r="BN1478" s="137"/>
      <c r="BO1478" s="137"/>
      <c r="BP1478" s="137"/>
      <c r="BQ1478" s="137"/>
      <c r="BR1478" s="137"/>
      <c r="BS1478" s="137"/>
      <c r="BT1478" s="137"/>
      <c r="BU1478" s="137"/>
      <c r="BV1478" s="137"/>
      <c r="BW1478" s="137"/>
      <c r="BX1478" s="137"/>
      <c r="BY1478" s="137"/>
      <c r="BZ1478" s="137"/>
      <c r="CA1478" s="137"/>
      <c r="CB1478" s="137"/>
    </row>
    <row r="1479" spans="1:80" s="16" customFormat="1" ht="12.75" customHeight="1">
      <c r="A1479" s="262"/>
      <c r="B1479" s="975"/>
      <c r="C1479" s="976"/>
      <c r="D1479" s="977"/>
      <c r="E1479" s="914"/>
      <c r="F1479" s="915"/>
      <c r="G1479" s="915"/>
      <c r="H1479" s="915"/>
      <c r="I1479" s="915"/>
      <c r="J1479" s="915"/>
      <c r="K1479" s="915"/>
      <c r="L1479" s="915"/>
      <c r="M1479" s="915"/>
      <c r="N1479" s="915"/>
      <c r="O1479" s="915"/>
      <c r="P1479" s="915"/>
      <c r="Q1479" s="915"/>
      <c r="R1479" s="915"/>
      <c r="S1479" s="915"/>
      <c r="T1479" s="915"/>
      <c r="U1479" s="915"/>
      <c r="V1479" s="915"/>
      <c r="W1479" s="915"/>
      <c r="X1479" s="915"/>
      <c r="Y1479" s="915"/>
      <c r="Z1479" s="915"/>
      <c r="AA1479" s="915"/>
      <c r="AB1479" s="915"/>
      <c r="AC1479" s="915"/>
      <c r="AD1479" s="915"/>
      <c r="AE1479" s="915"/>
      <c r="AF1479" s="915"/>
      <c r="AG1479" s="915"/>
      <c r="AH1479" s="915"/>
      <c r="AI1479" s="915"/>
      <c r="AJ1479" s="915"/>
      <c r="AK1479" s="915"/>
      <c r="AL1479" s="915"/>
      <c r="AM1479" s="915"/>
      <c r="AN1479" s="915"/>
      <c r="AO1479" s="915"/>
      <c r="AP1479" s="915"/>
      <c r="AQ1479" s="915"/>
      <c r="AR1479" s="915"/>
      <c r="AS1479" s="915"/>
      <c r="AT1479" s="915"/>
      <c r="AU1479" s="915"/>
      <c r="AV1479" s="915"/>
      <c r="AW1479" s="915"/>
      <c r="AX1479" s="915"/>
      <c r="AY1479" s="915"/>
      <c r="AZ1479" s="915"/>
      <c r="BA1479" s="915"/>
      <c r="BB1479" s="915"/>
      <c r="BC1479" s="915"/>
      <c r="BD1479" s="915"/>
      <c r="BE1479" s="915"/>
      <c r="BF1479" s="916"/>
      <c r="BG1479" s="905"/>
      <c r="BH1479" s="906"/>
      <c r="BI1479" s="906"/>
      <c r="BJ1479" s="906"/>
      <c r="BK1479" s="906"/>
      <c r="BL1479" s="907"/>
      <c r="BM1479" s="137"/>
      <c r="BN1479" s="137"/>
      <c r="BO1479" s="137"/>
      <c r="BP1479" s="137"/>
      <c r="BQ1479" s="137"/>
      <c r="BR1479" s="137"/>
      <c r="BS1479" s="137"/>
      <c r="BT1479" s="137"/>
      <c r="BU1479" s="137"/>
      <c r="BV1479" s="137"/>
      <c r="BW1479" s="137"/>
      <c r="BX1479" s="137"/>
      <c r="BY1479" s="137"/>
      <c r="BZ1479" s="137"/>
      <c r="CA1479" s="137"/>
      <c r="CB1479" s="137"/>
    </row>
    <row r="1480" spans="1:80" s="16" customFormat="1" ht="12.75" customHeight="1">
      <c r="A1480" s="262"/>
      <c r="B1480" s="969" t="s">
        <v>47</v>
      </c>
      <c r="C1480" s="970"/>
      <c r="D1480" s="971"/>
      <c r="E1480" s="908" t="s">
        <v>741</v>
      </c>
      <c r="F1480" s="909"/>
      <c r="G1480" s="909"/>
      <c r="H1480" s="909"/>
      <c r="I1480" s="909"/>
      <c r="J1480" s="909"/>
      <c r="K1480" s="909"/>
      <c r="L1480" s="909"/>
      <c r="M1480" s="909"/>
      <c r="N1480" s="909"/>
      <c r="O1480" s="909"/>
      <c r="P1480" s="909"/>
      <c r="Q1480" s="909"/>
      <c r="R1480" s="909"/>
      <c r="S1480" s="909"/>
      <c r="T1480" s="909"/>
      <c r="U1480" s="909"/>
      <c r="V1480" s="909"/>
      <c r="W1480" s="909"/>
      <c r="X1480" s="909"/>
      <c r="Y1480" s="909"/>
      <c r="Z1480" s="909"/>
      <c r="AA1480" s="909"/>
      <c r="AB1480" s="909"/>
      <c r="AC1480" s="909"/>
      <c r="AD1480" s="909"/>
      <c r="AE1480" s="909"/>
      <c r="AF1480" s="909"/>
      <c r="AG1480" s="909"/>
      <c r="AH1480" s="909"/>
      <c r="AI1480" s="909"/>
      <c r="AJ1480" s="909"/>
      <c r="AK1480" s="909"/>
      <c r="AL1480" s="909"/>
      <c r="AM1480" s="909"/>
      <c r="AN1480" s="909"/>
      <c r="AO1480" s="909"/>
      <c r="AP1480" s="909"/>
      <c r="AQ1480" s="909"/>
      <c r="AR1480" s="909"/>
      <c r="AS1480" s="909"/>
      <c r="AT1480" s="909"/>
      <c r="AU1480" s="909"/>
      <c r="AV1480" s="909"/>
      <c r="AW1480" s="909"/>
      <c r="AX1480" s="909"/>
      <c r="AY1480" s="909"/>
      <c r="AZ1480" s="909"/>
      <c r="BA1480" s="909"/>
      <c r="BB1480" s="909"/>
      <c r="BC1480" s="909"/>
      <c r="BD1480" s="909"/>
      <c r="BE1480" s="909"/>
      <c r="BF1480" s="910"/>
      <c r="BG1480" s="899"/>
      <c r="BH1480" s="900"/>
      <c r="BI1480" s="900"/>
      <c r="BJ1480" s="900"/>
      <c r="BK1480" s="900"/>
      <c r="BL1480" s="901"/>
      <c r="BM1480" s="137"/>
      <c r="BN1480" s="137"/>
      <c r="BO1480" s="137"/>
      <c r="BP1480" s="137"/>
      <c r="BQ1480" s="137"/>
      <c r="BR1480" s="137"/>
      <c r="BS1480" s="137"/>
      <c r="BT1480" s="137"/>
      <c r="BU1480" s="137"/>
      <c r="BV1480" s="137"/>
      <c r="BW1480" s="137"/>
      <c r="BX1480" s="137"/>
      <c r="BY1480" s="137"/>
      <c r="BZ1480" s="137"/>
      <c r="CA1480" s="137"/>
      <c r="CB1480" s="137"/>
    </row>
    <row r="1481" spans="1:80" s="16" customFormat="1" ht="12.75" customHeight="1">
      <c r="A1481" s="262"/>
      <c r="B1481" s="972"/>
      <c r="C1481" s="973"/>
      <c r="D1481" s="974"/>
      <c r="E1481" s="911"/>
      <c r="F1481" s="912"/>
      <c r="G1481" s="912"/>
      <c r="H1481" s="912"/>
      <c r="I1481" s="912"/>
      <c r="J1481" s="912"/>
      <c r="K1481" s="912"/>
      <c r="L1481" s="912"/>
      <c r="M1481" s="912"/>
      <c r="N1481" s="912"/>
      <c r="O1481" s="912"/>
      <c r="P1481" s="912"/>
      <c r="Q1481" s="912"/>
      <c r="R1481" s="912"/>
      <c r="S1481" s="912"/>
      <c r="T1481" s="912"/>
      <c r="U1481" s="912"/>
      <c r="V1481" s="912"/>
      <c r="W1481" s="912"/>
      <c r="X1481" s="912"/>
      <c r="Y1481" s="912"/>
      <c r="Z1481" s="912"/>
      <c r="AA1481" s="912"/>
      <c r="AB1481" s="912"/>
      <c r="AC1481" s="912"/>
      <c r="AD1481" s="912"/>
      <c r="AE1481" s="912"/>
      <c r="AF1481" s="912"/>
      <c r="AG1481" s="912"/>
      <c r="AH1481" s="912"/>
      <c r="AI1481" s="912"/>
      <c r="AJ1481" s="912"/>
      <c r="AK1481" s="912"/>
      <c r="AL1481" s="912"/>
      <c r="AM1481" s="912"/>
      <c r="AN1481" s="912"/>
      <c r="AO1481" s="912"/>
      <c r="AP1481" s="912"/>
      <c r="AQ1481" s="912"/>
      <c r="AR1481" s="912"/>
      <c r="AS1481" s="912"/>
      <c r="AT1481" s="912"/>
      <c r="AU1481" s="912"/>
      <c r="AV1481" s="912"/>
      <c r="AW1481" s="912"/>
      <c r="AX1481" s="912"/>
      <c r="AY1481" s="912"/>
      <c r="AZ1481" s="912"/>
      <c r="BA1481" s="912"/>
      <c r="BB1481" s="912"/>
      <c r="BC1481" s="912"/>
      <c r="BD1481" s="912"/>
      <c r="BE1481" s="912"/>
      <c r="BF1481" s="913"/>
      <c r="BG1481" s="902"/>
      <c r="BH1481" s="903"/>
      <c r="BI1481" s="903"/>
      <c r="BJ1481" s="903"/>
      <c r="BK1481" s="903"/>
      <c r="BL1481" s="904"/>
      <c r="BM1481" s="137"/>
      <c r="BN1481" s="137"/>
      <c r="BO1481" s="137"/>
      <c r="BP1481" s="137"/>
      <c r="BQ1481" s="137"/>
      <c r="BR1481" s="137"/>
      <c r="BS1481" s="137"/>
      <c r="BT1481" s="137"/>
      <c r="BU1481" s="137"/>
      <c r="BV1481" s="137"/>
      <c r="BW1481" s="137"/>
      <c r="BX1481" s="137"/>
      <c r="BY1481" s="137"/>
      <c r="BZ1481" s="137"/>
      <c r="CA1481" s="137"/>
      <c r="CB1481" s="137"/>
    </row>
    <row r="1482" spans="1:80" s="16" customFormat="1" ht="12.75" customHeight="1">
      <c r="A1482" s="262"/>
      <c r="B1482" s="972"/>
      <c r="C1482" s="973"/>
      <c r="D1482" s="974"/>
      <c r="E1482" s="911"/>
      <c r="F1482" s="912"/>
      <c r="G1482" s="912"/>
      <c r="H1482" s="912"/>
      <c r="I1482" s="912"/>
      <c r="J1482" s="912"/>
      <c r="K1482" s="912"/>
      <c r="L1482" s="912"/>
      <c r="M1482" s="912"/>
      <c r="N1482" s="912"/>
      <c r="O1482" s="912"/>
      <c r="P1482" s="912"/>
      <c r="Q1482" s="912"/>
      <c r="R1482" s="912"/>
      <c r="S1482" s="912"/>
      <c r="T1482" s="912"/>
      <c r="U1482" s="912"/>
      <c r="V1482" s="912"/>
      <c r="W1482" s="912"/>
      <c r="X1482" s="912"/>
      <c r="Y1482" s="912"/>
      <c r="Z1482" s="912"/>
      <c r="AA1482" s="912"/>
      <c r="AB1482" s="912"/>
      <c r="AC1482" s="912"/>
      <c r="AD1482" s="912"/>
      <c r="AE1482" s="912"/>
      <c r="AF1482" s="912"/>
      <c r="AG1482" s="912"/>
      <c r="AH1482" s="912"/>
      <c r="AI1482" s="912"/>
      <c r="AJ1482" s="912"/>
      <c r="AK1482" s="912"/>
      <c r="AL1482" s="912"/>
      <c r="AM1482" s="912"/>
      <c r="AN1482" s="912"/>
      <c r="AO1482" s="912"/>
      <c r="AP1482" s="912"/>
      <c r="AQ1482" s="912"/>
      <c r="AR1482" s="912"/>
      <c r="AS1482" s="912"/>
      <c r="AT1482" s="912"/>
      <c r="AU1482" s="912"/>
      <c r="AV1482" s="912"/>
      <c r="AW1482" s="912"/>
      <c r="AX1482" s="912"/>
      <c r="AY1482" s="912"/>
      <c r="AZ1482" s="912"/>
      <c r="BA1482" s="912"/>
      <c r="BB1482" s="912"/>
      <c r="BC1482" s="912"/>
      <c r="BD1482" s="912"/>
      <c r="BE1482" s="912"/>
      <c r="BF1482" s="913"/>
      <c r="BG1482" s="902"/>
      <c r="BH1482" s="903"/>
      <c r="BI1482" s="903"/>
      <c r="BJ1482" s="903"/>
      <c r="BK1482" s="903"/>
      <c r="BL1482" s="904"/>
      <c r="BM1482" s="137"/>
      <c r="BN1482" s="137"/>
      <c r="BO1482" s="137"/>
      <c r="BP1482" s="137"/>
      <c r="BQ1482" s="137"/>
      <c r="BR1482" s="137"/>
      <c r="BS1482" s="137"/>
      <c r="BT1482" s="137"/>
      <c r="BU1482" s="137"/>
      <c r="BV1482" s="137"/>
      <c r="BW1482" s="137"/>
      <c r="BX1482" s="137"/>
      <c r="BY1482" s="137"/>
      <c r="BZ1482" s="137"/>
      <c r="CA1482" s="137"/>
      <c r="CB1482" s="137"/>
    </row>
    <row r="1483" spans="1:80" s="16" customFormat="1" ht="12.75" customHeight="1">
      <c r="A1483" s="262"/>
      <c r="B1483" s="972"/>
      <c r="C1483" s="973"/>
      <c r="D1483" s="974"/>
      <c r="E1483" s="911"/>
      <c r="F1483" s="912"/>
      <c r="G1483" s="912"/>
      <c r="H1483" s="912"/>
      <c r="I1483" s="912"/>
      <c r="J1483" s="912"/>
      <c r="K1483" s="912"/>
      <c r="L1483" s="912"/>
      <c r="M1483" s="912"/>
      <c r="N1483" s="912"/>
      <c r="O1483" s="912"/>
      <c r="P1483" s="912"/>
      <c r="Q1483" s="912"/>
      <c r="R1483" s="912"/>
      <c r="S1483" s="912"/>
      <c r="T1483" s="912"/>
      <c r="U1483" s="912"/>
      <c r="V1483" s="912"/>
      <c r="W1483" s="912"/>
      <c r="X1483" s="912"/>
      <c r="Y1483" s="912"/>
      <c r="Z1483" s="912"/>
      <c r="AA1483" s="912"/>
      <c r="AB1483" s="912"/>
      <c r="AC1483" s="912"/>
      <c r="AD1483" s="912"/>
      <c r="AE1483" s="912"/>
      <c r="AF1483" s="912"/>
      <c r="AG1483" s="912"/>
      <c r="AH1483" s="912"/>
      <c r="AI1483" s="912"/>
      <c r="AJ1483" s="912"/>
      <c r="AK1483" s="912"/>
      <c r="AL1483" s="912"/>
      <c r="AM1483" s="912"/>
      <c r="AN1483" s="912"/>
      <c r="AO1483" s="912"/>
      <c r="AP1483" s="912"/>
      <c r="AQ1483" s="912"/>
      <c r="AR1483" s="912"/>
      <c r="AS1483" s="912"/>
      <c r="AT1483" s="912"/>
      <c r="AU1483" s="912"/>
      <c r="AV1483" s="912"/>
      <c r="AW1483" s="912"/>
      <c r="AX1483" s="912"/>
      <c r="AY1483" s="912"/>
      <c r="AZ1483" s="912"/>
      <c r="BA1483" s="912"/>
      <c r="BB1483" s="912"/>
      <c r="BC1483" s="912"/>
      <c r="BD1483" s="912"/>
      <c r="BE1483" s="912"/>
      <c r="BF1483" s="913"/>
      <c r="BG1483" s="902"/>
      <c r="BH1483" s="903"/>
      <c r="BI1483" s="903"/>
      <c r="BJ1483" s="903"/>
      <c r="BK1483" s="903"/>
      <c r="BL1483" s="904"/>
      <c r="BM1483" s="137"/>
      <c r="BN1483" s="137"/>
      <c r="BO1483" s="137"/>
      <c r="BP1483" s="137"/>
      <c r="BQ1483" s="137"/>
      <c r="BR1483" s="137"/>
      <c r="BS1483" s="137"/>
      <c r="BT1483" s="137"/>
      <c r="BU1483" s="137"/>
      <c r="BV1483" s="137"/>
      <c r="BW1483" s="137"/>
      <c r="BX1483" s="137"/>
      <c r="BY1483" s="137"/>
      <c r="BZ1483" s="137"/>
      <c r="CA1483" s="137"/>
      <c r="CB1483" s="137"/>
    </row>
    <row r="1484" spans="1:80" s="16" customFormat="1" ht="12.75" customHeight="1">
      <c r="A1484" s="262"/>
      <c r="B1484" s="972"/>
      <c r="C1484" s="973"/>
      <c r="D1484" s="974"/>
      <c r="E1484" s="911"/>
      <c r="F1484" s="912"/>
      <c r="G1484" s="912"/>
      <c r="H1484" s="912"/>
      <c r="I1484" s="912"/>
      <c r="J1484" s="912"/>
      <c r="K1484" s="912"/>
      <c r="L1484" s="912"/>
      <c r="M1484" s="912"/>
      <c r="N1484" s="912"/>
      <c r="O1484" s="912"/>
      <c r="P1484" s="912"/>
      <c r="Q1484" s="912"/>
      <c r="R1484" s="912"/>
      <c r="S1484" s="912"/>
      <c r="T1484" s="912"/>
      <c r="U1484" s="912"/>
      <c r="V1484" s="912"/>
      <c r="W1484" s="912"/>
      <c r="X1484" s="912"/>
      <c r="Y1484" s="912"/>
      <c r="Z1484" s="912"/>
      <c r="AA1484" s="912"/>
      <c r="AB1484" s="912"/>
      <c r="AC1484" s="912"/>
      <c r="AD1484" s="912"/>
      <c r="AE1484" s="912"/>
      <c r="AF1484" s="912"/>
      <c r="AG1484" s="912"/>
      <c r="AH1484" s="912"/>
      <c r="AI1484" s="912"/>
      <c r="AJ1484" s="912"/>
      <c r="AK1484" s="912"/>
      <c r="AL1484" s="912"/>
      <c r="AM1484" s="912"/>
      <c r="AN1484" s="912"/>
      <c r="AO1484" s="912"/>
      <c r="AP1484" s="912"/>
      <c r="AQ1484" s="912"/>
      <c r="AR1484" s="912"/>
      <c r="AS1484" s="912"/>
      <c r="AT1484" s="912"/>
      <c r="AU1484" s="912"/>
      <c r="AV1484" s="912"/>
      <c r="AW1484" s="912"/>
      <c r="AX1484" s="912"/>
      <c r="AY1484" s="912"/>
      <c r="AZ1484" s="912"/>
      <c r="BA1484" s="912"/>
      <c r="BB1484" s="912"/>
      <c r="BC1484" s="912"/>
      <c r="BD1484" s="912"/>
      <c r="BE1484" s="912"/>
      <c r="BF1484" s="913"/>
      <c r="BG1484" s="902"/>
      <c r="BH1484" s="903"/>
      <c r="BI1484" s="903"/>
      <c r="BJ1484" s="903"/>
      <c r="BK1484" s="903"/>
      <c r="BL1484" s="904"/>
      <c r="BM1484" s="137"/>
      <c r="BN1484" s="137"/>
      <c r="BO1484" s="137"/>
      <c r="BP1484" s="137"/>
      <c r="BQ1484" s="137"/>
      <c r="BR1484" s="137"/>
      <c r="BS1484" s="137"/>
      <c r="BT1484" s="137"/>
      <c r="BU1484" s="137"/>
      <c r="BV1484" s="137"/>
      <c r="BW1484" s="137"/>
      <c r="BX1484" s="137"/>
      <c r="BY1484" s="137"/>
      <c r="BZ1484" s="137"/>
      <c r="CA1484" s="137"/>
      <c r="CB1484" s="137"/>
    </row>
    <row r="1485" spans="1:80" s="16" customFormat="1" ht="12.75" customHeight="1">
      <c r="A1485" s="262"/>
      <c r="B1485" s="975"/>
      <c r="C1485" s="976"/>
      <c r="D1485" s="977"/>
      <c r="E1485" s="914"/>
      <c r="F1485" s="915"/>
      <c r="G1485" s="915"/>
      <c r="H1485" s="915"/>
      <c r="I1485" s="915"/>
      <c r="J1485" s="915"/>
      <c r="K1485" s="915"/>
      <c r="L1485" s="915"/>
      <c r="M1485" s="915"/>
      <c r="N1485" s="915"/>
      <c r="O1485" s="915"/>
      <c r="P1485" s="915"/>
      <c r="Q1485" s="915"/>
      <c r="R1485" s="915"/>
      <c r="S1485" s="915"/>
      <c r="T1485" s="915"/>
      <c r="U1485" s="915"/>
      <c r="V1485" s="915"/>
      <c r="W1485" s="915"/>
      <c r="X1485" s="915"/>
      <c r="Y1485" s="915"/>
      <c r="Z1485" s="915"/>
      <c r="AA1485" s="915"/>
      <c r="AB1485" s="915"/>
      <c r="AC1485" s="915"/>
      <c r="AD1485" s="915"/>
      <c r="AE1485" s="915"/>
      <c r="AF1485" s="915"/>
      <c r="AG1485" s="915"/>
      <c r="AH1485" s="915"/>
      <c r="AI1485" s="915"/>
      <c r="AJ1485" s="915"/>
      <c r="AK1485" s="915"/>
      <c r="AL1485" s="915"/>
      <c r="AM1485" s="915"/>
      <c r="AN1485" s="915"/>
      <c r="AO1485" s="915"/>
      <c r="AP1485" s="915"/>
      <c r="AQ1485" s="915"/>
      <c r="AR1485" s="915"/>
      <c r="AS1485" s="915"/>
      <c r="AT1485" s="915"/>
      <c r="AU1485" s="915"/>
      <c r="AV1485" s="915"/>
      <c r="AW1485" s="915"/>
      <c r="AX1485" s="915"/>
      <c r="AY1485" s="915"/>
      <c r="AZ1485" s="915"/>
      <c r="BA1485" s="915"/>
      <c r="BB1485" s="915"/>
      <c r="BC1485" s="915"/>
      <c r="BD1485" s="915"/>
      <c r="BE1485" s="915"/>
      <c r="BF1485" s="916"/>
      <c r="BG1485" s="905"/>
      <c r="BH1485" s="906"/>
      <c r="BI1485" s="906"/>
      <c r="BJ1485" s="906"/>
      <c r="BK1485" s="906"/>
      <c r="BL1485" s="907"/>
      <c r="BM1485" s="137"/>
      <c r="BN1485" s="137"/>
      <c r="BO1485" s="137"/>
      <c r="BP1485" s="137"/>
      <c r="BQ1485" s="137"/>
      <c r="BR1485" s="137"/>
      <c r="BS1485" s="137"/>
      <c r="BT1485" s="137"/>
      <c r="BU1485" s="137"/>
      <c r="BV1485" s="137"/>
      <c r="BW1485" s="137"/>
      <c r="BX1485" s="137"/>
      <c r="BY1485" s="137"/>
      <c r="BZ1485" s="137"/>
      <c r="CA1485" s="137"/>
      <c r="CB1485" s="137"/>
    </row>
    <row r="1486" spans="1:80" s="16" customFormat="1" ht="12.75" customHeight="1">
      <c r="A1486" s="262"/>
      <c r="B1486" s="969" t="s">
        <v>63</v>
      </c>
      <c r="C1486" s="970"/>
      <c r="D1486" s="971"/>
      <c r="E1486" s="908" t="s">
        <v>742</v>
      </c>
      <c r="F1486" s="909"/>
      <c r="G1486" s="909"/>
      <c r="H1486" s="909"/>
      <c r="I1486" s="909"/>
      <c r="J1486" s="909"/>
      <c r="K1486" s="909"/>
      <c r="L1486" s="909"/>
      <c r="M1486" s="909"/>
      <c r="N1486" s="909"/>
      <c r="O1486" s="909"/>
      <c r="P1486" s="909"/>
      <c r="Q1486" s="909"/>
      <c r="R1486" s="909"/>
      <c r="S1486" s="909"/>
      <c r="T1486" s="909"/>
      <c r="U1486" s="909"/>
      <c r="V1486" s="909"/>
      <c r="W1486" s="909"/>
      <c r="X1486" s="909"/>
      <c r="Y1486" s="909"/>
      <c r="Z1486" s="909"/>
      <c r="AA1486" s="909"/>
      <c r="AB1486" s="909"/>
      <c r="AC1486" s="909"/>
      <c r="AD1486" s="909"/>
      <c r="AE1486" s="909"/>
      <c r="AF1486" s="909"/>
      <c r="AG1486" s="909"/>
      <c r="AH1486" s="909"/>
      <c r="AI1486" s="909"/>
      <c r="AJ1486" s="909"/>
      <c r="AK1486" s="909"/>
      <c r="AL1486" s="909"/>
      <c r="AM1486" s="909"/>
      <c r="AN1486" s="909"/>
      <c r="AO1486" s="909"/>
      <c r="AP1486" s="909"/>
      <c r="AQ1486" s="909"/>
      <c r="AR1486" s="909"/>
      <c r="AS1486" s="909"/>
      <c r="AT1486" s="909"/>
      <c r="AU1486" s="909"/>
      <c r="AV1486" s="909"/>
      <c r="AW1486" s="909"/>
      <c r="AX1486" s="909"/>
      <c r="AY1486" s="909"/>
      <c r="AZ1486" s="909"/>
      <c r="BA1486" s="909"/>
      <c r="BB1486" s="909"/>
      <c r="BC1486" s="909"/>
      <c r="BD1486" s="909"/>
      <c r="BE1486" s="909"/>
      <c r="BF1486" s="910"/>
      <c r="BG1486" s="899"/>
      <c r="BH1486" s="900"/>
      <c r="BI1486" s="900"/>
      <c r="BJ1486" s="900"/>
      <c r="BK1486" s="900"/>
      <c r="BL1486" s="901"/>
      <c r="BM1486" s="137"/>
      <c r="BN1486" s="137"/>
      <c r="BO1486" s="137"/>
      <c r="BP1486" s="137"/>
      <c r="BQ1486" s="137"/>
      <c r="BR1486" s="137"/>
      <c r="BS1486" s="137"/>
      <c r="BT1486" s="137"/>
      <c r="BU1486" s="137"/>
      <c r="BV1486" s="137"/>
      <c r="BW1486" s="137"/>
      <c r="BX1486" s="137"/>
      <c r="BY1486" s="137"/>
      <c r="BZ1486" s="137"/>
      <c r="CA1486" s="137"/>
      <c r="CB1486" s="137"/>
    </row>
    <row r="1487" spans="1:80" s="16" customFormat="1" ht="12.75" customHeight="1">
      <c r="A1487" s="262"/>
      <c r="B1487" s="972"/>
      <c r="C1487" s="973"/>
      <c r="D1487" s="974"/>
      <c r="E1487" s="911"/>
      <c r="F1487" s="912"/>
      <c r="G1487" s="912"/>
      <c r="H1487" s="912"/>
      <c r="I1487" s="912"/>
      <c r="J1487" s="912"/>
      <c r="K1487" s="912"/>
      <c r="L1487" s="912"/>
      <c r="M1487" s="912"/>
      <c r="N1487" s="912"/>
      <c r="O1487" s="912"/>
      <c r="P1487" s="912"/>
      <c r="Q1487" s="912"/>
      <c r="R1487" s="912"/>
      <c r="S1487" s="912"/>
      <c r="T1487" s="912"/>
      <c r="U1487" s="912"/>
      <c r="V1487" s="912"/>
      <c r="W1487" s="912"/>
      <c r="X1487" s="912"/>
      <c r="Y1487" s="912"/>
      <c r="Z1487" s="912"/>
      <c r="AA1487" s="912"/>
      <c r="AB1487" s="912"/>
      <c r="AC1487" s="912"/>
      <c r="AD1487" s="912"/>
      <c r="AE1487" s="912"/>
      <c r="AF1487" s="912"/>
      <c r="AG1487" s="912"/>
      <c r="AH1487" s="912"/>
      <c r="AI1487" s="912"/>
      <c r="AJ1487" s="912"/>
      <c r="AK1487" s="912"/>
      <c r="AL1487" s="912"/>
      <c r="AM1487" s="912"/>
      <c r="AN1487" s="912"/>
      <c r="AO1487" s="912"/>
      <c r="AP1487" s="912"/>
      <c r="AQ1487" s="912"/>
      <c r="AR1487" s="912"/>
      <c r="AS1487" s="912"/>
      <c r="AT1487" s="912"/>
      <c r="AU1487" s="912"/>
      <c r="AV1487" s="912"/>
      <c r="AW1487" s="912"/>
      <c r="AX1487" s="912"/>
      <c r="AY1487" s="912"/>
      <c r="AZ1487" s="912"/>
      <c r="BA1487" s="912"/>
      <c r="BB1487" s="912"/>
      <c r="BC1487" s="912"/>
      <c r="BD1487" s="912"/>
      <c r="BE1487" s="912"/>
      <c r="BF1487" s="913"/>
      <c r="BG1487" s="902"/>
      <c r="BH1487" s="903"/>
      <c r="BI1487" s="903"/>
      <c r="BJ1487" s="903"/>
      <c r="BK1487" s="903"/>
      <c r="BL1487" s="904"/>
      <c r="BM1487" s="137"/>
      <c r="BN1487" s="137"/>
      <c r="BO1487" s="137"/>
      <c r="BP1487" s="137"/>
      <c r="BQ1487" s="137"/>
      <c r="BR1487" s="137"/>
      <c r="BS1487" s="137"/>
      <c r="BT1487" s="137"/>
      <c r="BU1487" s="137"/>
      <c r="BV1487" s="137"/>
      <c r="BW1487" s="137"/>
      <c r="BX1487" s="137"/>
      <c r="BY1487" s="137"/>
      <c r="BZ1487" s="137"/>
      <c r="CA1487" s="137"/>
      <c r="CB1487" s="137"/>
    </row>
    <row r="1488" spans="1:80" s="16" customFormat="1" ht="12.75" customHeight="1">
      <c r="A1488" s="262"/>
      <c r="B1488" s="975"/>
      <c r="C1488" s="976"/>
      <c r="D1488" s="977"/>
      <c r="E1488" s="914"/>
      <c r="F1488" s="915"/>
      <c r="G1488" s="915"/>
      <c r="H1488" s="915"/>
      <c r="I1488" s="915"/>
      <c r="J1488" s="915"/>
      <c r="K1488" s="915"/>
      <c r="L1488" s="915"/>
      <c r="M1488" s="915"/>
      <c r="N1488" s="915"/>
      <c r="O1488" s="915"/>
      <c r="P1488" s="915"/>
      <c r="Q1488" s="915"/>
      <c r="R1488" s="915"/>
      <c r="S1488" s="915"/>
      <c r="T1488" s="915"/>
      <c r="U1488" s="915"/>
      <c r="V1488" s="915"/>
      <c r="W1488" s="915"/>
      <c r="X1488" s="915"/>
      <c r="Y1488" s="915"/>
      <c r="Z1488" s="915"/>
      <c r="AA1488" s="915"/>
      <c r="AB1488" s="915"/>
      <c r="AC1488" s="915"/>
      <c r="AD1488" s="915"/>
      <c r="AE1488" s="915"/>
      <c r="AF1488" s="915"/>
      <c r="AG1488" s="915"/>
      <c r="AH1488" s="915"/>
      <c r="AI1488" s="915"/>
      <c r="AJ1488" s="915"/>
      <c r="AK1488" s="915"/>
      <c r="AL1488" s="915"/>
      <c r="AM1488" s="915"/>
      <c r="AN1488" s="915"/>
      <c r="AO1488" s="915"/>
      <c r="AP1488" s="915"/>
      <c r="AQ1488" s="915"/>
      <c r="AR1488" s="915"/>
      <c r="AS1488" s="915"/>
      <c r="AT1488" s="915"/>
      <c r="AU1488" s="915"/>
      <c r="AV1488" s="915"/>
      <c r="AW1488" s="915"/>
      <c r="AX1488" s="915"/>
      <c r="AY1488" s="915"/>
      <c r="AZ1488" s="915"/>
      <c r="BA1488" s="915"/>
      <c r="BB1488" s="915"/>
      <c r="BC1488" s="915"/>
      <c r="BD1488" s="915"/>
      <c r="BE1488" s="915"/>
      <c r="BF1488" s="916"/>
      <c r="BG1488" s="905"/>
      <c r="BH1488" s="906"/>
      <c r="BI1488" s="906"/>
      <c r="BJ1488" s="906"/>
      <c r="BK1488" s="906"/>
      <c r="BL1488" s="907"/>
      <c r="BM1488" s="137"/>
      <c r="BN1488" s="137"/>
      <c r="BO1488" s="137"/>
      <c r="BP1488" s="137"/>
      <c r="BQ1488" s="137"/>
      <c r="BR1488" s="137"/>
      <c r="BS1488" s="137"/>
      <c r="BT1488" s="137"/>
      <c r="BU1488" s="137"/>
      <c r="BV1488" s="137"/>
      <c r="BW1488" s="137"/>
      <c r="BX1488" s="137"/>
      <c r="BY1488" s="137"/>
      <c r="BZ1488" s="137"/>
      <c r="CA1488" s="137"/>
      <c r="CB1488" s="137"/>
    </row>
    <row r="1489" spans="1:98" s="827" customFormat="1" ht="9.75" customHeight="1">
      <c r="BG1489" s="828"/>
      <c r="BH1489" s="828"/>
      <c r="BI1489" s="828"/>
      <c r="BJ1489" s="828"/>
      <c r="BK1489" s="828"/>
      <c r="BL1489" s="829"/>
      <c r="BM1489" s="829"/>
      <c r="BN1489" s="829"/>
      <c r="BO1489" s="829"/>
      <c r="BP1489" s="829"/>
      <c r="BQ1489" s="829"/>
      <c r="BR1489" s="829"/>
      <c r="BS1489" s="829"/>
      <c r="BT1489" s="829"/>
      <c r="BU1489" s="829"/>
      <c r="BV1489" s="829"/>
      <c r="BW1489" s="829"/>
      <c r="BX1489" s="829"/>
      <c r="BY1489" s="829"/>
      <c r="BZ1489" s="829"/>
      <c r="CA1489" s="829"/>
    </row>
    <row r="1490" spans="1:98" s="830" customFormat="1" ht="12.75" customHeight="1">
      <c r="B1490" s="831"/>
      <c r="C1490" s="831"/>
      <c r="D1490" s="831"/>
      <c r="E1490" s="858" t="s">
        <v>1513</v>
      </c>
      <c r="F1490" s="859"/>
      <c r="G1490" s="859"/>
      <c r="H1490" s="859"/>
      <c r="I1490" s="859"/>
      <c r="J1490" s="859"/>
      <c r="K1490" s="859"/>
      <c r="L1490" s="859"/>
      <c r="M1490" s="859"/>
      <c r="N1490" s="859"/>
      <c r="O1490" s="859"/>
      <c r="P1490" s="859"/>
      <c r="Q1490" s="859"/>
      <c r="R1490" s="859"/>
      <c r="S1490" s="859"/>
      <c r="T1490" s="859"/>
      <c r="U1490" s="859"/>
      <c r="V1490" s="859"/>
      <c r="W1490" s="859"/>
      <c r="X1490" s="859"/>
      <c r="Y1490" s="859"/>
      <c r="Z1490" s="859"/>
      <c r="AA1490" s="859"/>
      <c r="AB1490" s="859"/>
      <c r="AC1490" s="859"/>
      <c r="AD1490" s="859"/>
      <c r="AE1490" s="860"/>
      <c r="AF1490" s="864"/>
      <c r="AG1490" s="865"/>
      <c r="AH1490" s="865"/>
      <c r="AI1490" s="865"/>
      <c r="AJ1490" s="865"/>
      <c r="AK1490" s="865"/>
      <c r="AL1490" s="865"/>
      <c r="AM1490" s="865"/>
      <c r="AN1490" s="865"/>
      <c r="AO1490" s="865"/>
      <c r="AP1490" s="866"/>
      <c r="AQ1490" s="870" t="s">
        <v>1514</v>
      </c>
      <c r="AR1490" s="870"/>
      <c r="AS1490" s="870"/>
      <c r="AT1490" s="870"/>
      <c r="AU1490" s="870"/>
      <c r="AV1490" s="870"/>
      <c r="AW1490" s="870"/>
      <c r="AX1490" s="870"/>
      <c r="AY1490" s="870"/>
      <c r="AZ1490" s="870"/>
      <c r="BA1490" s="870"/>
      <c r="BB1490" s="870"/>
      <c r="BC1490" s="870"/>
      <c r="BD1490" s="870"/>
      <c r="BE1490" s="870"/>
      <c r="BF1490" s="870"/>
      <c r="BG1490" s="832"/>
      <c r="BH1490" s="832"/>
      <c r="BI1490" s="832"/>
      <c r="BJ1490" s="832"/>
      <c r="BK1490" s="832"/>
      <c r="BL1490" s="832"/>
      <c r="BM1490" s="857" t="s">
        <v>82</v>
      </c>
      <c r="BN1490" s="857"/>
      <c r="BO1490" s="857"/>
      <c r="BP1490" s="857"/>
      <c r="BQ1490" s="857"/>
      <c r="BR1490" s="857"/>
      <c r="BS1490" s="857"/>
      <c r="BT1490" s="857"/>
      <c r="BU1490" s="857"/>
      <c r="BV1490" s="857"/>
      <c r="BW1490" s="857"/>
      <c r="BX1490" s="832"/>
      <c r="BY1490" s="832"/>
      <c r="BZ1490" s="832"/>
      <c r="CA1490" s="832"/>
      <c r="CB1490" s="832"/>
      <c r="CC1490" s="832"/>
      <c r="CD1490" s="832"/>
      <c r="CE1490" s="832"/>
      <c r="CF1490" s="832"/>
      <c r="CG1490" s="832"/>
      <c r="CH1490" s="832"/>
      <c r="CK1490" s="833"/>
      <c r="CL1490" s="834"/>
      <c r="CM1490" s="834"/>
      <c r="CN1490" s="834"/>
      <c r="CO1490" s="834"/>
      <c r="CP1490" s="834"/>
      <c r="CQ1490" s="834"/>
      <c r="CR1490" s="834"/>
      <c r="CS1490" s="834"/>
    </row>
    <row r="1491" spans="1:98" s="830" customFormat="1" ht="12.75" customHeight="1">
      <c r="B1491" s="831"/>
      <c r="C1491" s="831"/>
      <c r="D1491" s="831"/>
      <c r="E1491" s="861"/>
      <c r="F1491" s="862"/>
      <c r="G1491" s="862"/>
      <c r="H1491" s="862"/>
      <c r="I1491" s="862"/>
      <c r="J1491" s="862"/>
      <c r="K1491" s="862"/>
      <c r="L1491" s="862"/>
      <c r="M1491" s="862"/>
      <c r="N1491" s="862"/>
      <c r="O1491" s="862"/>
      <c r="P1491" s="862"/>
      <c r="Q1491" s="862"/>
      <c r="R1491" s="862"/>
      <c r="S1491" s="862"/>
      <c r="T1491" s="862"/>
      <c r="U1491" s="862"/>
      <c r="V1491" s="862"/>
      <c r="W1491" s="862"/>
      <c r="X1491" s="862"/>
      <c r="Y1491" s="862"/>
      <c r="Z1491" s="862"/>
      <c r="AA1491" s="862"/>
      <c r="AB1491" s="862"/>
      <c r="AC1491" s="862"/>
      <c r="AD1491" s="862"/>
      <c r="AE1491" s="863"/>
      <c r="AF1491" s="867"/>
      <c r="AG1491" s="868"/>
      <c r="AH1491" s="868"/>
      <c r="AI1491" s="868"/>
      <c r="AJ1491" s="868"/>
      <c r="AK1491" s="868"/>
      <c r="AL1491" s="868"/>
      <c r="AM1491" s="868"/>
      <c r="AN1491" s="868"/>
      <c r="AO1491" s="868"/>
      <c r="AP1491" s="869"/>
      <c r="AQ1491" s="870"/>
      <c r="AR1491" s="870"/>
      <c r="AS1491" s="870"/>
      <c r="AT1491" s="870"/>
      <c r="AU1491" s="870"/>
      <c r="AV1491" s="870"/>
      <c r="AW1491" s="870"/>
      <c r="AX1491" s="870"/>
      <c r="AY1491" s="870"/>
      <c r="AZ1491" s="870"/>
      <c r="BA1491" s="870"/>
      <c r="BB1491" s="870"/>
      <c r="BC1491" s="870"/>
      <c r="BD1491" s="870"/>
      <c r="BE1491" s="870"/>
      <c r="BF1491" s="870"/>
      <c r="BG1491" s="832"/>
      <c r="BH1491" s="832"/>
      <c r="BI1491" s="832"/>
      <c r="BJ1491" s="832"/>
      <c r="BK1491" s="832"/>
      <c r="BL1491" s="832"/>
      <c r="BM1491" s="832"/>
      <c r="BN1491" s="832"/>
      <c r="BO1491" s="832"/>
      <c r="BP1491" s="832"/>
      <c r="BQ1491" s="832"/>
      <c r="BR1491" s="832"/>
      <c r="BS1491" s="832"/>
      <c r="BT1491" s="832"/>
      <c r="BU1491" s="832"/>
      <c r="BV1491" s="832"/>
      <c r="BW1491" s="832"/>
      <c r="BX1491" s="832"/>
      <c r="BY1491" s="832"/>
      <c r="BZ1491" s="832"/>
      <c r="CA1491" s="832"/>
      <c r="CB1491" s="832"/>
      <c r="CC1491" s="832"/>
      <c r="CD1491" s="832"/>
      <c r="CE1491" s="832"/>
      <c r="CF1491" s="832"/>
      <c r="CG1491" s="832"/>
      <c r="CH1491" s="832"/>
      <c r="CK1491" s="833"/>
      <c r="CL1491" s="833"/>
      <c r="CM1491" s="833"/>
      <c r="CN1491" s="833"/>
      <c r="CO1491" s="833"/>
      <c r="CP1491" s="834"/>
      <c r="CQ1491" s="834"/>
      <c r="CR1491" s="834"/>
      <c r="CS1491" s="834"/>
    </row>
    <row r="1492" spans="1:98" s="16" customFormat="1" ht="12" customHeight="1">
      <c r="A1492" s="262"/>
      <c r="B1492" s="25"/>
      <c r="C1492" s="25"/>
      <c r="D1492" s="25"/>
      <c r="E1492" s="25"/>
      <c r="F1492" s="25"/>
      <c r="G1492" s="25"/>
      <c r="H1492" s="25"/>
      <c r="I1492" s="25"/>
      <c r="J1492" s="25"/>
      <c r="K1492" s="25"/>
      <c r="L1492" s="25"/>
      <c r="M1492" s="25"/>
      <c r="N1492" s="25"/>
      <c r="O1492" s="25"/>
      <c r="P1492" s="25"/>
      <c r="Q1492" s="25"/>
      <c r="R1492" s="25"/>
      <c r="S1492" s="25"/>
      <c r="BG1492" s="87"/>
      <c r="BH1492" s="87"/>
      <c r="BI1492" s="87"/>
      <c r="BJ1492" s="87"/>
      <c r="BK1492" s="87"/>
      <c r="BL1492" s="87"/>
      <c r="BM1492" s="137"/>
      <c r="BN1492" s="137"/>
      <c r="BO1492" s="137"/>
      <c r="BP1492" s="137"/>
      <c r="BQ1492" s="137"/>
      <c r="BR1492" s="137"/>
      <c r="BS1492" s="137"/>
      <c r="BT1492" s="137"/>
      <c r="BU1492" s="137"/>
      <c r="BV1492" s="137"/>
      <c r="BW1492" s="137"/>
      <c r="BX1492" s="137"/>
      <c r="BY1492" s="137"/>
      <c r="BZ1492" s="137"/>
      <c r="CA1492" s="137"/>
      <c r="CB1492" s="137"/>
    </row>
    <row r="1493" spans="1:98" s="139" customFormat="1" ht="20.100000000000001" customHeight="1">
      <c r="A1493" s="113" t="s">
        <v>555</v>
      </c>
      <c r="B1493" s="113"/>
      <c r="C1493" s="113"/>
      <c r="D1493" s="312"/>
      <c r="E1493" s="313"/>
      <c r="F1493" s="313"/>
      <c r="G1493" s="313"/>
      <c r="H1493" s="313"/>
      <c r="I1493" s="313"/>
      <c r="J1493" s="313"/>
      <c r="K1493" s="313"/>
      <c r="L1493" s="313"/>
      <c r="M1493" s="313"/>
      <c r="N1493" s="313"/>
      <c r="O1493" s="313"/>
      <c r="P1493" s="313"/>
      <c r="Q1493" s="313"/>
      <c r="R1493" s="313"/>
      <c r="S1493" s="313"/>
      <c r="T1493" s="313"/>
      <c r="U1493" s="313"/>
      <c r="V1493" s="313"/>
      <c r="W1493" s="221"/>
      <c r="X1493" s="221"/>
      <c r="Y1493" s="221"/>
      <c r="Z1493" s="221"/>
      <c r="AA1493" s="221"/>
      <c r="AB1493" s="221"/>
      <c r="AC1493" s="221"/>
      <c r="AD1493" s="221"/>
      <c r="AE1493" s="221"/>
      <c r="AF1493" s="221"/>
      <c r="AG1493" s="221"/>
      <c r="AH1493" s="221"/>
      <c r="AI1493" s="221"/>
      <c r="AJ1493" s="221"/>
      <c r="AK1493" s="221"/>
      <c r="AL1493" s="221"/>
      <c r="AM1493" s="221"/>
      <c r="AN1493" s="221"/>
      <c r="AO1493" s="221"/>
      <c r="AP1493" s="221"/>
      <c r="BG1493" s="140"/>
      <c r="BH1493" s="140"/>
      <c r="BI1493" s="140"/>
      <c r="BJ1493" s="140"/>
      <c r="BK1493" s="140"/>
      <c r="BL1493" s="140"/>
      <c r="BM1493" s="328"/>
      <c r="BN1493" s="328"/>
      <c r="BO1493" s="328"/>
      <c r="BP1493" s="328"/>
      <c r="BQ1493" s="328"/>
      <c r="BR1493" s="328"/>
      <c r="BS1493" s="328"/>
      <c r="BT1493" s="328"/>
      <c r="BU1493" s="328"/>
      <c r="BV1493" s="328"/>
      <c r="BW1493" s="328"/>
      <c r="BX1493" s="328"/>
      <c r="BY1493" s="328"/>
      <c r="BZ1493" s="328"/>
      <c r="CA1493" s="328"/>
      <c r="CB1493" s="328"/>
    </row>
    <row r="1494" spans="1:98" s="15" customFormat="1" ht="18" customHeight="1">
      <c r="A1494" s="90"/>
      <c r="B1494" s="925" t="s">
        <v>1551</v>
      </c>
      <c r="C1494" s="926"/>
      <c r="D1494" s="926"/>
      <c r="E1494" s="926"/>
      <c r="F1494" s="926"/>
      <c r="G1494" s="926"/>
      <c r="H1494" s="926"/>
      <c r="I1494" s="926"/>
      <c r="J1494" s="926"/>
      <c r="K1494" s="926"/>
      <c r="L1494" s="926"/>
      <c r="M1494" s="926"/>
      <c r="N1494" s="926"/>
      <c r="O1494" s="926"/>
      <c r="P1494" s="926"/>
      <c r="Q1494" s="926"/>
      <c r="R1494" s="926"/>
      <c r="S1494" s="926"/>
      <c r="T1494" s="926"/>
      <c r="U1494" s="926"/>
      <c r="V1494" s="926"/>
      <c r="W1494" s="926"/>
      <c r="X1494" s="926"/>
      <c r="Y1494" s="926"/>
      <c r="Z1494" s="926"/>
      <c r="AA1494" s="926"/>
      <c r="AB1494" s="926"/>
      <c r="AC1494" s="926"/>
      <c r="AD1494" s="926"/>
      <c r="AE1494" s="926"/>
      <c r="AF1494" s="926"/>
      <c r="AG1494" s="926"/>
      <c r="AH1494" s="926"/>
      <c r="AI1494" s="926"/>
      <c r="AJ1494" s="926"/>
      <c r="AK1494" s="926"/>
      <c r="AL1494" s="926"/>
      <c r="AM1494" s="926"/>
      <c r="AN1494" s="926"/>
      <c r="AO1494" s="926"/>
      <c r="AP1494" s="926"/>
      <c r="AQ1494" s="926"/>
      <c r="AR1494" s="926"/>
      <c r="AS1494" s="926"/>
      <c r="AT1494" s="926"/>
      <c r="AU1494" s="926"/>
      <c r="AV1494" s="926"/>
      <c r="AW1494" s="926"/>
      <c r="AX1494" s="926"/>
      <c r="AY1494" s="926"/>
      <c r="AZ1494" s="926"/>
      <c r="BA1494" s="926"/>
      <c r="BB1494" s="926"/>
      <c r="BC1494" s="926"/>
      <c r="BD1494" s="926"/>
      <c r="BE1494" s="926"/>
      <c r="BF1494" s="926"/>
      <c r="BG1494" s="926"/>
      <c r="BH1494" s="926"/>
      <c r="BI1494" s="926"/>
      <c r="BJ1494" s="926"/>
      <c r="BK1494" s="926"/>
      <c r="BL1494" s="927"/>
      <c r="BM1494" s="103"/>
      <c r="BN1494" s="327"/>
      <c r="BO1494" s="143"/>
      <c r="BP1494" s="143"/>
      <c r="BQ1494" s="143"/>
      <c r="BR1494" s="143"/>
      <c r="BS1494" s="143"/>
      <c r="BT1494" s="143"/>
      <c r="BU1494" s="143"/>
      <c r="BV1494" s="143"/>
      <c r="BW1494" s="143"/>
      <c r="BX1494" s="143"/>
      <c r="BY1494" s="143"/>
      <c r="BZ1494" s="143"/>
      <c r="CA1494" s="143"/>
      <c r="CB1494" s="143"/>
      <c r="CC1494" s="143"/>
      <c r="CD1494" s="143"/>
      <c r="CE1494" s="143"/>
      <c r="CF1494" s="143"/>
      <c r="CG1494" s="143"/>
      <c r="CH1494" s="143"/>
      <c r="CI1494" s="143"/>
      <c r="CJ1494" s="143"/>
      <c r="CK1494" s="143"/>
      <c r="CL1494" s="143"/>
      <c r="CM1494" s="143"/>
      <c r="CN1494" s="143"/>
      <c r="CO1494" s="143"/>
      <c r="CP1494" s="143"/>
      <c r="CQ1494" s="143"/>
      <c r="CR1494" s="143"/>
      <c r="CS1494" s="143"/>
      <c r="CT1494" s="143"/>
    </row>
    <row r="1495" spans="1:98" s="16" customFormat="1" ht="12" customHeight="1">
      <c r="A1495" s="262"/>
      <c r="B1495" s="969" t="s">
        <v>30</v>
      </c>
      <c r="C1495" s="970"/>
      <c r="D1495" s="971"/>
      <c r="E1495" s="908" t="s">
        <v>744</v>
      </c>
      <c r="F1495" s="909"/>
      <c r="G1495" s="909"/>
      <c r="H1495" s="909"/>
      <c r="I1495" s="909"/>
      <c r="J1495" s="909"/>
      <c r="K1495" s="909"/>
      <c r="L1495" s="909"/>
      <c r="M1495" s="909"/>
      <c r="N1495" s="909"/>
      <c r="O1495" s="909"/>
      <c r="P1495" s="909"/>
      <c r="Q1495" s="909"/>
      <c r="R1495" s="909"/>
      <c r="S1495" s="909"/>
      <c r="T1495" s="909"/>
      <c r="U1495" s="909"/>
      <c r="V1495" s="909"/>
      <c r="W1495" s="909"/>
      <c r="X1495" s="909"/>
      <c r="Y1495" s="909"/>
      <c r="Z1495" s="909"/>
      <c r="AA1495" s="909"/>
      <c r="AB1495" s="909"/>
      <c r="AC1495" s="909"/>
      <c r="AD1495" s="909"/>
      <c r="AE1495" s="909"/>
      <c r="AF1495" s="909"/>
      <c r="AG1495" s="909"/>
      <c r="AH1495" s="909"/>
      <c r="AI1495" s="909"/>
      <c r="AJ1495" s="909"/>
      <c r="AK1495" s="909"/>
      <c r="AL1495" s="909"/>
      <c r="AM1495" s="909"/>
      <c r="AN1495" s="909"/>
      <c r="AO1495" s="909"/>
      <c r="AP1495" s="909"/>
      <c r="AQ1495" s="909"/>
      <c r="AR1495" s="909"/>
      <c r="AS1495" s="909"/>
      <c r="AT1495" s="909"/>
      <c r="AU1495" s="909"/>
      <c r="AV1495" s="909"/>
      <c r="AW1495" s="909"/>
      <c r="AX1495" s="909"/>
      <c r="AY1495" s="909"/>
      <c r="AZ1495" s="909"/>
      <c r="BA1495" s="909"/>
      <c r="BB1495" s="909"/>
      <c r="BC1495" s="909"/>
      <c r="BD1495" s="909"/>
      <c r="BE1495" s="909"/>
      <c r="BF1495" s="910"/>
      <c r="BG1495" s="899"/>
      <c r="BH1495" s="900"/>
      <c r="BI1495" s="900"/>
      <c r="BJ1495" s="900"/>
      <c r="BK1495" s="900"/>
      <c r="BL1495" s="901"/>
      <c r="BM1495" s="137"/>
      <c r="BN1495" s="137"/>
      <c r="BO1495" s="137"/>
      <c r="BP1495" s="137"/>
      <c r="BQ1495" s="137"/>
      <c r="BR1495" s="137"/>
      <c r="BS1495" s="137"/>
      <c r="BT1495" s="137"/>
      <c r="BU1495" s="137"/>
      <c r="BV1495" s="137"/>
      <c r="BW1495" s="137"/>
      <c r="BX1495" s="137"/>
      <c r="BY1495" s="137"/>
      <c r="BZ1495" s="137"/>
      <c r="CA1495" s="137"/>
      <c r="CB1495" s="137"/>
    </row>
    <row r="1496" spans="1:98" s="16" customFormat="1" ht="12" customHeight="1">
      <c r="A1496" s="262"/>
      <c r="B1496" s="972"/>
      <c r="C1496" s="973"/>
      <c r="D1496" s="974"/>
      <c r="E1496" s="911"/>
      <c r="F1496" s="912"/>
      <c r="G1496" s="912"/>
      <c r="H1496" s="912"/>
      <c r="I1496" s="912"/>
      <c r="J1496" s="912"/>
      <c r="K1496" s="912"/>
      <c r="L1496" s="912"/>
      <c r="M1496" s="912"/>
      <c r="N1496" s="912"/>
      <c r="O1496" s="912"/>
      <c r="P1496" s="912"/>
      <c r="Q1496" s="912"/>
      <c r="R1496" s="912"/>
      <c r="S1496" s="912"/>
      <c r="T1496" s="912"/>
      <c r="U1496" s="912"/>
      <c r="V1496" s="912"/>
      <c r="W1496" s="912"/>
      <c r="X1496" s="912"/>
      <c r="Y1496" s="912"/>
      <c r="Z1496" s="912"/>
      <c r="AA1496" s="912"/>
      <c r="AB1496" s="912"/>
      <c r="AC1496" s="912"/>
      <c r="AD1496" s="912"/>
      <c r="AE1496" s="912"/>
      <c r="AF1496" s="912"/>
      <c r="AG1496" s="912"/>
      <c r="AH1496" s="912"/>
      <c r="AI1496" s="912"/>
      <c r="AJ1496" s="912"/>
      <c r="AK1496" s="912"/>
      <c r="AL1496" s="912"/>
      <c r="AM1496" s="912"/>
      <c r="AN1496" s="912"/>
      <c r="AO1496" s="912"/>
      <c r="AP1496" s="912"/>
      <c r="AQ1496" s="912"/>
      <c r="AR1496" s="912"/>
      <c r="AS1496" s="912"/>
      <c r="AT1496" s="912"/>
      <c r="AU1496" s="912"/>
      <c r="AV1496" s="912"/>
      <c r="AW1496" s="912"/>
      <c r="AX1496" s="912"/>
      <c r="AY1496" s="912"/>
      <c r="AZ1496" s="912"/>
      <c r="BA1496" s="912"/>
      <c r="BB1496" s="912"/>
      <c r="BC1496" s="912"/>
      <c r="BD1496" s="912"/>
      <c r="BE1496" s="912"/>
      <c r="BF1496" s="913"/>
      <c r="BG1496" s="902"/>
      <c r="BH1496" s="903"/>
      <c r="BI1496" s="903"/>
      <c r="BJ1496" s="903"/>
      <c r="BK1496" s="903"/>
      <c r="BL1496" s="904"/>
      <c r="BM1496" s="137"/>
      <c r="BN1496" s="137"/>
      <c r="BO1496" s="137"/>
      <c r="BP1496" s="137"/>
      <c r="BQ1496" s="137"/>
      <c r="BR1496" s="137"/>
      <c r="BS1496" s="137"/>
      <c r="BT1496" s="137"/>
      <c r="BU1496" s="137"/>
      <c r="BV1496" s="137"/>
      <c r="BW1496" s="137"/>
      <c r="BX1496" s="137"/>
      <c r="BY1496" s="137"/>
      <c r="BZ1496" s="137"/>
      <c r="CA1496" s="137"/>
      <c r="CB1496" s="137"/>
    </row>
    <row r="1497" spans="1:98" s="16" customFormat="1" ht="12" customHeight="1">
      <c r="A1497" s="262"/>
      <c r="B1497" s="972"/>
      <c r="C1497" s="973"/>
      <c r="D1497" s="974"/>
      <c r="E1497" s="911"/>
      <c r="F1497" s="912"/>
      <c r="G1497" s="912"/>
      <c r="H1497" s="912"/>
      <c r="I1497" s="912"/>
      <c r="J1497" s="912"/>
      <c r="K1497" s="912"/>
      <c r="L1497" s="912"/>
      <c r="M1497" s="912"/>
      <c r="N1497" s="912"/>
      <c r="O1497" s="912"/>
      <c r="P1497" s="912"/>
      <c r="Q1497" s="912"/>
      <c r="R1497" s="912"/>
      <c r="S1497" s="912"/>
      <c r="T1497" s="912"/>
      <c r="U1497" s="912"/>
      <c r="V1497" s="912"/>
      <c r="W1497" s="912"/>
      <c r="X1497" s="912"/>
      <c r="Y1497" s="912"/>
      <c r="Z1497" s="912"/>
      <c r="AA1497" s="912"/>
      <c r="AB1497" s="912"/>
      <c r="AC1497" s="912"/>
      <c r="AD1497" s="912"/>
      <c r="AE1497" s="912"/>
      <c r="AF1497" s="912"/>
      <c r="AG1497" s="912"/>
      <c r="AH1497" s="912"/>
      <c r="AI1497" s="912"/>
      <c r="AJ1497" s="912"/>
      <c r="AK1497" s="912"/>
      <c r="AL1497" s="912"/>
      <c r="AM1497" s="912"/>
      <c r="AN1497" s="912"/>
      <c r="AO1497" s="912"/>
      <c r="AP1497" s="912"/>
      <c r="AQ1497" s="912"/>
      <c r="AR1497" s="912"/>
      <c r="AS1497" s="912"/>
      <c r="AT1497" s="912"/>
      <c r="AU1497" s="912"/>
      <c r="AV1497" s="912"/>
      <c r="AW1497" s="912"/>
      <c r="AX1497" s="912"/>
      <c r="AY1497" s="912"/>
      <c r="AZ1497" s="912"/>
      <c r="BA1497" s="912"/>
      <c r="BB1497" s="912"/>
      <c r="BC1497" s="912"/>
      <c r="BD1497" s="912"/>
      <c r="BE1497" s="912"/>
      <c r="BF1497" s="913"/>
      <c r="BG1497" s="902"/>
      <c r="BH1497" s="903"/>
      <c r="BI1497" s="903"/>
      <c r="BJ1497" s="903"/>
      <c r="BK1497" s="903"/>
      <c r="BL1497" s="904"/>
      <c r="BM1497" s="137"/>
      <c r="BN1497" s="137"/>
      <c r="BO1497" s="137"/>
      <c r="BP1497" s="137"/>
      <c r="BQ1497" s="137"/>
      <c r="BR1497" s="137"/>
      <c r="BS1497" s="137"/>
      <c r="BT1497" s="137"/>
      <c r="BU1497" s="137"/>
      <c r="BV1497" s="137"/>
      <c r="BW1497" s="137"/>
      <c r="BX1497" s="137"/>
      <c r="BY1497" s="137"/>
      <c r="BZ1497" s="137"/>
      <c r="CA1497" s="137"/>
      <c r="CB1497" s="137"/>
    </row>
    <row r="1498" spans="1:98" s="16" customFormat="1" ht="12" customHeight="1">
      <c r="A1498" s="262"/>
      <c r="B1498" s="972"/>
      <c r="C1498" s="973"/>
      <c r="D1498" s="974"/>
      <c r="E1498" s="911"/>
      <c r="F1498" s="912"/>
      <c r="G1498" s="912"/>
      <c r="H1498" s="912"/>
      <c r="I1498" s="912"/>
      <c r="J1498" s="912"/>
      <c r="K1498" s="912"/>
      <c r="L1498" s="912"/>
      <c r="M1498" s="912"/>
      <c r="N1498" s="912"/>
      <c r="O1498" s="912"/>
      <c r="P1498" s="912"/>
      <c r="Q1498" s="912"/>
      <c r="R1498" s="912"/>
      <c r="S1498" s="912"/>
      <c r="T1498" s="912"/>
      <c r="U1498" s="912"/>
      <c r="V1498" s="912"/>
      <c r="W1498" s="912"/>
      <c r="X1498" s="912"/>
      <c r="Y1498" s="912"/>
      <c r="Z1498" s="912"/>
      <c r="AA1498" s="912"/>
      <c r="AB1498" s="912"/>
      <c r="AC1498" s="912"/>
      <c r="AD1498" s="912"/>
      <c r="AE1498" s="912"/>
      <c r="AF1498" s="912"/>
      <c r="AG1498" s="912"/>
      <c r="AH1498" s="912"/>
      <c r="AI1498" s="912"/>
      <c r="AJ1498" s="912"/>
      <c r="AK1498" s="912"/>
      <c r="AL1498" s="912"/>
      <c r="AM1498" s="912"/>
      <c r="AN1498" s="912"/>
      <c r="AO1498" s="912"/>
      <c r="AP1498" s="912"/>
      <c r="AQ1498" s="912"/>
      <c r="AR1498" s="912"/>
      <c r="AS1498" s="912"/>
      <c r="AT1498" s="912"/>
      <c r="AU1498" s="912"/>
      <c r="AV1498" s="912"/>
      <c r="AW1498" s="912"/>
      <c r="AX1498" s="912"/>
      <c r="AY1498" s="912"/>
      <c r="AZ1498" s="912"/>
      <c r="BA1498" s="912"/>
      <c r="BB1498" s="912"/>
      <c r="BC1498" s="912"/>
      <c r="BD1498" s="912"/>
      <c r="BE1498" s="912"/>
      <c r="BF1498" s="913"/>
      <c r="BG1498" s="902"/>
      <c r="BH1498" s="903"/>
      <c r="BI1498" s="903"/>
      <c r="BJ1498" s="903"/>
      <c r="BK1498" s="903"/>
      <c r="BL1498" s="904"/>
      <c r="BM1498" s="137"/>
      <c r="BN1498" s="137"/>
      <c r="BO1498" s="137"/>
      <c r="BP1498" s="137"/>
      <c r="BQ1498" s="137"/>
      <c r="BR1498" s="137"/>
      <c r="BS1498" s="137"/>
      <c r="BT1498" s="137"/>
      <c r="BU1498" s="137"/>
      <c r="BV1498" s="137"/>
      <c r="BW1498" s="137"/>
      <c r="BX1498" s="137"/>
      <c r="BY1498" s="137"/>
      <c r="BZ1498" s="137"/>
      <c r="CA1498" s="137"/>
      <c r="CB1498" s="137"/>
    </row>
    <row r="1499" spans="1:98" s="16" customFormat="1" ht="12" customHeight="1">
      <c r="A1499" s="262"/>
      <c r="B1499" s="975"/>
      <c r="C1499" s="976"/>
      <c r="D1499" s="977"/>
      <c r="E1499" s="914"/>
      <c r="F1499" s="915"/>
      <c r="G1499" s="915"/>
      <c r="H1499" s="915"/>
      <c r="I1499" s="915"/>
      <c r="J1499" s="915"/>
      <c r="K1499" s="915"/>
      <c r="L1499" s="915"/>
      <c r="M1499" s="915"/>
      <c r="N1499" s="915"/>
      <c r="O1499" s="915"/>
      <c r="P1499" s="915"/>
      <c r="Q1499" s="915"/>
      <c r="R1499" s="915"/>
      <c r="S1499" s="915"/>
      <c r="T1499" s="915"/>
      <c r="U1499" s="915"/>
      <c r="V1499" s="915"/>
      <c r="W1499" s="915"/>
      <c r="X1499" s="915"/>
      <c r="Y1499" s="915"/>
      <c r="Z1499" s="915"/>
      <c r="AA1499" s="915"/>
      <c r="AB1499" s="915"/>
      <c r="AC1499" s="915"/>
      <c r="AD1499" s="915"/>
      <c r="AE1499" s="915"/>
      <c r="AF1499" s="915"/>
      <c r="AG1499" s="915"/>
      <c r="AH1499" s="915"/>
      <c r="AI1499" s="915"/>
      <c r="AJ1499" s="915"/>
      <c r="AK1499" s="915"/>
      <c r="AL1499" s="915"/>
      <c r="AM1499" s="915"/>
      <c r="AN1499" s="915"/>
      <c r="AO1499" s="915"/>
      <c r="AP1499" s="915"/>
      <c r="AQ1499" s="915"/>
      <c r="AR1499" s="915"/>
      <c r="AS1499" s="915"/>
      <c r="AT1499" s="915"/>
      <c r="AU1499" s="915"/>
      <c r="AV1499" s="915"/>
      <c r="AW1499" s="915"/>
      <c r="AX1499" s="915"/>
      <c r="AY1499" s="915"/>
      <c r="AZ1499" s="915"/>
      <c r="BA1499" s="915"/>
      <c r="BB1499" s="915"/>
      <c r="BC1499" s="915"/>
      <c r="BD1499" s="915"/>
      <c r="BE1499" s="915"/>
      <c r="BF1499" s="916"/>
      <c r="BG1499" s="905"/>
      <c r="BH1499" s="906"/>
      <c r="BI1499" s="906"/>
      <c r="BJ1499" s="906"/>
      <c r="BK1499" s="906"/>
      <c r="BL1499" s="907"/>
      <c r="BM1499" s="137"/>
      <c r="BN1499" s="137"/>
      <c r="BO1499" s="137"/>
      <c r="BP1499" s="137"/>
      <c r="BQ1499" s="137"/>
      <c r="BR1499" s="137"/>
      <c r="BS1499" s="137"/>
      <c r="BT1499" s="137"/>
      <c r="BU1499" s="137"/>
      <c r="BV1499" s="137"/>
      <c r="BW1499" s="137"/>
      <c r="BX1499" s="137"/>
      <c r="BY1499" s="137"/>
      <c r="BZ1499" s="137"/>
      <c r="CA1499" s="137"/>
      <c r="CB1499" s="137"/>
    </row>
    <row r="1500" spans="1:98" s="32" customFormat="1" ht="12.75" customHeight="1">
      <c r="A1500" s="111"/>
      <c r="B1500" s="1253" t="s">
        <v>33</v>
      </c>
      <c r="C1500" s="1254"/>
      <c r="D1500" s="1255"/>
      <c r="E1500" s="940" t="s">
        <v>821</v>
      </c>
      <c r="F1500" s="941"/>
      <c r="G1500" s="941"/>
      <c r="H1500" s="941"/>
      <c r="I1500" s="941"/>
      <c r="J1500" s="941"/>
      <c r="K1500" s="941"/>
      <c r="L1500" s="941"/>
      <c r="M1500" s="941"/>
      <c r="N1500" s="941"/>
      <c r="O1500" s="941"/>
      <c r="P1500" s="941"/>
      <c r="Q1500" s="941"/>
      <c r="R1500" s="941"/>
      <c r="S1500" s="941"/>
      <c r="T1500" s="941"/>
      <c r="U1500" s="941"/>
      <c r="V1500" s="941"/>
      <c r="W1500" s="941"/>
      <c r="X1500" s="941"/>
      <c r="Y1500" s="941"/>
      <c r="Z1500" s="941"/>
      <c r="AA1500" s="941"/>
      <c r="AB1500" s="941"/>
      <c r="AC1500" s="941"/>
      <c r="AD1500" s="941"/>
      <c r="AE1500" s="941"/>
      <c r="AF1500" s="941"/>
      <c r="AG1500" s="941"/>
      <c r="AH1500" s="941"/>
      <c r="AI1500" s="941"/>
      <c r="AJ1500" s="941"/>
      <c r="AK1500" s="941"/>
      <c r="AL1500" s="941"/>
      <c r="AM1500" s="941"/>
      <c r="AN1500" s="941"/>
      <c r="AO1500" s="941"/>
      <c r="AP1500" s="941"/>
      <c r="AQ1500" s="941"/>
      <c r="AR1500" s="941"/>
      <c r="AS1500" s="941"/>
      <c r="AT1500" s="941"/>
      <c r="AU1500" s="941"/>
      <c r="AV1500" s="941"/>
      <c r="AW1500" s="941"/>
      <c r="AX1500" s="941"/>
      <c r="AY1500" s="941"/>
      <c r="AZ1500" s="941"/>
      <c r="BA1500" s="941"/>
      <c r="BB1500" s="941"/>
      <c r="BC1500" s="941"/>
      <c r="BD1500" s="941"/>
      <c r="BE1500" s="941"/>
      <c r="BF1500" s="942"/>
      <c r="BG1500" s="899"/>
      <c r="BH1500" s="900"/>
      <c r="BI1500" s="900"/>
      <c r="BJ1500" s="900"/>
      <c r="BK1500" s="900"/>
      <c r="BL1500" s="901"/>
      <c r="BM1500" s="105"/>
      <c r="BN1500" s="105"/>
      <c r="BO1500" s="105"/>
      <c r="BP1500" s="105"/>
      <c r="BQ1500" s="105"/>
      <c r="BR1500" s="105"/>
      <c r="BS1500" s="105"/>
      <c r="BT1500" s="105"/>
      <c r="BU1500" s="105"/>
      <c r="BV1500" s="105"/>
      <c r="BW1500" s="105"/>
      <c r="BX1500" s="105"/>
      <c r="BY1500" s="105"/>
      <c r="BZ1500" s="105"/>
      <c r="CA1500" s="105"/>
      <c r="CB1500" s="105"/>
    </row>
    <row r="1501" spans="1:98" s="32" customFormat="1" ht="12.75" customHeight="1">
      <c r="A1501" s="111"/>
      <c r="B1501" s="1256"/>
      <c r="C1501" s="1257"/>
      <c r="D1501" s="1258"/>
      <c r="E1501" s="943"/>
      <c r="F1501" s="944"/>
      <c r="G1501" s="944"/>
      <c r="H1501" s="944"/>
      <c r="I1501" s="944"/>
      <c r="J1501" s="944"/>
      <c r="K1501" s="944"/>
      <c r="L1501" s="944"/>
      <c r="M1501" s="944"/>
      <c r="N1501" s="944"/>
      <c r="O1501" s="944"/>
      <c r="P1501" s="944"/>
      <c r="Q1501" s="944"/>
      <c r="R1501" s="944"/>
      <c r="S1501" s="944"/>
      <c r="T1501" s="944"/>
      <c r="U1501" s="944"/>
      <c r="V1501" s="944"/>
      <c r="W1501" s="944"/>
      <c r="X1501" s="944"/>
      <c r="Y1501" s="944"/>
      <c r="Z1501" s="944"/>
      <c r="AA1501" s="944"/>
      <c r="AB1501" s="944"/>
      <c r="AC1501" s="944"/>
      <c r="AD1501" s="944"/>
      <c r="AE1501" s="944"/>
      <c r="AF1501" s="944"/>
      <c r="AG1501" s="944"/>
      <c r="AH1501" s="944"/>
      <c r="AI1501" s="944"/>
      <c r="AJ1501" s="944"/>
      <c r="AK1501" s="944"/>
      <c r="AL1501" s="944"/>
      <c r="AM1501" s="944"/>
      <c r="AN1501" s="944"/>
      <c r="AO1501" s="944"/>
      <c r="AP1501" s="944"/>
      <c r="AQ1501" s="944"/>
      <c r="AR1501" s="944"/>
      <c r="AS1501" s="944"/>
      <c r="AT1501" s="944"/>
      <c r="AU1501" s="944"/>
      <c r="AV1501" s="944"/>
      <c r="AW1501" s="944"/>
      <c r="AX1501" s="944"/>
      <c r="AY1501" s="944"/>
      <c r="AZ1501" s="944"/>
      <c r="BA1501" s="944"/>
      <c r="BB1501" s="944"/>
      <c r="BC1501" s="944"/>
      <c r="BD1501" s="944"/>
      <c r="BE1501" s="944"/>
      <c r="BF1501" s="945"/>
      <c r="BG1501" s="902"/>
      <c r="BH1501" s="903"/>
      <c r="BI1501" s="903"/>
      <c r="BJ1501" s="903"/>
      <c r="BK1501" s="903"/>
      <c r="BL1501" s="904"/>
      <c r="BM1501" s="105"/>
      <c r="BN1501" s="105"/>
      <c r="BO1501" s="105"/>
      <c r="BP1501" s="105"/>
      <c r="BQ1501" s="105"/>
      <c r="BR1501" s="105"/>
      <c r="BS1501" s="105"/>
      <c r="BT1501" s="105"/>
      <c r="BU1501" s="105"/>
      <c r="BV1501" s="105"/>
      <c r="BW1501" s="105"/>
      <c r="BX1501" s="105"/>
      <c r="BY1501" s="105"/>
      <c r="BZ1501" s="105"/>
      <c r="CA1501" s="105"/>
      <c r="CB1501" s="105"/>
    </row>
    <row r="1502" spans="1:98" s="32" customFormat="1" ht="12.75" customHeight="1">
      <c r="A1502" s="111"/>
      <c r="B1502" s="1256"/>
      <c r="C1502" s="1257"/>
      <c r="D1502" s="1258"/>
      <c r="E1502" s="943"/>
      <c r="F1502" s="944"/>
      <c r="G1502" s="944"/>
      <c r="H1502" s="944"/>
      <c r="I1502" s="944"/>
      <c r="J1502" s="944"/>
      <c r="K1502" s="944"/>
      <c r="L1502" s="944"/>
      <c r="M1502" s="944"/>
      <c r="N1502" s="944"/>
      <c r="O1502" s="944"/>
      <c r="P1502" s="944"/>
      <c r="Q1502" s="944"/>
      <c r="R1502" s="944"/>
      <c r="S1502" s="944"/>
      <c r="T1502" s="944"/>
      <c r="U1502" s="944"/>
      <c r="V1502" s="944"/>
      <c r="W1502" s="944"/>
      <c r="X1502" s="944"/>
      <c r="Y1502" s="944"/>
      <c r="Z1502" s="944"/>
      <c r="AA1502" s="944"/>
      <c r="AB1502" s="944"/>
      <c r="AC1502" s="944"/>
      <c r="AD1502" s="944"/>
      <c r="AE1502" s="944"/>
      <c r="AF1502" s="944"/>
      <c r="AG1502" s="944"/>
      <c r="AH1502" s="944"/>
      <c r="AI1502" s="944"/>
      <c r="AJ1502" s="944"/>
      <c r="AK1502" s="944"/>
      <c r="AL1502" s="944"/>
      <c r="AM1502" s="944"/>
      <c r="AN1502" s="944"/>
      <c r="AO1502" s="944"/>
      <c r="AP1502" s="944"/>
      <c r="AQ1502" s="944"/>
      <c r="AR1502" s="944"/>
      <c r="AS1502" s="944"/>
      <c r="AT1502" s="944"/>
      <c r="AU1502" s="944"/>
      <c r="AV1502" s="944"/>
      <c r="AW1502" s="944"/>
      <c r="AX1502" s="944"/>
      <c r="AY1502" s="944"/>
      <c r="AZ1502" s="944"/>
      <c r="BA1502" s="944"/>
      <c r="BB1502" s="944"/>
      <c r="BC1502" s="944"/>
      <c r="BD1502" s="944"/>
      <c r="BE1502" s="944"/>
      <c r="BF1502" s="945"/>
      <c r="BG1502" s="902"/>
      <c r="BH1502" s="903"/>
      <c r="BI1502" s="903"/>
      <c r="BJ1502" s="903"/>
      <c r="BK1502" s="903"/>
      <c r="BL1502" s="904"/>
      <c r="BM1502" s="105"/>
      <c r="BN1502" s="105"/>
      <c r="BO1502" s="105"/>
      <c r="BP1502" s="105"/>
      <c r="BQ1502" s="105"/>
      <c r="BR1502" s="105"/>
      <c r="BS1502" s="105"/>
      <c r="BT1502" s="105"/>
      <c r="BU1502" s="105"/>
      <c r="BV1502" s="105"/>
      <c r="BW1502" s="105"/>
      <c r="BX1502" s="105"/>
      <c r="BY1502" s="105"/>
      <c r="BZ1502" s="105"/>
      <c r="CA1502" s="105"/>
      <c r="CB1502" s="105"/>
    </row>
    <row r="1503" spans="1:98" s="32" customFormat="1" ht="12.75" customHeight="1">
      <c r="A1503" s="111"/>
      <c r="B1503" s="1259"/>
      <c r="C1503" s="1260"/>
      <c r="D1503" s="1261"/>
      <c r="E1503" s="946"/>
      <c r="F1503" s="947"/>
      <c r="G1503" s="947"/>
      <c r="H1503" s="947"/>
      <c r="I1503" s="947"/>
      <c r="J1503" s="947"/>
      <c r="K1503" s="947"/>
      <c r="L1503" s="947"/>
      <c r="M1503" s="947"/>
      <c r="N1503" s="947"/>
      <c r="O1503" s="947"/>
      <c r="P1503" s="947"/>
      <c r="Q1503" s="947"/>
      <c r="R1503" s="947"/>
      <c r="S1503" s="947"/>
      <c r="T1503" s="947"/>
      <c r="U1503" s="947"/>
      <c r="V1503" s="947"/>
      <c r="W1503" s="947"/>
      <c r="X1503" s="947"/>
      <c r="Y1503" s="947"/>
      <c r="Z1503" s="947"/>
      <c r="AA1503" s="947"/>
      <c r="AB1503" s="947"/>
      <c r="AC1503" s="947"/>
      <c r="AD1503" s="947"/>
      <c r="AE1503" s="947"/>
      <c r="AF1503" s="947"/>
      <c r="AG1503" s="947"/>
      <c r="AH1503" s="947"/>
      <c r="AI1503" s="947"/>
      <c r="AJ1503" s="947"/>
      <c r="AK1503" s="947"/>
      <c r="AL1503" s="947"/>
      <c r="AM1503" s="947"/>
      <c r="AN1503" s="947"/>
      <c r="AO1503" s="947"/>
      <c r="AP1503" s="947"/>
      <c r="AQ1503" s="947"/>
      <c r="AR1503" s="947"/>
      <c r="AS1503" s="947"/>
      <c r="AT1503" s="947"/>
      <c r="AU1503" s="947"/>
      <c r="AV1503" s="947"/>
      <c r="AW1503" s="947"/>
      <c r="AX1503" s="947"/>
      <c r="AY1503" s="947"/>
      <c r="AZ1503" s="947"/>
      <c r="BA1503" s="947"/>
      <c r="BB1503" s="947"/>
      <c r="BC1503" s="947"/>
      <c r="BD1503" s="947"/>
      <c r="BE1503" s="947"/>
      <c r="BF1503" s="948"/>
      <c r="BG1503" s="905"/>
      <c r="BH1503" s="906"/>
      <c r="BI1503" s="906"/>
      <c r="BJ1503" s="906"/>
      <c r="BK1503" s="906"/>
      <c r="BL1503" s="907"/>
      <c r="BM1503" s="105"/>
      <c r="BN1503" s="105"/>
      <c r="BO1503" s="105"/>
      <c r="BP1503" s="105"/>
      <c r="BQ1503" s="105"/>
      <c r="BR1503" s="105"/>
      <c r="BS1503" s="105"/>
      <c r="BT1503" s="105"/>
      <c r="BU1503" s="105"/>
      <c r="BV1503" s="105"/>
      <c r="BW1503" s="105"/>
      <c r="BX1503" s="105"/>
      <c r="BY1503" s="105"/>
      <c r="BZ1503" s="105"/>
      <c r="CA1503" s="105"/>
      <c r="CB1503" s="105"/>
    </row>
    <row r="1504" spans="1:98" s="16" customFormat="1" ht="12.75" customHeight="1">
      <c r="A1504" s="262"/>
      <c r="B1504" s="969" t="s">
        <v>34</v>
      </c>
      <c r="C1504" s="970"/>
      <c r="D1504" s="971"/>
      <c r="E1504" s="881" t="s">
        <v>743</v>
      </c>
      <c r="F1504" s="882"/>
      <c r="G1504" s="882"/>
      <c r="H1504" s="882"/>
      <c r="I1504" s="882"/>
      <c r="J1504" s="882"/>
      <c r="K1504" s="882"/>
      <c r="L1504" s="882"/>
      <c r="M1504" s="882"/>
      <c r="N1504" s="882"/>
      <c r="O1504" s="882"/>
      <c r="P1504" s="882"/>
      <c r="Q1504" s="882"/>
      <c r="R1504" s="882"/>
      <c r="S1504" s="882"/>
      <c r="T1504" s="882"/>
      <c r="U1504" s="882"/>
      <c r="V1504" s="882"/>
      <c r="W1504" s="882"/>
      <c r="X1504" s="882"/>
      <c r="Y1504" s="882"/>
      <c r="Z1504" s="882"/>
      <c r="AA1504" s="882"/>
      <c r="AB1504" s="882"/>
      <c r="AC1504" s="882"/>
      <c r="AD1504" s="882"/>
      <c r="AE1504" s="882"/>
      <c r="AF1504" s="882"/>
      <c r="AG1504" s="882"/>
      <c r="AH1504" s="882"/>
      <c r="AI1504" s="882"/>
      <c r="AJ1504" s="882"/>
      <c r="AK1504" s="882"/>
      <c r="AL1504" s="882"/>
      <c r="AM1504" s="882"/>
      <c r="AN1504" s="882"/>
      <c r="AO1504" s="882"/>
      <c r="AP1504" s="882"/>
      <c r="AQ1504" s="882"/>
      <c r="AR1504" s="882"/>
      <c r="AS1504" s="882"/>
      <c r="AT1504" s="882"/>
      <c r="AU1504" s="882"/>
      <c r="AV1504" s="882"/>
      <c r="AW1504" s="882"/>
      <c r="AX1504" s="882"/>
      <c r="AY1504" s="882"/>
      <c r="AZ1504" s="882"/>
      <c r="BA1504" s="882"/>
      <c r="BB1504" s="882"/>
      <c r="BC1504" s="882"/>
      <c r="BD1504" s="882"/>
      <c r="BE1504" s="882"/>
      <c r="BF1504" s="891"/>
      <c r="BG1504" s="899"/>
      <c r="BH1504" s="900"/>
      <c r="BI1504" s="900"/>
      <c r="BJ1504" s="900"/>
      <c r="BK1504" s="900"/>
      <c r="BL1504" s="901"/>
      <c r="BM1504" s="137"/>
      <c r="BN1504" s="137"/>
      <c r="BO1504" s="137"/>
      <c r="BP1504" s="137"/>
      <c r="BQ1504" s="137"/>
      <c r="BR1504" s="137"/>
      <c r="BS1504" s="137"/>
      <c r="BT1504" s="137"/>
      <c r="BU1504" s="137"/>
      <c r="BV1504" s="137"/>
      <c r="BW1504" s="137"/>
      <c r="BX1504" s="137"/>
      <c r="BY1504" s="137"/>
      <c r="BZ1504" s="137"/>
      <c r="CA1504" s="137"/>
      <c r="CB1504" s="137"/>
    </row>
    <row r="1505" spans="1:98" s="16" customFormat="1" ht="12.75" customHeight="1">
      <c r="A1505" s="262"/>
      <c r="B1505" s="975"/>
      <c r="C1505" s="976"/>
      <c r="D1505" s="977"/>
      <c r="E1505" s="883"/>
      <c r="F1505" s="884"/>
      <c r="G1505" s="884"/>
      <c r="H1505" s="884"/>
      <c r="I1505" s="884"/>
      <c r="J1505" s="884"/>
      <c r="K1505" s="884"/>
      <c r="L1505" s="884"/>
      <c r="M1505" s="884"/>
      <c r="N1505" s="884"/>
      <c r="O1505" s="884"/>
      <c r="P1505" s="884"/>
      <c r="Q1505" s="884"/>
      <c r="R1505" s="884"/>
      <c r="S1505" s="884"/>
      <c r="T1505" s="884"/>
      <c r="U1505" s="884"/>
      <c r="V1505" s="884"/>
      <c r="W1505" s="884"/>
      <c r="X1505" s="884"/>
      <c r="Y1505" s="884"/>
      <c r="Z1505" s="884"/>
      <c r="AA1505" s="884"/>
      <c r="AB1505" s="884"/>
      <c r="AC1505" s="884"/>
      <c r="AD1505" s="884"/>
      <c r="AE1505" s="884"/>
      <c r="AF1505" s="884"/>
      <c r="AG1505" s="884"/>
      <c r="AH1505" s="884"/>
      <c r="AI1505" s="884"/>
      <c r="AJ1505" s="884"/>
      <c r="AK1505" s="884"/>
      <c r="AL1505" s="884"/>
      <c r="AM1505" s="884"/>
      <c r="AN1505" s="884"/>
      <c r="AO1505" s="884"/>
      <c r="AP1505" s="884"/>
      <c r="AQ1505" s="884"/>
      <c r="AR1505" s="884"/>
      <c r="AS1505" s="884"/>
      <c r="AT1505" s="884"/>
      <c r="AU1505" s="884"/>
      <c r="AV1505" s="884"/>
      <c r="AW1505" s="884"/>
      <c r="AX1505" s="884"/>
      <c r="AY1505" s="884"/>
      <c r="AZ1505" s="884"/>
      <c r="BA1505" s="884"/>
      <c r="BB1505" s="884"/>
      <c r="BC1505" s="884"/>
      <c r="BD1505" s="884"/>
      <c r="BE1505" s="884"/>
      <c r="BF1505" s="892"/>
      <c r="BG1505" s="905"/>
      <c r="BH1505" s="906"/>
      <c r="BI1505" s="906"/>
      <c r="BJ1505" s="906"/>
      <c r="BK1505" s="906"/>
      <c r="BL1505" s="907"/>
      <c r="BM1505" s="137"/>
      <c r="BN1505" s="137"/>
      <c r="BO1505" s="137"/>
      <c r="BP1505" s="137"/>
      <c r="BQ1505" s="137"/>
      <c r="BR1505" s="137"/>
      <c r="BS1505" s="137"/>
      <c r="BT1505" s="137"/>
      <c r="BU1505" s="137"/>
      <c r="BV1505" s="137"/>
      <c r="BW1505" s="137"/>
      <c r="BX1505" s="137"/>
      <c r="BY1505" s="137"/>
      <c r="BZ1505" s="137"/>
      <c r="CA1505" s="137"/>
      <c r="CB1505" s="137"/>
    </row>
    <row r="1506" spans="1:98" s="15" customFormat="1" ht="18" customHeight="1">
      <c r="A1506" s="90"/>
      <c r="B1506" s="925" t="s">
        <v>1552</v>
      </c>
      <c r="C1506" s="926"/>
      <c r="D1506" s="926"/>
      <c r="E1506" s="926"/>
      <c r="F1506" s="926"/>
      <c r="G1506" s="926"/>
      <c r="H1506" s="926"/>
      <c r="I1506" s="926"/>
      <c r="J1506" s="926"/>
      <c r="K1506" s="926"/>
      <c r="L1506" s="926"/>
      <c r="M1506" s="926"/>
      <c r="N1506" s="926"/>
      <c r="O1506" s="926"/>
      <c r="P1506" s="926"/>
      <c r="Q1506" s="926"/>
      <c r="R1506" s="926"/>
      <c r="S1506" s="926"/>
      <c r="T1506" s="926"/>
      <c r="U1506" s="926"/>
      <c r="V1506" s="926"/>
      <c r="W1506" s="926"/>
      <c r="X1506" s="926"/>
      <c r="Y1506" s="926"/>
      <c r="Z1506" s="926"/>
      <c r="AA1506" s="926"/>
      <c r="AB1506" s="926"/>
      <c r="AC1506" s="926"/>
      <c r="AD1506" s="926"/>
      <c r="AE1506" s="926"/>
      <c r="AF1506" s="926"/>
      <c r="AG1506" s="926"/>
      <c r="AH1506" s="926"/>
      <c r="AI1506" s="926"/>
      <c r="AJ1506" s="926"/>
      <c r="AK1506" s="926"/>
      <c r="AL1506" s="926"/>
      <c r="AM1506" s="926"/>
      <c r="AN1506" s="926"/>
      <c r="AO1506" s="926"/>
      <c r="AP1506" s="926"/>
      <c r="AQ1506" s="926"/>
      <c r="AR1506" s="926"/>
      <c r="AS1506" s="926"/>
      <c r="AT1506" s="926"/>
      <c r="AU1506" s="926"/>
      <c r="AV1506" s="926"/>
      <c r="AW1506" s="926"/>
      <c r="AX1506" s="926"/>
      <c r="AY1506" s="926"/>
      <c r="AZ1506" s="926"/>
      <c r="BA1506" s="926"/>
      <c r="BB1506" s="926"/>
      <c r="BC1506" s="926"/>
      <c r="BD1506" s="926"/>
      <c r="BE1506" s="926"/>
      <c r="BF1506" s="926"/>
      <c r="BG1506" s="926"/>
      <c r="BH1506" s="926"/>
      <c r="BI1506" s="926"/>
      <c r="BJ1506" s="926"/>
      <c r="BK1506" s="926"/>
      <c r="BL1506" s="927"/>
      <c r="BM1506" s="103"/>
      <c r="BN1506" s="327"/>
      <c r="BO1506" s="143"/>
      <c r="BP1506" s="143"/>
      <c r="BQ1506" s="143"/>
      <c r="BR1506" s="143"/>
      <c r="BS1506" s="143"/>
      <c r="BT1506" s="143"/>
      <c r="BU1506" s="143"/>
      <c r="BV1506" s="143"/>
      <c r="BW1506" s="143"/>
      <c r="BX1506" s="143"/>
      <c r="BY1506" s="143"/>
      <c r="BZ1506" s="143"/>
      <c r="CA1506" s="143"/>
      <c r="CB1506" s="143"/>
      <c r="CC1506" s="143"/>
      <c r="CD1506" s="143"/>
      <c r="CE1506" s="143"/>
      <c r="CF1506" s="143"/>
      <c r="CG1506" s="143"/>
      <c r="CH1506" s="143"/>
      <c r="CI1506" s="143"/>
      <c r="CJ1506" s="143"/>
      <c r="CK1506" s="143"/>
      <c r="CL1506" s="143"/>
      <c r="CM1506" s="143"/>
      <c r="CN1506" s="143"/>
      <c r="CO1506" s="143"/>
      <c r="CP1506" s="143"/>
      <c r="CQ1506" s="143"/>
      <c r="CR1506" s="143"/>
      <c r="CS1506" s="143"/>
      <c r="CT1506" s="143"/>
    </row>
    <row r="1507" spans="1:98" s="16" customFormat="1" ht="12" customHeight="1">
      <c r="A1507" s="262"/>
      <c r="B1507" s="969" t="s">
        <v>50</v>
      </c>
      <c r="C1507" s="970"/>
      <c r="D1507" s="971"/>
      <c r="E1507" s="908" t="s">
        <v>1468</v>
      </c>
      <c r="F1507" s="909"/>
      <c r="G1507" s="909"/>
      <c r="H1507" s="909"/>
      <c r="I1507" s="909"/>
      <c r="J1507" s="909"/>
      <c r="K1507" s="909"/>
      <c r="L1507" s="909"/>
      <c r="M1507" s="909"/>
      <c r="N1507" s="909"/>
      <c r="O1507" s="909"/>
      <c r="P1507" s="909"/>
      <c r="Q1507" s="909"/>
      <c r="R1507" s="909"/>
      <c r="S1507" s="909"/>
      <c r="T1507" s="909"/>
      <c r="U1507" s="909"/>
      <c r="V1507" s="909"/>
      <c r="W1507" s="909"/>
      <c r="X1507" s="909"/>
      <c r="Y1507" s="909"/>
      <c r="Z1507" s="909"/>
      <c r="AA1507" s="909"/>
      <c r="AB1507" s="909"/>
      <c r="AC1507" s="909"/>
      <c r="AD1507" s="909"/>
      <c r="AE1507" s="909"/>
      <c r="AF1507" s="909"/>
      <c r="AG1507" s="909"/>
      <c r="AH1507" s="909"/>
      <c r="AI1507" s="909"/>
      <c r="AJ1507" s="909"/>
      <c r="AK1507" s="909"/>
      <c r="AL1507" s="909"/>
      <c r="AM1507" s="909"/>
      <c r="AN1507" s="909"/>
      <c r="AO1507" s="909"/>
      <c r="AP1507" s="909"/>
      <c r="AQ1507" s="909"/>
      <c r="AR1507" s="909"/>
      <c r="AS1507" s="909"/>
      <c r="AT1507" s="909"/>
      <c r="AU1507" s="909"/>
      <c r="AV1507" s="909"/>
      <c r="AW1507" s="909"/>
      <c r="AX1507" s="909"/>
      <c r="AY1507" s="909"/>
      <c r="AZ1507" s="909"/>
      <c r="BA1507" s="909"/>
      <c r="BB1507" s="909"/>
      <c r="BC1507" s="909"/>
      <c r="BD1507" s="909"/>
      <c r="BE1507" s="909"/>
      <c r="BF1507" s="910"/>
      <c r="BG1507" s="899"/>
      <c r="BH1507" s="900"/>
      <c r="BI1507" s="900"/>
      <c r="BJ1507" s="900"/>
      <c r="BK1507" s="900"/>
      <c r="BL1507" s="901"/>
      <c r="BM1507" s="137"/>
      <c r="BN1507" s="137"/>
      <c r="BO1507" s="137"/>
      <c r="BP1507" s="137"/>
      <c r="BQ1507" s="137"/>
      <c r="BR1507" s="137"/>
      <c r="BS1507" s="137"/>
      <c r="BT1507" s="137"/>
      <c r="BU1507" s="137"/>
      <c r="BV1507" s="137"/>
      <c r="BW1507" s="137"/>
      <c r="BX1507" s="137"/>
      <c r="BY1507" s="137"/>
      <c r="BZ1507" s="137"/>
      <c r="CA1507" s="137"/>
      <c r="CB1507" s="137"/>
    </row>
    <row r="1508" spans="1:98" s="16" customFormat="1" ht="12" customHeight="1">
      <c r="A1508" s="262"/>
      <c r="B1508" s="972"/>
      <c r="C1508" s="973"/>
      <c r="D1508" s="974"/>
      <c r="E1508" s="911"/>
      <c r="F1508" s="912"/>
      <c r="G1508" s="912"/>
      <c r="H1508" s="912"/>
      <c r="I1508" s="912"/>
      <c r="J1508" s="912"/>
      <c r="K1508" s="912"/>
      <c r="L1508" s="912"/>
      <c r="M1508" s="912"/>
      <c r="N1508" s="912"/>
      <c r="O1508" s="912"/>
      <c r="P1508" s="912"/>
      <c r="Q1508" s="912"/>
      <c r="R1508" s="912"/>
      <c r="S1508" s="912"/>
      <c r="T1508" s="912"/>
      <c r="U1508" s="912"/>
      <c r="V1508" s="912"/>
      <c r="W1508" s="912"/>
      <c r="X1508" s="912"/>
      <c r="Y1508" s="912"/>
      <c r="Z1508" s="912"/>
      <c r="AA1508" s="912"/>
      <c r="AB1508" s="912"/>
      <c r="AC1508" s="912"/>
      <c r="AD1508" s="912"/>
      <c r="AE1508" s="912"/>
      <c r="AF1508" s="912"/>
      <c r="AG1508" s="912"/>
      <c r="AH1508" s="912"/>
      <c r="AI1508" s="912"/>
      <c r="AJ1508" s="912"/>
      <c r="AK1508" s="912"/>
      <c r="AL1508" s="912"/>
      <c r="AM1508" s="912"/>
      <c r="AN1508" s="912"/>
      <c r="AO1508" s="912"/>
      <c r="AP1508" s="912"/>
      <c r="AQ1508" s="912"/>
      <c r="AR1508" s="912"/>
      <c r="AS1508" s="912"/>
      <c r="AT1508" s="912"/>
      <c r="AU1508" s="912"/>
      <c r="AV1508" s="912"/>
      <c r="AW1508" s="912"/>
      <c r="AX1508" s="912"/>
      <c r="AY1508" s="912"/>
      <c r="AZ1508" s="912"/>
      <c r="BA1508" s="912"/>
      <c r="BB1508" s="912"/>
      <c r="BC1508" s="912"/>
      <c r="BD1508" s="912"/>
      <c r="BE1508" s="912"/>
      <c r="BF1508" s="913"/>
      <c r="BG1508" s="902"/>
      <c r="BH1508" s="903"/>
      <c r="BI1508" s="903"/>
      <c r="BJ1508" s="903"/>
      <c r="BK1508" s="903"/>
      <c r="BL1508" s="904"/>
      <c r="BM1508" s="137"/>
      <c r="BN1508" s="137"/>
      <c r="BO1508" s="137"/>
      <c r="BP1508" s="137"/>
      <c r="BQ1508" s="137"/>
      <c r="BR1508" s="137"/>
      <c r="BS1508" s="137"/>
      <c r="BT1508" s="137"/>
      <c r="BU1508" s="137"/>
      <c r="BV1508" s="137"/>
      <c r="BW1508" s="137"/>
      <c r="BX1508" s="137"/>
      <c r="BY1508" s="137"/>
      <c r="BZ1508" s="137"/>
      <c r="CA1508" s="137"/>
      <c r="CB1508" s="137"/>
    </row>
    <row r="1509" spans="1:98" s="16" customFormat="1" ht="12" customHeight="1">
      <c r="A1509" s="262"/>
      <c r="B1509" s="972"/>
      <c r="C1509" s="973"/>
      <c r="D1509" s="974"/>
      <c r="E1509" s="911"/>
      <c r="F1509" s="912"/>
      <c r="G1509" s="912"/>
      <c r="H1509" s="912"/>
      <c r="I1509" s="912"/>
      <c r="J1509" s="912"/>
      <c r="K1509" s="912"/>
      <c r="L1509" s="912"/>
      <c r="M1509" s="912"/>
      <c r="N1509" s="912"/>
      <c r="O1509" s="912"/>
      <c r="P1509" s="912"/>
      <c r="Q1509" s="912"/>
      <c r="R1509" s="912"/>
      <c r="S1509" s="912"/>
      <c r="T1509" s="912"/>
      <c r="U1509" s="912"/>
      <c r="V1509" s="912"/>
      <c r="W1509" s="912"/>
      <c r="X1509" s="912"/>
      <c r="Y1509" s="912"/>
      <c r="Z1509" s="912"/>
      <c r="AA1509" s="912"/>
      <c r="AB1509" s="912"/>
      <c r="AC1509" s="912"/>
      <c r="AD1509" s="912"/>
      <c r="AE1509" s="912"/>
      <c r="AF1509" s="912"/>
      <c r="AG1509" s="912"/>
      <c r="AH1509" s="912"/>
      <c r="AI1509" s="912"/>
      <c r="AJ1509" s="912"/>
      <c r="AK1509" s="912"/>
      <c r="AL1509" s="912"/>
      <c r="AM1509" s="912"/>
      <c r="AN1509" s="912"/>
      <c r="AO1509" s="912"/>
      <c r="AP1509" s="912"/>
      <c r="AQ1509" s="912"/>
      <c r="AR1509" s="912"/>
      <c r="AS1509" s="912"/>
      <c r="AT1509" s="912"/>
      <c r="AU1509" s="912"/>
      <c r="AV1509" s="912"/>
      <c r="AW1509" s="912"/>
      <c r="AX1509" s="912"/>
      <c r="AY1509" s="912"/>
      <c r="AZ1509" s="912"/>
      <c r="BA1509" s="912"/>
      <c r="BB1509" s="912"/>
      <c r="BC1509" s="912"/>
      <c r="BD1509" s="912"/>
      <c r="BE1509" s="912"/>
      <c r="BF1509" s="913"/>
      <c r="BG1509" s="902"/>
      <c r="BH1509" s="903"/>
      <c r="BI1509" s="903"/>
      <c r="BJ1509" s="903"/>
      <c r="BK1509" s="903"/>
      <c r="BL1509" s="904"/>
      <c r="BM1509" s="137"/>
      <c r="BN1509" s="137"/>
      <c r="BO1509" s="137"/>
      <c r="BP1509" s="137"/>
      <c r="BQ1509" s="137"/>
      <c r="BR1509" s="137"/>
      <c r="BS1509" s="137"/>
      <c r="BT1509" s="137"/>
      <c r="BU1509" s="137"/>
      <c r="BV1509" s="137"/>
      <c r="BW1509" s="137"/>
      <c r="BX1509" s="137"/>
      <c r="BY1509" s="137"/>
      <c r="BZ1509" s="137"/>
      <c r="CA1509" s="137"/>
      <c r="CB1509" s="137"/>
    </row>
    <row r="1510" spans="1:98" s="16" customFormat="1" ht="12" customHeight="1">
      <c r="A1510" s="262"/>
      <c r="B1510" s="972"/>
      <c r="C1510" s="973"/>
      <c r="D1510" s="974"/>
      <c r="E1510" s="911"/>
      <c r="F1510" s="912"/>
      <c r="G1510" s="912"/>
      <c r="H1510" s="912"/>
      <c r="I1510" s="912"/>
      <c r="J1510" s="912"/>
      <c r="K1510" s="912"/>
      <c r="L1510" s="912"/>
      <c r="M1510" s="912"/>
      <c r="N1510" s="912"/>
      <c r="O1510" s="912"/>
      <c r="P1510" s="912"/>
      <c r="Q1510" s="912"/>
      <c r="R1510" s="912"/>
      <c r="S1510" s="912"/>
      <c r="T1510" s="912"/>
      <c r="U1510" s="912"/>
      <c r="V1510" s="912"/>
      <c r="W1510" s="912"/>
      <c r="X1510" s="912"/>
      <c r="Y1510" s="912"/>
      <c r="Z1510" s="912"/>
      <c r="AA1510" s="912"/>
      <c r="AB1510" s="912"/>
      <c r="AC1510" s="912"/>
      <c r="AD1510" s="912"/>
      <c r="AE1510" s="912"/>
      <c r="AF1510" s="912"/>
      <c r="AG1510" s="912"/>
      <c r="AH1510" s="912"/>
      <c r="AI1510" s="912"/>
      <c r="AJ1510" s="912"/>
      <c r="AK1510" s="912"/>
      <c r="AL1510" s="912"/>
      <c r="AM1510" s="912"/>
      <c r="AN1510" s="912"/>
      <c r="AO1510" s="912"/>
      <c r="AP1510" s="912"/>
      <c r="AQ1510" s="912"/>
      <c r="AR1510" s="912"/>
      <c r="AS1510" s="912"/>
      <c r="AT1510" s="912"/>
      <c r="AU1510" s="912"/>
      <c r="AV1510" s="912"/>
      <c r="AW1510" s="912"/>
      <c r="AX1510" s="912"/>
      <c r="AY1510" s="912"/>
      <c r="AZ1510" s="912"/>
      <c r="BA1510" s="912"/>
      <c r="BB1510" s="912"/>
      <c r="BC1510" s="912"/>
      <c r="BD1510" s="912"/>
      <c r="BE1510" s="912"/>
      <c r="BF1510" s="913"/>
      <c r="BG1510" s="902"/>
      <c r="BH1510" s="903"/>
      <c r="BI1510" s="903"/>
      <c r="BJ1510" s="903"/>
      <c r="BK1510" s="903"/>
      <c r="BL1510" s="904"/>
      <c r="BM1510" s="137"/>
      <c r="BN1510" s="137"/>
      <c r="BO1510" s="137"/>
      <c r="BP1510" s="137"/>
      <c r="BQ1510" s="137"/>
      <c r="BR1510" s="137"/>
      <c r="BS1510" s="137"/>
      <c r="BT1510" s="137"/>
      <c r="BU1510" s="137"/>
      <c r="BV1510" s="137"/>
      <c r="BW1510" s="137"/>
      <c r="BX1510" s="137"/>
      <c r="BY1510" s="137"/>
      <c r="BZ1510" s="137"/>
      <c r="CA1510" s="137"/>
      <c r="CB1510" s="137"/>
    </row>
    <row r="1511" spans="1:98" s="16" customFormat="1" ht="12" customHeight="1">
      <c r="A1511" s="262"/>
      <c r="B1511" s="975"/>
      <c r="C1511" s="976"/>
      <c r="D1511" s="977"/>
      <c r="E1511" s="914"/>
      <c r="F1511" s="915"/>
      <c r="G1511" s="915"/>
      <c r="H1511" s="915"/>
      <c r="I1511" s="915"/>
      <c r="J1511" s="915"/>
      <c r="K1511" s="915"/>
      <c r="L1511" s="915"/>
      <c r="M1511" s="915"/>
      <c r="N1511" s="915"/>
      <c r="O1511" s="915"/>
      <c r="P1511" s="915"/>
      <c r="Q1511" s="915"/>
      <c r="R1511" s="915"/>
      <c r="S1511" s="915"/>
      <c r="T1511" s="915"/>
      <c r="U1511" s="915"/>
      <c r="V1511" s="915"/>
      <c r="W1511" s="915"/>
      <c r="X1511" s="915"/>
      <c r="Y1511" s="915"/>
      <c r="Z1511" s="915"/>
      <c r="AA1511" s="915"/>
      <c r="AB1511" s="915"/>
      <c r="AC1511" s="915"/>
      <c r="AD1511" s="915"/>
      <c r="AE1511" s="915"/>
      <c r="AF1511" s="915"/>
      <c r="AG1511" s="915"/>
      <c r="AH1511" s="915"/>
      <c r="AI1511" s="915"/>
      <c r="AJ1511" s="915"/>
      <c r="AK1511" s="915"/>
      <c r="AL1511" s="915"/>
      <c r="AM1511" s="915"/>
      <c r="AN1511" s="915"/>
      <c r="AO1511" s="915"/>
      <c r="AP1511" s="915"/>
      <c r="AQ1511" s="915"/>
      <c r="AR1511" s="915"/>
      <c r="AS1511" s="915"/>
      <c r="AT1511" s="915"/>
      <c r="AU1511" s="915"/>
      <c r="AV1511" s="915"/>
      <c r="AW1511" s="915"/>
      <c r="AX1511" s="915"/>
      <c r="AY1511" s="915"/>
      <c r="AZ1511" s="915"/>
      <c r="BA1511" s="915"/>
      <c r="BB1511" s="915"/>
      <c r="BC1511" s="915"/>
      <c r="BD1511" s="915"/>
      <c r="BE1511" s="915"/>
      <c r="BF1511" s="916"/>
      <c r="BG1511" s="905"/>
      <c r="BH1511" s="906"/>
      <c r="BI1511" s="906"/>
      <c r="BJ1511" s="906"/>
      <c r="BK1511" s="906"/>
      <c r="BL1511" s="907"/>
      <c r="BM1511" s="137"/>
      <c r="BN1511" s="137"/>
      <c r="BO1511" s="137"/>
      <c r="BP1511" s="137"/>
      <c r="BQ1511" s="137"/>
      <c r="BR1511" s="137"/>
      <c r="BS1511" s="137"/>
      <c r="BT1511" s="137"/>
      <c r="BU1511" s="137"/>
      <c r="BV1511" s="137"/>
      <c r="BW1511" s="137"/>
      <c r="BX1511" s="137"/>
      <c r="BY1511" s="137"/>
      <c r="BZ1511" s="137"/>
      <c r="CA1511" s="137"/>
      <c r="CB1511" s="137"/>
    </row>
    <row r="1512" spans="1:98" s="32" customFormat="1" ht="12.75" customHeight="1">
      <c r="A1512" s="111"/>
      <c r="B1512" s="1253" t="s">
        <v>36</v>
      </c>
      <c r="C1512" s="1254"/>
      <c r="D1512" s="1255"/>
      <c r="E1512" s="940" t="s">
        <v>822</v>
      </c>
      <c r="F1512" s="941"/>
      <c r="G1512" s="941"/>
      <c r="H1512" s="941"/>
      <c r="I1512" s="941"/>
      <c r="J1512" s="941"/>
      <c r="K1512" s="941"/>
      <c r="L1512" s="941"/>
      <c r="M1512" s="941"/>
      <c r="N1512" s="941"/>
      <c r="O1512" s="941"/>
      <c r="P1512" s="941"/>
      <c r="Q1512" s="941"/>
      <c r="R1512" s="941"/>
      <c r="S1512" s="941"/>
      <c r="T1512" s="941"/>
      <c r="U1512" s="941"/>
      <c r="V1512" s="941"/>
      <c r="W1512" s="941"/>
      <c r="X1512" s="941"/>
      <c r="Y1512" s="941"/>
      <c r="Z1512" s="941"/>
      <c r="AA1512" s="941"/>
      <c r="AB1512" s="941"/>
      <c r="AC1512" s="941"/>
      <c r="AD1512" s="941"/>
      <c r="AE1512" s="941"/>
      <c r="AF1512" s="941"/>
      <c r="AG1512" s="941"/>
      <c r="AH1512" s="941"/>
      <c r="AI1512" s="941"/>
      <c r="AJ1512" s="941"/>
      <c r="AK1512" s="941"/>
      <c r="AL1512" s="941"/>
      <c r="AM1512" s="941"/>
      <c r="AN1512" s="941"/>
      <c r="AO1512" s="941"/>
      <c r="AP1512" s="941"/>
      <c r="AQ1512" s="941"/>
      <c r="AR1512" s="941"/>
      <c r="AS1512" s="941"/>
      <c r="AT1512" s="941"/>
      <c r="AU1512" s="941"/>
      <c r="AV1512" s="941"/>
      <c r="AW1512" s="941"/>
      <c r="AX1512" s="941"/>
      <c r="AY1512" s="941"/>
      <c r="AZ1512" s="941"/>
      <c r="BA1512" s="941"/>
      <c r="BB1512" s="941"/>
      <c r="BC1512" s="941"/>
      <c r="BD1512" s="941"/>
      <c r="BE1512" s="941"/>
      <c r="BF1512" s="942"/>
      <c r="BG1512" s="899"/>
      <c r="BH1512" s="900"/>
      <c r="BI1512" s="900"/>
      <c r="BJ1512" s="900"/>
      <c r="BK1512" s="900"/>
      <c r="BL1512" s="901"/>
      <c r="BM1512" s="105"/>
      <c r="BN1512" s="105"/>
      <c r="BO1512" s="105"/>
      <c r="BP1512" s="105"/>
      <c r="BQ1512" s="105"/>
      <c r="BR1512" s="105"/>
      <c r="BS1512" s="105"/>
      <c r="BT1512" s="105"/>
      <c r="BU1512" s="105"/>
      <c r="BV1512" s="105"/>
      <c r="BW1512" s="105"/>
      <c r="BX1512" s="105"/>
      <c r="BY1512" s="105"/>
      <c r="BZ1512" s="105"/>
      <c r="CA1512" s="105"/>
      <c r="CB1512" s="105"/>
    </row>
    <row r="1513" spans="1:98" s="32" customFormat="1" ht="12.75" customHeight="1">
      <c r="A1513" s="111"/>
      <c r="B1513" s="1256"/>
      <c r="C1513" s="1257"/>
      <c r="D1513" s="1258"/>
      <c r="E1513" s="943"/>
      <c r="F1513" s="944"/>
      <c r="G1513" s="944"/>
      <c r="H1513" s="944"/>
      <c r="I1513" s="944"/>
      <c r="J1513" s="944"/>
      <c r="K1513" s="944"/>
      <c r="L1513" s="944"/>
      <c r="M1513" s="944"/>
      <c r="N1513" s="944"/>
      <c r="O1513" s="944"/>
      <c r="P1513" s="944"/>
      <c r="Q1513" s="944"/>
      <c r="R1513" s="944"/>
      <c r="S1513" s="944"/>
      <c r="T1513" s="944"/>
      <c r="U1513" s="944"/>
      <c r="V1513" s="944"/>
      <c r="W1513" s="944"/>
      <c r="X1513" s="944"/>
      <c r="Y1513" s="944"/>
      <c r="Z1513" s="944"/>
      <c r="AA1513" s="944"/>
      <c r="AB1513" s="944"/>
      <c r="AC1513" s="944"/>
      <c r="AD1513" s="944"/>
      <c r="AE1513" s="944"/>
      <c r="AF1513" s="944"/>
      <c r="AG1513" s="944"/>
      <c r="AH1513" s="944"/>
      <c r="AI1513" s="944"/>
      <c r="AJ1513" s="944"/>
      <c r="AK1513" s="944"/>
      <c r="AL1513" s="944"/>
      <c r="AM1513" s="944"/>
      <c r="AN1513" s="944"/>
      <c r="AO1513" s="944"/>
      <c r="AP1513" s="944"/>
      <c r="AQ1513" s="944"/>
      <c r="AR1513" s="944"/>
      <c r="AS1513" s="944"/>
      <c r="AT1513" s="944"/>
      <c r="AU1513" s="944"/>
      <c r="AV1513" s="944"/>
      <c r="AW1513" s="944"/>
      <c r="AX1513" s="944"/>
      <c r="AY1513" s="944"/>
      <c r="AZ1513" s="944"/>
      <c r="BA1513" s="944"/>
      <c r="BB1513" s="944"/>
      <c r="BC1513" s="944"/>
      <c r="BD1513" s="944"/>
      <c r="BE1513" s="944"/>
      <c r="BF1513" s="945"/>
      <c r="BG1513" s="902"/>
      <c r="BH1513" s="903"/>
      <c r="BI1513" s="903"/>
      <c r="BJ1513" s="903"/>
      <c r="BK1513" s="903"/>
      <c r="BL1513" s="904"/>
      <c r="BM1513" s="105"/>
      <c r="BN1513" s="105"/>
      <c r="BO1513" s="105"/>
      <c r="BP1513" s="105"/>
      <c r="BQ1513" s="105"/>
      <c r="BR1513" s="105"/>
      <c r="BS1513" s="105"/>
      <c r="BT1513" s="105"/>
      <c r="BU1513" s="105"/>
      <c r="BV1513" s="105"/>
      <c r="BW1513" s="105"/>
      <c r="BX1513" s="105"/>
      <c r="BY1513" s="105"/>
      <c r="BZ1513" s="105"/>
      <c r="CA1513" s="105"/>
      <c r="CB1513" s="105"/>
    </row>
    <row r="1514" spans="1:98" s="32" customFormat="1" ht="12.75" customHeight="1">
      <c r="A1514" s="111"/>
      <c r="B1514" s="1256"/>
      <c r="C1514" s="1257"/>
      <c r="D1514" s="1258"/>
      <c r="E1514" s="943"/>
      <c r="F1514" s="944"/>
      <c r="G1514" s="944"/>
      <c r="H1514" s="944"/>
      <c r="I1514" s="944"/>
      <c r="J1514" s="944"/>
      <c r="K1514" s="944"/>
      <c r="L1514" s="944"/>
      <c r="M1514" s="944"/>
      <c r="N1514" s="944"/>
      <c r="O1514" s="944"/>
      <c r="P1514" s="944"/>
      <c r="Q1514" s="944"/>
      <c r="R1514" s="944"/>
      <c r="S1514" s="944"/>
      <c r="T1514" s="944"/>
      <c r="U1514" s="944"/>
      <c r="V1514" s="944"/>
      <c r="W1514" s="944"/>
      <c r="X1514" s="944"/>
      <c r="Y1514" s="944"/>
      <c r="Z1514" s="944"/>
      <c r="AA1514" s="944"/>
      <c r="AB1514" s="944"/>
      <c r="AC1514" s="944"/>
      <c r="AD1514" s="944"/>
      <c r="AE1514" s="944"/>
      <c r="AF1514" s="944"/>
      <c r="AG1514" s="944"/>
      <c r="AH1514" s="944"/>
      <c r="AI1514" s="944"/>
      <c r="AJ1514" s="944"/>
      <c r="AK1514" s="944"/>
      <c r="AL1514" s="944"/>
      <c r="AM1514" s="944"/>
      <c r="AN1514" s="944"/>
      <c r="AO1514" s="944"/>
      <c r="AP1514" s="944"/>
      <c r="AQ1514" s="944"/>
      <c r="AR1514" s="944"/>
      <c r="AS1514" s="944"/>
      <c r="AT1514" s="944"/>
      <c r="AU1514" s="944"/>
      <c r="AV1514" s="944"/>
      <c r="AW1514" s="944"/>
      <c r="AX1514" s="944"/>
      <c r="AY1514" s="944"/>
      <c r="AZ1514" s="944"/>
      <c r="BA1514" s="944"/>
      <c r="BB1514" s="944"/>
      <c r="BC1514" s="944"/>
      <c r="BD1514" s="944"/>
      <c r="BE1514" s="944"/>
      <c r="BF1514" s="945"/>
      <c r="BG1514" s="902"/>
      <c r="BH1514" s="903"/>
      <c r="BI1514" s="903"/>
      <c r="BJ1514" s="903"/>
      <c r="BK1514" s="903"/>
      <c r="BL1514" s="904"/>
      <c r="BM1514" s="105"/>
      <c r="BN1514" s="105"/>
      <c r="BO1514" s="105"/>
      <c r="BP1514" s="105"/>
      <c r="BQ1514" s="105"/>
      <c r="BR1514" s="105"/>
      <c r="BS1514" s="105"/>
      <c r="BT1514" s="105"/>
      <c r="BU1514" s="105"/>
      <c r="BV1514" s="105"/>
      <c r="BW1514" s="105"/>
      <c r="BX1514" s="105"/>
      <c r="BY1514" s="105"/>
      <c r="BZ1514" s="105"/>
      <c r="CA1514" s="105"/>
      <c r="CB1514" s="105"/>
    </row>
    <row r="1515" spans="1:98" s="32" customFormat="1" ht="12.75" customHeight="1">
      <c r="A1515" s="111"/>
      <c r="B1515" s="1259"/>
      <c r="C1515" s="1260"/>
      <c r="D1515" s="1261"/>
      <c r="E1515" s="946"/>
      <c r="F1515" s="947"/>
      <c r="G1515" s="947"/>
      <c r="H1515" s="947"/>
      <c r="I1515" s="947"/>
      <c r="J1515" s="947"/>
      <c r="K1515" s="947"/>
      <c r="L1515" s="947"/>
      <c r="M1515" s="947"/>
      <c r="N1515" s="947"/>
      <c r="O1515" s="947"/>
      <c r="P1515" s="947"/>
      <c r="Q1515" s="947"/>
      <c r="R1515" s="947"/>
      <c r="S1515" s="947"/>
      <c r="T1515" s="947"/>
      <c r="U1515" s="947"/>
      <c r="V1515" s="947"/>
      <c r="W1515" s="947"/>
      <c r="X1515" s="947"/>
      <c r="Y1515" s="947"/>
      <c r="Z1515" s="947"/>
      <c r="AA1515" s="947"/>
      <c r="AB1515" s="947"/>
      <c r="AC1515" s="947"/>
      <c r="AD1515" s="947"/>
      <c r="AE1515" s="947"/>
      <c r="AF1515" s="947"/>
      <c r="AG1515" s="947"/>
      <c r="AH1515" s="947"/>
      <c r="AI1515" s="947"/>
      <c r="AJ1515" s="947"/>
      <c r="AK1515" s="947"/>
      <c r="AL1515" s="947"/>
      <c r="AM1515" s="947"/>
      <c r="AN1515" s="947"/>
      <c r="AO1515" s="947"/>
      <c r="AP1515" s="947"/>
      <c r="AQ1515" s="947"/>
      <c r="AR1515" s="947"/>
      <c r="AS1515" s="947"/>
      <c r="AT1515" s="947"/>
      <c r="AU1515" s="947"/>
      <c r="AV1515" s="947"/>
      <c r="AW1515" s="947"/>
      <c r="AX1515" s="947"/>
      <c r="AY1515" s="947"/>
      <c r="AZ1515" s="947"/>
      <c r="BA1515" s="947"/>
      <c r="BB1515" s="947"/>
      <c r="BC1515" s="947"/>
      <c r="BD1515" s="947"/>
      <c r="BE1515" s="947"/>
      <c r="BF1515" s="948"/>
      <c r="BG1515" s="905"/>
      <c r="BH1515" s="906"/>
      <c r="BI1515" s="906"/>
      <c r="BJ1515" s="906"/>
      <c r="BK1515" s="906"/>
      <c r="BL1515" s="907"/>
      <c r="BM1515" s="105"/>
      <c r="BN1515" s="105"/>
      <c r="BO1515" s="105"/>
      <c r="BP1515" s="105"/>
      <c r="BQ1515" s="105"/>
      <c r="BR1515" s="105"/>
      <c r="BS1515" s="105"/>
      <c r="BT1515" s="105"/>
      <c r="BU1515" s="105"/>
      <c r="BV1515" s="105"/>
      <c r="BW1515" s="105"/>
      <c r="BX1515" s="105"/>
      <c r="BY1515" s="105"/>
      <c r="BZ1515" s="105"/>
      <c r="CA1515" s="105"/>
      <c r="CB1515" s="105"/>
    </row>
    <row r="1516" spans="1:98" s="827" customFormat="1" ht="9.75" customHeight="1">
      <c r="BG1516" s="828"/>
      <c r="BH1516" s="828"/>
      <c r="BI1516" s="828"/>
      <c r="BJ1516" s="828"/>
      <c r="BK1516" s="828"/>
      <c r="BL1516" s="829"/>
      <c r="BM1516" s="829"/>
      <c r="BN1516" s="829"/>
      <c r="BO1516" s="829"/>
      <c r="BP1516" s="829"/>
      <c r="BQ1516" s="829"/>
      <c r="BR1516" s="829"/>
      <c r="BS1516" s="829"/>
      <c r="BT1516" s="829"/>
      <c r="BU1516" s="829"/>
      <c r="BV1516" s="829"/>
      <c r="BW1516" s="829"/>
      <c r="BX1516" s="829"/>
      <c r="BY1516" s="829"/>
      <c r="BZ1516" s="829"/>
      <c r="CA1516" s="829"/>
    </row>
    <row r="1517" spans="1:98" s="830" customFormat="1" ht="12.75" customHeight="1">
      <c r="B1517" s="831"/>
      <c r="C1517" s="831"/>
      <c r="D1517" s="831"/>
      <c r="E1517" s="858" t="s">
        <v>1513</v>
      </c>
      <c r="F1517" s="859"/>
      <c r="G1517" s="859"/>
      <c r="H1517" s="859"/>
      <c r="I1517" s="859"/>
      <c r="J1517" s="859"/>
      <c r="K1517" s="859"/>
      <c r="L1517" s="859"/>
      <c r="M1517" s="859"/>
      <c r="N1517" s="859"/>
      <c r="O1517" s="859"/>
      <c r="P1517" s="859"/>
      <c r="Q1517" s="859"/>
      <c r="R1517" s="859"/>
      <c r="S1517" s="859"/>
      <c r="T1517" s="859"/>
      <c r="U1517" s="859"/>
      <c r="V1517" s="859"/>
      <c r="W1517" s="859"/>
      <c r="X1517" s="859"/>
      <c r="Y1517" s="859"/>
      <c r="Z1517" s="859"/>
      <c r="AA1517" s="859"/>
      <c r="AB1517" s="859"/>
      <c r="AC1517" s="859"/>
      <c r="AD1517" s="859"/>
      <c r="AE1517" s="860"/>
      <c r="AF1517" s="864"/>
      <c r="AG1517" s="865"/>
      <c r="AH1517" s="865"/>
      <c r="AI1517" s="865"/>
      <c r="AJ1517" s="865"/>
      <c r="AK1517" s="865"/>
      <c r="AL1517" s="865"/>
      <c r="AM1517" s="865"/>
      <c r="AN1517" s="865"/>
      <c r="AO1517" s="865"/>
      <c r="AP1517" s="866"/>
      <c r="AQ1517" s="870" t="s">
        <v>1514</v>
      </c>
      <c r="AR1517" s="870"/>
      <c r="AS1517" s="870"/>
      <c r="AT1517" s="870"/>
      <c r="AU1517" s="870"/>
      <c r="AV1517" s="870"/>
      <c r="AW1517" s="870"/>
      <c r="AX1517" s="870"/>
      <c r="AY1517" s="870"/>
      <c r="AZ1517" s="870"/>
      <c r="BA1517" s="870"/>
      <c r="BB1517" s="870"/>
      <c r="BC1517" s="870"/>
      <c r="BD1517" s="870"/>
      <c r="BE1517" s="870"/>
      <c r="BF1517" s="870"/>
      <c r="BG1517" s="832"/>
      <c r="BH1517" s="832"/>
      <c r="BI1517" s="832"/>
      <c r="BJ1517" s="832"/>
      <c r="BK1517" s="832"/>
      <c r="BL1517" s="832"/>
      <c r="BM1517" s="857" t="s">
        <v>82</v>
      </c>
      <c r="BN1517" s="857"/>
      <c r="BO1517" s="857"/>
      <c r="BP1517" s="857"/>
      <c r="BQ1517" s="857"/>
      <c r="BR1517" s="857"/>
      <c r="BS1517" s="857"/>
      <c r="BT1517" s="857"/>
      <c r="BU1517" s="857"/>
      <c r="BV1517" s="857"/>
      <c r="BW1517" s="857"/>
      <c r="BX1517" s="832"/>
      <c r="BY1517" s="832"/>
      <c r="BZ1517" s="832"/>
      <c r="CA1517" s="832"/>
      <c r="CB1517" s="832"/>
      <c r="CC1517" s="832"/>
      <c r="CD1517" s="832"/>
      <c r="CE1517" s="832"/>
      <c r="CF1517" s="832"/>
      <c r="CG1517" s="832"/>
      <c r="CH1517" s="832"/>
      <c r="CK1517" s="833"/>
      <c r="CL1517" s="834"/>
      <c r="CM1517" s="834"/>
      <c r="CN1517" s="834"/>
      <c r="CO1517" s="834"/>
      <c r="CP1517" s="834"/>
      <c r="CQ1517" s="834"/>
      <c r="CR1517" s="834"/>
      <c r="CS1517" s="834"/>
    </row>
    <row r="1518" spans="1:98" s="830" customFormat="1" ht="12.75" customHeight="1">
      <c r="B1518" s="831"/>
      <c r="C1518" s="831"/>
      <c r="D1518" s="831"/>
      <c r="E1518" s="861"/>
      <c r="F1518" s="862"/>
      <c r="G1518" s="862"/>
      <c r="H1518" s="862"/>
      <c r="I1518" s="862"/>
      <c r="J1518" s="862"/>
      <c r="K1518" s="862"/>
      <c r="L1518" s="862"/>
      <c r="M1518" s="862"/>
      <c r="N1518" s="862"/>
      <c r="O1518" s="862"/>
      <c r="P1518" s="862"/>
      <c r="Q1518" s="862"/>
      <c r="R1518" s="862"/>
      <c r="S1518" s="862"/>
      <c r="T1518" s="862"/>
      <c r="U1518" s="862"/>
      <c r="V1518" s="862"/>
      <c r="W1518" s="862"/>
      <c r="X1518" s="862"/>
      <c r="Y1518" s="862"/>
      <c r="Z1518" s="862"/>
      <c r="AA1518" s="862"/>
      <c r="AB1518" s="862"/>
      <c r="AC1518" s="862"/>
      <c r="AD1518" s="862"/>
      <c r="AE1518" s="863"/>
      <c r="AF1518" s="867"/>
      <c r="AG1518" s="868"/>
      <c r="AH1518" s="868"/>
      <c r="AI1518" s="868"/>
      <c r="AJ1518" s="868"/>
      <c r="AK1518" s="868"/>
      <c r="AL1518" s="868"/>
      <c r="AM1518" s="868"/>
      <c r="AN1518" s="868"/>
      <c r="AO1518" s="868"/>
      <c r="AP1518" s="869"/>
      <c r="AQ1518" s="870"/>
      <c r="AR1518" s="870"/>
      <c r="AS1518" s="870"/>
      <c r="AT1518" s="870"/>
      <c r="AU1518" s="870"/>
      <c r="AV1518" s="870"/>
      <c r="AW1518" s="870"/>
      <c r="AX1518" s="870"/>
      <c r="AY1518" s="870"/>
      <c r="AZ1518" s="870"/>
      <c r="BA1518" s="870"/>
      <c r="BB1518" s="870"/>
      <c r="BC1518" s="870"/>
      <c r="BD1518" s="870"/>
      <c r="BE1518" s="870"/>
      <c r="BF1518" s="870"/>
      <c r="BG1518" s="832"/>
      <c r="BH1518" s="832"/>
      <c r="BI1518" s="832"/>
      <c r="BJ1518" s="832"/>
      <c r="BK1518" s="832"/>
      <c r="BL1518" s="832"/>
      <c r="BM1518" s="832"/>
      <c r="BN1518" s="832"/>
      <c r="BO1518" s="832"/>
      <c r="BP1518" s="832"/>
      <c r="BQ1518" s="832"/>
      <c r="BR1518" s="832"/>
      <c r="BS1518" s="832"/>
      <c r="BT1518" s="832"/>
      <c r="BU1518" s="832"/>
      <c r="BV1518" s="832"/>
      <c r="BW1518" s="832"/>
      <c r="BX1518" s="832"/>
      <c r="BY1518" s="832"/>
      <c r="BZ1518" s="832"/>
      <c r="CA1518" s="832"/>
      <c r="CB1518" s="832"/>
      <c r="CC1518" s="832"/>
      <c r="CD1518" s="832"/>
      <c r="CE1518" s="832"/>
      <c r="CF1518" s="832"/>
      <c r="CG1518" s="832"/>
      <c r="CH1518" s="832"/>
      <c r="CK1518" s="833"/>
      <c r="CL1518" s="833"/>
      <c r="CM1518" s="833"/>
      <c r="CN1518" s="833"/>
      <c r="CO1518" s="833"/>
      <c r="CP1518" s="834"/>
      <c r="CQ1518" s="834"/>
      <c r="CR1518" s="834"/>
      <c r="CS1518" s="834"/>
    </row>
    <row r="1519" spans="1:98" s="35" customFormat="1" ht="12" customHeight="1">
      <c r="A1519" s="264"/>
      <c r="B1519" s="36"/>
      <c r="C1519" s="36"/>
      <c r="D1519" s="36"/>
      <c r="E1519" s="36"/>
      <c r="F1519" s="36"/>
      <c r="G1519" s="36"/>
      <c r="H1519" s="36"/>
      <c r="I1519" s="36"/>
      <c r="J1519" s="36"/>
      <c r="K1519" s="36"/>
      <c r="L1519" s="36"/>
      <c r="M1519" s="36"/>
      <c r="N1519" s="36"/>
      <c r="O1519" s="36"/>
      <c r="P1519" s="36"/>
      <c r="Q1519" s="36"/>
      <c r="R1519" s="36"/>
      <c r="S1519" s="36"/>
      <c r="BG1519" s="102"/>
      <c r="BH1519" s="102"/>
      <c r="BI1519" s="102"/>
      <c r="BJ1519" s="102"/>
      <c r="BK1519" s="102"/>
      <c r="BL1519" s="102"/>
      <c r="BM1519" s="130"/>
      <c r="BN1519" s="130"/>
      <c r="BO1519" s="130"/>
      <c r="BP1519" s="130"/>
      <c r="BQ1519" s="130"/>
      <c r="BR1519" s="130"/>
      <c r="BS1519" s="130"/>
      <c r="BT1519" s="130"/>
      <c r="BU1519" s="130"/>
      <c r="BV1519" s="130"/>
      <c r="BW1519" s="130"/>
      <c r="BX1519" s="130"/>
      <c r="BY1519" s="130"/>
      <c r="BZ1519" s="130"/>
      <c r="CA1519" s="130"/>
      <c r="CB1519" s="130"/>
    </row>
    <row r="1520" spans="1:98" s="14" customFormat="1" ht="18" customHeight="1">
      <c r="A1520" s="113" t="s">
        <v>1546</v>
      </c>
      <c r="B1520" s="90"/>
      <c r="C1520" s="90"/>
      <c r="D1520" s="11"/>
      <c r="E1520" s="12"/>
      <c r="F1520" s="12"/>
      <c r="G1520" s="12"/>
      <c r="H1520" s="12"/>
      <c r="I1520" s="12"/>
      <c r="J1520" s="12"/>
      <c r="K1520" s="12"/>
      <c r="L1520" s="12"/>
      <c r="M1520" s="12"/>
      <c r="N1520" s="12"/>
      <c r="O1520" s="12"/>
      <c r="P1520" s="12"/>
      <c r="Q1520" s="12"/>
      <c r="R1520" s="12"/>
      <c r="S1520" s="12"/>
      <c r="T1520" s="12"/>
      <c r="U1520" s="12"/>
      <c r="V1520" s="12"/>
      <c r="W1520" s="13"/>
      <c r="X1520" s="13"/>
      <c r="Y1520" s="13"/>
      <c r="Z1520" s="13"/>
      <c r="AA1520" s="13"/>
      <c r="AB1520" s="13"/>
      <c r="AC1520" s="13"/>
      <c r="AD1520" s="13"/>
      <c r="AE1520" s="13"/>
      <c r="AF1520" s="13"/>
      <c r="AG1520" s="13"/>
      <c r="AH1520" s="13"/>
      <c r="AI1520" s="13"/>
      <c r="AJ1520" s="13"/>
      <c r="AK1520" s="13"/>
      <c r="AL1520" s="13"/>
      <c r="AM1520" s="13"/>
      <c r="AN1520" s="13"/>
      <c r="AO1520" s="13"/>
      <c r="AP1520" s="13"/>
      <c r="BG1520" s="93"/>
      <c r="BH1520" s="93"/>
      <c r="BI1520" s="93"/>
      <c r="BJ1520" s="93"/>
      <c r="BK1520" s="93"/>
      <c r="BL1520" s="93"/>
      <c r="BM1520" s="101"/>
      <c r="BN1520" s="101"/>
      <c r="BO1520" s="101"/>
      <c r="BP1520" s="101"/>
      <c r="BQ1520" s="101"/>
      <c r="BR1520" s="101"/>
      <c r="BS1520" s="101"/>
      <c r="BT1520" s="101"/>
      <c r="BU1520" s="101"/>
      <c r="BV1520" s="101"/>
      <c r="BW1520" s="101"/>
      <c r="BX1520" s="101"/>
      <c r="BY1520" s="101"/>
      <c r="BZ1520" s="101"/>
      <c r="CA1520" s="101"/>
      <c r="CB1520" s="101"/>
    </row>
    <row r="1521" spans="1:98" s="15" customFormat="1" ht="18" customHeight="1">
      <c r="A1521" s="90"/>
      <c r="B1521" s="925" t="s">
        <v>1553</v>
      </c>
      <c r="C1521" s="926"/>
      <c r="D1521" s="926"/>
      <c r="E1521" s="926"/>
      <c r="F1521" s="926"/>
      <c r="G1521" s="926"/>
      <c r="H1521" s="926"/>
      <c r="I1521" s="926"/>
      <c r="J1521" s="926"/>
      <c r="K1521" s="926"/>
      <c r="L1521" s="926"/>
      <c r="M1521" s="926"/>
      <c r="N1521" s="926"/>
      <c r="O1521" s="926"/>
      <c r="P1521" s="926"/>
      <c r="Q1521" s="926"/>
      <c r="R1521" s="926"/>
      <c r="S1521" s="926"/>
      <c r="T1521" s="926"/>
      <c r="U1521" s="926"/>
      <c r="V1521" s="926"/>
      <c r="W1521" s="926"/>
      <c r="X1521" s="926"/>
      <c r="Y1521" s="926"/>
      <c r="Z1521" s="926"/>
      <c r="AA1521" s="926"/>
      <c r="AB1521" s="926"/>
      <c r="AC1521" s="926"/>
      <c r="AD1521" s="926"/>
      <c r="AE1521" s="926"/>
      <c r="AF1521" s="926"/>
      <c r="AG1521" s="926"/>
      <c r="AH1521" s="926"/>
      <c r="AI1521" s="926"/>
      <c r="AJ1521" s="926"/>
      <c r="AK1521" s="926"/>
      <c r="AL1521" s="926"/>
      <c r="AM1521" s="926"/>
      <c r="AN1521" s="926"/>
      <c r="AO1521" s="926"/>
      <c r="AP1521" s="926"/>
      <c r="AQ1521" s="926"/>
      <c r="AR1521" s="926"/>
      <c r="AS1521" s="926"/>
      <c r="AT1521" s="926"/>
      <c r="AU1521" s="926"/>
      <c r="AV1521" s="926"/>
      <c r="AW1521" s="926"/>
      <c r="AX1521" s="926"/>
      <c r="AY1521" s="926"/>
      <c r="AZ1521" s="926"/>
      <c r="BA1521" s="926"/>
      <c r="BB1521" s="926"/>
      <c r="BC1521" s="926"/>
      <c r="BD1521" s="926"/>
      <c r="BE1521" s="926"/>
      <c r="BF1521" s="926"/>
      <c r="BG1521" s="926"/>
      <c r="BH1521" s="926"/>
      <c r="BI1521" s="926"/>
      <c r="BJ1521" s="926"/>
      <c r="BK1521" s="926"/>
      <c r="BL1521" s="927"/>
      <c r="BM1521" s="103"/>
      <c r="BN1521" s="327"/>
      <c r="BO1521" s="143"/>
      <c r="BP1521" s="143"/>
      <c r="BQ1521" s="143"/>
      <c r="BR1521" s="143"/>
      <c r="BS1521" s="143"/>
      <c r="BT1521" s="143"/>
      <c r="BU1521" s="143"/>
      <c r="BV1521" s="143"/>
      <c r="BW1521" s="143"/>
      <c r="BX1521" s="143"/>
      <c r="BY1521" s="143"/>
      <c r="BZ1521" s="143"/>
      <c r="CA1521" s="143"/>
      <c r="CB1521" s="143"/>
      <c r="CC1521" s="143"/>
      <c r="CD1521" s="143"/>
      <c r="CE1521" s="143"/>
      <c r="CF1521" s="143"/>
      <c r="CG1521" s="143"/>
      <c r="CH1521" s="143"/>
      <c r="CI1521" s="143"/>
      <c r="CJ1521" s="143"/>
      <c r="CK1521" s="143"/>
      <c r="CL1521" s="143"/>
      <c r="CM1521" s="143"/>
      <c r="CN1521" s="143"/>
      <c r="CO1521" s="143"/>
      <c r="CP1521" s="143"/>
      <c r="CQ1521" s="143"/>
      <c r="CR1521" s="143"/>
      <c r="CS1521" s="143"/>
      <c r="CT1521" s="143"/>
    </row>
    <row r="1522" spans="1:98" ht="12.75" customHeight="1">
      <c r="A1522" s="263"/>
      <c r="B1522" s="969" t="s">
        <v>30</v>
      </c>
      <c r="C1522" s="970"/>
      <c r="D1522" s="971"/>
      <c r="E1522" s="1166" t="s">
        <v>59</v>
      </c>
      <c r="F1522" s="953"/>
      <c r="G1522" s="953"/>
      <c r="H1522" s="953"/>
      <c r="I1522" s="953"/>
      <c r="J1522" s="953"/>
      <c r="K1522" s="953"/>
      <c r="L1522" s="953"/>
      <c r="M1522" s="953"/>
      <c r="N1522" s="953"/>
      <c r="O1522" s="953"/>
      <c r="P1522" s="953"/>
      <c r="Q1522" s="953"/>
      <c r="R1522" s="953"/>
      <c r="S1522" s="953"/>
      <c r="T1522" s="953"/>
      <c r="U1522" s="953"/>
      <c r="V1522" s="953"/>
      <c r="W1522" s="953"/>
      <c r="X1522" s="953"/>
      <c r="Y1522" s="953"/>
      <c r="Z1522" s="953"/>
      <c r="AA1522" s="953"/>
      <c r="AB1522" s="953"/>
      <c r="AC1522" s="953"/>
      <c r="AD1522" s="953"/>
      <c r="AE1522" s="953"/>
      <c r="AF1522" s="953"/>
      <c r="AG1522" s="953"/>
      <c r="AH1522" s="953"/>
      <c r="AI1522" s="953"/>
      <c r="AJ1522" s="953"/>
      <c r="AK1522" s="953"/>
      <c r="AL1522" s="953"/>
      <c r="AM1522" s="953"/>
      <c r="AN1522" s="953"/>
      <c r="AO1522" s="953"/>
      <c r="AP1522" s="953"/>
      <c r="AQ1522" s="953"/>
      <c r="AR1522" s="953"/>
      <c r="AS1522" s="953"/>
      <c r="AT1522" s="953"/>
      <c r="AU1522" s="953"/>
      <c r="AV1522" s="953"/>
      <c r="AW1522" s="953"/>
      <c r="AX1522" s="953"/>
      <c r="AY1522" s="953"/>
      <c r="AZ1522" s="953"/>
      <c r="BA1522" s="953"/>
      <c r="BB1522" s="953"/>
      <c r="BC1522" s="953"/>
      <c r="BD1522" s="953"/>
      <c r="BE1522" s="953"/>
      <c r="BF1522" s="954"/>
      <c r="BG1522" s="899"/>
      <c r="BH1522" s="900"/>
      <c r="BI1522" s="900"/>
      <c r="BJ1522" s="900"/>
      <c r="BK1522" s="900"/>
      <c r="BL1522" s="901"/>
    </row>
    <row r="1523" spans="1:98" ht="12.75" customHeight="1">
      <c r="A1523" s="263"/>
      <c r="B1523" s="975"/>
      <c r="C1523" s="976"/>
      <c r="D1523" s="977"/>
      <c r="E1523" s="957"/>
      <c r="F1523" s="958"/>
      <c r="G1523" s="958"/>
      <c r="H1523" s="958"/>
      <c r="I1523" s="958"/>
      <c r="J1523" s="958"/>
      <c r="K1523" s="958"/>
      <c r="L1523" s="958"/>
      <c r="M1523" s="958"/>
      <c r="N1523" s="958"/>
      <c r="O1523" s="958"/>
      <c r="P1523" s="958"/>
      <c r="Q1523" s="958"/>
      <c r="R1523" s="958"/>
      <c r="S1523" s="958"/>
      <c r="T1523" s="958"/>
      <c r="U1523" s="958"/>
      <c r="V1523" s="958"/>
      <c r="W1523" s="958"/>
      <c r="X1523" s="958"/>
      <c r="Y1523" s="958"/>
      <c r="Z1523" s="958"/>
      <c r="AA1523" s="958"/>
      <c r="AB1523" s="958"/>
      <c r="AC1523" s="958"/>
      <c r="AD1523" s="958"/>
      <c r="AE1523" s="958"/>
      <c r="AF1523" s="958"/>
      <c r="AG1523" s="958"/>
      <c r="AH1523" s="958"/>
      <c r="AI1523" s="958"/>
      <c r="AJ1523" s="958"/>
      <c r="AK1523" s="958"/>
      <c r="AL1523" s="958"/>
      <c r="AM1523" s="958"/>
      <c r="AN1523" s="958"/>
      <c r="AO1523" s="958"/>
      <c r="AP1523" s="958"/>
      <c r="AQ1523" s="958"/>
      <c r="AR1523" s="958"/>
      <c r="AS1523" s="958"/>
      <c r="AT1523" s="958"/>
      <c r="AU1523" s="958"/>
      <c r="AV1523" s="958"/>
      <c r="AW1523" s="958"/>
      <c r="AX1523" s="958"/>
      <c r="AY1523" s="958"/>
      <c r="AZ1523" s="958"/>
      <c r="BA1523" s="958"/>
      <c r="BB1523" s="958"/>
      <c r="BC1523" s="958"/>
      <c r="BD1523" s="958"/>
      <c r="BE1523" s="958"/>
      <c r="BF1523" s="959"/>
      <c r="BG1523" s="905"/>
      <c r="BH1523" s="906"/>
      <c r="BI1523" s="906"/>
      <c r="BJ1523" s="906"/>
      <c r="BK1523" s="906"/>
      <c r="BL1523" s="907"/>
    </row>
    <row r="1524" spans="1:98" ht="12.75" customHeight="1">
      <c r="A1524" s="263"/>
      <c r="B1524" s="969" t="s">
        <v>33</v>
      </c>
      <c r="C1524" s="970"/>
      <c r="D1524" s="971"/>
      <c r="E1524" s="1166" t="s">
        <v>293</v>
      </c>
      <c r="F1524" s="953"/>
      <c r="G1524" s="953"/>
      <c r="H1524" s="953"/>
      <c r="I1524" s="953"/>
      <c r="J1524" s="953"/>
      <c r="K1524" s="953"/>
      <c r="L1524" s="953"/>
      <c r="M1524" s="953"/>
      <c r="N1524" s="953"/>
      <c r="O1524" s="953"/>
      <c r="P1524" s="953"/>
      <c r="Q1524" s="953"/>
      <c r="R1524" s="953"/>
      <c r="S1524" s="953"/>
      <c r="T1524" s="953"/>
      <c r="U1524" s="953"/>
      <c r="V1524" s="953"/>
      <c r="W1524" s="953"/>
      <c r="X1524" s="953"/>
      <c r="Y1524" s="953"/>
      <c r="Z1524" s="953"/>
      <c r="AA1524" s="953"/>
      <c r="AB1524" s="953"/>
      <c r="AC1524" s="953"/>
      <c r="AD1524" s="953"/>
      <c r="AE1524" s="953"/>
      <c r="AF1524" s="953"/>
      <c r="AG1524" s="953"/>
      <c r="AH1524" s="953"/>
      <c r="AI1524" s="953"/>
      <c r="AJ1524" s="953"/>
      <c r="AK1524" s="953"/>
      <c r="AL1524" s="953"/>
      <c r="AM1524" s="953"/>
      <c r="AN1524" s="953"/>
      <c r="AO1524" s="953"/>
      <c r="AP1524" s="953"/>
      <c r="AQ1524" s="953"/>
      <c r="AR1524" s="953"/>
      <c r="AS1524" s="953"/>
      <c r="AT1524" s="953"/>
      <c r="AU1524" s="953"/>
      <c r="AV1524" s="953"/>
      <c r="AW1524" s="953"/>
      <c r="AX1524" s="953"/>
      <c r="AY1524" s="953"/>
      <c r="AZ1524" s="953"/>
      <c r="BA1524" s="953"/>
      <c r="BB1524" s="953"/>
      <c r="BC1524" s="953"/>
      <c r="BD1524" s="953"/>
      <c r="BE1524" s="953"/>
      <c r="BF1524" s="954"/>
      <c r="BG1524" s="899"/>
      <c r="BH1524" s="900"/>
      <c r="BI1524" s="900"/>
      <c r="BJ1524" s="900"/>
      <c r="BK1524" s="900"/>
      <c r="BL1524" s="901"/>
    </row>
    <row r="1525" spans="1:98" ht="12.75" customHeight="1">
      <c r="A1525" s="263"/>
      <c r="B1525" s="975"/>
      <c r="C1525" s="976"/>
      <c r="D1525" s="977"/>
      <c r="E1525" s="957"/>
      <c r="F1525" s="958"/>
      <c r="G1525" s="958"/>
      <c r="H1525" s="958"/>
      <c r="I1525" s="958"/>
      <c r="J1525" s="958"/>
      <c r="K1525" s="958"/>
      <c r="L1525" s="958"/>
      <c r="M1525" s="958"/>
      <c r="N1525" s="958"/>
      <c r="O1525" s="958"/>
      <c r="P1525" s="958"/>
      <c r="Q1525" s="958"/>
      <c r="R1525" s="958"/>
      <c r="S1525" s="958"/>
      <c r="T1525" s="958"/>
      <c r="U1525" s="958"/>
      <c r="V1525" s="958"/>
      <c r="W1525" s="958"/>
      <c r="X1525" s="958"/>
      <c r="Y1525" s="958"/>
      <c r="Z1525" s="958"/>
      <c r="AA1525" s="958"/>
      <c r="AB1525" s="958"/>
      <c r="AC1525" s="958"/>
      <c r="AD1525" s="958"/>
      <c r="AE1525" s="958"/>
      <c r="AF1525" s="958"/>
      <c r="AG1525" s="958"/>
      <c r="AH1525" s="958"/>
      <c r="AI1525" s="958"/>
      <c r="AJ1525" s="958"/>
      <c r="AK1525" s="958"/>
      <c r="AL1525" s="958"/>
      <c r="AM1525" s="958"/>
      <c r="AN1525" s="958"/>
      <c r="AO1525" s="958"/>
      <c r="AP1525" s="958"/>
      <c r="AQ1525" s="958"/>
      <c r="AR1525" s="958"/>
      <c r="AS1525" s="958"/>
      <c r="AT1525" s="958"/>
      <c r="AU1525" s="958"/>
      <c r="AV1525" s="958"/>
      <c r="AW1525" s="958"/>
      <c r="AX1525" s="958"/>
      <c r="AY1525" s="958"/>
      <c r="AZ1525" s="958"/>
      <c r="BA1525" s="958"/>
      <c r="BB1525" s="958"/>
      <c r="BC1525" s="958"/>
      <c r="BD1525" s="958"/>
      <c r="BE1525" s="958"/>
      <c r="BF1525" s="959"/>
      <c r="BG1525" s="905"/>
      <c r="BH1525" s="906"/>
      <c r="BI1525" s="906"/>
      <c r="BJ1525" s="906"/>
      <c r="BK1525" s="906"/>
      <c r="BL1525" s="907"/>
    </row>
    <row r="1526" spans="1:98" s="135" customFormat="1" ht="12.75" customHeight="1">
      <c r="A1526" s="265"/>
      <c r="B1526" s="969" t="s">
        <v>34</v>
      </c>
      <c r="C1526" s="970"/>
      <c r="D1526" s="971"/>
      <c r="E1526" s="908" t="s">
        <v>458</v>
      </c>
      <c r="F1526" s="909"/>
      <c r="G1526" s="909"/>
      <c r="H1526" s="909"/>
      <c r="I1526" s="909"/>
      <c r="J1526" s="909"/>
      <c r="K1526" s="909"/>
      <c r="L1526" s="909"/>
      <c r="M1526" s="909"/>
      <c r="N1526" s="909"/>
      <c r="O1526" s="909"/>
      <c r="P1526" s="909"/>
      <c r="Q1526" s="909"/>
      <c r="R1526" s="909"/>
      <c r="S1526" s="909"/>
      <c r="T1526" s="909"/>
      <c r="U1526" s="909"/>
      <c r="V1526" s="909"/>
      <c r="W1526" s="909"/>
      <c r="X1526" s="909"/>
      <c r="Y1526" s="909"/>
      <c r="Z1526" s="909"/>
      <c r="AA1526" s="909"/>
      <c r="AB1526" s="909"/>
      <c r="AC1526" s="909"/>
      <c r="AD1526" s="909"/>
      <c r="AE1526" s="909"/>
      <c r="AF1526" s="909"/>
      <c r="AG1526" s="909"/>
      <c r="AH1526" s="909"/>
      <c r="AI1526" s="909"/>
      <c r="AJ1526" s="909"/>
      <c r="AK1526" s="909"/>
      <c r="AL1526" s="909"/>
      <c r="AM1526" s="909"/>
      <c r="AN1526" s="909"/>
      <c r="AO1526" s="909"/>
      <c r="AP1526" s="909"/>
      <c r="AQ1526" s="909"/>
      <c r="AR1526" s="909"/>
      <c r="AS1526" s="909"/>
      <c r="AT1526" s="909"/>
      <c r="AU1526" s="909"/>
      <c r="AV1526" s="909"/>
      <c r="AW1526" s="909"/>
      <c r="AX1526" s="909"/>
      <c r="AY1526" s="909"/>
      <c r="AZ1526" s="909"/>
      <c r="BA1526" s="909"/>
      <c r="BB1526" s="909"/>
      <c r="BC1526" s="909"/>
      <c r="BD1526" s="909"/>
      <c r="BE1526" s="909"/>
      <c r="BF1526" s="910"/>
      <c r="BG1526" s="899"/>
      <c r="BH1526" s="900"/>
      <c r="BI1526" s="900"/>
      <c r="BJ1526" s="900"/>
      <c r="BK1526" s="900"/>
      <c r="BL1526" s="901"/>
      <c r="BM1526" s="134"/>
      <c r="BN1526" s="134"/>
      <c r="BO1526" s="134"/>
      <c r="BP1526" s="134"/>
      <c r="BQ1526" s="134"/>
      <c r="BR1526" s="134"/>
      <c r="BS1526" s="134"/>
      <c r="BT1526" s="134"/>
      <c r="BU1526" s="134"/>
      <c r="BV1526" s="134"/>
      <c r="BW1526" s="134"/>
      <c r="BX1526" s="134"/>
      <c r="BY1526" s="134"/>
      <c r="BZ1526" s="134"/>
      <c r="CA1526" s="134"/>
      <c r="CB1526" s="134"/>
    </row>
    <row r="1527" spans="1:98" s="135" customFormat="1" ht="12.75" customHeight="1">
      <c r="A1527" s="265"/>
      <c r="B1527" s="972"/>
      <c r="C1527" s="973"/>
      <c r="D1527" s="974"/>
      <c r="E1527" s="911"/>
      <c r="F1527" s="912"/>
      <c r="G1527" s="912"/>
      <c r="H1527" s="912"/>
      <c r="I1527" s="912"/>
      <c r="J1527" s="912"/>
      <c r="K1527" s="912"/>
      <c r="L1527" s="912"/>
      <c r="M1527" s="912"/>
      <c r="N1527" s="912"/>
      <c r="O1527" s="912"/>
      <c r="P1527" s="912"/>
      <c r="Q1527" s="912"/>
      <c r="R1527" s="912"/>
      <c r="S1527" s="912"/>
      <c r="T1527" s="912"/>
      <c r="U1527" s="912"/>
      <c r="V1527" s="912"/>
      <c r="W1527" s="912"/>
      <c r="X1527" s="912"/>
      <c r="Y1527" s="912"/>
      <c r="Z1527" s="912"/>
      <c r="AA1527" s="912"/>
      <c r="AB1527" s="912"/>
      <c r="AC1527" s="912"/>
      <c r="AD1527" s="912"/>
      <c r="AE1527" s="912"/>
      <c r="AF1527" s="912"/>
      <c r="AG1527" s="912"/>
      <c r="AH1527" s="912"/>
      <c r="AI1527" s="912"/>
      <c r="AJ1527" s="912"/>
      <c r="AK1527" s="912"/>
      <c r="AL1527" s="912"/>
      <c r="AM1527" s="912"/>
      <c r="AN1527" s="912"/>
      <c r="AO1527" s="912"/>
      <c r="AP1527" s="912"/>
      <c r="AQ1527" s="912"/>
      <c r="AR1527" s="912"/>
      <c r="AS1527" s="912"/>
      <c r="AT1527" s="912"/>
      <c r="AU1527" s="912"/>
      <c r="AV1527" s="912"/>
      <c r="AW1527" s="912"/>
      <c r="AX1527" s="912"/>
      <c r="AY1527" s="912"/>
      <c r="AZ1527" s="912"/>
      <c r="BA1527" s="912"/>
      <c r="BB1527" s="912"/>
      <c r="BC1527" s="912"/>
      <c r="BD1527" s="912"/>
      <c r="BE1527" s="912"/>
      <c r="BF1527" s="913"/>
      <c r="BG1527" s="902"/>
      <c r="BH1527" s="903"/>
      <c r="BI1527" s="903"/>
      <c r="BJ1527" s="903"/>
      <c r="BK1527" s="903"/>
      <c r="BL1527" s="904"/>
      <c r="BM1527" s="134"/>
      <c r="BN1527" s="134"/>
      <c r="BO1527" s="134"/>
      <c r="BP1527" s="134"/>
      <c r="BQ1527" s="134"/>
      <c r="BR1527" s="134"/>
      <c r="BS1527" s="134"/>
      <c r="BT1527" s="134"/>
      <c r="BU1527" s="134"/>
      <c r="BV1527" s="134"/>
      <c r="BW1527" s="134"/>
      <c r="BX1527" s="134"/>
      <c r="BY1527" s="134"/>
      <c r="BZ1527" s="134"/>
      <c r="CA1527" s="134"/>
      <c r="CB1527" s="134"/>
    </row>
    <row r="1528" spans="1:98" s="135" customFormat="1" ht="12.75" customHeight="1">
      <c r="A1528" s="265"/>
      <c r="B1528" s="975"/>
      <c r="C1528" s="976"/>
      <c r="D1528" s="977"/>
      <c r="E1528" s="914"/>
      <c r="F1528" s="915"/>
      <c r="G1528" s="915"/>
      <c r="H1528" s="915"/>
      <c r="I1528" s="915"/>
      <c r="J1528" s="915"/>
      <c r="K1528" s="915"/>
      <c r="L1528" s="915"/>
      <c r="M1528" s="915"/>
      <c r="N1528" s="915"/>
      <c r="O1528" s="915"/>
      <c r="P1528" s="915"/>
      <c r="Q1528" s="915"/>
      <c r="R1528" s="915"/>
      <c r="S1528" s="915"/>
      <c r="T1528" s="915"/>
      <c r="U1528" s="915"/>
      <c r="V1528" s="915"/>
      <c r="W1528" s="915"/>
      <c r="X1528" s="915"/>
      <c r="Y1528" s="915"/>
      <c r="Z1528" s="915"/>
      <c r="AA1528" s="915"/>
      <c r="AB1528" s="915"/>
      <c r="AC1528" s="915"/>
      <c r="AD1528" s="915"/>
      <c r="AE1528" s="915"/>
      <c r="AF1528" s="915"/>
      <c r="AG1528" s="915"/>
      <c r="AH1528" s="915"/>
      <c r="AI1528" s="915"/>
      <c r="AJ1528" s="915"/>
      <c r="AK1528" s="915"/>
      <c r="AL1528" s="915"/>
      <c r="AM1528" s="915"/>
      <c r="AN1528" s="915"/>
      <c r="AO1528" s="915"/>
      <c r="AP1528" s="915"/>
      <c r="AQ1528" s="915"/>
      <c r="AR1528" s="915"/>
      <c r="AS1528" s="915"/>
      <c r="AT1528" s="915"/>
      <c r="AU1528" s="915"/>
      <c r="AV1528" s="915"/>
      <c r="AW1528" s="915"/>
      <c r="AX1528" s="915"/>
      <c r="AY1528" s="915"/>
      <c r="AZ1528" s="915"/>
      <c r="BA1528" s="915"/>
      <c r="BB1528" s="915"/>
      <c r="BC1528" s="915"/>
      <c r="BD1528" s="915"/>
      <c r="BE1528" s="915"/>
      <c r="BF1528" s="916"/>
      <c r="BG1528" s="905"/>
      <c r="BH1528" s="906"/>
      <c r="BI1528" s="906"/>
      <c r="BJ1528" s="906"/>
      <c r="BK1528" s="906"/>
      <c r="BL1528" s="907"/>
      <c r="BM1528" s="134"/>
      <c r="BN1528" s="134"/>
      <c r="BO1528" s="134"/>
      <c r="BP1528" s="134"/>
      <c r="BQ1528" s="134"/>
      <c r="BR1528" s="134"/>
      <c r="BS1528" s="134"/>
      <c r="BT1528" s="134"/>
      <c r="BU1528" s="134"/>
      <c r="BV1528" s="134"/>
      <c r="BW1528" s="134"/>
      <c r="BX1528" s="134"/>
      <c r="BY1528" s="134"/>
      <c r="BZ1528" s="134"/>
      <c r="CA1528" s="134"/>
      <c r="CB1528" s="134"/>
    </row>
    <row r="1529" spans="1:98" ht="12.75" customHeight="1">
      <c r="A1529" s="263"/>
      <c r="B1529" s="969" t="s">
        <v>35</v>
      </c>
      <c r="C1529" s="970"/>
      <c r="D1529" s="971"/>
      <c r="E1529" s="908" t="s">
        <v>149</v>
      </c>
      <c r="F1529" s="909"/>
      <c r="G1529" s="909"/>
      <c r="H1529" s="909"/>
      <c r="I1529" s="909"/>
      <c r="J1529" s="909"/>
      <c r="K1529" s="909"/>
      <c r="L1529" s="909"/>
      <c r="M1529" s="909"/>
      <c r="N1529" s="909"/>
      <c r="O1529" s="909"/>
      <c r="P1529" s="909"/>
      <c r="Q1529" s="909"/>
      <c r="R1529" s="909"/>
      <c r="S1529" s="909"/>
      <c r="T1529" s="909"/>
      <c r="U1529" s="909"/>
      <c r="V1529" s="909"/>
      <c r="W1529" s="909"/>
      <c r="X1529" s="909"/>
      <c r="Y1529" s="909"/>
      <c r="Z1529" s="909"/>
      <c r="AA1529" s="909"/>
      <c r="AB1529" s="909"/>
      <c r="AC1529" s="909"/>
      <c r="AD1529" s="909"/>
      <c r="AE1529" s="909"/>
      <c r="AF1529" s="909"/>
      <c r="AG1529" s="909"/>
      <c r="AH1529" s="909"/>
      <c r="AI1529" s="909"/>
      <c r="AJ1529" s="909"/>
      <c r="AK1529" s="909"/>
      <c r="AL1529" s="909"/>
      <c r="AM1529" s="909"/>
      <c r="AN1529" s="909"/>
      <c r="AO1529" s="909"/>
      <c r="AP1529" s="909"/>
      <c r="AQ1529" s="909"/>
      <c r="AR1529" s="909"/>
      <c r="AS1529" s="909"/>
      <c r="AT1529" s="909"/>
      <c r="AU1529" s="909"/>
      <c r="AV1529" s="909"/>
      <c r="AW1529" s="909"/>
      <c r="AX1529" s="909"/>
      <c r="AY1529" s="909"/>
      <c r="AZ1529" s="909"/>
      <c r="BA1529" s="909"/>
      <c r="BB1529" s="909"/>
      <c r="BC1529" s="909"/>
      <c r="BD1529" s="909"/>
      <c r="BE1529" s="909"/>
      <c r="BF1529" s="910"/>
      <c r="BG1529" s="899"/>
      <c r="BH1529" s="900"/>
      <c r="BI1529" s="900"/>
      <c r="BJ1529" s="900"/>
      <c r="BK1529" s="900"/>
      <c r="BL1529" s="901"/>
    </row>
    <row r="1530" spans="1:98" ht="12.75" customHeight="1">
      <c r="A1530" s="263"/>
      <c r="B1530" s="972"/>
      <c r="C1530" s="973"/>
      <c r="D1530" s="974"/>
      <c r="E1530" s="911"/>
      <c r="F1530" s="912"/>
      <c r="G1530" s="912"/>
      <c r="H1530" s="912"/>
      <c r="I1530" s="912"/>
      <c r="J1530" s="912"/>
      <c r="K1530" s="912"/>
      <c r="L1530" s="912"/>
      <c r="M1530" s="912"/>
      <c r="N1530" s="912"/>
      <c r="O1530" s="912"/>
      <c r="P1530" s="912"/>
      <c r="Q1530" s="912"/>
      <c r="R1530" s="912"/>
      <c r="S1530" s="912"/>
      <c r="T1530" s="912"/>
      <c r="U1530" s="912"/>
      <c r="V1530" s="912"/>
      <c r="W1530" s="912"/>
      <c r="X1530" s="912"/>
      <c r="Y1530" s="912"/>
      <c r="Z1530" s="912"/>
      <c r="AA1530" s="912"/>
      <c r="AB1530" s="912"/>
      <c r="AC1530" s="912"/>
      <c r="AD1530" s="912"/>
      <c r="AE1530" s="912"/>
      <c r="AF1530" s="912"/>
      <c r="AG1530" s="912"/>
      <c r="AH1530" s="912"/>
      <c r="AI1530" s="912"/>
      <c r="AJ1530" s="912"/>
      <c r="AK1530" s="912"/>
      <c r="AL1530" s="912"/>
      <c r="AM1530" s="912"/>
      <c r="AN1530" s="912"/>
      <c r="AO1530" s="912"/>
      <c r="AP1530" s="912"/>
      <c r="AQ1530" s="912"/>
      <c r="AR1530" s="912"/>
      <c r="AS1530" s="912"/>
      <c r="AT1530" s="912"/>
      <c r="AU1530" s="912"/>
      <c r="AV1530" s="912"/>
      <c r="AW1530" s="912"/>
      <c r="AX1530" s="912"/>
      <c r="AY1530" s="912"/>
      <c r="AZ1530" s="912"/>
      <c r="BA1530" s="912"/>
      <c r="BB1530" s="912"/>
      <c r="BC1530" s="912"/>
      <c r="BD1530" s="912"/>
      <c r="BE1530" s="912"/>
      <c r="BF1530" s="913"/>
      <c r="BG1530" s="902"/>
      <c r="BH1530" s="903"/>
      <c r="BI1530" s="903"/>
      <c r="BJ1530" s="903"/>
      <c r="BK1530" s="903"/>
      <c r="BL1530" s="904"/>
    </row>
    <row r="1531" spans="1:98" ht="14.25">
      <c r="A1531" s="263"/>
      <c r="B1531" s="975"/>
      <c r="C1531" s="976"/>
      <c r="D1531" s="977"/>
      <c r="E1531" s="914"/>
      <c r="F1531" s="915"/>
      <c r="G1531" s="915"/>
      <c r="H1531" s="915"/>
      <c r="I1531" s="915"/>
      <c r="J1531" s="915"/>
      <c r="K1531" s="915"/>
      <c r="L1531" s="915"/>
      <c r="M1531" s="915"/>
      <c r="N1531" s="915"/>
      <c r="O1531" s="915"/>
      <c r="P1531" s="915"/>
      <c r="Q1531" s="915"/>
      <c r="R1531" s="915"/>
      <c r="S1531" s="915"/>
      <c r="T1531" s="915"/>
      <c r="U1531" s="915"/>
      <c r="V1531" s="915"/>
      <c r="W1531" s="915"/>
      <c r="X1531" s="915"/>
      <c r="Y1531" s="915"/>
      <c r="Z1531" s="915"/>
      <c r="AA1531" s="915"/>
      <c r="AB1531" s="915"/>
      <c r="AC1531" s="915"/>
      <c r="AD1531" s="915"/>
      <c r="AE1531" s="915"/>
      <c r="AF1531" s="915"/>
      <c r="AG1531" s="915"/>
      <c r="AH1531" s="915"/>
      <c r="AI1531" s="915"/>
      <c r="AJ1531" s="915"/>
      <c r="AK1531" s="915"/>
      <c r="AL1531" s="915"/>
      <c r="AM1531" s="915"/>
      <c r="AN1531" s="915"/>
      <c r="AO1531" s="915"/>
      <c r="AP1531" s="915"/>
      <c r="AQ1531" s="915"/>
      <c r="AR1531" s="915"/>
      <c r="AS1531" s="915"/>
      <c r="AT1531" s="915"/>
      <c r="AU1531" s="915"/>
      <c r="AV1531" s="915"/>
      <c r="AW1531" s="915"/>
      <c r="AX1531" s="915"/>
      <c r="AY1531" s="915"/>
      <c r="AZ1531" s="915"/>
      <c r="BA1531" s="915"/>
      <c r="BB1531" s="915"/>
      <c r="BC1531" s="915"/>
      <c r="BD1531" s="915"/>
      <c r="BE1531" s="915"/>
      <c r="BF1531" s="916"/>
      <c r="BG1531" s="905"/>
      <c r="BH1531" s="906"/>
      <c r="BI1531" s="906"/>
      <c r="BJ1531" s="906"/>
      <c r="BK1531" s="906"/>
      <c r="BL1531" s="907"/>
    </row>
    <row r="1532" spans="1:98" s="15" customFormat="1" ht="18" customHeight="1">
      <c r="A1532" s="90"/>
      <c r="B1532" s="925" t="s">
        <v>1554</v>
      </c>
      <c r="C1532" s="926"/>
      <c r="D1532" s="926"/>
      <c r="E1532" s="926"/>
      <c r="F1532" s="926"/>
      <c r="G1532" s="926"/>
      <c r="H1532" s="926"/>
      <c r="I1532" s="926"/>
      <c r="J1532" s="926"/>
      <c r="K1532" s="926"/>
      <c r="L1532" s="926"/>
      <c r="M1532" s="926"/>
      <c r="N1532" s="926"/>
      <c r="O1532" s="926"/>
      <c r="P1532" s="926"/>
      <c r="Q1532" s="926"/>
      <c r="R1532" s="926"/>
      <c r="S1532" s="926"/>
      <c r="T1532" s="926"/>
      <c r="U1532" s="926"/>
      <c r="V1532" s="926"/>
      <c r="W1532" s="926"/>
      <c r="X1532" s="926"/>
      <c r="Y1532" s="926"/>
      <c r="Z1532" s="926"/>
      <c r="AA1532" s="926"/>
      <c r="AB1532" s="926"/>
      <c r="AC1532" s="926"/>
      <c r="AD1532" s="926"/>
      <c r="AE1532" s="926"/>
      <c r="AF1532" s="926"/>
      <c r="AG1532" s="926"/>
      <c r="AH1532" s="926"/>
      <c r="AI1532" s="926"/>
      <c r="AJ1532" s="926"/>
      <c r="AK1532" s="926"/>
      <c r="AL1532" s="926"/>
      <c r="AM1532" s="926"/>
      <c r="AN1532" s="926"/>
      <c r="AO1532" s="926"/>
      <c r="AP1532" s="926"/>
      <c r="AQ1532" s="926"/>
      <c r="AR1532" s="926"/>
      <c r="AS1532" s="926"/>
      <c r="AT1532" s="926"/>
      <c r="AU1532" s="926"/>
      <c r="AV1532" s="926"/>
      <c r="AW1532" s="926"/>
      <c r="AX1532" s="926"/>
      <c r="AY1532" s="926"/>
      <c r="AZ1532" s="926"/>
      <c r="BA1532" s="926"/>
      <c r="BB1532" s="926"/>
      <c r="BC1532" s="926"/>
      <c r="BD1532" s="926"/>
      <c r="BE1532" s="926"/>
      <c r="BF1532" s="926"/>
      <c r="BG1532" s="926"/>
      <c r="BH1532" s="926"/>
      <c r="BI1532" s="926"/>
      <c r="BJ1532" s="926"/>
      <c r="BK1532" s="926"/>
      <c r="BL1532" s="927"/>
      <c r="BM1532" s="103"/>
      <c r="BN1532" s="327"/>
      <c r="BO1532" s="143"/>
      <c r="BP1532" s="143"/>
      <c r="BQ1532" s="143"/>
      <c r="BR1532" s="143"/>
      <c r="BS1532" s="143"/>
      <c r="BT1532" s="143"/>
      <c r="BU1532" s="143"/>
      <c r="BV1532" s="143"/>
      <c r="BW1532" s="143"/>
      <c r="BX1532" s="143"/>
      <c r="BY1532" s="143"/>
      <c r="BZ1532" s="143"/>
      <c r="CA1532" s="143"/>
      <c r="CB1532" s="143"/>
      <c r="CC1532" s="143"/>
      <c r="CD1532" s="143"/>
      <c r="CE1532" s="143"/>
      <c r="CF1532" s="143"/>
      <c r="CG1532" s="143"/>
      <c r="CH1532" s="143"/>
      <c r="CI1532" s="143"/>
      <c r="CJ1532" s="143"/>
      <c r="CK1532" s="143"/>
      <c r="CL1532" s="143"/>
      <c r="CM1532" s="143"/>
      <c r="CN1532" s="143"/>
      <c r="CO1532" s="143"/>
      <c r="CP1532" s="143"/>
      <c r="CQ1532" s="143"/>
      <c r="CR1532" s="143"/>
      <c r="CS1532" s="143"/>
      <c r="CT1532" s="143"/>
    </row>
    <row r="1533" spans="1:98" s="849" customFormat="1" ht="12" customHeight="1">
      <c r="A1533" s="263"/>
      <c r="B1533" s="969" t="s">
        <v>36</v>
      </c>
      <c r="C1533" s="970"/>
      <c r="D1533" s="971"/>
      <c r="E1533" s="908" t="s">
        <v>1547</v>
      </c>
      <c r="F1533" s="909"/>
      <c r="G1533" s="909"/>
      <c r="H1533" s="909"/>
      <c r="I1533" s="909"/>
      <c r="J1533" s="909"/>
      <c r="K1533" s="909"/>
      <c r="L1533" s="909"/>
      <c r="M1533" s="909"/>
      <c r="N1533" s="909"/>
      <c r="O1533" s="909"/>
      <c r="P1533" s="909"/>
      <c r="Q1533" s="909"/>
      <c r="R1533" s="909"/>
      <c r="S1533" s="909"/>
      <c r="T1533" s="909"/>
      <c r="U1533" s="909"/>
      <c r="V1533" s="909"/>
      <c r="W1533" s="909"/>
      <c r="X1533" s="909"/>
      <c r="Y1533" s="909"/>
      <c r="Z1533" s="909"/>
      <c r="AA1533" s="909"/>
      <c r="AB1533" s="909"/>
      <c r="AC1533" s="909"/>
      <c r="AD1533" s="909"/>
      <c r="AE1533" s="909"/>
      <c r="AF1533" s="909"/>
      <c r="AG1533" s="909"/>
      <c r="AH1533" s="909"/>
      <c r="AI1533" s="909"/>
      <c r="AJ1533" s="909"/>
      <c r="AK1533" s="909"/>
      <c r="AL1533" s="909"/>
      <c r="AM1533" s="909"/>
      <c r="AN1533" s="909"/>
      <c r="AO1533" s="909"/>
      <c r="AP1533" s="909"/>
      <c r="AQ1533" s="909"/>
      <c r="AR1533" s="909"/>
      <c r="AS1533" s="909"/>
      <c r="AT1533" s="909"/>
      <c r="AU1533" s="909"/>
      <c r="AV1533" s="909"/>
      <c r="AW1533" s="909"/>
      <c r="AX1533" s="909"/>
      <c r="AY1533" s="909"/>
      <c r="AZ1533" s="909"/>
      <c r="BA1533" s="909"/>
      <c r="BB1533" s="909"/>
      <c r="BC1533" s="909"/>
      <c r="BD1533" s="909"/>
      <c r="BE1533" s="909"/>
      <c r="BF1533" s="910"/>
      <c r="BG1533" s="899"/>
      <c r="BH1533" s="900"/>
      <c r="BI1533" s="900"/>
      <c r="BJ1533" s="900"/>
      <c r="BK1533" s="900"/>
      <c r="BL1533" s="901"/>
      <c r="BM1533" s="391"/>
      <c r="BN1533" s="391"/>
      <c r="BO1533" s="391"/>
      <c r="BP1533" s="391"/>
      <c r="BQ1533" s="391"/>
      <c r="BR1533" s="391"/>
      <c r="BS1533" s="391"/>
      <c r="BT1533" s="391"/>
      <c r="BU1533" s="391"/>
      <c r="BV1533" s="391"/>
      <c r="BW1533" s="391"/>
      <c r="BX1533" s="391"/>
      <c r="BY1533" s="391"/>
      <c r="BZ1533" s="391"/>
      <c r="CA1533" s="391"/>
      <c r="CB1533" s="391"/>
    </row>
    <row r="1534" spans="1:98" s="849" customFormat="1" ht="12" customHeight="1">
      <c r="A1534" s="263"/>
      <c r="B1534" s="972"/>
      <c r="C1534" s="973"/>
      <c r="D1534" s="974"/>
      <c r="E1534" s="911"/>
      <c r="F1534" s="912"/>
      <c r="G1534" s="912"/>
      <c r="H1534" s="912"/>
      <c r="I1534" s="912"/>
      <c r="J1534" s="912"/>
      <c r="K1534" s="912"/>
      <c r="L1534" s="912"/>
      <c r="M1534" s="912"/>
      <c r="N1534" s="912"/>
      <c r="O1534" s="912"/>
      <c r="P1534" s="912"/>
      <c r="Q1534" s="912"/>
      <c r="R1534" s="912"/>
      <c r="S1534" s="912"/>
      <c r="T1534" s="912"/>
      <c r="U1534" s="912"/>
      <c r="V1534" s="912"/>
      <c r="W1534" s="912"/>
      <c r="X1534" s="912"/>
      <c r="Y1534" s="912"/>
      <c r="Z1534" s="912"/>
      <c r="AA1534" s="912"/>
      <c r="AB1534" s="912"/>
      <c r="AC1534" s="912"/>
      <c r="AD1534" s="912"/>
      <c r="AE1534" s="912"/>
      <c r="AF1534" s="912"/>
      <c r="AG1534" s="912"/>
      <c r="AH1534" s="912"/>
      <c r="AI1534" s="912"/>
      <c r="AJ1534" s="912"/>
      <c r="AK1534" s="912"/>
      <c r="AL1534" s="912"/>
      <c r="AM1534" s="912"/>
      <c r="AN1534" s="912"/>
      <c r="AO1534" s="912"/>
      <c r="AP1534" s="912"/>
      <c r="AQ1534" s="912"/>
      <c r="AR1534" s="912"/>
      <c r="AS1534" s="912"/>
      <c r="AT1534" s="912"/>
      <c r="AU1534" s="912"/>
      <c r="AV1534" s="912"/>
      <c r="AW1534" s="912"/>
      <c r="AX1534" s="912"/>
      <c r="AY1534" s="912"/>
      <c r="AZ1534" s="912"/>
      <c r="BA1534" s="912"/>
      <c r="BB1534" s="912"/>
      <c r="BC1534" s="912"/>
      <c r="BD1534" s="912"/>
      <c r="BE1534" s="912"/>
      <c r="BF1534" s="913"/>
      <c r="BG1534" s="902"/>
      <c r="BH1534" s="903"/>
      <c r="BI1534" s="903"/>
      <c r="BJ1534" s="903"/>
      <c r="BK1534" s="903"/>
      <c r="BL1534" s="904"/>
      <c r="BM1534" s="391"/>
      <c r="BN1534" s="391"/>
      <c r="BO1534" s="391"/>
      <c r="BP1534" s="391"/>
      <c r="BQ1534" s="391"/>
      <c r="BR1534" s="391"/>
      <c r="BS1534" s="391"/>
      <c r="BT1534" s="391"/>
      <c r="BU1534" s="391"/>
      <c r="BV1534" s="391"/>
      <c r="BW1534" s="391"/>
      <c r="BX1534" s="391"/>
      <c r="BY1534" s="391"/>
      <c r="BZ1534" s="391"/>
      <c r="CA1534" s="391"/>
      <c r="CB1534" s="391"/>
    </row>
    <row r="1535" spans="1:98" s="849" customFormat="1" ht="12" customHeight="1">
      <c r="A1535" s="263"/>
      <c r="B1535" s="972"/>
      <c r="C1535" s="973"/>
      <c r="D1535" s="974"/>
      <c r="E1535" s="911"/>
      <c r="F1535" s="912"/>
      <c r="G1535" s="912"/>
      <c r="H1535" s="912"/>
      <c r="I1535" s="912"/>
      <c r="J1535" s="912"/>
      <c r="K1535" s="912"/>
      <c r="L1535" s="912"/>
      <c r="M1535" s="912"/>
      <c r="N1535" s="912"/>
      <c r="O1535" s="912"/>
      <c r="P1535" s="912"/>
      <c r="Q1535" s="912"/>
      <c r="R1535" s="912"/>
      <c r="S1535" s="912"/>
      <c r="T1535" s="912"/>
      <c r="U1535" s="912"/>
      <c r="V1535" s="912"/>
      <c r="W1535" s="912"/>
      <c r="X1535" s="912"/>
      <c r="Y1535" s="912"/>
      <c r="Z1535" s="912"/>
      <c r="AA1535" s="912"/>
      <c r="AB1535" s="912"/>
      <c r="AC1535" s="912"/>
      <c r="AD1535" s="912"/>
      <c r="AE1535" s="912"/>
      <c r="AF1535" s="912"/>
      <c r="AG1535" s="912"/>
      <c r="AH1535" s="912"/>
      <c r="AI1535" s="912"/>
      <c r="AJ1535" s="912"/>
      <c r="AK1535" s="912"/>
      <c r="AL1535" s="912"/>
      <c r="AM1535" s="912"/>
      <c r="AN1535" s="912"/>
      <c r="AO1535" s="912"/>
      <c r="AP1535" s="912"/>
      <c r="AQ1535" s="912"/>
      <c r="AR1535" s="912"/>
      <c r="AS1535" s="912"/>
      <c r="AT1535" s="912"/>
      <c r="AU1535" s="912"/>
      <c r="AV1535" s="912"/>
      <c r="AW1535" s="912"/>
      <c r="AX1535" s="912"/>
      <c r="AY1535" s="912"/>
      <c r="AZ1535" s="912"/>
      <c r="BA1535" s="912"/>
      <c r="BB1535" s="912"/>
      <c r="BC1535" s="912"/>
      <c r="BD1535" s="912"/>
      <c r="BE1535" s="912"/>
      <c r="BF1535" s="913"/>
      <c r="BG1535" s="902"/>
      <c r="BH1535" s="903"/>
      <c r="BI1535" s="903"/>
      <c r="BJ1535" s="903"/>
      <c r="BK1535" s="903"/>
      <c r="BL1535" s="904"/>
      <c r="BM1535" s="391"/>
      <c r="BN1535" s="391"/>
      <c r="BO1535" s="391"/>
      <c r="BP1535" s="391"/>
      <c r="BQ1535" s="391"/>
      <c r="BR1535" s="391"/>
      <c r="BS1535" s="391"/>
      <c r="BT1535" s="391"/>
      <c r="BU1535" s="391"/>
      <c r="BV1535" s="391"/>
      <c r="BW1535" s="391"/>
      <c r="BX1535" s="391"/>
      <c r="BY1535" s="391"/>
      <c r="BZ1535" s="391"/>
      <c r="CA1535" s="391"/>
      <c r="CB1535" s="391"/>
    </row>
    <row r="1536" spans="1:98" s="849" customFormat="1" ht="12" customHeight="1">
      <c r="A1536" s="263"/>
      <c r="B1536" s="972"/>
      <c r="C1536" s="973"/>
      <c r="D1536" s="974"/>
      <c r="E1536" s="911"/>
      <c r="F1536" s="912"/>
      <c r="G1536" s="912"/>
      <c r="H1536" s="912"/>
      <c r="I1536" s="912"/>
      <c r="J1536" s="912"/>
      <c r="K1536" s="912"/>
      <c r="L1536" s="912"/>
      <c r="M1536" s="912"/>
      <c r="N1536" s="912"/>
      <c r="O1536" s="912"/>
      <c r="P1536" s="912"/>
      <c r="Q1536" s="912"/>
      <c r="R1536" s="912"/>
      <c r="S1536" s="912"/>
      <c r="T1536" s="912"/>
      <c r="U1536" s="912"/>
      <c r="V1536" s="912"/>
      <c r="W1536" s="912"/>
      <c r="X1536" s="912"/>
      <c r="Y1536" s="912"/>
      <c r="Z1536" s="912"/>
      <c r="AA1536" s="912"/>
      <c r="AB1536" s="912"/>
      <c r="AC1536" s="912"/>
      <c r="AD1536" s="912"/>
      <c r="AE1536" s="912"/>
      <c r="AF1536" s="912"/>
      <c r="AG1536" s="912"/>
      <c r="AH1536" s="912"/>
      <c r="AI1536" s="912"/>
      <c r="AJ1536" s="912"/>
      <c r="AK1536" s="912"/>
      <c r="AL1536" s="912"/>
      <c r="AM1536" s="912"/>
      <c r="AN1536" s="912"/>
      <c r="AO1536" s="912"/>
      <c r="AP1536" s="912"/>
      <c r="AQ1536" s="912"/>
      <c r="AR1536" s="912"/>
      <c r="AS1536" s="912"/>
      <c r="AT1536" s="912"/>
      <c r="AU1536" s="912"/>
      <c r="AV1536" s="912"/>
      <c r="AW1536" s="912"/>
      <c r="AX1536" s="912"/>
      <c r="AY1536" s="912"/>
      <c r="AZ1536" s="912"/>
      <c r="BA1536" s="912"/>
      <c r="BB1536" s="912"/>
      <c r="BC1536" s="912"/>
      <c r="BD1536" s="912"/>
      <c r="BE1536" s="912"/>
      <c r="BF1536" s="913"/>
      <c r="BG1536" s="902"/>
      <c r="BH1536" s="903"/>
      <c r="BI1536" s="903"/>
      <c r="BJ1536" s="903"/>
      <c r="BK1536" s="903"/>
      <c r="BL1536" s="904"/>
      <c r="BM1536" s="391"/>
      <c r="BN1536" s="391"/>
      <c r="BO1536" s="391"/>
      <c r="BP1536" s="391"/>
      <c r="BQ1536" s="391"/>
      <c r="BR1536" s="391"/>
      <c r="BS1536" s="391"/>
      <c r="BT1536" s="391"/>
      <c r="BU1536" s="391"/>
      <c r="BV1536" s="391"/>
      <c r="BW1536" s="391"/>
      <c r="BX1536" s="391"/>
      <c r="BY1536" s="391"/>
      <c r="BZ1536" s="391"/>
      <c r="CA1536" s="391"/>
      <c r="CB1536" s="391"/>
    </row>
    <row r="1537" spans="1:97" s="849" customFormat="1" ht="12.75" customHeight="1">
      <c r="A1537" s="263"/>
      <c r="B1537" s="972"/>
      <c r="C1537" s="973"/>
      <c r="D1537" s="974"/>
      <c r="E1537" s="978" t="s">
        <v>12</v>
      </c>
      <c r="F1537" s="979"/>
      <c r="G1537" s="960" t="s">
        <v>1549</v>
      </c>
      <c r="H1537" s="960"/>
      <c r="I1537" s="960"/>
      <c r="J1537" s="960"/>
      <c r="K1537" s="960"/>
      <c r="L1537" s="960"/>
      <c r="M1537" s="960"/>
      <c r="N1537" s="960"/>
      <c r="O1537" s="960"/>
      <c r="P1537" s="960"/>
      <c r="Q1537" s="960"/>
      <c r="R1537" s="960"/>
      <c r="S1537" s="960"/>
      <c r="T1537" s="960"/>
      <c r="U1537" s="960"/>
      <c r="V1537" s="960"/>
      <c r="W1537" s="960"/>
      <c r="X1537" s="960"/>
      <c r="Y1537" s="960"/>
      <c r="Z1537" s="960"/>
      <c r="AA1537" s="960"/>
      <c r="AB1537" s="960"/>
      <c r="AC1537" s="960"/>
      <c r="AD1537" s="960"/>
      <c r="AE1537" s="960"/>
      <c r="AF1537" s="960"/>
      <c r="AG1537" s="960"/>
      <c r="AH1537" s="960"/>
      <c r="AI1537" s="960"/>
      <c r="AJ1537" s="960"/>
      <c r="AK1537" s="960"/>
      <c r="AL1537" s="960"/>
      <c r="AM1537" s="960"/>
      <c r="AN1537" s="960"/>
      <c r="AO1537" s="960"/>
      <c r="AP1537" s="960"/>
      <c r="AQ1537" s="960"/>
      <c r="AR1537" s="960"/>
      <c r="AS1537" s="960"/>
      <c r="AT1537" s="960"/>
      <c r="AU1537" s="960"/>
      <c r="AV1537" s="960"/>
      <c r="AW1537" s="960"/>
      <c r="AX1537" s="960"/>
      <c r="AY1537" s="960"/>
      <c r="AZ1537" s="960"/>
      <c r="BA1537" s="960"/>
      <c r="BB1537" s="960"/>
      <c r="BC1537" s="960"/>
      <c r="BD1537" s="960"/>
      <c r="BE1537" s="960"/>
      <c r="BF1537" s="961"/>
      <c r="BG1537" s="902"/>
      <c r="BH1537" s="903"/>
      <c r="BI1537" s="903"/>
      <c r="BJ1537" s="903"/>
      <c r="BK1537" s="903"/>
      <c r="BL1537" s="904"/>
      <c r="BM1537" s="391"/>
      <c r="BN1537" s="391"/>
      <c r="BO1537" s="391"/>
      <c r="BP1537" s="391"/>
      <c r="BQ1537" s="391"/>
      <c r="BR1537" s="391"/>
      <c r="BS1537" s="391"/>
      <c r="BT1537" s="391"/>
      <c r="BU1537" s="391"/>
      <c r="BV1537" s="391"/>
      <c r="BW1537" s="391"/>
      <c r="BX1537" s="391"/>
      <c r="BY1537" s="391"/>
      <c r="BZ1537" s="391"/>
      <c r="CA1537" s="391"/>
      <c r="CB1537" s="391"/>
    </row>
    <row r="1538" spans="1:97" s="849" customFormat="1" ht="12.75" customHeight="1">
      <c r="A1538" s="263"/>
      <c r="B1538" s="972"/>
      <c r="C1538" s="973"/>
      <c r="D1538" s="974"/>
      <c r="E1538" s="309"/>
      <c r="F1538" s="847"/>
      <c r="G1538" s="960"/>
      <c r="H1538" s="960"/>
      <c r="I1538" s="960"/>
      <c r="J1538" s="960"/>
      <c r="K1538" s="960"/>
      <c r="L1538" s="960"/>
      <c r="M1538" s="960"/>
      <c r="N1538" s="960"/>
      <c r="O1538" s="960"/>
      <c r="P1538" s="960"/>
      <c r="Q1538" s="960"/>
      <c r="R1538" s="960"/>
      <c r="S1538" s="960"/>
      <c r="T1538" s="960"/>
      <c r="U1538" s="960"/>
      <c r="V1538" s="960"/>
      <c r="W1538" s="960"/>
      <c r="X1538" s="960"/>
      <c r="Y1538" s="960"/>
      <c r="Z1538" s="960"/>
      <c r="AA1538" s="960"/>
      <c r="AB1538" s="960"/>
      <c r="AC1538" s="960"/>
      <c r="AD1538" s="960"/>
      <c r="AE1538" s="960"/>
      <c r="AF1538" s="960"/>
      <c r="AG1538" s="960"/>
      <c r="AH1538" s="960"/>
      <c r="AI1538" s="960"/>
      <c r="AJ1538" s="960"/>
      <c r="AK1538" s="960"/>
      <c r="AL1538" s="960"/>
      <c r="AM1538" s="960"/>
      <c r="AN1538" s="960"/>
      <c r="AO1538" s="960"/>
      <c r="AP1538" s="960"/>
      <c r="AQ1538" s="960"/>
      <c r="AR1538" s="960"/>
      <c r="AS1538" s="960"/>
      <c r="AT1538" s="960"/>
      <c r="AU1538" s="960"/>
      <c r="AV1538" s="960"/>
      <c r="AW1538" s="960"/>
      <c r="AX1538" s="960"/>
      <c r="AY1538" s="960"/>
      <c r="AZ1538" s="960"/>
      <c r="BA1538" s="960"/>
      <c r="BB1538" s="960"/>
      <c r="BC1538" s="960"/>
      <c r="BD1538" s="960"/>
      <c r="BE1538" s="960"/>
      <c r="BF1538" s="961"/>
      <c r="BG1538" s="902"/>
      <c r="BH1538" s="903"/>
      <c r="BI1538" s="903"/>
      <c r="BJ1538" s="903"/>
      <c r="BK1538" s="903"/>
      <c r="BL1538" s="904"/>
      <c r="BM1538" s="391"/>
      <c r="BN1538" s="391"/>
      <c r="BO1538" s="391"/>
      <c r="BP1538" s="391"/>
      <c r="BQ1538" s="391"/>
      <c r="BR1538" s="391"/>
      <c r="BS1538" s="391"/>
      <c r="BT1538" s="391"/>
      <c r="BU1538" s="391"/>
      <c r="BV1538" s="391"/>
      <c r="BW1538" s="391"/>
      <c r="BX1538" s="391"/>
      <c r="BY1538" s="391"/>
      <c r="BZ1538" s="391"/>
      <c r="CA1538" s="391"/>
      <c r="CB1538" s="391"/>
    </row>
    <row r="1539" spans="1:97" s="849" customFormat="1" ht="12.75" customHeight="1">
      <c r="A1539" s="263"/>
      <c r="B1539" s="972"/>
      <c r="C1539" s="973"/>
      <c r="D1539" s="974"/>
      <c r="E1539" s="978" t="s">
        <v>1548</v>
      </c>
      <c r="F1539" s="979"/>
      <c r="G1539" s="960" t="s">
        <v>1550</v>
      </c>
      <c r="H1539" s="960"/>
      <c r="I1539" s="960"/>
      <c r="J1539" s="960"/>
      <c r="K1539" s="960"/>
      <c r="L1539" s="960"/>
      <c r="M1539" s="960"/>
      <c r="N1539" s="960"/>
      <c r="O1539" s="960"/>
      <c r="P1539" s="960"/>
      <c r="Q1539" s="960"/>
      <c r="R1539" s="960"/>
      <c r="S1539" s="960"/>
      <c r="T1539" s="960"/>
      <c r="U1539" s="960"/>
      <c r="V1539" s="960"/>
      <c r="W1539" s="960"/>
      <c r="X1539" s="960"/>
      <c r="Y1539" s="960"/>
      <c r="Z1539" s="960"/>
      <c r="AA1539" s="960"/>
      <c r="AB1539" s="960"/>
      <c r="AC1539" s="960"/>
      <c r="AD1539" s="960"/>
      <c r="AE1539" s="960"/>
      <c r="AF1539" s="960"/>
      <c r="AG1539" s="960"/>
      <c r="AH1539" s="960"/>
      <c r="AI1539" s="960"/>
      <c r="AJ1539" s="960"/>
      <c r="AK1539" s="960"/>
      <c r="AL1539" s="960"/>
      <c r="AM1539" s="960"/>
      <c r="AN1539" s="960"/>
      <c r="AO1539" s="960"/>
      <c r="AP1539" s="960"/>
      <c r="AQ1539" s="960"/>
      <c r="AR1539" s="960"/>
      <c r="AS1539" s="960"/>
      <c r="AT1539" s="960"/>
      <c r="AU1539" s="960"/>
      <c r="AV1539" s="960"/>
      <c r="AW1539" s="960"/>
      <c r="AX1539" s="960"/>
      <c r="AY1539" s="960"/>
      <c r="AZ1539" s="960"/>
      <c r="BA1539" s="960"/>
      <c r="BB1539" s="960"/>
      <c r="BC1539" s="960"/>
      <c r="BD1539" s="960"/>
      <c r="BE1539" s="960"/>
      <c r="BF1539" s="961"/>
      <c r="BG1539" s="902"/>
      <c r="BH1539" s="903"/>
      <c r="BI1539" s="903"/>
      <c r="BJ1539" s="903"/>
      <c r="BK1539" s="903"/>
      <c r="BL1539" s="904"/>
      <c r="BM1539" s="391"/>
      <c r="BN1539" s="391"/>
      <c r="BO1539" s="391"/>
      <c r="BP1539" s="391"/>
      <c r="BQ1539" s="391"/>
      <c r="BR1539" s="391"/>
      <c r="BS1539" s="391"/>
      <c r="BT1539" s="391"/>
      <c r="BU1539" s="391"/>
      <c r="BV1539" s="391"/>
      <c r="BW1539" s="391"/>
      <c r="BX1539" s="391"/>
      <c r="BY1539" s="391"/>
      <c r="BZ1539" s="391"/>
      <c r="CA1539" s="391"/>
      <c r="CB1539" s="391"/>
    </row>
    <row r="1540" spans="1:97" s="849" customFormat="1" ht="12.75" customHeight="1">
      <c r="A1540" s="263"/>
      <c r="B1540" s="972"/>
      <c r="C1540" s="973"/>
      <c r="D1540" s="974"/>
      <c r="E1540" s="845"/>
      <c r="F1540" s="846"/>
      <c r="G1540" s="960"/>
      <c r="H1540" s="960"/>
      <c r="I1540" s="960"/>
      <c r="J1540" s="960"/>
      <c r="K1540" s="960"/>
      <c r="L1540" s="960"/>
      <c r="M1540" s="960"/>
      <c r="N1540" s="960"/>
      <c r="O1540" s="960"/>
      <c r="P1540" s="960"/>
      <c r="Q1540" s="960"/>
      <c r="R1540" s="960"/>
      <c r="S1540" s="960"/>
      <c r="T1540" s="960"/>
      <c r="U1540" s="960"/>
      <c r="V1540" s="960"/>
      <c r="W1540" s="960"/>
      <c r="X1540" s="960"/>
      <c r="Y1540" s="960"/>
      <c r="Z1540" s="960"/>
      <c r="AA1540" s="960"/>
      <c r="AB1540" s="960"/>
      <c r="AC1540" s="960"/>
      <c r="AD1540" s="960"/>
      <c r="AE1540" s="960"/>
      <c r="AF1540" s="960"/>
      <c r="AG1540" s="960"/>
      <c r="AH1540" s="960"/>
      <c r="AI1540" s="960"/>
      <c r="AJ1540" s="960"/>
      <c r="AK1540" s="960"/>
      <c r="AL1540" s="960"/>
      <c r="AM1540" s="960"/>
      <c r="AN1540" s="960"/>
      <c r="AO1540" s="960"/>
      <c r="AP1540" s="960"/>
      <c r="AQ1540" s="960"/>
      <c r="AR1540" s="960"/>
      <c r="AS1540" s="960"/>
      <c r="AT1540" s="960"/>
      <c r="AU1540" s="960"/>
      <c r="AV1540" s="960"/>
      <c r="AW1540" s="960"/>
      <c r="AX1540" s="960"/>
      <c r="AY1540" s="960"/>
      <c r="AZ1540" s="960"/>
      <c r="BA1540" s="960"/>
      <c r="BB1540" s="960"/>
      <c r="BC1540" s="960"/>
      <c r="BD1540" s="960"/>
      <c r="BE1540" s="960"/>
      <c r="BF1540" s="961"/>
      <c r="BG1540" s="902"/>
      <c r="BH1540" s="903"/>
      <c r="BI1540" s="903"/>
      <c r="BJ1540" s="903"/>
      <c r="BK1540" s="903"/>
      <c r="BL1540" s="904"/>
      <c r="BM1540" s="391"/>
      <c r="BN1540" s="391"/>
      <c r="BO1540" s="391"/>
      <c r="BP1540" s="391"/>
      <c r="BQ1540" s="391"/>
      <c r="BR1540" s="391"/>
      <c r="BS1540" s="391"/>
      <c r="BT1540" s="391"/>
      <c r="BU1540" s="391"/>
      <c r="BV1540" s="391"/>
      <c r="BW1540" s="391"/>
      <c r="BX1540" s="391"/>
      <c r="BY1540" s="391"/>
      <c r="BZ1540" s="391"/>
      <c r="CA1540" s="391"/>
      <c r="CB1540" s="391"/>
    </row>
    <row r="1541" spans="1:97" s="849" customFormat="1" ht="12.75" customHeight="1">
      <c r="A1541" s="263"/>
      <c r="B1541" s="972"/>
      <c r="C1541" s="973"/>
      <c r="D1541" s="974"/>
      <c r="E1541" s="309"/>
      <c r="F1541" s="847"/>
      <c r="G1541" s="960"/>
      <c r="H1541" s="960"/>
      <c r="I1541" s="960"/>
      <c r="J1541" s="960"/>
      <c r="K1541" s="960"/>
      <c r="L1541" s="960"/>
      <c r="M1541" s="960"/>
      <c r="N1541" s="960"/>
      <c r="O1541" s="960"/>
      <c r="P1541" s="960"/>
      <c r="Q1541" s="960"/>
      <c r="R1541" s="960"/>
      <c r="S1541" s="960"/>
      <c r="T1541" s="960"/>
      <c r="U1541" s="960"/>
      <c r="V1541" s="960"/>
      <c r="W1541" s="960"/>
      <c r="X1541" s="960"/>
      <c r="Y1541" s="960"/>
      <c r="Z1541" s="960"/>
      <c r="AA1541" s="960"/>
      <c r="AB1541" s="960"/>
      <c r="AC1541" s="960"/>
      <c r="AD1541" s="960"/>
      <c r="AE1541" s="960"/>
      <c r="AF1541" s="960"/>
      <c r="AG1541" s="960"/>
      <c r="AH1541" s="960"/>
      <c r="AI1541" s="960"/>
      <c r="AJ1541" s="960"/>
      <c r="AK1541" s="960"/>
      <c r="AL1541" s="960"/>
      <c r="AM1541" s="960"/>
      <c r="AN1541" s="960"/>
      <c r="AO1541" s="960"/>
      <c r="AP1541" s="960"/>
      <c r="AQ1541" s="960"/>
      <c r="AR1541" s="960"/>
      <c r="AS1541" s="960"/>
      <c r="AT1541" s="960"/>
      <c r="AU1541" s="960"/>
      <c r="AV1541" s="960"/>
      <c r="AW1541" s="960"/>
      <c r="AX1541" s="960"/>
      <c r="AY1541" s="960"/>
      <c r="AZ1541" s="960"/>
      <c r="BA1541" s="960"/>
      <c r="BB1541" s="960"/>
      <c r="BC1541" s="960"/>
      <c r="BD1541" s="960"/>
      <c r="BE1541" s="960"/>
      <c r="BF1541" s="961"/>
      <c r="BG1541" s="902"/>
      <c r="BH1541" s="903"/>
      <c r="BI1541" s="903"/>
      <c r="BJ1541" s="903"/>
      <c r="BK1541" s="903"/>
      <c r="BL1541" s="904"/>
      <c r="BM1541" s="391"/>
      <c r="BN1541" s="391"/>
      <c r="BO1541" s="391"/>
      <c r="BP1541" s="391"/>
      <c r="BQ1541" s="391"/>
      <c r="BR1541" s="391"/>
      <c r="BS1541" s="391"/>
      <c r="BT1541" s="391"/>
      <c r="BU1541" s="391"/>
      <c r="BV1541" s="391"/>
      <c r="BW1541" s="391"/>
      <c r="BX1541" s="391"/>
      <c r="BY1541" s="391"/>
      <c r="BZ1541" s="391"/>
      <c r="CA1541" s="391"/>
      <c r="CB1541" s="391"/>
    </row>
    <row r="1542" spans="1:97" s="849" customFormat="1" ht="3" customHeight="1">
      <c r="A1542" s="263"/>
      <c r="B1542" s="975"/>
      <c r="C1542" s="976"/>
      <c r="D1542" s="977"/>
      <c r="E1542" s="839"/>
      <c r="F1542" s="840"/>
      <c r="G1542" s="840"/>
      <c r="H1542" s="840"/>
      <c r="I1542" s="840"/>
      <c r="J1542" s="840"/>
      <c r="K1542" s="840"/>
      <c r="L1542" s="840"/>
      <c r="M1542" s="840"/>
      <c r="N1542" s="840"/>
      <c r="O1542" s="840"/>
      <c r="P1542" s="840"/>
      <c r="Q1542" s="840"/>
      <c r="R1542" s="840"/>
      <c r="S1542" s="840"/>
      <c r="T1542" s="840"/>
      <c r="U1542" s="840"/>
      <c r="V1542" s="840"/>
      <c r="W1542" s="840"/>
      <c r="X1542" s="840"/>
      <c r="Y1542" s="840"/>
      <c r="Z1542" s="840"/>
      <c r="AA1542" s="840"/>
      <c r="AB1542" s="840"/>
      <c r="AC1542" s="840"/>
      <c r="AD1542" s="840"/>
      <c r="AE1542" s="840"/>
      <c r="AF1542" s="840"/>
      <c r="AG1542" s="840"/>
      <c r="AH1542" s="840"/>
      <c r="AI1542" s="840"/>
      <c r="AJ1542" s="840"/>
      <c r="AK1542" s="840"/>
      <c r="AL1542" s="840"/>
      <c r="AM1542" s="840"/>
      <c r="AN1542" s="840"/>
      <c r="AO1542" s="840"/>
      <c r="AP1542" s="840"/>
      <c r="AQ1542" s="840"/>
      <c r="AR1542" s="840"/>
      <c r="AS1542" s="840"/>
      <c r="AT1542" s="840"/>
      <c r="AU1542" s="840"/>
      <c r="AV1542" s="840"/>
      <c r="AW1542" s="840"/>
      <c r="AX1542" s="840"/>
      <c r="AY1542" s="840"/>
      <c r="AZ1542" s="840"/>
      <c r="BA1542" s="840"/>
      <c r="BB1542" s="840"/>
      <c r="BC1542" s="840"/>
      <c r="BD1542" s="840"/>
      <c r="BE1542" s="840"/>
      <c r="BF1542" s="841"/>
      <c r="BG1542" s="905"/>
      <c r="BH1542" s="906"/>
      <c r="BI1542" s="906"/>
      <c r="BJ1542" s="906"/>
      <c r="BK1542" s="906"/>
      <c r="BL1542" s="907"/>
      <c r="BM1542" s="391"/>
      <c r="BN1542" s="391"/>
      <c r="BO1542" s="391"/>
      <c r="BP1542" s="391"/>
      <c r="BQ1542" s="391"/>
      <c r="BR1542" s="391"/>
      <c r="BS1542" s="391"/>
      <c r="BT1542" s="391"/>
      <c r="BU1542" s="391"/>
      <c r="BV1542" s="391"/>
      <c r="BW1542" s="391"/>
      <c r="BX1542" s="391"/>
      <c r="BY1542" s="391"/>
      <c r="BZ1542" s="391"/>
      <c r="CA1542" s="391"/>
      <c r="CB1542" s="391"/>
    </row>
    <row r="1543" spans="1:97" s="827" customFormat="1" ht="9.75" customHeight="1">
      <c r="E1543" s="851"/>
      <c r="F1543" s="851"/>
      <c r="G1543" s="851"/>
      <c r="H1543" s="851"/>
      <c r="I1543" s="851"/>
      <c r="J1543" s="851"/>
      <c r="K1543" s="851"/>
      <c r="L1543" s="851"/>
      <c r="M1543" s="851"/>
      <c r="N1543" s="851"/>
      <c r="O1543" s="851"/>
      <c r="P1543" s="851"/>
      <c r="Q1543" s="851"/>
      <c r="R1543" s="851"/>
      <c r="S1543" s="851"/>
      <c r="T1543" s="851"/>
      <c r="U1543" s="851"/>
      <c r="V1543" s="851"/>
      <c r="W1543" s="851"/>
      <c r="X1543" s="851"/>
      <c r="Y1543" s="851"/>
      <c r="Z1543" s="851"/>
      <c r="AA1543" s="851"/>
      <c r="AB1543" s="851"/>
      <c r="AC1543" s="851"/>
      <c r="AD1543" s="851"/>
      <c r="AE1543" s="851"/>
      <c r="AF1543" s="851"/>
      <c r="AG1543" s="851"/>
      <c r="AH1543" s="851"/>
      <c r="AI1543" s="851"/>
      <c r="AJ1543" s="851"/>
      <c r="AK1543" s="851"/>
      <c r="AL1543" s="851"/>
      <c r="AM1543" s="851"/>
      <c r="AN1543" s="851"/>
      <c r="AO1543" s="851"/>
      <c r="AP1543" s="851"/>
      <c r="AQ1543" s="852"/>
      <c r="AR1543" s="852"/>
      <c r="AS1543" s="852"/>
      <c r="AT1543" s="852"/>
      <c r="AU1543" s="852"/>
      <c r="AV1543" s="852"/>
      <c r="AW1543" s="852"/>
      <c r="AX1543" s="852"/>
      <c r="AY1543" s="852"/>
      <c r="AZ1543" s="852"/>
      <c r="BA1543" s="852"/>
      <c r="BB1543" s="852"/>
      <c r="BC1543" s="852"/>
      <c r="BD1543" s="852"/>
      <c r="BE1543" s="852"/>
      <c r="BF1543" s="852"/>
      <c r="BG1543" s="828"/>
      <c r="BH1543" s="828"/>
      <c r="BI1543" s="828"/>
      <c r="BJ1543" s="828"/>
      <c r="BK1543" s="828"/>
      <c r="BL1543" s="829"/>
      <c r="BM1543" s="829"/>
      <c r="BN1543" s="829"/>
      <c r="BO1543" s="829"/>
      <c r="BP1543" s="829"/>
      <c r="BQ1543" s="829"/>
      <c r="BR1543" s="829"/>
      <c r="BS1543" s="829"/>
      <c r="BT1543" s="829"/>
      <c r="BU1543" s="829"/>
      <c r="BV1543" s="829"/>
      <c r="BW1543" s="829"/>
      <c r="BX1543" s="829"/>
      <c r="BY1543" s="829"/>
      <c r="BZ1543" s="829"/>
      <c r="CA1543" s="829"/>
    </row>
    <row r="1544" spans="1:97" s="830" customFormat="1" ht="12.75" customHeight="1">
      <c r="B1544" s="831"/>
      <c r="C1544" s="831"/>
      <c r="D1544" s="831"/>
      <c r="E1544" s="962" t="s">
        <v>1513</v>
      </c>
      <c r="F1544" s="963"/>
      <c r="G1544" s="963"/>
      <c r="H1544" s="963"/>
      <c r="I1544" s="963"/>
      <c r="J1544" s="963"/>
      <c r="K1544" s="963"/>
      <c r="L1544" s="963"/>
      <c r="M1544" s="963"/>
      <c r="N1544" s="963"/>
      <c r="O1544" s="963"/>
      <c r="P1544" s="963"/>
      <c r="Q1544" s="963"/>
      <c r="R1544" s="963"/>
      <c r="S1544" s="963"/>
      <c r="T1544" s="963"/>
      <c r="U1544" s="963"/>
      <c r="V1544" s="963"/>
      <c r="W1544" s="963"/>
      <c r="X1544" s="963"/>
      <c r="Y1544" s="963"/>
      <c r="Z1544" s="963"/>
      <c r="AA1544" s="963"/>
      <c r="AB1544" s="963"/>
      <c r="AC1544" s="963"/>
      <c r="AD1544" s="963"/>
      <c r="AE1544" s="964"/>
      <c r="AF1544" s="864"/>
      <c r="AG1544" s="865"/>
      <c r="AH1544" s="865"/>
      <c r="AI1544" s="865"/>
      <c r="AJ1544" s="865"/>
      <c r="AK1544" s="865"/>
      <c r="AL1544" s="865"/>
      <c r="AM1544" s="865"/>
      <c r="AN1544" s="865"/>
      <c r="AO1544" s="865"/>
      <c r="AP1544" s="866"/>
      <c r="AQ1544" s="965"/>
      <c r="AR1544" s="965"/>
      <c r="AS1544" s="965"/>
      <c r="AT1544" s="965"/>
      <c r="AU1544" s="965"/>
      <c r="AV1544" s="965"/>
      <c r="AW1544" s="965"/>
      <c r="AX1544" s="965"/>
      <c r="AY1544" s="965"/>
      <c r="AZ1544" s="965"/>
      <c r="BA1544" s="965"/>
      <c r="BB1544" s="965"/>
      <c r="BC1544" s="965"/>
      <c r="BD1544" s="965"/>
      <c r="BE1544" s="965"/>
      <c r="BF1544" s="965"/>
      <c r="BG1544" s="832"/>
      <c r="BH1544" s="832"/>
      <c r="BI1544" s="832"/>
      <c r="BJ1544" s="832"/>
      <c r="BK1544" s="832"/>
      <c r="BL1544" s="832"/>
      <c r="BM1544" s="857" t="s">
        <v>82</v>
      </c>
      <c r="BN1544" s="857"/>
      <c r="BO1544" s="857"/>
      <c r="BP1544" s="857"/>
      <c r="BQ1544" s="857"/>
      <c r="BR1544" s="857"/>
      <c r="BS1544" s="857"/>
      <c r="BT1544" s="857"/>
      <c r="BU1544" s="857"/>
      <c r="BV1544" s="857"/>
      <c r="BW1544" s="857"/>
      <c r="BX1544" s="832"/>
      <c r="BY1544" s="832"/>
      <c r="BZ1544" s="832"/>
      <c r="CA1544" s="832"/>
      <c r="CB1544" s="832"/>
      <c r="CC1544" s="832"/>
      <c r="CD1544" s="832"/>
      <c r="CE1544" s="832"/>
      <c r="CF1544" s="832"/>
      <c r="CG1544" s="832"/>
      <c r="CH1544" s="832"/>
      <c r="CK1544" s="833"/>
      <c r="CL1544" s="834"/>
      <c r="CM1544" s="834"/>
      <c r="CN1544" s="834"/>
      <c r="CO1544" s="834"/>
      <c r="CP1544" s="834"/>
      <c r="CQ1544" s="834"/>
      <c r="CR1544" s="834"/>
      <c r="CS1544" s="834"/>
    </row>
    <row r="1545" spans="1:97" s="830" customFormat="1" ht="12.75" customHeight="1">
      <c r="B1545" s="831"/>
      <c r="C1545" s="831"/>
      <c r="D1545" s="831"/>
      <c r="E1545" s="861"/>
      <c r="F1545" s="862"/>
      <c r="G1545" s="862"/>
      <c r="H1545" s="862"/>
      <c r="I1545" s="862"/>
      <c r="J1545" s="862"/>
      <c r="K1545" s="862"/>
      <c r="L1545" s="862"/>
      <c r="M1545" s="862"/>
      <c r="N1545" s="862"/>
      <c r="O1545" s="862"/>
      <c r="P1545" s="862"/>
      <c r="Q1545" s="862"/>
      <c r="R1545" s="862"/>
      <c r="S1545" s="862"/>
      <c r="T1545" s="862"/>
      <c r="U1545" s="862"/>
      <c r="V1545" s="862"/>
      <c r="W1545" s="862"/>
      <c r="X1545" s="862"/>
      <c r="Y1545" s="862"/>
      <c r="Z1545" s="862"/>
      <c r="AA1545" s="862"/>
      <c r="AB1545" s="862"/>
      <c r="AC1545" s="862"/>
      <c r="AD1545" s="862"/>
      <c r="AE1545" s="863"/>
      <c r="AF1545" s="867"/>
      <c r="AG1545" s="868"/>
      <c r="AH1545" s="868"/>
      <c r="AI1545" s="868"/>
      <c r="AJ1545" s="868"/>
      <c r="AK1545" s="868"/>
      <c r="AL1545" s="868"/>
      <c r="AM1545" s="868"/>
      <c r="AN1545" s="868"/>
      <c r="AO1545" s="868"/>
      <c r="AP1545" s="869"/>
      <c r="AQ1545" s="965"/>
      <c r="AR1545" s="965"/>
      <c r="AS1545" s="965"/>
      <c r="AT1545" s="965"/>
      <c r="AU1545" s="965"/>
      <c r="AV1545" s="965"/>
      <c r="AW1545" s="965"/>
      <c r="AX1545" s="965"/>
      <c r="AY1545" s="965"/>
      <c r="AZ1545" s="965"/>
      <c r="BA1545" s="965"/>
      <c r="BB1545" s="965"/>
      <c r="BC1545" s="965"/>
      <c r="BD1545" s="965"/>
      <c r="BE1545" s="965"/>
      <c r="BF1545" s="965"/>
      <c r="BG1545" s="832"/>
      <c r="BH1545" s="832"/>
      <c r="BI1545" s="832"/>
      <c r="BJ1545" s="832"/>
      <c r="BK1545" s="832"/>
      <c r="BL1545" s="832"/>
      <c r="BM1545" s="832"/>
      <c r="BN1545" s="832"/>
      <c r="BO1545" s="832"/>
      <c r="BP1545" s="832"/>
      <c r="BQ1545" s="832"/>
      <c r="BR1545" s="832"/>
      <c r="BS1545" s="832"/>
      <c r="BT1545" s="832"/>
      <c r="BU1545" s="832"/>
      <c r="BV1545" s="832"/>
      <c r="BW1545" s="832"/>
      <c r="BX1545" s="832"/>
      <c r="BY1545" s="832"/>
      <c r="BZ1545" s="832"/>
      <c r="CA1545" s="832"/>
      <c r="CB1545" s="832"/>
      <c r="CC1545" s="832"/>
      <c r="CD1545" s="832"/>
      <c r="CE1545" s="832"/>
      <c r="CF1545" s="832"/>
      <c r="CG1545" s="832"/>
      <c r="CH1545" s="832"/>
      <c r="CK1545" s="833"/>
      <c r="CL1545" s="833"/>
      <c r="CM1545" s="833"/>
      <c r="CN1545" s="833"/>
      <c r="CO1545" s="833"/>
      <c r="CP1545" s="834"/>
      <c r="CQ1545" s="834"/>
      <c r="CR1545" s="834"/>
      <c r="CS1545" s="834"/>
    </row>
    <row r="1546" spans="1:97" s="8" customFormat="1" ht="14.25" customHeight="1">
      <c r="A1546" s="266"/>
      <c r="B1546" s="9"/>
      <c r="C1546" s="9"/>
      <c r="D1546" s="9"/>
      <c r="E1546" s="9"/>
      <c r="F1546" s="9"/>
      <c r="G1546" s="9"/>
      <c r="H1546" s="9"/>
      <c r="I1546" s="9"/>
      <c r="J1546" s="9"/>
      <c r="K1546" s="9"/>
      <c r="L1546" s="9"/>
      <c r="M1546" s="9"/>
      <c r="N1546" s="9"/>
      <c r="O1546" s="9"/>
      <c r="P1546" s="9"/>
      <c r="Q1546" s="9"/>
      <c r="R1546" s="9"/>
      <c r="S1546" s="9"/>
      <c r="BG1546" s="102"/>
      <c r="BH1546" s="102"/>
      <c r="BI1546" s="102"/>
      <c r="BJ1546" s="102"/>
      <c r="BK1546" s="102"/>
      <c r="BL1546" s="102"/>
      <c r="BM1546" s="136"/>
      <c r="BN1546" s="136"/>
      <c r="BO1546" s="136"/>
      <c r="BP1546" s="136"/>
      <c r="BQ1546" s="136"/>
      <c r="BR1546" s="136"/>
      <c r="BS1546" s="136"/>
      <c r="BT1546" s="136"/>
      <c r="BU1546" s="136"/>
      <c r="BV1546" s="136"/>
      <c r="BW1546" s="136"/>
      <c r="BX1546" s="136"/>
      <c r="BY1546" s="136"/>
      <c r="BZ1546" s="136"/>
      <c r="CA1546" s="136"/>
      <c r="CB1546" s="136"/>
    </row>
    <row r="1547" spans="1:97" s="14" customFormat="1" ht="18" customHeight="1">
      <c r="A1547" s="113" t="s">
        <v>859</v>
      </c>
      <c r="B1547" s="113"/>
      <c r="C1547" s="113"/>
      <c r="D1547" s="312"/>
      <c r="E1547" s="313"/>
      <c r="F1547" s="313"/>
      <c r="G1547" s="313"/>
      <c r="H1547" s="313"/>
      <c r="I1547" s="313"/>
      <c r="J1547" s="313"/>
      <c r="K1547" s="313"/>
      <c r="L1547" s="313"/>
      <c r="M1547" s="313"/>
      <c r="N1547" s="313"/>
      <c r="O1547" s="313"/>
      <c r="P1547" s="313"/>
      <c r="Q1547" s="313"/>
      <c r="R1547" s="313"/>
      <c r="S1547" s="313"/>
      <c r="T1547" s="313"/>
      <c r="U1547" s="313"/>
      <c r="V1547" s="313"/>
      <c r="W1547" s="221"/>
      <c r="X1547" s="221"/>
      <c r="Y1547" s="221"/>
      <c r="Z1547" s="221"/>
      <c r="AA1547" s="221"/>
      <c r="AB1547" s="221"/>
      <c r="AC1547" s="221"/>
      <c r="AD1547" s="221"/>
      <c r="AE1547" s="221"/>
      <c r="AF1547" s="221"/>
      <c r="AG1547" s="221"/>
      <c r="AH1547" s="221"/>
      <c r="AI1547" s="221"/>
      <c r="AJ1547" s="221"/>
      <c r="AK1547" s="13"/>
      <c r="AL1547" s="13"/>
      <c r="AM1547" s="13"/>
      <c r="AN1547" s="13"/>
      <c r="AO1547" s="13"/>
      <c r="AP1547" s="13"/>
      <c r="BG1547" s="93"/>
      <c r="BH1547" s="93"/>
      <c r="BI1547" s="93"/>
      <c r="BJ1547" s="93"/>
      <c r="BK1547" s="93"/>
      <c r="BL1547" s="93"/>
      <c r="BM1547" s="101"/>
      <c r="BN1547" s="101"/>
      <c r="BO1547" s="101"/>
      <c r="BP1547" s="101"/>
      <c r="BQ1547" s="101"/>
      <c r="BR1547" s="101"/>
      <c r="BS1547" s="101"/>
      <c r="BT1547" s="101"/>
      <c r="BU1547" s="101"/>
      <c r="BV1547" s="101"/>
      <c r="BW1547" s="101"/>
      <c r="BX1547" s="101"/>
      <c r="BY1547" s="101"/>
      <c r="BZ1547" s="101"/>
      <c r="CA1547" s="101"/>
      <c r="CB1547" s="101"/>
    </row>
    <row r="1548" spans="1:97" s="456" customFormat="1" ht="12.75" customHeight="1">
      <c r="A1548" s="263"/>
      <c r="B1548" s="969" t="s">
        <v>30</v>
      </c>
      <c r="C1548" s="970"/>
      <c r="D1548" s="971"/>
      <c r="E1548" s="881" t="s">
        <v>860</v>
      </c>
      <c r="F1548" s="882"/>
      <c r="G1548" s="882"/>
      <c r="H1548" s="882"/>
      <c r="I1548" s="882"/>
      <c r="J1548" s="882"/>
      <c r="K1548" s="882"/>
      <c r="L1548" s="882"/>
      <c r="M1548" s="882"/>
      <c r="N1548" s="882"/>
      <c r="O1548" s="882"/>
      <c r="P1548" s="882"/>
      <c r="Q1548" s="882"/>
      <c r="R1548" s="882"/>
      <c r="S1548" s="882"/>
      <c r="T1548" s="882"/>
      <c r="U1548" s="882"/>
      <c r="V1548" s="882"/>
      <c r="W1548" s="882"/>
      <c r="X1548" s="882"/>
      <c r="Y1548" s="882"/>
      <c r="Z1548" s="882"/>
      <c r="AA1548" s="882"/>
      <c r="AB1548" s="882"/>
      <c r="AC1548" s="882"/>
      <c r="AD1548" s="882"/>
      <c r="AE1548" s="882"/>
      <c r="AF1548" s="882"/>
      <c r="AG1548" s="882"/>
      <c r="AH1548" s="882"/>
      <c r="AI1548" s="882"/>
      <c r="AJ1548" s="882"/>
      <c r="AK1548" s="882"/>
      <c r="AL1548" s="882"/>
      <c r="AM1548" s="882"/>
      <c r="AN1548" s="882"/>
      <c r="AO1548" s="882"/>
      <c r="AP1548" s="882"/>
      <c r="AQ1548" s="882"/>
      <c r="AR1548" s="882"/>
      <c r="AS1548" s="882"/>
      <c r="AT1548" s="882"/>
      <c r="AU1548" s="882"/>
      <c r="AV1548" s="882"/>
      <c r="AW1548" s="882"/>
      <c r="AX1548" s="882"/>
      <c r="AY1548" s="882"/>
      <c r="AZ1548" s="882"/>
      <c r="BA1548" s="882"/>
      <c r="BB1548" s="882"/>
      <c r="BC1548" s="882"/>
      <c r="BD1548" s="882"/>
      <c r="BE1548" s="882"/>
      <c r="BF1548" s="891"/>
      <c r="BG1548" s="899"/>
      <c r="BH1548" s="900"/>
      <c r="BI1548" s="900"/>
      <c r="BJ1548" s="900"/>
      <c r="BK1548" s="900"/>
      <c r="BL1548" s="901"/>
      <c r="BM1548" s="391"/>
      <c r="BN1548" s="391"/>
      <c r="BO1548" s="391"/>
      <c r="BP1548" s="391"/>
      <c r="BQ1548" s="391"/>
      <c r="BR1548" s="391"/>
      <c r="BS1548" s="391"/>
      <c r="BT1548" s="391"/>
      <c r="BU1548" s="391"/>
      <c r="BV1548" s="391"/>
      <c r="BW1548" s="391"/>
      <c r="BX1548" s="391"/>
      <c r="BY1548" s="391"/>
      <c r="BZ1548" s="391"/>
      <c r="CA1548" s="391"/>
      <c r="CB1548" s="391"/>
    </row>
    <row r="1549" spans="1:97" s="853" customFormat="1" ht="12.75" customHeight="1">
      <c r="A1549" s="263"/>
      <c r="B1549" s="972"/>
      <c r="C1549" s="973"/>
      <c r="D1549" s="974"/>
      <c r="E1549" s="1027"/>
      <c r="F1549" s="886"/>
      <c r="G1549" s="886"/>
      <c r="H1549" s="886"/>
      <c r="I1549" s="886"/>
      <c r="J1549" s="886"/>
      <c r="K1549" s="886"/>
      <c r="L1549" s="886"/>
      <c r="M1549" s="886"/>
      <c r="N1549" s="886"/>
      <c r="O1549" s="886"/>
      <c r="P1549" s="886"/>
      <c r="Q1549" s="886"/>
      <c r="R1549" s="886"/>
      <c r="S1549" s="886"/>
      <c r="T1549" s="886"/>
      <c r="U1549" s="886"/>
      <c r="V1549" s="886"/>
      <c r="W1549" s="886"/>
      <c r="X1549" s="886"/>
      <c r="Y1549" s="886"/>
      <c r="Z1549" s="886"/>
      <c r="AA1549" s="886"/>
      <c r="AB1549" s="886"/>
      <c r="AC1549" s="886"/>
      <c r="AD1549" s="886"/>
      <c r="AE1549" s="886"/>
      <c r="AF1549" s="886"/>
      <c r="AG1549" s="886"/>
      <c r="AH1549" s="886"/>
      <c r="AI1549" s="886"/>
      <c r="AJ1549" s="886"/>
      <c r="AK1549" s="886"/>
      <c r="AL1549" s="886"/>
      <c r="AM1549" s="886"/>
      <c r="AN1549" s="886"/>
      <c r="AO1549" s="886"/>
      <c r="AP1549" s="886"/>
      <c r="AQ1549" s="886"/>
      <c r="AR1549" s="886"/>
      <c r="AS1549" s="886"/>
      <c r="AT1549" s="886"/>
      <c r="AU1549" s="886"/>
      <c r="AV1549" s="886"/>
      <c r="AW1549" s="886"/>
      <c r="AX1549" s="886"/>
      <c r="AY1549" s="886"/>
      <c r="AZ1549" s="886"/>
      <c r="BA1549" s="886"/>
      <c r="BB1549" s="886"/>
      <c r="BC1549" s="886"/>
      <c r="BD1549" s="886"/>
      <c r="BE1549" s="886"/>
      <c r="BF1549" s="919"/>
      <c r="BG1549" s="902"/>
      <c r="BH1549" s="903"/>
      <c r="BI1549" s="903"/>
      <c r="BJ1549" s="903"/>
      <c r="BK1549" s="903"/>
      <c r="BL1549" s="904"/>
      <c r="BM1549" s="391"/>
      <c r="BN1549" s="391"/>
      <c r="BO1549" s="391"/>
      <c r="BP1549" s="391"/>
      <c r="BQ1549" s="391"/>
      <c r="BR1549" s="391"/>
      <c r="BS1549" s="391"/>
      <c r="BT1549" s="391"/>
      <c r="BU1549" s="391"/>
      <c r="BV1549" s="391"/>
      <c r="BW1549" s="391"/>
      <c r="BX1549" s="391"/>
      <c r="BY1549" s="391"/>
      <c r="BZ1549" s="391"/>
      <c r="CA1549" s="391"/>
      <c r="CB1549" s="391"/>
    </row>
    <row r="1550" spans="1:97" s="853" customFormat="1" ht="12.75" customHeight="1">
      <c r="A1550" s="263"/>
      <c r="B1550" s="972"/>
      <c r="C1550" s="973"/>
      <c r="D1550" s="974"/>
      <c r="E1550" s="1027"/>
      <c r="F1550" s="886"/>
      <c r="G1550" s="886"/>
      <c r="H1550" s="886"/>
      <c r="I1550" s="886"/>
      <c r="J1550" s="886"/>
      <c r="K1550" s="886"/>
      <c r="L1550" s="886"/>
      <c r="M1550" s="886"/>
      <c r="N1550" s="886"/>
      <c r="O1550" s="886"/>
      <c r="P1550" s="886"/>
      <c r="Q1550" s="886"/>
      <c r="R1550" s="886"/>
      <c r="S1550" s="886"/>
      <c r="T1550" s="886"/>
      <c r="U1550" s="886"/>
      <c r="V1550" s="886"/>
      <c r="W1550" s="886"/>
      <c r="X1550" s="886"/>
      <c r="Y1550" s="886"/>
      <c r="Z1550" s="886"/>
      <c r="AA1550" s="886"/>
      <c r="AB1550" s="886"/>
      <c r="AC1550" s="886"/>
      <c r="AD1550" s="886"/>
      <c r="AE1550" s="886"/>
      <c r="AF1550" s="886"/>
      <c r="AG1550" s="886"/>
      <c r="AH1550" s="886"/>
      <c r="AI1550" s="886"/>
      <c r="AJ1550" s="886"/>
      <c r="AK1550" s="886"/>
      <c r="AL1550" s="886"/>
      <c r="AM1550" s="886"/>
      <c r="AN1550" s="886"/>
      <c r="AO1550" s="886"/>
      <c r="AP1550" s="886"/>
      <c r="AQ1550" s="886"/>
      <c r="AR1550" s="886"/>
      <c r="AS1550" s="886"/>
      <c r="AT1550" s="886"/>
      <c r="AU1550" s="886"/>
      <c r="AV1550" s="886"/>
      <c r="AW1550" s="886"/>
      <c r="AX1550" s="886"/>
      <c r="AY1550" s="886"/>
      <c r="AZ1550" s="886"/>
      <c r="BA1550" s="886"/>
      <c r="BB1550" s="886"/>
      <c r="BC1550" s="886"/>
      <c r="BD1550" s="886"/>
      <c r="BE1550" s="886"/>
      <c r="BF1550" s="919"/>
      <c r="BG1550" s="902"/>
      <c r="BH1550" s="903"/>
      <c r="BI1550" s="903"/>
      <c r="BJ1550" s="903"/>
      <c r="BK1550" s="903"/>
      <c r="BL1550" s="904"/>
      <c r="BM1550" s="391"/>
      <c r="BN1550" s="391"/>
      <c r="BO1550" s="391"/>
      <c r="BP1550" s="391"/>
      <c r="BQ1550" s="391"/>
      <c r="BR1550" s="391"/>
      <c r="BS1550" s="391"/>
      <c r="BT1550" s="391"/>
      <c r="BU1550" s="391"/>
      <c r="BV1550" s="391"/>
      <c r="BW1550" s="391"/>
      <c r="BX1550" s="391"/>
      <c r="BY1550" s="391"/>
      <c r="BZ1550" s="391"/>
      <c r="CA1550" s="391"/>
      <c r="CB1550" s="391"/>
    </row>
    <row r="1551" spans="1:97" s="456" customFormat="1" ht="12.75" customHeight="1">
      <c r="A1551" s="263"/>
      <c r="B1551" s="972"/>
      <c r="C1551" s="973"/>
      <c r="D1551" s="974"/>
      <c r="E1551" s="1027"/>
      <c r="F1551" s="886"/>
      <c r="G1551" s="886"/>
      <c r="H1551" s="886"/>
      <c r="I1551" s="886"/>
      <c r="J1551" s="886"/>
      <c r="K1551" s="886"/>
      <c r="L1551" s="886"/>
      <c r="M1551" s="886"/>
      <c r="N1551" s="886"/>
      <c r="O1551" s="886"/>
      <c r="P1551" s="886"/>
      <c r="Q1551" s="886"/>
      <c r="R1551" s="886"/>
      <c r="S1551" s="886"/>
      <c r="T1551" s="886"/>
      <c r="U1551" s="886"/>
      <c r="V1551" s="886"/>
      <c r="W1551" s="886"/>
      <c r="X1551" s="886"/>
      <c r="Y1551" s="886"/>
      <c r="Z1551" s="886"/>
      <c r="AA1551" s="886"/>
      <c r="AB1551" s="886"/>
      <c r="AC1551" s="886"/>
      <c r="AD1551" s="886"/>
      <c r="AE1551" s="886"/>
      <c r="AF1551" s="886"/>
      <c r="AG1551" s="886"/>
      <c r="AH1551" s="886"/>
      <c r="AI1551" s="886"/>
      <c r="AJ1551" s="886"/>
      <c r="AK1551" s="886"/>
      <c r="AL1551" s="886"/>
      <c r="AM1551" s="886"/>
      <c r="AN1551" s="886"/>
      <c r="AO1551" s="886"/>
      <c r="AP1551" s="886"/>
      <c r="AQ1551" s="886"/>
      <c r="AR1551" s="886"/>
      <c r="AS1551" s="886"/>
      <c r="AT1551" s="886"/>
      <c r="AU1551" s="886"/>
      <c r="AV1551" s="886"/>
      <c r="AW1551" s="886"/>
      <c r="AX1551" s="886"/>
      <c r="AY1551" s="886"/>
      <c r="AZ1551" s="886"/>
      <c r="BA1551" s="886"/>
      <c r="BB1551" s="886"/>
      <c r="BC1551" s="886"/>
      <c r="BD1551" s="886"/>
      <c r="BE1551" s="886"/>
      <c r="BF1551" s="919"/>
      <c r="BG1551" s="902"/>
      <c r="BH1551" s="903"/>
      <c r="BI1551" s="903"/>
      <c r="BJ1551" s="903"/>
      <c r="BK1551" s="903"/>
      <c r="BL1551" s="904"/>
      <c r="BM1551" s="391"/>
      <c r="BN1551" s="391"/>
      <c r="BO1551" s="391"/>
      <c r="BP1551" s="391"/>
      <c r="BQ1551" s="391"/>
      <c r="BR1551" s="391"/>
      <c r="BS1551" s="391"/>
      <c r="BT1551" s="391"/>
      <c r="BU1551" s="391"/>
      <c r="BV1551" s="391"/>
      <c r="BW1551" s="391"/>
      <c r="BX1551" s="391"/>
      <c r="BY1551" s="391"/>
      <c r="BZ1551" s="391"/>
      <c r="CA1551" s="391"/>
      <c r="CB1551" s="391"/>
    </row>
    <row r="1552" spans="1:97" s="456" customFormat="1" ht="12.75" customHeight="1">
      <c r="A1552" s="263"/>
      <c r="B1552" s="972"/>
      <c r="C1552" s="973"/>
      <c r="D1552" s="974"/>
      <c r="E1552" s="1027"/>
      <c r="F1552" s="886"/>
      <c r="G1552" s="886"/>
      <c r="H1552" s="886"/>
      <c r="I1552" s="886"/>
      <c r="J1552" s="886"/>
      <c r="K1552" s="886"/>
      <c r="L1552" s="886"/>
      <c r="M1552" s="886"/>
      <c r="N1552" s="886"/>
      <c r="O1552" s="886"/>
      <c r="P1552" s="886"/>
      <c r="Q1552" s="886"/>
      <c r="R1552" s="886"/>
      <c r="S1552" s="886"/>
      <c r="T1552" s="886"/>
      <c r="U1552" s="886"/>
      <c r="V1552" s="886"/>
      <c r="W1552" s="886"/>
      <c r="X1552" s="886"/>
      <c r="Y1552" s="886"/>
      <c r="Z1552" s="886"/>
      <c r="AA1552" s="886"/>
      <c r="AB1552" s="886"/>
      <c r="AC1552" s="886"/>
      <c r="AD1552" s="886"/>
      <c r="AE1552" s="886"/>
      <c r="AF1552" s="886"/>
      <c r="AG1552" s="886"/>
      <c r="AH1552" s="886"/>
      <c r="AI1552" s="886"/>
      <c r="AJ1552" s="886"/>
      <c r="AK1552" s="886"/>
      <c r="AL1552" s="886"/>
      <c r="AM1552" s="886"/>
      <c r="AN1552" s="886"/>
      <c r="AO1552" s="886"/>
      <c r="AP1552" s="886"/>
      <c r="AQ1552" s="886"/>
      <c r="AR1552" s="886"/>
      <c r="AS1552" s="886"/>
      <c r="AT1552" s="886"/>
      <c r="AU1552" s="886"/>
      <c r="AV1552" s="886"/>
      <c r="AW1552" s="886"/>
      <c r="AX1552" s="886"/>
      <c r="AY1552" s="886"/>
      <c r="AZ1552" s="886"/>
      <c r="BA1552" s="886"/>
      <c r="BB1552" s="886"/>
      <c r="BC1552" s="886"/>
      <c r="BD1552" s="886"/>
      <c r="BE1552" s="886"/>
      <c r="BF1552" s="919"/>
      <c r="BG1552" s="902"/>
      <c r="BH1552" s="903"/>
      <c r="BI1552" s="903"/>
      <c r="BJ1552" s="903"/>
      <c r="BK1552" s="903"/>
      <c r="BL1552" s="904"/>
      <c r="BM1552" s="391"/>
      <c r="BN1552" s="391"/>
      <c r="BO1552" s="391"/>
      <c r="BP1552" s="391"/>
      <c r="BQ1552" s="391"/>
      <c r="BR1552" s="391"/>
      <c r="BS1552" s="391"/>
      <c r="BT1552" s="391"/>
      <c r="BU1552" s="391"/>
      <c r="BV1552" s="391"/>
      <c r="BW1552" s="391"/>
      <c r="BX1552" s="391"/>
      <c r="BY1552" s="391"/>
      <c r="BZ1552" s="391"/>
      <c r="CA1552" s="391"/>
      <c r="CB1552" s="391"/>
    </row>
    <row r="1553" spans="1:97" s="456" customFormat="1" ht="12.75" customHeight="1">
      <c r="A1553" s="263"/>
      <c r="B1553" s="975"/>
      <c r="C1553" s="976"/>
      <c r="D1553" s="977"/>
      <c r="E1553" s="883"/>
      <c r="F1553" s="884"/>
      <c r="G1553" s="884"/>
      <c r="H1553" s="884"/>
      <c r="I1553" s="884"/>
      <c r="J1553" s="884"/>
      <c r="K1553" s="884"/>
      <c r="L1553" s="884"/>
      <c r="M1553" s="884"/>
      <c r="N1553" s="884"/>
      <c r="O1553" s="884"/>
      <c r="P1553" s="884"/>
      <c r="Q1553" s="884"/>
      <c r="R1553" s="884"/>
      <c r="S1553" s="884"/>
      <c r="T1553" s="884"/>
      <c r="U1553" s="884"/>
      <c r="V1553" s="884"/>
      <c r="W1553" s="884"/>
      <c r="X1553" s="884"/>
      <c r="Y1553" s="884"/>
      <c r="Z1553" s="884"/>
      <c r="AA1553" s="884"/>
      <c r="AB1553" s="884"/>
      <c r="AC1553" s="884"/>
      <c r="AD1553" s="884"/>
      <c r="AE1553" s="884"/>
      <c r="AF1553" s="884"/>
      <c r="AG1553" s="884"/>
      <c r="AH1553" s="884"/>
      <c r="AI1553" s="884"/>
      <c r="AJ1553" s="884"/>
      <c r="AK1553" s="884"/>
      <c r="AL1553" s="884"/>
      <c r="AM1553" s="884"/>
      <c r="AN1553" s="884"/>
      <c r="AO1553" s="884"/>
      <c r="AP1553" s="884"/>
      <c r="AQ1553" s="884"/>
      <c r="AR1553" s="884"/>
      <c r="AS1553" s="884"/>
      <c r="AT1553" s="884"/>
      <c r="AU1553" s="884"/>
      <c r="AV1553" s="884"/>
      <c r="AW1553" s="884"/>
      <c r="AX1553" s="884"/>
      <c r="AY1553" s="884"/>
      <c r="AZ1553" s="884"/>
      <c r="BA1553" s="884"/>
      <c r="BB1553" s="884"/>
      <c r="BC1553" s="884"/>
      <c r="BD1553" s="884"/>
      <c r="BE1553" s="884"/>
      <c r="BF1553" s="892"/>
      <c r="BG1553" s="905"/>
      <c r="BH1553" s="906"/>
      <c r="BI1553" s="906"/>
      <c r="BJ1553" s="906"/>
      <c r="BK1553" s="906"/>
      <c r="BL1553" s="907"/>
      <c r="BM1553" s="391"/>
      <c r="BN1553" s="391"/>
      <c r="BO1553" s="391"/>
      <c r="BP1553" s="391"/>
      <c r="BQ1553" s="391"/>
      <c r="BR1553" s="391"/>
      <c r="BS1553" s="391"/>
      <c r="BT1553" s="391"/>
      <c r="BU1553" s="391"/>
      <c r="BV1553" s="391"/>
      <c r="BW1553" s="391"/>
      <c r="BX1553" s="391"/>
      <c r="BY1553" s="391"/>
      <c r="BZ1553" s="391"/>
      <c r="CA1553" s="391"/>
      <c r="CB1553" s="391"/>
    </row>
    <row r="1554" spans="1:97" s="456" customFormat="1" ht="12.75" customHeight="1">
      <c r="A1554" s="263"/>
      <c r="B1554" s="969" t="s">
        <v>795</v>
      </c>
      <c r="C1554" s="970"/>
      <c r="D1554" s="971"/>
      <c r="E1554" s="881" t="s">
        <v>861</v>
      </c>
      <c r="F1554" s="882"/>
      <c r="G1554" s="882"/>
      <c r="H1554" s="882"/>
      <c r="I1554" s="882"/>
      <c r="J1554" s="882"/>
      <c r="K1554" s="882"/>
      <c r="L1554" s="882"/>
      <c r="M1554" s="882"/>
      <c r="N1554" s="882"/>
      <c r="O1554" s="882"/>
      <c r="P1554" s="882"/>
      <c r="Q1554" s="882"/>
      <c r="R1554" s="882"/>
      <c r="S1554" s="882"/>
      <c r="T1554" s="882"/>
      <c r="U1554" s="882"/>
      <c r="V1554" s="882"/>
      <c r="W1554" s="882"/>
      <c r="X1554" s="882"/>
      <c r="Y1554" s="882"/>
      <c r="Z1554" s="882"/>
      <c r="AA1554" s="882"/>
      <c r="AB1554" s="882"/>
      <c r="AC1554" s="882"/>
      <c r="AD1554" s="882"/>
      <c r="AE1554" s="882"/>
      <c r="AF1554" s="882"/>
      <c r="AG1554" s="882"/>
      <c r="AH1554" s="882"/>
      <c r="AI1554" s="882"/>
      <c r="AJ1554" s="882"/>
      <c r="AK1554" s="882"/>
      <c r="AL1554" s="882"/>
      <c r="AM1554" s="882"/>
      <c r="AN1554" s="882"/>
      <c r="AO1554" s="882"/>
      <c r="AP1554" s="882"/>
      <c r="AQ1554" s="882"/>
      <c r="AR1554" s="882"/>
      <c r="AS1554" s="882"/>
      <c r="AT1554" s="882"/>
      <c r="AU1554" s="882"/>
      <c r="AV1554" s="882"/>
      <c r="AW1554" s="882"/>
      <c r="AX1554" s="882"/>
      <c r="AY1554" s="882"/>
      <c r="AZ1554" s="882"/>
      <c r="BA1554" s="882"/>
      <c r="BB1554" s="882"/>
      <c r="BC1554" s="882"/>
      <c r="BD1554" s="882"/>
      <c r="BE1554" s="882"/>
      <c r="BF1554" s="891"/>
      <c r="BG1554" s="899"/>
      <c r="BH1554" s="900"/>
      <c r="BI1554" s="900"/>
      <c r="BJ1554" s="900"/>
      <c r="BK1554" s="900"/>
      <c r="BL1554" s="901"/>
      <c r="BM1554" s="391"/>
      <c r="BN1554" s="391"/>
      <c r="BO1554" s="391"/>
      <c r="BP1554" s="391"/>
      <c r="BQ1554" s="391"/>
      <c r="BR1554" s="391"/>
      <c r="BS1554" s="391"/>
      <c r="BT1554" s="391"/>
      <c r="BU1554" s="391"/>
      <c r="BV1554" s="391"/>
      <c r="BW1554" s="391"/>
      <c r="BX1554" s="391"/>
      <c r="BY1554" s="391"/>
      <c r="BZ1554" s="391"/>
      <c r="CA1554" s="391"/>
      <c r="CB1554" s="391"/>
    </row>
    <row r="1555" spans="1:97" s="456" customFormat="1" ht="12.75" customHeight="1">
      <c r="A1555" s="263"/>
      <c r="B1555" s="972"/>
      <c r="C1555" s="973"/>
      <c r="D1555" s="974"/>
      <c r="E1555" s="1027"/>
      <c r="F1555" s="886"/>
      <c r="G1555" s="886"/>
      <c r="H1555" s="886"/>
      <c r="I1555" s="886"/>
      <c r="J1555" s="886"/>
      <c r="K1555" s="886"/>
      <c r="L1555" s="886"/>
      <c r="M1555" s="886"/>
      <c r="N1555" s="886"/>
      <c r="O1555" s="886"/>
      <c r="P1555" s="886"/>
      <c r="Q1555" s="886"/>
      <c r="R1555" s="886"/>
      <c r="S1555" s="886"/>
      <c r="T1555" s="886"/>
      <c r="U1555" s="886"/>
      <c r="V1555" s="886"/>
      <c r="W1555" s="886"/>
      <c r="X1555" s="886"/>
      <c r="Y1555" s="886"/>
      <c r="Z1555" s="886"/>
      <c r="AA1555" s="886"/>
      <c r="AB1555" s="886"/>
      <c r="AC1555" s="886"/>
      <c r="AD1555" s="886"/>
      <c r="AE1555" s="886"/>
      <c r="AF1555" s="886"/>
      <c r="AG1555" s="886"/>
      <c r="AH1555" s="886"/>
      <c r="AI1555" s="886"/>
      <c r="AJ1555" s="886"/>
      <c r="AK1555" s="886"/>
      <c r="AL1555" s="886"/>
      <c r="AM1555" s="886"/>
      <c r="AN1555" s="886"/>
      <c r="AO1555" s="886"/>
      <c r="AP1555" s="886"/>
      <c r="AQ1555" s="886"/>
      <c r="AR1555" s="886"/>
      <c r="AS1555" s="886"/>
      <c r="AT1555" s="886"/>
      <c r="AU1555" s="886"/>
      <c r="AV1555" s="886"/>
      <c r="AW1555" s="886"/>
      <c r="AX1555" s="886"/>
      <c r="AY1555" s="886"/>
      <c r="AZ1555" s="886"/>
      <c r="BA1555" s="886"/>
      <c r="BB1555" s="886"/>
      <c r="BC1555" s="886"/>
      <c r="BD1555" s="886"/>
      <c r="BE1555" s="886"/>
      <c r="BF1555" s="919"/>
      <c r="BG1555" s="902"/>
      <c r="BH1555" s="903"/>
      <c r="BI1555" s="903"/>
      <c r="BJ1555" s="903"/>
      <c r="BK1555" s="903"/>
      <c r="BL1555" s="904"/>
      <c r="BM1555" s="391"/>
      <c r="BN1555" s="391"/>
      <c r="BO1555" s="391"/>
      <c r="BP1555" s="391"/>
      <c r="BQ1555" s="391"/>
      <c r="BR1555" s="391"/>
      <c r="BS1555" s="391"/>
      <c r="BT1555" s="391"/>
      <c r="BU1555" s="391"/>
      <c r="BV1555" s="391"/>
      <c r="BW1555" s="391"/>
      <c r="BX1555" s="391"/>
      <c r="BY1555" s="391"/>
      <c r="BZ1555" s="391"/>
      <c r="CA1555" s="391"/>
      <c r="CB1555" s="391"/>
    </row>
    <row r="1556" spans="1:97" s="456" customFormat="1" ht="12.75" customHeight="1">
      <c r="A1556" s="263"/>
      <c r="B1556" s="975"/>
      <c r="C1556" s="976"/>
      <c r="D1556" s="977"/>
      <c r="E1556" s="883"/>
      <c r="F1556" s="884"/>
      <c r="G1556" s="884"/>
      <c r="H1556" s="884"/>
      <c r="I1556" s="884"/>
      <c r="J1556" s="884"/>
      <c r="K1556" s="884"/>
      <c r="L1556" s="884"/>
      <c r="M1556" s="884"/>
      <c r="N1556" s="884"/>
      <c r="O1556" s="884"/>
      <c r="P1556" s="884"/>
      <c r="Q1556" s="884"/>
      <c r="R1556" s="884"/>
      <c r="S1556" s="884"/>
      <c r="T1556" s="884"/>
      <c r="U1556" s="884"/>
      <c r="V1556" s="884"/>
      <c r="W1556" s="884"/>
      <c r="X1556" s="884"/>
      <c r="Y1556" s="884"/>
      <c r="Z1556" s="884"/>
      <c r="AA1556" s="884"/>
      <c r="AB1556" s="884"/>
      <c r="AC1556" s="884"/>
      <c r="AD1556" s="884"/>
      <c r="AE1556" s="884"/>
      <c r="AF1556" s="884"/>
      <c r="AG1556" s="884"/>
      <c r="AH1556" s="884"/>
      <c r="AI1556" s="884"/>
      <c r="AJ1556" s="884"/>
      <c r="AK1556" s="884"/>
      <c r="AL1556" s="884"/>
      <c r="AM1556" s="884"/>
      <c r="AN1556" s="884"/>
      <c r="AO1556" s="884"/>
      <c r="AP1556" s="884"/>
      <c r="AQ1556" s="884"/>
      <c r="AR1556" s="884"/>
      <c r="AS1556" s="884"/>
      <c r="AT1556" s="884"/>
      <c r="AU1556" s="884"/>
      <c r="AV1556" s="884"/>
      <c r="AW1556" s="884"/>
      <c r="AX1556" s="884"/>
      <c r="AY1556" s="884"/>
      <c r="AZ1556" s="884"/>
      <c r="BA1556" s="884"/>
      <c r="BB1556" s="884"/>
      <c r="BC1556" s="884"/>
      <c r="BD1556" s="884"/>
      <c r="BE1556" s="884"/>
      <c r="BF1556" s="892"/>
      <c r="BG1556" s="905"/>
      <c r="BH1556" s="906"/>
      <c r="BI1556" s="906"/>
      <c r="BJ1556" s="906"/>
      <c r="BK1556" s="906"/>
      <c r="BL1556" s="907"/>
      <c r="BM1556" s="391"/>
      <c r="BN1556" s="391"/>
      <c r="BO1556" s="391"/>
      <c r="BP1556" s="391"/>
      <c r="BQ1556" s="391"/>
      <c r="BR1556" s="391"/>
      <c r="BS1556" s="391"/>
      <c r="BT1556" s="391"/>
      <c r="BU1556" s="391"/>
      <c r="BV1556" s="391"/>
      <c r="BW1556" s="391"/>
      <c r="BX1556" s="391"/>
      <c r="BY1556" s="391"/>
      <c r="BZ1556" s="391"/>
      <c r="CA1556" s="391"/>
      <c r="CB1556" s="391"/>
    </row>
    <row r="1557" spans="1:97" s="827" customFormat="1" ht="9.75" customHeight="1">
      <c r="BG1557" s="828"/>
      <c r="BH1557" s="828"/>
      <c r="BI1557" s="828"/>
      <c r="BJ1557" s="828"/>
      <c r="BK1557" s="828"/>
      <c r="BL1557" s="829"/>
      <c r="BM1557" s="829"/>
      <c r="BN1557" s="829"/>
      <c r="BO1557" s="829"/>
      <c r="BP1557" s="829"/>
      <c r="BQ1557" s="829"/>
      <c r="BR1557" s="829"/>
      <c r="BS1557" s="829"/>
      <c r="BT1557" s="829"/>
      <c r="BU1557" s="829"/>
      <c r="BV1557" s="829"/>
      <c r="BW1557" s="829"/>
      <c r="BX1557" s="829"/>
      <c r="BY1557" s="829"/>
      <c r="BZ1557" s="829"/>
      <c r="CA1557" s="829"/>
    </row>
    <row r="1558" spans="1:97" s="830" customFormat="1" ht="12.75" customHeight="1">
      <c r="B1558" s="831"/>
      <c r="C1558" s="831"/>
      <c r="D1558" s="831"/>
      <c r="E1558" s="858" t="s">
        <v>1513</v>
      </c>
      <c r="F1558" s="859"/>
      <c r="G1558" s="859"/>
      <c r="H1558" s="859"/>
      <c r="I1558" s="859"/>
      <c r="J1558" s="859"/>
      <c r="K1558" s="859"/>
      <c r="L1558" s="859"/>
      <c r="M1558" s="859"/>
      <c r="N1558" s="859"/>
      <c r="O1558" s="859"/>
      <c r="P1558" s="859"/>
      <c r="Q1558" s="859"/>
      <c r="R1558" s="859"/>
      <c r="S1558" s="859"/>
      <c r="T1558" s="859"/>
      <c r="U1558" s="859"/>
      <c r="V1558" s="859"/>
      <c r="W1558" s="859"/>
      <c r="X1558" s="859"/>
      <c r="Y1558" s="859"/>
      <c r="Z1558" s="859"/>
      <c r="AA1558" s="859"/>
      <c r="AB1558" s="859"/>
      <c r="AC1558" s="859"/>
      <c r="AD1558" s="859"/>
      <c r="AE1558" s="860"/>
      <c r="AF1558" s="864"/>
      <c r="AG1558" s="865"/>
      <c r="AH1558" s="865"/>
      <c r="AI1558" s="865"/>
      <c r="AJ1558" s="865"/>
      <c r="AK1558" s="865"/>
      <c r="AL1558" s="865"/>
      <c r="AM1558" s="865"/>
      <c r="AN1558" s="865"/>
      <c r="AO1558" s="865"/>
      <c r="AP1558" s="866"/>
      <c r="AQ1558" s="870"/>
      <c r="AR1558" s="870"/>
      <c r="AS1558" s="870"/>
      <c r="AT1558" s="870"/>
      <c r="AU1558" s="870"/>
      <c r="AV1558" s="870"/>
      <c r="AW1558" s="870"/>
      <c r="AX1558" s="870"/>
      <c r="AY1558" s="870"/>
      <c r="AZ1558" s="870"/>
      <c r="BA1558" s="870"/>
      <c r="BB1558" s="870"/>
      <c r="BC1558" s="870"/>
      <c r="BD1558" s="870"/>
      <c r="BE1558" s="870"/>
      <c r="BF1558" s="870"/>
      <c r="BG1558" s="832"/>
      <c r="BH1558" s="832"/>
      <c r="BI1558" s="832"/>
      <c r="BJ1558" s="832"/>
      <c r="BK1558" s="832"/>
      <c r="BL1558" s="832"/>
      <c r="BM1558" s="857" t="s">
        <v>82</v>
      </c>
      <c r="BN1558" s="857"/>
      <c r="BO1558" s="857"/>
      <c r="BP1558" s="857"/>
      <c r="BQ1558" s="857"/>
      <c r="BR1558" s="857"/>
      <c r="BS1558" s="857"/>
      <c r="BT1558" s="857"/>
      <c r="BU1558" s="857"/>
      <c r="BV1558" s="857"/>
      <c r="BW1558" s="857"/>
      <c r="BX1558" s="832"/>
      <c r="BY1558" s="832"/>
      <c r="BZ1558" s="832"/>
      <c r="CA1558" s="832"/>
      <c r="CB1558" s="832"/>
      <c r="CC1558" s="832"/>
      <c r="CD1558" s="832"/>
      <c r="CE1558" s="832"/>
      <c r="CF1558" s="832"/>
      <c r="CG1558" s="832"/>
      <c r="CH1558" s="832"/>
      <c r="CK1558" s="833"/>
      <c r="CL1558" s="834"/>
      <c r="CM1558" s="834"/>
      <c r="CN1558" s="834"/>
      <c r="CO1558" s="834"/>
      <c r="CP1558" s="834"/>
      <c r="CQ1558" s="834"/>
      <c r="CR1558" s="834"/>
      <c r="CS1558" s="834"/>
    </row>
    <row r="1559" spans="1:97" s="830" customFormat="1" ht="12.75" customHeight="1">
      <c r="B1559" s="831"/>
      <c r="C1559" s="831"/>
      <c r="D1559" s="831"/>
      <c r="E1559" s="861"/>
      <c r="F1559" s="862"/>
      <c r="G1559" s="862"/>
      <c r="H1559" s="862"/>
      <c r="I1559" s="862"/>
      <c r="J1559" s="862"/>
      <c r="K1559" s="862"/>
      <c r="L1559" s="862"/>
      <c r="M1559" s="862"/>
      <c r="N1559" s="862"/>
      <c r="O1559" s="862"/>
      <c r="P1559" s="862"/>
      <c r="Q1559" s="862"/>
      <c r="R1559" s="862"/>
      <c r="S1559" s="862"/>
      <c r="T1559" s="862"/>
      <c r="U1559" s="862"/>
      <c r="V1559" s="862"/>
      <c r="W1559" s="862"/>
      <c r="X1559" s="862"/>
      <c r="Y1559" s="862"/>
      <c r="Z1559" s="862"/>
      <c r="AA1559" s="862"/>
      <c r="AB1559" s="862"/>
      <c r="AC1559" s="862"/>
      <c r="AD1559" s="862"/>
      <c r="AE1559" s="863"/>
      <c r="AF1559" s="867"/>
      <c r="AG1559" s="868"/>
      <c r="AH1559" s="868"/>
      <c r="AI1559" s="868"/>
      <c r="AJ1559" s="868"/>
      <c r="AK1559" s="868"/>
      <c r="AL1559" s="868"/>
      <c r="AM1559" s="868"/>
      <c r="AN1559" s="868"/>
      <c r="AO1559" s="868"/>
      <c r="AP1559" s="869"/>
      <c r="AQ1559" s="870"/>
      <c r="AR1559" s="870"/>
      <c r="AS1559" s="870"/>
      <c r="AT1559" s="870"/>
      <c r="AU1559" s="870"/>
      <c r="AV1559" s="870"/>
      <c r="AW1559" s="870"/>
      <c r="AX1559" s="870"/>
      <c r="AY1559" s="870"/>
      <c r="AZ1559" s="870"/>
      <c r="BA1559" s="870"/>
      <c r="BB1559" s="870"/>
      <c r="BC1559" s="870"/>
      <c r="BD1559" s="870"/>
      <c r="BE1559" s="870"/>
      <c r="BF1559" s="870"/>
      <c r="BG1559" s="832"/>
      <c r="BH1559" s="832"/>
      <c r="BI1559" s="832"/>
      <c r="BJ1559" s="832"/>
      <c r="BK1559" s="832"/>
      <c r="BL1559" s="832"/>
      <c r="BM1559" s="832"/>
      <c r="BN1559" s="832"/>
      <c r="BO1559" s="832"/>
      <c r="BP1559" s="832"/>
      <c r="BQ1559" s="832"/>
      <c r="BR1559" s="832"/>
      <c r="BS1559" s="832"/>
      <c r="BT1559" s="832"/>
      <c r="BU1559" s="832"/>
      <c r="BV1559" s="832"/>
      <c r="BW1559" s="832"/>
      <c r="BX1559" s="832"/>
      <c r="BY1559" s="832"/>
      <c r="BZ1559" s="832"/>
      <c r="CA1559" s="832"/>
      <c r="CB1559" s="832"/>
      <c r="CC1559" s="832"/>
      <c r="CD1559" s="832"/>
      <c r="CE1559" s="832"/>
      <c r="CF1559" s="832"/>
      <c r="CG1559" s="832"/>
      <c r="CH1559" s="832"/>
      <c r="CK1559" s="833"/>
      <c r="CL1559" s="833"/>
      <c r="CM1559" s="833"/>
      <c r="CN1559" s="833"/>
      <c r="CO1559" s="833"/>
      <c r="CP1559" s="834"/>
      <c r="CQ1559" s="834"/>
      <c r="CR1559" s="834"/>
      <c r="CS1559" s="834"/>
    </row>
    <row r="1560" spans="1:97" s="15" customFormat="1" ht="14.25" customHeight="1">
      <c r="A1560" s="316"/>
      <c r="B1560" s="454"/>
      <c r="C1560" s="454"/>
      <c r="D1560" s="454"/>
      <c r="E1560" s="457"/>
      <c r="F1560" s="457"/>
      <c r="G1560" s="455"/>
      <c r="H1560" s="455"/>
      <c r="I1560" s="455"/>
      <c r="J1560" s="455"/>
      <c r="K1560" s="455"/>
      <c r="L1560" s="455"/>
      <c r="M1560" s="455"/>
      <c r="N1560" s="455"/>
      <c r="O1560" s="455"/>
      <c r="P1560" s="455"/>
      <c r="Q1560" s="455"/>
      <c r="R1560" s="455"/>
      <c r="S1560" s="455"/>
      <c r="T1560" s="455"/>
      <c r="U1560" s="455"/>
      <c r="V1560" s="455"/>
      <c r="W1560" s="455"/>
      <c r="X1560" s="455"/>
      <c r="Y1560" s="455"/>
      <c r="Z1560" s="455"/>
      <c r="AA1560" s="455"/>
      <c r="AB1560" s="455"/>
      <c r="AC1560" s="455"/>
      <c r="AD1560" s="455"/>
      <c r="AE1560" s="455"/>
      <c r="AF1560" s="455"/>
      <c r="AG1560" s="455"/>
      <c r="AH1560" s="455"/>
      <c r="AI1560" s="455"/>
      <c r="AJ1560" s="455"/>
      <c r="AK1560" s="455"/>
      <c r="AL1560" s="455"/>
      <c r="AM1560" s="455"/>
      <c r="AN1560" s="455"/>
      <c r="AO1560" s="455"/>
      <c r="AP1560" s="455"/>
      <c r="AQ1560" s="455"/>
      <c r="AR1560" s="455"/>
      <c r="AS1560" s="455"/>
      <c r="AT1560" s="455"/>
      <c r="AU1560" s="455"/>
      <c r="AV1560" s="455"/>
      <c r="AW1560" s="455"/>
      <c r="AX1560" s="455"/>
      <c r="AY1560" s="455"/>
      <c r="AZ1560" s="455"/>
      <c r="BA1560" s="455"/>
      <c r="BB1560" s="455"/>
      <c r="BC1560" s="455"/>
      <c r="BD1560" s="455"/>
      <c r="BE1560" s="455"/>
      <c r="BF1560" s="455"/>
      <c r="BG1560" s="99"/>
      <c r="BH1560" s="99"/>
      <c r="BI1560" s="99"/>
      <c r="BJ1560" s="99"/>
      <c r="BK1560" s="99"/>
      <c r="BL1560" s="99"/>
      <c r="BM1560" s="103"/>
      <c r="BN1560" s="103"/>
      <c r="BO1560" s="103"/>
      <c r="BP1560" s="103"/>
      <c r="BQ1560" s="103"/>
      <c r="BR1560" s="103"/>
      <c r="BS1560" s="103"/>
      <c r="BT1560" s="103"/>
      <c r="BU1560" s="103"/>
      <c r="BV1560" s="103"/>
      <c r="BW1560" s="103"/>
      <c r="BX1560" s="103"/>
      <c r="BY1560" s="103"/>
      <c r="BZ1560" s="103"/>
      <c r="CA1560" s="103"/>
    </row>
    <row r="1561" spans="1:97" s="14" customFormat="1" ht="18" customHeight="1">
      <c r="A1561" s="113" t="s">
        <v>862</v>
      </c>
      <c r="B1561" s="90"/>
      <c r="C1561" s="90"/>
      <c r="D1561" s="11"/>
      <c r="E1561" s="12"/>
      <c r="F1561" s="12"/>
      <c r="G1561" s="12"/>
      <c r="H1561" s="12"/>
      <c r="I1561" s="12"/>
      <c r="J1561" s="12"/>
      <c r="K1561" s="12"/>
      <c r="L1561" s="12"/>
      <c r="M1561" s="12"/>
      <c r="N1561" s="12"/>
      <c r="O1561" s="12"/>
      <c r="P1561" s="12"/>
      <c r="Q1561" s="12"/>
      <c r="R1561" s="12"/>
      <c r="S1561" s="12"/>
      <c r="T1561" s="12"/>
      <c r="U1561" s="12"/>
      <c r="V1561" s="12"/>
      <c r="W1561" s="13"/>
      <c r="X1561" s="13"/>
      <c r="Y1561" s="13"/>
      <c r="Z1561" s="13"/>
      <c r="AA1561" s="13"/>
      <c r="AB1561" s="13"/>
      <c r="AC1561" s="13"/>
      <c r="AD1561" s="13"/>
      <c r="AE1561" s="13"/>
      <c r="AF1561" s="13"/>
      <c r="AG1561" s="13"/>
      <c r="AH1561" s="13"/>
      <c r="AI1561" s="13"/>
      <c r="AJ1561" s="13"/>
      <c r="AK1561" s="13"/>
      <c r="AL1561" s="13"/>
      <c r="AM1561" s="13"/>
      <c r="AN1561" s="13"/>
      <c r="AO1561" s="13"/>
      <c r="AP1561" s="13"/>
      <c r="BG1561" s="93"/>
      <c r="BH1561" s="93"/>
      <c r="BI1561" s="93"/>
      <c r="BJ1561" s="93"/>
      <c r="BK1561" s="93"/>
      <c r="BL1561" s="93"/>
      <c r="BM1561" s="101"/>
      <c r="BN1561" s="101"/>
      <c r="BO1561" s="101"/>
      <c r="BP1561" s="101"/>
      <c r="BQ1561" s="101"/>
      <c r="BR1561" s="101"/>
      <c r="BS1561" s="101"/>
      <c r="BT1561" s="101"/>
      <c r="BU1561" s="101"/>
      <c r="BV1561" s="101"/>
      <c r="BW1561" s="101"/>
      <c r="BX1561" s="101"/>
      <c r="BY1561" s="101"/>
      <c r="BZ1561" s="101"/>
      <c r="CA1561" s="101"/>
      <c r="CB1561" s="101"/>
    </row>
    <row r="1562" spans="1:97" ht="12.75" customHeight="1">
      <c r="A1562" s="263"/>
      <c r="B1562" s="969" t="s">
        <v>30</v>
      </c>
      <c r="C1562" s="970"/>
      <c r="D1562" s="971"/>
      <c r="E1562" s="881" t="s">
        <v>1095</v>
      </c>
      <c r="F1562" s="882"/>
      <c r="G1562" s="882"/>
      <c r="H1562" s="882"/>
      <c r="I1562" s="882"/>
      <c r="J1562" s="882"/>
      <c r="K1562" s="882"/>
      <c r="L1562" s="882"/>
      <c r="M1562" s="882"/>
      <c r="N1562" s="882"/>
      <c r="O1562" s="882"/>
      <c r="P1562" s="882"/>
      <c r="Q1562" s="882"/>
      <c r="R1562" s="882"/>
      <c r="S1562" s="882"/>
      <c r="T1562" s="882"/>
      <c r="U1562" s="882"/>
      <c r="V1562" s="882"/>
      <c r="W1562" s="882"/>
      <c r="X1562" s="882"/>
      <c r="Y1562" s="882"/>
      <c r="Z1562" s="882"/>
      <c r="AA1562" s="882"/>
      <c r="AB1562" s="882"/>
      <c r="AC1562" s="882"/>
      <c r="AD1562" s="882"/>
      <c r="AE1562" s="882"/>
      <c r="AF1562" s="882"/>
      <c r="AG1562" s="882"/>
      <c r="AH1562" s="882"/>
      <c r="AI1562" s="882"/>
      <c r="AJ1562" s="882"/>
      <c r="AK1562" s="882"/>
      <c r="AL1562" s="882"/>
      <c r="AM1562" s="882"/>
      <c r="AN1562" s="882"/>
      <c r="AO1562" s="882"/>
      <c r="AP1562" s="882"/>
      <c r="AQ1562" s="882"/>
      <c r="AR1562" s="882"/>
      <c r="AS1562" s="882"/>
      <c r="AT1562" s="882"/>
      <c r="AU1562" s="882"/>
      <c r="AV1562" s="882"/>
      <c r="AW1562" s="882"/>
      <c r="AX1562" s="882"/>
      <c r="AY1562" s="882"/>
      <c r="AZ1562" s="882"/>
      <c r="BA1562" s="882"/>
      <c r="BB1562" s="882"/>
      <c r="BC1562" s="882"/>
      <c r="BD1562" s="882"/>
      <c r="BE1562" s="882"/>
      <c r="BF1562" s="891"/>
      <c r="BG1562" s="899"/>
      <c r="BH1562" s="900"/>
      <c r="BI1562" s="900"/>
      <c r="BJ1562" s="900"/>
      <c r="BK1562" s="900"/>
      <c r="BL1562" s="901"/>
    </row>
    <row r="1563" spans="1:97" ht="12.75" customHeight="1">
      <c r="A1563" s="263"/>
      <c r="B1563" s="972"/>
      <c r="C1563" s="973"/>
      <c r="D1563" s="974"/>
      <c r="E1563" s="1027"/>
      <c r="F1563" s="886"/>
      <c r="G1563" s="886"/>
      <c r="H1563" s="886"/>
      <c r="I1563" s="886"/>
      <c r="J1563" s="886"/>
      <c r="K1563" s="886"/>
      <c r="L1563" s="886"/>
      <c r="M1563" s="886"/>
      <c r="N1563" s="886"/>
      <c r="O1563" s="886"/>
      <c r="P1563" s="886"/>
      <c r="Q1563" s="886"/>
      <c r="R1563" s="886"/>
      <c r="S1563" s="886"/>
      <c r="T1563" s="886"/>
      <c r="U1563" s="886"/>
      <c r="V1563" s="886"/>
      <c r="W1563" s="886"/>
      <c r="X1563" s="886"/>
      <c r="Y1563" s="886"/>
      <c r="Z1563" s="886"/>
      <c r="AA1563" s="886"/>
      <c r="AB1563" s="886"/>
      <c r="AC1563" s="886"/>
      <c r="AD1563" s="886"/>
      <c r="AE1563" s="886"/>
      <c r="AF1563" s="886"/>
      <c r="AG1563" s="886"/>
      <c r="AH1563" s="886"/>
      <c r="AI1563" s="886"/>
      <c r="AJ1563" s="886"/>
      <c r="AK1563" s="886"/>
      <c r="AL1563" s="886"/>
      <c r="AM1563" s="886"/>
      <c r="AN1563" s="886"/>
      <c r="AO1563" s="886"/>
      <c r="AP1563" s="886"/>
      <c r="AQ1563" s="886"/>
      <c r="AR1563" s="886"/>
      <c r="AS1563" s="886"/>
      <c r="AT1563" s="886"/>
      <c r="AU1563" s="886"/>
      <c r="AV1563" s="886"/>
      <c r="AW1563" s="886"/>
      <c r="AX1563" s="886"/>
      <c r="AY1563" s="886"/>
      <c r="AZ1563" s="886"/>
      <c r="BA1563" s="886"/>
      <c r="BB1563" s="886"/>
      <c r="BC1563" s="886"/>
      <c r="BD1563" s="886"/>
      <c r="BE1563" s="886"/>
      <c r="BF1563" s="919"/>
      <c r="BG1563" s="902"/>
      <c r="BH1563" s="903"/>
      <c r="BI1563" s="903"/>
      <c r="BJ1563" s="903"/>
      <c r="BK1563" s="903"/>
      <c r="BL1563" s="904"/>
    </row>
    <row r="1564" spans="1:97" ht="12.75" customHeight="1">
      <c r="A1564" s="263"/>
      <c r="B1564" s="972"/>
      <c r="C1564" s="973"/>
      <c r="D1564" s="974"/>
      <c r="E1564" s="1027"/>
      <c r="F1564" s="886"/>
      <c r="G1564" s="886"/>
      <c r="H1564" s="886"/>
      <c r="I1564" s="886"/>
      <c r="J1564" s="886"/>
      <c r="K1564" s="886"/>
      <c r="L1564" s="886"/>
      <c r="M1564" s="886"/>
      <c r="N1564" s="886"/>
      <c r="O1564" s="886"/>
      <c r="P1564" s="886"/>
      <c r="Q1564" s="886"/>
      <c r="R1564" s="886"/>
      <c r="S1564" s="886"/>
      <c r="T1564" s="886"/>
      <c r="U1564" s="886"/>
      <c r="V1564" s="886"/>
      <c r="W1564" s="886"/>
      <c r="X1564" s="886"/>
      <c r="Y1564" s="886"/>
      <c r="Z1564" s="886"/>
      <c r="AA1564" s="886"/>
      <c r="AB1564" s="886"/>
      <c r="AC1564" s="886"/>
      <c r="AD1564" s="886"/>
      <c r="AE1564" s="886"/>
      <c r="AF1564" s="886"/>
      <c r="AG1564" s="886"/>
      <c r="AH1564" s="886"/>
      <c r="AI1564" s="886"/>
      <c r="AJ1564" s="886"/>
      <c r="AK1564" s="886"/>
      <c r="AL1564" s="886"/>
      <c r="AM1564" s="886"/>
      <c r="AN1564" s="886"/>
      <c r="AO1564" s="886"/>
      <c r="AP1564" s="886"/>
      <c r="AQ1564" s="886"/>
      <c r="AR1564" s="886"/>
      <c r="AS1564" s="886"/>
      <c r="AT1564" s="886"/>
      <c r="AU1564" s="886"/>
      <c r="AV1564" s="886"/>
      <c r="AW1564" s="886"/>
      <c r="AX1564" s="886"/>
      <c r="AY1564" s="886"/>
      <c r="AZ1564" s="886"/>
      <c r="BA1564" s="886"/>
      <c r="BB1564" s="886"/>
      <c r="BC1564" s="886"/>
      <c r="BD1564" s="886"/>
      <c r="BE1564" s="886"/>
      <c r="BF1564" s="919"/>
      <c r="BG1564" s="902"/>
      <c r="BH1564" s="903"/>
      <c r="BI1564" s="903"/>
      <c r="BJ1564" s="903"/>
      <c r="BK1564" s="903"/>
      <c r="BL1564" s="904"/>
    </row>
    <row r="1565" spans="1:97" ht="12.75" customHeight="1">
      <c r="A1565" s="263"/>
      <c r="B1565" s="975"/>
      <c r="C1565" s="976"/>
      <c r="D1565" s="977"/>
      <c r="E1565" s="883"/>
      <c r="F1565" s="884"/>
      <c r="G1565" s="884"/>
      <c r="H1565" s="884"/>
      <c r="I1565" s="884"/>
      <c r="J1565" s="884"/>
      <c r="K1565" s="884"/>
      <c r="L1565" s="884"/>
      <c r="M1565" s="884"/>
      <c r="N1565" s="884"/>
      <c r="O1565" s="884"/>
      <c r="P1565" s="884"/>
      <c r="Q1565" s="884"/>
      <c r="R1565" s="884"/>
      <c r="S1565" s="884"/>
      <c r="T1565" s="884"/>
      <c r="U1565" s="884"/>
      <c r="V1565" s="884"/>
      <c r="W1565" s="884"/>
      <c r="X1565" s="884"/>
      <c r="Y1565" s="884"/>
      <c r="Z1565" s="884"/>
      <c r="AA1565" s="884"/>
      <c r="AB1565" s="884"/>
      <c r="AC1565" s="884"/>
      <c r="AD1565" s="884"/>
      <c r="AE1565" s="884"/>
      <c r="AF1565" s="884"/>
      <c r="AG1565" s="884"/>
      <c r="AH1565" s="884"/>
      <c r="AI1565" s="884"/>
      <c r="AJ1565" s="884"/>
      <c r="AK1565" s="884"/>
      <c r="AL1565" s="884"/>
      <c r="AM1565" s="884"/>
      <c r="AN1565" s="884"/>
      <c r="AO1565" s="884"/>
      <c r="AP1565" s="884"/>
      <c r="AQ1565" s="884"/>
      <c r="AR1565" s="884"/>
      <c r="AS1565" s="884"/>
      <c r="AT1565" s="884"/>
      <c r="AU1565" s="884"/>
      <c r="AV1565" s="884"/>
      <c r="AW1565" s="884"/>
      <c r="AX1565" s="884"/>
      <c r="AY1565" s="884"/>
      <c r="AZ1565" s="884"/>
      <c r="BA1565" s="884"/>
      <c r="BB1565" s="884"/>
      <c r="BC1565" s="884"/>
      <c r="BD1565" s="884"/>
      <c r="BE1565" s="884"/>
      <c r="BF1565" s="892"/>
      <c r="BG1565" s="905"/>
      <c r="BH1565" s="906"/>
      <c r="BI1565" s="906"/>
      <c r="BJ1565" s="906"/>
      <c r="BK1565" s="906"/>
      <c r="BL1565" s="907"/>
    </row>
    <row r="1566" spans="1:97" ht="12.75" customHeight="1">
      <c r="A1566" s="263"/>
      <c r="B1566" s="969" t="s">
        <v>795</v>
      </c>
      <c r="C1566" s="970"/>
      <c r="D1566" s="971"/>
      <c r="E1566" s="908" t="s">
        <v>1096</v>
      </c>
      <c r="F1566" s="909"/>
      <c r="G1566" s="909"/>
      <c r="H1566" s="909"/>
      <c r="I1566" s="909"/>
      <c r="J1566" s="909"/>
      <c r="K1566" s="909"/>
      <c r="L1566" s="909"/>
      <c r="M1566" s="909"/>
      <c r="N1566" s="909"/>
      <c r="O1566" s="909"/>
      <c r="P1566" s="909"/>
      <c r="Q1566" s="909"/>
      <c r="R1566" s="909"/>
      <c r="S1566" s="909"/>
      <c r="T1566" s="909"/>
      <c r="U1566" s="909"/>
      <c r="V1566" s="909"/>
      <c r="W1566" s="909"/>
      <c r="X1566" s="909"/>
      <c r="Y1566" s="909"/>
      <c r="Z1566" s="909"/>
      <c r="AA1566" s="909"/>
      <c r="AB1566" s="909"/>
      <c r="AC1566" s="909"/>
      <c r="AD1566" s="909"/>
      <c r="AE1566" s="909"/>
      <c r="AF1566" s="909"/>
      <c r="AG1566" s="909"/>
      <c r="AH1566" s="909"/>
      <c r="AI1566" s="909"/>
      <c r="AJ1566" s="909"/>
      <c r="AK1566" s="909"/>
      <c r="AL1566" s="909"/>
      <c r="AM1566" s="909"/>
      <c r="AN1566" s="909"/>
      <c r="AO1566" s="909"/>
      <c r="AP1566" s="909"/>
      <c r="AQ1566" s="909"/>
      <c r="AR1566" s="909"/>
      <c r="AS1566" s="909"/>
      <c r="AT1566" s="909"/>
      <c r="AU1566" s="909"/>
      <c r="AV1566" s="909"/>
      <c r="AW1566" s="909"/>
      <c r="AX1566" s="909"/>
      <c r="AY1566" s="909"/>
      <c r="AZ1566" s="909"/>
      <c r="BA1566" s="909"/>
      <c r="BB1566" s="909"/>
      <c r="BC1566" s="909"/>
      <c r="BD1566" s="909"/>
      <c r="BE1566" s="909"/>
      <c r="BF1566" s="910"/>
      <c r="BG1566" s="899"/>
      <c r="BH1566" s="900"/>
      <c r="BI1566" s="900"/>
      <c r="BJ1566" s="900"/>
      <c r="BK1566" s="900"/>
      <c r="BL1566" s="901"/>
    </row>
    <row r="1567" spans="1:97" ht="12.75" customHeight="1">
      <c r="A1567" s="263"/>
      <c r="B1567" s="972"/>
      <c r="C1567" s="973"/>
      <c r="D1567" s="974"/>
      <c r="E1567" s="911"/>
      <c r="F1567" s="912"/>
      <c r="G1567" s="912"/>
      <c r="H1567" s="912"/>
      <c r="I1567" s="912"/>
      <c r="J1567" s="912"/>
      <c r="K1567" s="912"/>
      <c r="L1567" s="912"/>
      <c r="M1567" s="912"/>
      <c r="N1567" s="912"/>
      <c r="O1567" s="912"/>
      <c r="P1567" s="912"/>
      <c r="Q1567" s="912"/>
      <c r="R1567" s="912"/>
      <c r="S1567" s="912"/>
      <c r="T1567" s="912"/>
      <c r="U1567" s="912"/>
      <c r="V1567" s="912"/>
      <c r="W1567" s="912"/>
      <c r="X1567" s="912"/>
      <c r="Y1567" s="912"/>
      <c r="Z1567" s="912"/>
      <c r="AA1567" s="912"/>
      <c r="AB1567" s="912"/>
      <c r="AC1567" s="912"/>
      <c r="AD1567" s="912"/>
      <c r="AE1567" s="912"/>
      <c r="AF1567" s="912"/>
      <c r="AG1567" s="912"/>
      <c r="AH1567" s="912"/>
      <c r="AI1567" s="912"/>
      <c r="AJ1567" s="912"/>
      <c r="AK1567" s="912"/>
      <c r="AL1567" s="912"/>
      <c r="AM1567" s="912"/>
      <c r="AN1567" s="912"/>
      <c r="AO1567" s="912"/>
      <c r="AP1567" s="912"/>
      <c r="AQ1567" s="912"/>
      <c r="AR1567" s="912"/>
      <c r="AS1567" s="912"/>
      <c r="AT1567" s="912"/>
      <c r="AU1567" s="912"/>
      <c r="AV1567" s="912"/>
      <c r="AW1567" s="912"/>
      <c r="AX1567" s="912"/>
      <c r="AY1567" s="912"/>
      <c r="AZ1567" s="912"/>
      <c r="BA1567" s="912"/>
      <c r="BB1567" s="912"/>
      <c r="BC1567" s="912"/>
      <c r="BD1567" s="912"/>
      <c r="BE1567" s="912"/>
      <c r="BF1567" s="913"/>
      <c r="BG1567" s="902"/>
      <c r="BH1567" s="903"/>
      <c r="BI1567" s="903"/>
      <c r="BJ1567" s="903"/>
      <c r="BK1567" s="903"/>
      <c r="BL1567" s="904"/>
    </row>
    <row r="1568" spans="1:97" ht="12.75" customHeight="1">
      <c r="A1568" s="263"/>
      <c r="B1568" s="972"/>
      <c r="C1568" s="973"/>
      <c r="D1568" s="974"/>
      <c r="E1568" s="911"/>
      <c r="F1568" s="912"/>
      <c r="G1568" s="912"/>
      <c r="H1568" s="912"/>
      <c r="I1568" s="912"/>
      <c r="J1568" s="912"/>
      <c r="K1568" s="912"/>
      <c r="L1568" s="912"/>
      <c r="M1568" s="912"/>
      <c r="N1568" s="912"/>
      <c r="O1568" s="912"/>
      <c r="P1568" s="912"/>
      <c r="Q1568" s="912"/>
      <c r="R1568" s="912"/>
      <c r="S1568" s="912"/>
      <c r="T1568" s="912"/>
      <c r="U1568" s="912"/>
      <c r="V1568" s="912"/>
      <c r="W1568" s="912"/>
      <c r="X1568" s="912"/>
      <c r="Y1568" s="912"/>
      <c r="Z1568" s="912"/>
      <c r="AA1568" s="912"/>
      <c r="AB1568" s="912"/>
      <c r="AC1568" s="912"/>
      <c r="AD1568" s="912"/>
      <c r="AE1568" s="912"/>
      <c r="AF1568" s="912"/>
      <c r="AG1568" s="912"/>
      <c r="AH1568" s="912"/>
      <c r="AI1568" s="912"/>
      <c r="AJ1568" s="912"/>
      <c r="AK1568" s="912"/>
      <c r="AL1568" s="912"/>
      <c r="AM1568" s="912"/>
      <c r="AN1568" s="912"/>
      <c r="AO1568" s="912"/>
      <c r="AP1568" s="912"/>
      <c r="AQ1568" s="912"/>
      <c r="AR1568" s="912"/>
      <c r="AS1568" s="912"/>
      <c r="AT1568" s="912"/>
      <c r="AU1568" s="912"/>
      <c r="AV1568" s="912"/>
      <c r="AW1568" s="912"/>
      <c r="AX1568" s="912"/>
      <c r="AY1568" s="912"/>
      <c r="AZ1568" s="912"/>
      <c r="BA1568" s="912"/>
      <c r="BB1568" s="912"/>
      <c r="BC1568" s="912"/>
      <c r="BD1568" s="912"/>
      <c r="BE1568" s="912"/>
      <c r="BF1568" s="913"/>
      <c r="BG1568" s="902"/>
      <c r="BH1568" s="903"/>
      <c r="BI1568" s="903"/>
      <c r="BJ1568" s="903"/>
      <c r="BK1568" s="903"/>
      <c r="BL1568" s="904"/>
    </row>
    <row r="1569" spans="1:97" ht="12.75" customHeight="1">
      <c r="A1569" s="263"/>
      <c r="B1569" s="975"/>
      <c r="C1569" s="976"/>
      <c r="D1569" s="977"/>
      <c r="E1569" s="914"/>
      <c r="F1569" s="915"/>
      <c r="G1569" s="915"/>
      <c r="H1569" s="915"/>
      <c r="I1569" s="915"/>
      <c r="J1569" s="915"/>
      <c r="K1569" s="915"/>
      <c r="L1569" s="915"/>
      <c r="M1569" s="915"/>
      <c r="N1569" s="915"/>
      <c r="O1569" s="915"/>
      <c r="P1569" s="915"/>
      <c r="Q1569" s="915"/>
      <c r="R1569" s="915"/>
      <c r="S1569" s="915"/>
      <c r="T1569" s="915"/>
      <c r="U1569" s="915"/>
      <c r="V1569" s="915"/>
      <c r="W1569" s="915"/>
      <c r="X1569" s="915"/>
      <c r="Y1569" s="915"/>
      <c r="Z1569" s="915"/>
      <c r="AA1569" s="915"/>
      <c r="AB1569" s="915"/>
      <c r="AC1569" s="915"/>
      <c r="AD1569" s="915"/>
      <c r="AE1569" s="915"/>
      <c r="AF1569" s="915"/>
      <c r="AG1569" s="915"/>
      <c r="AH1569" s="915"/>
      <c r="AI1569" s="915"/>
      <c r="AJ1569" s="915"/>
      <c r="AK1569" s="915"/>
      <c r="AL1569" s="915"/>
      <c r="AM1569" s="915"/>
      <c r="AN1569" s="915"/>
      <c r="AO1569" s="915"/>
      <c r="AP1569" s="915"/>
      <c r="AQ1569" s="915"/>
      <c r="AR1569" s="915"/>
      <c r="AS1569" s="915"/>
      <c r="AT1569" s="915"/>
      <c r="AU1569" s="915"/>
      <c r="AV1569" s="915"/>
      <c r="AW1569" s="915"/>
      <c r="AX1569" s="915"/>
      <c r="AY1569" s="915"/>
      <c r="AZ1569" s="915"/>
      <c r="BA1569" s="915"/>
      <c r="BB1569" s="915"/>
      <c r="BC1569" s="915"/>
      <c r="BD1569" s="915"/>
      <c r="BE1569" s="915"/>
      <c r="BF1569" s="916"/>
      <c r="BG1569" s="905"/>
      <c r="BH1569" s="906"/>
      <c r="BI1569" s="906"/>
      <c r="BJ1569" s="906"/>
      <c r="BK1569" s="906"/>
      <c r="BL1569" s="907"/>
    </row>
    <row r="1570" spans="1:97" ht="12.75" customHeight="1">
      <c r="A1570" s="263"/>
      <c r="B1570" s="969" t="s">
        <v>796</v>
      </c>
      <c r="C1570" s="970"/>
      <c r="D1570" s="971"/>
      <c r="E1570" s="908" t="s">
        <v>1097</v>
      </c>
      <c r="F1570" s="909"/>
      <c r="G1570" s="909"/>
      <c r="H1570" s="909"/>
      <c r="I1570" s="909"/>
      <c r="J1570" s="909"/>
      <c r="K1570" s="909"/>
      <c r="L1570" s="909"/>
      <c r="M1570" s="909"/>
      <c r="N1570" s="909"/>
      <c r="O1570" s="909"/>
      <c r="P1570" s="909"/>
      <c r="Q1570" s="909"/>
      <c r="R1570" s="909"/>
      <c r="S1570" s="909"/>
      <c r="T1570" s="909"/>
      <c r="U1570" s="909"/>
      <c r="V1570" s="909"/>
      <c r="W1570" s="909"/>
      <c r="X1570" s="909"/>
      <c r="Y1570" s="909"/>
      <c r="Z1570" s="909"/>
      <c r="AA1570" s="909"/>
      <c r="AB1570" s="909"/>
      <c r="AC1570" s="909"/>
      <c r="AD1570" s="909"/>
      <c r="AE1570" s="909"/>
      <c r="AF1570" s="909"/>
      <c r="AG1570" s="909"/>
      <c r="AH1570" s="909"/>
      <c r="AI1570" s="909"/>
      <c r="AJ1570" s="909"/>
      <c r="AK1570" s="909"/>
      <c r="AL1570" s="909"/>
      <c r="AM1570" s="909"/>
      <c r="AN1570" s="909"/>
      <c r="AO1570" s="909"/>
      <c r="AP1570" s="909"/>
      <c r="AQ1570" s="909"/>
      <c r="AR1570" s="909"/>
      <c r="AS1570" s="909"/>
      <c r="AT1570" s="909"/>
      <c r="AU1570" s="909"/>
      <c r="AV1570" s="909"/>
      <c r="AW1570" s="909"/>
      <c r="AX1570" s="909"/>
      <c r="AY1570" s="909"/>
      <c r="AZ1570" s="909"/>
      <c r="BA1570" s="909"/>
      <c r="BB1570" s="909"/>
      <c r="BC1570" s="909"/>
      <c r="BD1570" s="909"/>
      <c r="BE1570" s="909"/>
      <c r="BF1570" s="910"/>
      <c r="BG1570" s="899"/>
      <c r="BH1570" s="900"/>
      <c r="BI1570" s="900"/>
      <c r="BJ1570" s="900"/>
      <c r="BK1570" s="900"/>
      <c r="BL1570" s="901"/>
    </row>
    <row r="1571" spans="1:97" s="326" customFormat="1" ht="12.75" customHeight="1">
      <c r="A1571" s="263"/>
      <c r="B1571" s="972"/>
      <c r="C1571" s="973"/>
      <c r="D1571" s="974"/>
      <c r="E1571" s="911"/>
      <c r="F1571" s="912"/>
      <c r="G1571" s="912"/>
      <c r="H1571" s="912"/>
      <c r="I1571" s="912"/>
      <c r="J1571" s="912"/>
      <c r="K1571" s="912"/>
      <c r="L1571" s="912"/>
      <c r="M1571" s="912"/>
      <c r="N1571" s="912"/>
      <c r="O1571" s="912"/>
      <c r="P1571" s="912"/>
      <c r="Q1571" s="912"/>
      <c r="R1571" s="912"/>
      <c r="S1571" s="912"/>
      <c r="T1571" s="912"/>
      <c r="U1571" s="912"/>
      <c r="V1571" s="912"/>
      <c r="W1571" s="912"/>
      <c r="X1571" s="912"/>
      <c r="Y1571" s="912"/>
      <c r="Z1571" s="912"/>
      <c r="AA1571" s="912"/>
      <c r="AB1571" s="912"/>
      <c r="AC1571" s="912"/>
      <c r="AD1571" s="912"/>
      <c r="AE1571" s="912"/>
      <c r="AF1571" s="912"/>
      <c r="AG1571" s="912"/>
      <c r="AH1571" s="912"/>
      <c r="AI1571" s="912"/>
      <c r="AJ1571" s="912"/>
      <c r="AK1571" s="912"/>
      <c r="AL1571" s="912"/>
      <c r="AM1571" s="912"/>
      <c r="AN1571" s="912"/>
      <c r="AO1571" s="912"/>
      <c r="AP1571" s="912"/>
      <c r="AQ1571" s="912"/>
      <c r="AR1571" s="912"/>
      <c r="AS1571" s="912"/>
      <c r="AT1571" s="912"/>
      <c r="AU1571" s="912"/>
      <c r="AV1571" s="912"/>
      <c r="AW1571" s="912"/>
      <c r="AX1571" s="912"/>
      <c r="AY1571" s="912"/>
      <c r="AZ1571" s="912"/>
      <c r="BA1571" s="912"/>
      <c r="BB1571" s="912"/>
      <c r="BC1571" s="912"/>
      <c r="BD1571" s="912"/>
      <c r="BE1571" s="912"/>
      <c r="BF1571" s="913"/>
      <c r="BG1571" s="902"/>
      <c r="BH1571" s="903"/>
      <c r="BI1571" s="903"/>
      <c r="BJ1571" s="903"/>
      <c r="BK1571" s="903"/>
      <c r="BL1571" s="904"/>
      <c r="BM1571" s="46"/>
      <c r="BN1571" s="46"/>
      <c r="BO1571" s="46"/>
      <c r="BP1571" s="46"/>
      <c r="BQ1571" s="46"/>
      <c r="BR1571" s="46"/>
      <c r="BS1571" s="46"/>
      <c r="BT1571" s="46"/>
      <c r="BU1571" s="46"/>
      <c r="BV1571" s="46"/>
      <c r="BW1571" s="46"/>
      <c r="BX1571" s="46"/>
      <c r="BY1571" s="46"/>
      <c r="BZ1571" s="46"/>
      <c r="CA1571" s="46"/>
      <c r="CB1571" s="46"/>
    </row>
    <row r="1572" spans="1:97" ht="12.75" customHeight="1">
      <c r="A1572" s="263"/>
      <c r="B1572" s="975"/>
      <c r="C1572" s="976"/>
      <c r="D1572" s="977"/>
      <c r="E1572" s="914"/>
      <c r="F1572" s="915"/>
      <c r="G1572" s="915"/>
      <c r="H1572" s="915"/>
      <c r="I1572" s="915"/>
      <c r="J1572" s="915"/>
      <c r="K1572" s="915"/>
      <c r="L1572" s="915"/>
      <c r="M1572" s="915"/>
      <c r="N1572" s="915"/>
      <c r="O1572" s="915"/>
      <c r="P1572" s="915"/>
      <c r="Q1572" s="915"/>
      <c r="R1572" s="915"/>
      <c r="S1572" s="915"/>
      <c r="T1572" s="915"/>
      <c r="U1572" s="915"/>
      <c r="V1572" s="915"/>
      <c r="W1572" s="915"/>
      <c r="X1572" s="915"/>
      <c r="Y1572" s="915"/>
      <c r="Z1572" s="915"/>
      <c r="AA1572" s="915"/>
      <c r="AB1572" s="915"/>
      <c r="AC1572" s="915"/>
      <c r="AD1572" s="915"/>
      <c r="AE1572" s="915"/>
      <c r="AF1572" s="915"/>
      <c r="AG1572" s="915"/>
      <c r="AH1572" s="915"/>
      <c r="AI1572" s="915"/>
      <c r="AJ1572" s="915"/>
      <c r="AK1572" s="915"/>
      <c r="AL1572" s="915"/>
      <c r="AM1572" s="915"/>
      <c r="AN1572" s="915"/>
      <c r="AO1572" s="915"/>
      <c r="AP1572" s="915"/>
      <c r="AQ1572" s="915"/>
      <c r="AR1572" s="915"/>
      <c r="AS1572" s="915"/>
      <c r="AT1572" s="915"/>
      <c r="AU1572" s="915"/>
      <c r="AV1572" s="915"/>
      <c r="AW1572" s="915"/>
      <c r="AX1572" s="915"/>
      <c r="AY1572" s="915"/>
      <c r="AZ1572" s="915"/>
      <c r="BA1572" s="915"/>
      <c r="BB1572" s="915"/>
      <c r="BC1572" s="915"/>
      <c r="BD1572" s="915"/>
      <c r="BE1572" s="915"/>
      <c r="BF1572" s="916"/>
      <c r="BG1572" s="905"/>
      <c r="BH1572" s="906"/>
      <c r="BI1572" s="906"/>
      <c r="BJ1572" s="906"/>
      <c r="BK1572" s="906"/>
      <c r="BL1572" s="907"/>
    </row>
    <row r="1573" spans="1:97" s="15" customFormat="1" ht="12.75" customHeight="1">
      <c r="A1573" s="316"/>
      <c r="B1573" s="969" t="s">
        <v>797</v>
      </c>
      <c r="C1573" s="970"/>
      <c r="D1573" s="971"/>
      <c r="E1573" s="909" t="s">
        <v>440</v>
      </c>
      <c r="F1573" s="909"/>
      <c r="G1573" s="909"/>
      <c r="H1573" s="909"/>
      <c r="I1573" s="909"/>
      <c r="J1573" s="909"/>
      <c r="K1573" s="909"/>
      <c r="L1573" s="909"/>
      <c r="M1573" s="909"/>
      <c r="N1573" s="909"/>
      <c r="O1573" s="909"/>
      <c r="P1573" s="909"/>
      <c r="Q1573" s="909"/>
      <c r="R1573" s="909"/>
      <c r="S1573" s="909"/>
      <c r="T1573" s="909"/>
      <c r="U1573" s="909"/>
      <c r="V1573" s="909"/>
      <c r="W1573" s="909"/>
      <c r="X1573" s="909"/>
      <c r="Y1573" s="909"/>
      <c r="Z1573" s="909"/>
      <c r="AA1573" s="909"/>
      <c r="AB1573" s="909"/>
      <c r="AC1573" s="909"/>
      <c r="AD1573" s="909"/>
      <c r="AE1573" s="909"/>
      <c r="AF1573" s="909"/>
      <c r="AG1573" s="909"/>
      <c r="AH1573" s="909"/>
      <c r="AI1573" s="909"/>
      <c r="AJ1573" s="909"/>
      <c r="AK1573" s="909"/>
      <c r="AL1573" s="909"/>
      <c r="AM1573" s="909"/>
      <c r="AN1573" s="909"/>
      <c r="AO1573" s="909"/>
      <c r="AP1573" s="909"/>
      <c r="AQ1573" s="909"/>
      <c r="AR1573" s="909"/>
      <c r="AS1573" s="909"/>
      <c r="AT1573" s="909"/>
      <c r="AU1573" s="909"/>
      <c r="AV1573" s="909"/>
      <c r="AW1573" s="909"/>
      <c r="AX1573" s="909"/>
      <c r="AY1573" s="909"/>
      <c r="AZ1573" s="909"/>
      <c r="BA1573" s="909"/>
      <c r="BB1573" s="909"/>
      <c r="BC1573" s="909"/>
      <c r="BD1573" s="909"/>
      <c r="BE1573" s="909"/>
      <c r="BF1573" s="909"/>
      <c r="BG1573" s="966"/>
      <c r="BH1573" s="966"/>
      <c r="BI1573" s="966"/>
      <c r="BJ1573" s="966"/>
      <c r="BK1573" s="966"/>
      <c r="BL1573" s="966"/>
      <c r="BM1573" s="103"/>
      <c r="BN1573" s="103"/>
      <c r="BO1573" s="103"/>
      <c r="BP1573" s="103"/>
      <c r="BQ1573" s="103"/>
      <c r="BR1573" s="103"/>
      <c r="BS1573" s="103"/>
      <c r="BT1573" s="103"/>
      <c r="BU1573" s="103"/>
      <c r="BV1573" s="103"/>
      <c r="BW1573" s="103"/>
      <c r="BX1573" s="103"/>
      <c r="BY1573" s="103"/>
      <c r="BZ1573" s="103"/>
      <c r="CA1573" s="103"/>
    </row>
    <row r="1574" spans="1:97" s="15" customFormat="1" ht="12.75" customHeight="1">
      <c r="A1574" s="316"/>
      <c r="B1574" s="972"/>
      <c r="C1574" s="973"/>
      <c r="D1574" s="974"/>
      <c r="E1574" s="912"/>
      <c r="F1574" s="912"/>
      <c r="G1574" s="912"/>
      <c r="H1574" s="912"/>
      <c r="I1574" s="912"/>
      <c r="J1574" s="912"/>
      <c r="K1574" s="912"/>
      <c r="L1574" s="912"/>
      <c r="M1574" s="912"/>
      <c r="N1574" s="912"/>
      <c r="O1574" s="912"/>
      <c r="P1574" s="912"/>
      <c r="Q1574" s="912"/>
      <c r="R1574" s="912"/>
      <c r="S1574" s="912"/>
      <c r="T1574" s="912"/>
      <c r="U1574" s="912"/>
      <c r="V1574" s="912"/>
      <c r="W1574" s="912"/>
      <c r="X1574" s="912"/>
      <c r="Y1574" s="912"/>
      <c r="Z1574" s="912"/>
      <c r="AA1574" s="912"/>
      <c r="AB1574" s="912"/>
      <c r="AC1574" s="912"/>
      <c r="AD1574" s="912"/>
      <c r="AE1574" s="912"/>
      <c r="AF1574" s="912"/>
      <c r="AG1574" s="912"/>
      <c r="AH1574" s="912"/>
      <c r="AI1574" s="912"/>
      <c r="AJ1574" s="912"/>
      <c r="AK1574" s="912"/>
      <c r="AL1574" s="912"/>
      <c r="AM1574" s="912"/>
      <c r="AN1574" s="912"/>
      <c r="AO1574" s="912"/>
      <c r="AP1574" s="912"/>
      <c r="AQ1574" s="912"/>
      <c r="AR1574" s="912"/>
      <c r="AS1574" s="912"/>
      <c r="AT1574" s="912"/>
      <c r="AU1574" s="912"/>
      <c r="AV1574" s="912"/>
      <c r="AW1574" s="912"/>
      <c r="AX1574" s="912"/>
      <c r="AY1574" s="912"/>
      <c r="AZ1574" s="912"/>
      <c r="BA1574" s="912"/>
      <c r="BB1574" s="912"/>
      <c r="BC1574" s="912"/>
      <c r="BD1574" s="912"/>
      <c r="BE1574" s="912"/>
      <c r="BF1574" s="912"/>
      <c r="BG1574" s="966"/>
      <c r="BH1574" s="966"/>
      <c r="BI1574" s="966"/>
      <c r="BJ1574" s="966"/>
      <c r="BK1574" s="966"/>
      <c r="BL1574" s="966"/>
      <c r="BM1574" s="103"/>
      <c r="BN1574" s="103"/>
      <c r="BO1574" s="103"/>
      <c r="BP1574" s="103"/>
      <c r="BQ1574" s="103"/>
      <c r="BR1574" s="103"/>
      <c r="BS1574" s="103"/>
      <c r="BT1574" s="103"/>
      <c r="BU1574" s="103"/>
      <c r="BV1574" s="103"/>
      <c r="BW1574" s="103"/>
      <c r="BX1574" s="103"/>
      <c r="BY1574" s="103"/>
      <c r="BZ1574" s="103"/>
      <c r="CA1574" s="103"/>
    </row>
    <row r="1575" spans="1:97" s="15" customFormat="1" ht="12.75" customHeight="1">
      <c r="A1575" s="316"/>
      <c r="B1575" s="972"/>
      <c r="C1575" s="973"/>
      <c r="D1575" s="974"/>
      <c r="E1575" s="912"/>
      <c r="F1575" s="912"/>
      <c r="G1575" s="912"/>
      <c r="H1575" s="912"/>
      <c r="I1575" s="912"/>
      <c r="J1575" s="912"/>
      <c r="K1575" s="912"/>
      <c r="L1575" s="912"/>
      <c r="M1575" s="912"/>
      <c r="N1575" s="912"/>
      <c r="O1575" s="912"/>
      <c r="P1575" s="912"/>
      <c r="Q1575" s="912"/>
      <c r="R1575" s="912"/>
      <c r="S1575" s="912"/>
      <c r="T1575" s="912"/>
      <c r="U1575" s="912"/>
      <c r="V1575" s="912"/>
      <c r="W1575" s="912"/>
      <c r="X1575" s="912"/>
      <c r="Y1575" s="912"/>
      <c r="Z1575" s="912"/>
      <c r="AA1575" s="912"/>
      <c r="AB1575" s="912"/>
      <c r="AC1575" s="912"/>
      <c r="AD1575" s="912"/>
      <c r="AE1575" s="912"/>
      <c r="AF1575" s="912"/>
      <c r="AG1575" s="912"/>
      <c r="AH1575" s="912"/>
      <c r="AI1575" s="912"/>
      <c r="AJ1575" s="912"/>
      <c r="AK1575" s="912"/>
      <c r="AL1575" s="912"/>
      <c r="AM1575" s="912"/>
      <c r="AN1575" s="912"/>
      <c r="AO1575" s="912"/>
      <c r="AP1575" s="912"/>
      <c r="AQ1575" s="912"/>
      <c r="AR1575" s="912"/>
      <c r="AS1575" s="912"/>
      <c r="AT1575" s="912"/>
      <c r="AU1575" s="912"/>
      <c r="AV1575" s="912"/>
      <c r="AW1575" s="912"/>
      <c r="AX1575" s="912"/>
      <c r="AY1575" s="912"/>
      <c r="AZ1575" s="912"/>
      <c r="BA1575" s="912"/>
      <c r="BB1575" s="912"/>
      <c r="BC1575" s="912"/>
      <c r="BD1575" s="912"/>
      <c r="BE1575" s="912"/>
      <c r="BF1575" s="912"/>
      <c r="BG1575" s="966"/>
      <c r="BH1575" s="966"/>
      <c r="BI1575" s="966"/>
      <c r="BJ1575" s="966"/>
      <c r="BK1575" s="966"/>
      <c r="BL1575" s="966"/>
      <c r="BM1575" s="103"/>
      <c r="BN1575" s="103"/>
      <c r="BO1575" s="103"/>
      <c r="BP1575" s="103"/>
      <c r="BQ1575" s="103"/>
      <c r="BR1575" s="103"/>
      <c r="BS1575" s="103"/>
      <c r="BT1575" s="103"/>
      <c r="BU1575" s="103"/>
      <c r="BV1575" s="103"/>
      <c r="BW1575" s="103"/>
      <c r="BX1575" s="103"/>
      <c r="BY1575" s="103"/>
      <c r="BZ1575" s="103"/>
      <c r="CA1575" s="103"/>
    </row>
    <row r="1576" spans="1:97" s="15" customFormat="1" ht="12.75" customHeight="1">
      <c r="A1576" s="316"/>
      <c r="B1576" s="972"/>
      <c r="C1576" s="973"/>
      <c r="D1576" s="974"/>
      <c r="E1576" s="920" t="s">
        <v>1</v>
      </c>
      <c r="F1576" s="921"/>
      <c r="G1576" s="912" t="s">
        <v>441</v>
      </c>
      <c r="H1576" s="912"/>
      <c r="I1576" s="912"/>
      <c r="J1576" s="912"/>
      <c r="K1576" s="912"/>
      <c r="L1576" s="912"/>
      <c r="M1576" s="912"/>
      <c r="N1576" s="912"/>
      <c r="O1576" s="912"/>
      <c r="P1576" s="912"/>
      <c r="Q1576" s="912"/>
      <c r="R1576" s="912"/>
      <c r="S1576" s="912"/>
      <c r="T1576" s="912"/>
      <c r="U1576" s="912"/>
      <c r="V1576" s="912"/>
      <c r="W1576" s="912"/>
      <c r="X1576" s="912"/>
      <c r="Y1576" s="912"/>
      <c r="Z1576" s="912"/>
      <c r="AA1576" s="912"/>
      <c r="AB1576" s="912"/>
      <c r="AC1576" s="912"/>
      <c r="AD1576" s="912"/>
      <c r="AE1576" s="912"/>
      <c r="AF1576" s="912"/>
      <c r="AG1576" s="912"/>
      <c r="AH1576" s="912"/>
      <c r="AI1576" s="912"/>
      <c r="AJ1576" s="912"/>
      <c r="AK1576" s="912"/>
      <c r="AL1576" s="912"/>
      <c r="AM1576" s="912"/>
      <c r="AN1576" s="912"/>
      <c r="AO1576" s="912"/>
      <c r="AP1576" s="912"/>
      <c r="AQ1576" s="912"/>
      <c r="AR1576" s="912"/>
      <c r="AS1576" s="912"/>
      <c r="AT1576" s="912"/>
      <c r="AU1576" s="912"/>
      <c r="AV1576" s="912"/>
      <c r="AW1576" s="912"/>
      <c r="AX1576" s="912"/>
      <c r="AY1576" s="912"/>
      <c r="AZ1576" s="912"/>
      <c r="BA1576" s="912"/>
      <c r="BB1576" s="912"/>
      <c r="BC1576" s="912"/>
      <c r="BD1576" s="912"/>
      <c r="BE1576" s="912"/>
      <c r="BF1576" s="913"/>
      <c r="BG1576" s="966"/>
      <c r="BH1576" s="966"/>
      <c r="BI1576" s="966"/>
      <c r="BJ1576" s="966"/>
      <c r="BK1576" s="966"/>
      <c r="BL1576" s="966"/>
      <c r="BM1576" s="103"/>
      <c r="BN1576" s="103"/>
      <c r="BO1576" s="103"/>
      <c r="BP1576" s="103"/>
      <c r="BQ1576" s="103"/>
      <c r="BR1576" s="103"/>
      <c r="BS1576" s="103"/>
      <c r="BT1576" s="103"/>
      <c r="BU1576" s="103"/>
      <c r="BV1576" s="103"/>
      <c r="BW1576" s="103"/>
      <c r="BX1576" s="103"/>
      <c r="BY1576" s="103"/>
      <c r="BZ1576" s="103"/>
      <c r="CA1576" s="103"/>
    </row>
    <row r="1577" spans="1:97" s="15" customFormat="1" ht="5.25" customHeight="1">
      <c r="A1577" s="316"/>
      <c r="B1577" s="975"/>
      <c r="C1577" s="976"/>
      <c r="D1577" s="977"/>
      <c r="E1577" s="1087"/>
      <c r="F1577" s="1087"/>
      <c r="G1577" s="915"/>
      <c r="H1577" s="915"/>
      <c r="I1577" s="915"/>
      <c r="J1577" s="915"/>
      <c r="K1577" s="915"/>
      <c r="L1577" s="915"/>
      <c r="M1577" s="915"/>
      <c r="N1577" s="915"/>
      <c r="O1577" s="915"/>
      <c r="P1577" s="915"/>
      <c r="Q1577" s="915"/>
      <c r="R1577" s="915"/>
      <c r="S1577" s="915"/>
      <c r="T1577" s="915"/>
      <c r="U1577" s="915"/>
      <c r="V1577" s="915"/>
      <c r="W1577" s="915"/>
      <c r="X1577" s="915"/>
      <c r="Y1577" s="915"/>
      <c r="Z1577" s="915"/>
      <c r="AA1577" s="915"/>
      <c r="AB1577" s="915"/>
      <c r="AC1577" s="915"/>
      <c r="AD1577" s="915"/>
      <c r="AE1577" s="915"/>
      <c r="AF1577" s="915"/>
      <c r="AG1577" s="915"/>
      <c r="AH1577" s="915"/>
      <c r="AI1577" s="915"/>
      <c r="AJ1577" s="915"/>
      <c r="AK1577" s="915"/>
      <c r="AL1577" s="915"/>
      <c r="AM1577" s="915"/>
      <c r="AN1577" s="915"/>
      <c r="AO1577" s="915"/>
      <c r="AP1577" s="915"/>
      <c r="AQ1577" s="915"/>
      <c r="AR1577" s="915"/>
      <c r="AS1577" s="915"/>
      <c r="AT1577" s="915"/>
      <c r="AU1577" s="915"/>
      <c r="AV1577" s="915"/>
      <c r="AW1577" s="915"/>
      <c r="AX1577" s="915"/>
      <c r="AY1577" s="915"/>
      <c r="AZ1577" s="915"/>
      <c r="BA1577" s="915"/>
      <c r="BB1577" s="915"/>
      <c r="BC1577" s="915"/>
      <c r="BD1577" s="915"/>
      <c r="BE1577" s="915"/>
      <c r="BF1577" s="915"/>
      <c r="BG1577" s="966"/>
      <c r="BH1577" s="966"/>
      <c r="BI1577" s="966"/>
      <c r="BJ1577" s="966"/>
      <c r="BK1577" s="966"/>
      <c r="BL1577" s="966"/>
      <c r="BM1577" s="103"/>
      <c r="BN1577" s="103"/>
      <c r="BO1577" s="103"/>
      <c r="BP1577" s="103"/>
      <c r="BQ1577" s="103"/>
      <c r="BR1577" s="103"/>
      <c r="BS1577" s="103"/>
      <c r="BT1577" s="103"/>
      <c r="BU1577" s="103"/>
      <c r="BV1577" s="103"/>
      <c r="BW1577" s="103"/>
      <c r="BX1577" s="103"/>
      <c r="BY1577" s="103"/>
      <c r="BZ1577" s="103"/>
      <c r="CA1577" s="103"/>
    </row>
    <row r="1578" spans="1:97" s="827" customFormat="1" ht="9.75" customHeight="1">
      <c r="BG1578" s="828"/>
      <c r="BH1578" s="828"/>
      <c r="BI1578" s="828"/>
      <c r="BJ1578" s="828"/>
      <c r="BK1578" s="828"/>
      <c r="BL1578" s="829"/>
      <c r="BM1578" s="829"/>
      <c r="BN1578" s="829"/>
      <c r="BO1578" s="829"/>
      <c r="BP1578" s="829"/>
      <c r="BQ1578" s="829"/>
      <c r="BR1578" s="829"/>
      <c r="BS1578" s="829"/>
      <c r="BT1578" s="829"/>
      <c r="BU1578" s="829"/>
      <c r="BV1578" s="829"/>
      <c r="BW1578" s="829"/>
      <c r="BX1578" s="829"/>
      <c r="BY1578" s="829"/>
      <c r="BZ1578" s="829"/>
      <c r="CA1578" s="829"/>
    </row>
    <row r="1579" spans="1:97" s="830" customFormat="1" ht="12.75" customHeight="1">
      <c r="B1579" s="831"/>
      <c r="C1579" s="831"/>
      <c r="D1579" s="831"/>
      <c r="E1579" s="858" t="s">
        <v>1513</v>
      </c>
      <c r="F1579" s="859"/>
      <c r="G1579" s="859"/>
      <c r="H1579" s="859"/>
      <c r="I1579" s="859"/>
      <c r="J1579" s="859"/>
      <c r="K1579" s="859"/>
      <c r="L1579" s="859"/>
      <c r="M1579" s="859"/>
      <c r="N1579" s="859"/>
      <c r="O1579" s="859"/>
      <c r="P1579" s="859"/>
      <c r="Q1579" s="859"/>
      <c r="R1579" s="859"/>
      <c r="S1579" s="859"/>
      <c r="T1579" s="859"/>
      <c r="U1579" s="859"/>
      <c r="V1579" s="859"/>
      <c r="W1579" s="859"/>
      <c r="X1579" s="859"/>
      <c r="Y1579" s="859"/>
      <c r="Z1579" s="859"/>
      <c r="AA1579" s="859"/>
      <c r="AB1579" s="859"/>
      <c r="AC1579" s="859"/>
      <c r="AD1579" s="859"/>
      <c r="AE1579" s="860"/>
      <c r="AF1579" s="864"/>
      <c r="AG1579" s="865"/>
      <c r="AH1579" s="865"/>
      <c r="AI1579" s="865"/>
      <c r="AJ1579" s="865"/>
      <c r="AK1579" s="865"/>
      <c r="AL1579" s="865"/>
      <c r="AM1579" s="865"/>
      <c r="AN1579" s="865"/>
      <c r="AO1579" s="865"/>
      <c r="AP1579" s="866"/>
      <c r="AQ1579" s="870"/>
      <c r="AR1579" s="870"/>
      <c r="AS1579" s="870"/>
      <c r="AT1579" s="870"/>
      <c r="AU1579" s="870"/>
      <c r="AV1579" s="870"/>
      <c r="AW1579" s="870"/>
      <c r="AX1579" s="870"/>
      <c r="AY1579" s="870"/>
      <c r="AZ1579" s="870"/>
      <c r="BA1579" s="870"/>
      <c r="BB1579" s="870"/>
      <c r="BC1579" s="870"/>
      <c r="BD1579" s="870"/>
      <c r="BE1579" s="870"/>
      <c r="BF1579" s="870"/>
      <c r="BG1579" s="832"/>
      <c r="BH1579" s="832"/>
      <c r="BI1579" s="832"/>
      <c r="BJ1579" s="832"/>
      <c r="BK1579" s="832"/>
      <c r="BL1579" s="832"/>
      <c r="BM1579" s="857" t="s">
        <v>82</v>
      </c>
      <c r="BN1579" s="857"/>
      <c r="BO1579" s="857"/>
      <c r="BP1579" s="857"/>
      <c r="BQ1579" s="857"/>
      <c r="BR1579" s="857"/>
      <c r="BS1579" s="857"/>
      <c r="BT1579" s="857"/>
      <c r="BU1579" s="857"/>
      <c r="BV1579" s="857"/>
      <c r="BW1579" s="857"/>
      <c r="BX1579" s="832"/>
      <c r="BY1579" s="832"/>
      <c r="BZ1579" s="832"/>
      <c r="CA1579" s="832"/>
      <c r="CB1579" s="832"/>
      <c r="CC1579" s="832"/>
      <c r="CD1579" s="832"/>
      <c r="CE1579" s="832"/>
      <c r="CF1579" s="832"/>
      <c r="CG1579" s="832"/>
      <c r="CH1579" s="832"/>
      <c r="CK1579" s="833"/>
      <c r="CL1579" s="834"/>
      <c r="CM1579" s="834"/>
      <c r="CN1579" s="834"/>
      <c r="CO1579" s="834"/>
      <c r="CP1579" s="834"/>
      <c r="CQ1579" s="834"/>
      <c r="CR1579" s="834"/>
      <c r="CS1579" s="834"/>
    </row>
    <row r="1580" spans="1:97" s="830" customFormat="1" ht="12.75" customHeight="1">
      <c r="B1580" s="831"/>
      <c r="C1580" s="831"/>
      <c r="D1580" s="831"/>
      <c r="E1580" s="861"/>
      <c r="F1580" s="862"/>
      <c r="G1580" s="862"/>
      <c r="H1580" s="862"/>
      <c r="I1580" s="862"/>
      <c r="J1580" s="862"/>
      <c r="K1580" s="862"/>
      <c r="L1580" s="862"/>
      <c r="M1580" s="862"/>
      <c r="N1580" s="862"/>
      <c r="O1580" s="862"/>
      <c r="P1580" s="862"/>
      <c r="Q1580" s="862"/>
      <c r="R1580" s="862"/>
      <c r="S1580" s="862"/>
      <c r="T1580" s="862"/>
      <c r="U1580" s="862"/>
      <c r="V1580" s="862"/>
      <c r="W1580" s="862"/>
      <c r="X1580" s="862"/>
      <c r="Y1580" s="862"/>
      <c r="Z1580" s="862"/>
      <c r="AA1580" s="862"/>
      <c r="AB1580" s="862"/>
      <c r="AC1580" s="862"/>
      <c r="AD1580" s="862"/>
      <c r="AE1580" s="863"/>
      <c r="AF1580" s="867"/>
      <c r="AG1580" s="868"/>
      <c r="AH1580" s="868"/>
      <c r="AI1580" s="868"/>
      <c r="AJ1580" s="868"/>
      <c r="AK1580" s="868"/>
      <c r="AL1580" s="868"/>
      <c r="AM1580" s="868"/>
      <c r="AN1580" s="868"/>
      <c r="AO1580" s="868"/>
      <c r="AP1580" s="869"/>
      <c r="AQ1580" s="870"/>
      <c r="AR1580" s="870"/>
      <c r="AS1580" s="870"/>
      <c r="AT1580" s="870"/>
      <c r="AU1580" s="870"/>
      <c r="AV1580" s="870"/>
      <c r="AW1580" s="870"/>
      <c r="AX1580" s="870"/>
      <c r="AY1580" s="870"/>
      <c r="AZ1580" s="870"/>
      <c r="BA1580" s="870"/>
      <c r="BB1580" s="870"/>
      <c r="BC1580" s="870"/>
      <c r="BD1580" s="870"/>
      <c r="BE1580" s="870"/>
      <c r="BF1580" s="870"/>
      <c r="BG1580" s="832"/>
      <c r="BH1580" s="832"/>
      <c r="BI1580" s="832"/>
      <c r="BJ1580" s="832"/>
      <c r="BK1580" s="832"/>
      <c r="BL1580" s="832"/>
      <c r="BM1580" s="832"/>
      <c r="BN1580" s="832"/>
      <c r="BO1580" s="832"/>
      <c r="BP1580" s="832"/>
      <c r="BQ1580" s="832"/>
      <c r="BR1580" s="832"/>
      <c r="BS1580" s="832"/>
      <c r="BT1580" s="832"/>
      <c r="BU1580" s="832"/>
      <c r="BV1580" s="832"/>
      <c r="BW1580" s="832"/>
      <c r="BX1580" s="832"/>
      <c r="BY1580" s="832"/>
      <c r="BZ1580" s="832"/>
      <c r="CA1580" s="832"/>
      <c r="CB1580" s="832"/>
      <c r="CC1580" s="832"/>
      <c r="CD1580" s="832"/>
      <c r="CE1580" s="832"/>
      <c r="CF1580" s="832"/>
      <c r="CG1580" s="832"/>
      <c r="CH1580" s="832"/>
      <c r="CK1580" s="833"/>
      <c r="CL1580" s="833"/>
      <c r="CM1580" s="833"/>
      <c r="CN1580" s="833"/>
      <c r="CO1580" s="833"/>
      <c r="CP1580" s="834"/>
      <c r="CQ1580" s="834"/>
      <c r="CR1580" s="834"/>
      <c r="CS1580" s="834"/>
    </row>
    <row r="1581" spans="1:97" s="8" customFormat="1" ht="12" customHeight="1">
      <c r="A1581" s="266"/>
      <c r="B1581" s="9"/>
      <c r="C1581" s="9"/>
      <c r="D1581" s="9"/>
      <c r="E1581" s="9"/>
      <c r="F1581" s="9"/>
      <c r="G1581" s="9"/>
      <c r="H1581" s="9"/>
      <c r="I1581" s="9"/>
      <c r="J1581" s="9"/>
      <c r="K1581" s="9"/>
      <c r="L1581" s="9"/>
      <c r="M1581" s="9"/>
      <c r="N1581" s="9"/>
      <c r="O1581" s="9"/>
      <c r="P1581" s="9"/>
      <c r="Q1581" s="9"/>
      <c r="R1581" s="9"/>
      <c r="S1581" s="9"/>
      <c r="BG1581" s="102"/>
      <c r="BH1581" s="102"/>
      <c r="BI1581" s="102"/>
      <c r="BJ1581" s="102"/>
      <c r="BK1581" s="102"/>
      <c r="BL1581" s="102"/>
      <c r="BM1581" s="136"/>
      <c r="BN1581" s="136"/>
      <c r="BO1581" s="136"/>
      <c r="BP1581" s="136"/>
      <c r="BQ1581" s="136"/>
      <c r="BR1581" s="136"/>
      <c r="BS1581" s="136"/>
      <c r="BT1581" s="136"/>
      <c r="BU1581" s="136"/>
      <c r="BV1581" s="136"/>
      <c r="BW1581" s="136"/>
      <c r="BX1581" s="136"/>
      <c r="BY1581" s="136"/>
      <c r="BZ1581" s="136"/>
      <c r="CA1581" s="136"/>
      <c r="CB1581" s="136"/>
    </row>
    <row r="1582" spans="1:97" s="14" customFormat="1" ht="18" customHeight="1">
      <c r="A1582" s="113" t="s">
        <v>863</v>
      </c>
      <c r="B1582" s="90"/>
      <c r="C1582" s="90"/>
      <c r="D1582" s="11"/>
      <c r="E1582" s="12"/>
      <c r="F1582" s="12"/>
      <c r="G1582" s="12"/>
      <c r="H1582" s="12"/>
      <c r="I1582" s="12"/>
      <c r="J1582" s="12"/>
      <c r="K1582" s="12"/>
      <c r="L1582" s="12"/>
      <c r="M1582" s="12"/>
      <c r="N1582" s="12"/>
      <c r="O1582" s="12"/>
      <c r="P1582" s="12"/>
      <c r="Q1582" s="12"/>
      <c r="R1582" s="12"/>
      <c r="S1582" s="12"/>
      <c r="T1582" s="12"/>
      <c r="U1582" s="12"/>
      <c r="V1582" s="12"/>
      <c r="W1582" s="13"/>
      <c r="X1582" s="13"/>
      <c r="Y1582" s="13"/>
      <c r="Z1582" s="13"/>
      <c r="AA1582" s="13"/>
      <c r="AB1582" s="13"/>
      <c r="AC1582" s="13"/>
      <c r="AD1582" s="13"/>
      <c r="AE1582" s="13"/>
      <c r="AF1582" s="13"/>
      <c r="AG1582" s="13"/>
      <c r="AH1582" s="13"/>
      <c r="AI1582" s="13"/>
      <c r="AJ1582" s="13"/>
      <c r="AK1582" s="13"/>
      <c r="AL1582" s="13"/>
      <c r="AM1582" s="13"/>
      <c r="AN1582" s="13"/>
      <c r="AO1582" s="13"/>
      <c r="AP1582" s="13"/>
      <c r="BG1582" s="93"/>
      <c r="BH1582" s="93"/>
      <c r="BI1582" s="93"/>
      <c r="BJ1582" s="93"/>
      <c r="BK1582" s="93"/>
      <c r="BL1582" s="93"/>
      <c r="BM1582" s="101"/>
      <c r="BN1582" s="101"/>
      <c r="BO1582" s="101"/>
      <c r="BP1582" s="101"/>
      <c r="BQ1582" s="101"/>
      <c r="BR1582" s="101"/>
      <c r="BS1582" s="101"/>
      <c r="BT1582" s="101"/>
      <c r="BU1582" s="101"/>
      <c r="BV1582" s="101"/>
      <c r="BW1582" s="101"/>
      <c r="BX1582" s="101"/>
      <c r="BY1582" s="101"/>
      <c r="BZ1582" s="101"/>
      <c r="CA1582" s="101"/>
      <c r="CB1582" s="101"/>
    </row>
    <row r="1583" spans="1:97" s="15" customFormat="1" ht="17.25" customHeight="1">
      <c r="A1583" s="113"/>
      <c r="B1583" s="925" t="s">
        <v>1555</v>
      </c>
      <c r="C1583" s="926"/>
      <c r="D1583" s="926"/>
      <c r="E1583" s="926"/>
      <c r="F1583" s="926"/>
      <c r="G1583" s="926"/>
      <c r="H1583" s="926"/>
      <c r="I1583" s="926"/>
      <c r="J1583" s="926"/>
      <c r="K1583" s="926"/>
      <c r="L1583" s="926"/>
      <c r="M1583" s="926"/>
      <c r="N1583" s="926"/>
      <c r="O1583" s="926"/>
      <c r="P1583" s="926"/>
      <c r="Q1583" s="926"/>
      <c r="R1583" s="926"/>
      <c r="S1583" s="926"/>
      <c r="T1583" s="926"/>
      <c r="U1583" s="926"/>
      <c r="V1583" s="926"/>
      <c r="W1583" s="926"/>
      <c r="X1583" s="926"/>
      <c r="Y1583" s="926"/>
      <c r="Z1583" s="926"/>
      <c r="AA1583" s="926"/>
      <c r="AB1583" s="926"/>
      <c r="AC1583" s="926"/>
      <c r="AD1583" s="926"/>
      <c r="AE1583" s="926"/>
      <c r="AF1583" s="926"/>
      <c r="AG1583" s="926"/>
      <c r="AH1583" s="926"/>
      <c r="AI1583" s="926"/>
      <c r="AJ1583" s="926"/>
      <c r="AK1583" s="926"/>
      <c r="AL1583" s="926"/>
      <c r="AM1583" s="926"/>
      <c r="AN1583" s="926"/>
      <c r="AO1583" s="926"/>
      <c r="AP1583" s="926"/>
      <c r="AQ1583" s="926"/>
      <c r="AR1583" s="926"/>
      <c r="AS1583" s="926"/>
      <c r="AT1583" s="926"/>
      <c r="AU1583" s="926"/>
      <c r="AV1583" s="926"/>
      <c r="AW1583" s="926"/>
      <c r="AX1583" s="926"/>
      <c r="AY1583" s="926"/>
      <c r="AZ1583" s="926"/>
      <c r="BA1583" s="926"/>
      <c r="BB1583" s="926"/>
      <c r="BC1583" s="926"/>
      <c r="BD1583" s="926"/>
      <c r="BE1583" s="926"/>
      <c r="BF1583" s="926"/>
      <c r="BG1583" s="926"/>
      <c r="BH1583" s="926"/>
      <c r="BI1583" s="926"/>
      <c r="BJ1583" s="926"/>
      <c r="BK1583" s="926"/>
      <c r="BL1583" s="927"/>
      <c r="BM1583" s="103"/>
      <c r="BN1583" s="103"/>
      <c r="BO1583" s="103"/>
      <c r="BP1583" s="103"/>
      <c r="BQ1583" s="103"/>
      <c r="BR1583" s="103"/>
      <c r="BS1583" s="103"/>
      <c r="BT1583" s="103"/>
      <c r="BU1583" s="103"/>
    </row>
    <row r="1584" spans="1:97" ht="12" customHeight="1">
      <c r="A1584" s="263"/>
      <c r="B1584" s="969" t="s">
        <v>30</v>
      </c>
      <c r="C1584" s="970"/>
      <c r="D1584" s="971"/>
      <c r="E1584" s="908" t="s">
        <v>459</v>
      </c>
      <c r="F1584" s="909"/>
      <c r="G1584" s="909"/>
      <c r="H1584" s="909"/>
      <c r="I1584" s="909"/>
      <c r="J1584" s="909"/>
      <c r="K1584" s="909"/>
      <c r="L1584" s="909"/>
      <c r="M1584" s="909"/>
      <c r="N1584" s="909"/>
      <c r="O1584" s="909"/>
      <c r="P1584" s="909"/>
      <c r="Q1584" s="909"/>
      <c r="R1584" s="909"/>
      <c r="S1584" s="909"/>
      <c r="T1584" s="909"/>
      <c r="U1584" s="909"/>
      <c r="V1584" s="909"/>
      <c r="W1584" s="909"/>
      <c r="X1584" s="909"/>
      <c r="Y1584" s="909"/>
      <c r="Z1584" s="909"/>
      <c r="AA1584" s="909"/>
      <c r="AB1584" s="909"/>
      <c r="AC1584" s="909"/>
      <c r="AD1584" s="909"/>
      <c r="AE1584" s="909"/>
      <c r="AF1584" s="909"/>
      <c r="AG1584" s="909"/>
      <c r="AH1584" s="909"/>
      <c r="AI1584" s="909"/>
      <c r="AJ1584" s="909"/>
      <c r="AK1584" s="909"/>
      <c r="AL1584" s="909"/>
      <c r="AM1584" s="909"/>
      <c r="AN1584" s="909"/>
      <c r="AO1584" s="909"/>
      <c r="AP1584" s="909"/>
      <c r="AQ1584" s="909"/>
      <c r="AR1584" s="909"/>
      <c r="AS1584" s="909"/>
      <c r="AT1584" s="909"/>
      <c r="AU1584" s="909"/>
      <c r="AV1584" s="909"/>
      <c r="AW1584" s="909"/>
      <c r="AX1584" s="909"/>
      <c r="AY1584" s="909"/>
      <c r="AZ1584" s="909"/>
      <c r="BA1584" s="909"/>
      <c r="BB1584" s="909"/>
      <c r="BC1584" s="909"/>
      <c r="BD1584" s="909"/>
      <c r="BE1584" s="909"/>
      <c r="BF1584" s="910"/>
      <c r="BG1584" s="899"/>
      <c r="BH1584" s="900"/>
      <c r="BI1584" s="900"/>
      <c r="BJ1584" s="900"/>
      <c r="BK1584" s="900"/>
      <c r="BL1584" s="901"/>
    </row>
    <row r="1585" spans="1:80" ht="12" customHeight="1">
      <c r="A1585" s="263"/>
      <c r="B1585" s="972"/>
      <c r="C1585" s="973"/>
      <c r="D1585" s="974"/>
      <c r="E1585" s="911"/>
      <c r="F1585" s="912"/>
      <c r="G1585" s="912"/>
      <c r="H1585" s="912"/>
      <c r="I1585" s="912"/>
      <c r="J1585" s="912"/>
      <c r="K1585" s="912"/>
      <c r="L1585" s="912"/>
      <c r="M1585" s="912"/>
      <c r="N1585" s="912"/>
      <c r="O1585" s="912"/>
      <c r="P1585" s="912"/>
      <c r="Q1585" s="912"/>
      <c r="R1585" s="912"/>
      <c r="S1585" s="912"/>
      <c r="T1585" s="912"/>
      <c r="U1585" s="912"/>
      <c r="V1585" s="912"/>
      <c r="W1585" s="912"/>
      <c r="X1585" s="912"/>
      <c r="Y1585" s="912"/>
      <c r="Z1585" s="912"/>
      <c r="AA1585" s="912"/>
      <c r="AB1585" s="912"/>
      <c r="AC1585" s="912"/>
      <c r="AD1585" s="912"/>
      <c r="AE1585" s="912"/>
      <c r="AF1585" s="912"/>
      <c r="AG1585" s="912"/>
      <c r="AH1585" s="912"/>
      <c r="AI1585" s="912"/>
      <c r="AJ1585" s="912"/>
      <c r="AK1585" s="912"/>
      <c r="AL1585" s="912"/>
      <c r="AM1585" s="912"/>
      <c r="AN1585" s="912"/>
      <c r="AO1585" s="912"/>
      <c r="AP1585" s="912"/>
      <c r="AQ1585" s="912"/>
      <c r="AR1585" s="912"/>
      <c r="AS1585" s="912"/>
      <c r="AT1585" s="912"/>
      <c r="AU1585" s="912"/>
      <c r="AV1585" s="912"/>
      <c r="AW1585" s="912"/>
      <c r="AX1585" s="912"/>
      <c r="AY1585" s="912"/>
      <c r="AZ1585" s="912"/>
      <c r="BA1585" s="912"/>
      <c r="BB1585" s="912"/>
      <c r="BC1585" s="912"/>
      <c r="BD1585" s="912"/>
      <c r="BE1585" s="912"/>
      <c r="BF1585" s="913"/>
      <c r="BG1585" s="902"/>
      <c r="BH1585" s="903"/>
      <c r="BI1585" s="903"/>
      <c r="BJ1585" s="903"/>
      <c r="BK1585" s="903"/>
      <c r="BL1585" s="904"/>
    </row>
    <row r="1586" spans="1:80" ht="12" customHeight="1">
      <c r="A1586" s="263"/>
      <c r="B1586" s="972"/>
      <c r="C1586" s="973"/>
      <c r="D1586" s="974"/>
      <c r="E1586" s="911"/>
      <c r="F1586" s="912"/>
      <c r="G1586" s="912"/>
      <c r="H1586" s="912"/>
      <c r="I1586" s="912"/>
      <c r="J1586" s="912"/>
      <c r="K1586" s="912"/>
      <c r="L1586" s="912"/>
      <c r="M1586" s="912"/>
      <c r="N1586" s="912"/>
      <c r="O1586" s="912"/>
      <c r="P1586" s="912"/>
      <c r="Q1586" s="912"/>
      <c r="R1586" s="912"/>
      <c r="S1586" s="912"/>
      <c r="T1586" s="912"/>
      <c r="U1586" s="912"/>
      <c r="V1586" s="912"/>
      <c r="W1586" s="912"/>
      <c r="X1586" s="912"/>
      <c r="Y1586" s="912"/>
      <c r="Z1586" s="912"/>
      <c r="AA1586" s="912"/>
      <c r="AB1586" s="912"/>
      <c r="AC1586" s="912"/>
      <c r="AD1586" s="912"/>
      <c r="AE1586" s="912"/>
      <c r="AF1586" s="912"/>
      <c r="AG1586" s="912"/>
      <c r="AH1586" s="912"/>
      <c r="AI1586" s="912"/>
      <c r="AJ1586" s="912"/>
      <c r="AK1586" s="912"/>
      <c r="AL1586" s="912"/>
      <c r="AM1586" s="912"/>
      <c r="AN1586" s="912"/>
      <c r="AO1586" s="912"/>
      <c r="AP1586" s="912"/>
      <c r="AQ1586" s="912"/>
      <c r="AR1586" s="912"/>
      <c r="AS1586" s="912"/>
      <c r="AT1586" s="912"/>
      <c r="AU1586" s="912"/>
      <c r="AV1586" s="912"/>
      <c r="AW1586" s="912"/>
      <c r="AX1586" s="912"/>
      <c r="AY1586" s="912"/>
      <c r="AZ1586" s="912"/>
      <c r="BA1586" s="912"/>
      <c r="BB1586" s="912"/>
      <c r="BC1586" s="912"/>
      <c r="BD1586" s="912"/>
      <c r="BE1586" s="912"/>
      <c r="BF1586" s="913"/>
      <c r="BG1586" s="902"/>
      <c r="BH1586" s="903"/>
      <c r="BI1586" s="903"/>
      <c r="BJ1586" s="903"/>
      <c r="BK1586" s="903"/>
      <c r="BL1586" s="904"/>
    </row>
    <row r="1587" spans="1:80" ht="12" customHeight="1">
      <c r="A1587" s="263"/>
      <c r="B1587" s="972"/>
      <c r="C1587" s="973"/>
      <c r="D1587" s="974"/>
      <c r="E1587" s="911"/>
      <c r="F1587" s="912"/>
      <c r="G1587" s="912"/>
      <c r="H1587" s="912"/>
      <c r="I1587" s="912"/>
      <c r="J1587" s="912"/>
      <c r="K1587" s="912"/>
      <c r="L1587" s="912"/>
      <c r="M1587" s="912"/>
      <c r="N1587" s="912"/>
      <c r="O1587" s="912"/>
      <c r="P1587" s="912"/>
      <c r="Q1587" s="912"/>
      <c r="R1587" s="912"/>
      <c r="S1587" s="912"/>
      <c r="T1587" s="912"/>
      <c r="U1587" s="912"/>
      <c r="V1587" s="912"/>
      <c r="W1587" s="912"/>
      <c r="X1587" s="912"/>
      <c r="Y1587" s="912"/>
      <c r="Z1587" s="912"/>
      <c r="AA1587" s="912"/>
      <c r="AB1587" s="912"/>
      <c r="AC1587" s="912"/>
      <c r="AD1587" s="912"/>
      <c r="AE1587" s="912"/>
      <c r="AF1587" s="912"/>
      <c r="AG1587" s="912"/>
      <c r="AH1587" s="912"/>
      <c r="AI1587" s="912"/>
      <c r="AJ1587" s="912"/>
      <c r="AK1587" s="912"/>
      <c r="AL1587" s="912"/>
      <c r="AM1587" s="912"/>
      <c r="AN1587" s="912"/>
      <c r="AO1587" s="912"/>
      <c r="AP1587" s="912"/>
      <c r="AQ1587" s="912"/>
      <c r="AR1587" s="912"/>
      <c r="AS1587" s="912"/>
      <c r="AT1587" s="912"/>
      <c r="AU1587" s="912"/>
      <c r="AV1587" s="912"/>
      <c r="AW1587" s="912"/>
      <c r="AX1587" s="912"/>
      <c r="AY1587" s="912"/>
      <c r="AZ1587" s="912"/>
      <c r="BA1587" s="912"/>
      <c r="BB1587" s="912"/>
      <c r="BC1587" s="912"/>
      <c r="BD1587" s="912"/>
      <c r="BE1587" s="912"/>
      <c r="BF1587" s="913"/>
      <c r="BG1587" s="902"/>
      <c r="BH1587" s="903"/>
      <c r="BI1587" s="903"/>
      <c r="BJ1587" s="903"/>
      <c r="BK1587" s="903"/>
      <c r="BL1587" s="904"/>
    </row>
    <row r="1588" spans="1:80" ht="12.75" customHeight="1">
      <c r="A1588" s="263"/>
      <c r="B1588" s="972"/>
      <c r="C1588" s="973"/>
      <c r="D1588" s="974"/>
      <c r="E1588" s="978" t="s">
        <v>1</v>
      </c>
      <c r="F1588" s="979"/>
      <c r="G1588" s="960" t="s">
        <v>162</v>
      </c>
      <c r="H1588" s="960"/>
      <c r="I1588" s="960"/>
      <c r="J1588" s="960"/>
      <c r="K1588" s="960"/>
      <c r="L1588" s="960"/>
      <c r="M1588" s="960"/>
      <c r="N1588" s="960"/>
      <c r="O1588" s="960"/>
      <c r="P1588" s="960"/>
      <c r="Q1588" s="960"/>
      <c r="R1588" s="960"/>
      <c r="S1588" s="960"/>
      <c r="T1588" s="960"/>
      <c r="U1588" s="960"/>
      <c r="V1588" s="960"/>
      <c r="W1588" s="960"/>
      <c r="X1588" s="960"/>
      <c r="Y1588" s="960"/>
      <c r="Z1588" s="960"/>
      <c r="AA1588" s="960"/>
      <c r="AB1588" s="960"/>
      <c r="AC1588" s="960"/>
      <c r="AD1588" s="960"/>
      <c r="AE1588" s="960"/>
      <c r="AF1588" s="960"/>
      <c r="AG1588" s="960"/>
      <c r="AH1588" s="960"/>
      <c r="AI1588" s="960"/>
      <c r="AJ1588" s="960"/>
      <c r="AK1588" s="960"/>
      <c r="AL1588" s="960"/>
      <c r="AM1588" s="960"/>
      <c r="AN1588" s="960"/>
      <c r="AO1588" s="960"/>
      <c r="AP1588" s="960"/>
      <c r="AQ1588" s="960"/>
      <c r="AR1588" s="960"/>
      <c r="AS1588" s="960"/>
      <c r="AT1588" s="960"/>
      <c r="AU1588" s="960"/>
      <c r="AV1588" s="960"/>
      <c r="AW1588" s="960"/>
      <c r="AX1588" s="960"/>
      <c r="AY1588" s="960"/>
      <c r="AZ1588" s="960"/>
      <c r="BA1588" s="960"/>
      <c r="BB1588" s="960"/>
      <c r="BC1588" s="960"/>
      <c r="BD1588" s="960"/>
      <c r="BE1588" s="960"/>
      <c r="BF1588" s="961"/>
      <c r="BG1588" s="902"/>
      <c r="BH1588" s="903"/>
      <c r="BI1588" s="903"/>
      <c r="BJ1588" s="903"/>
      <c r="BK1588" s="903"/>
      <c r="BL1588" s="904"/>
    </row>
    <row r="1589" spans="1:80" s="801" customFormat="1" ht="12.75" customHeight="1">
      <c r="A1589" s="263"/>
      <c r="B1589" s="972"/>
      <c r="C1589" s="973"/>
      <c r="D1589" s="974"/>
      <c r="E1589" s="799"/>
      <c r="F1589" s="800"/>
      <c r="G1589" s="960"/>
      <c r="H1589" s="960"/>
      <c r="I1589" s="960"/>
      <c r="J1589" s="960"/>
      <c r="K1589" s="960"/>
      <c r="L1589" s="960"/>
      <c r="M1589" s="960"/>
      <c r="N1589" s="960"/>
      <c r="O1589" s="960"/>
      <c r="P1589" s="960"/>
      <c r="Q1589" s="960"/>
      <c r="R1589" s="960"/>
      <c r="S1589" s="960"/>
      <c r="T1589" s="960"/>
      <c r="U1589" s="960"/>
      <c r="V1589" s="960"/>
      <c r="W1589" s="960"/>
      <c r="X1589" s="960"/>
      <c r="Y1589" s="960"/>
      <c r="Z1589" s="960"/>
      <c r="AA1589" s="960"/>
      <c r="AB1589" s="960"/>
      <c r="AC1589" s="960"/>
      <c r="AD1589" s="960"/>
      <c r="AE1589" s="960"/>
      <c r="AF1589" s="960"/>
      <c r="AG1589" s="960"/>
      <c r="AH1589" s="960"/>
      <c r="AI1589" s="960"/>
      <c r="AJ1589" s="960"/>
      <c r="AK1589" s="960"/>
      <c r="AL1589" s="960"/>
      <c r="AM1589" s="960"/>
      <c r="AN1589" s="960"/>
      <c r="AO1589" s="960"/>
      <c r="AP1589" s="960"/>
      <c r="AQ1589" s="960"/>
      <c r="AR1589" s="960"/>
      <c r="AS1589" s="960"/>
      <c r="AT1589" s="960"/>
      <c r="AU1589" s="960"/>
      <c r="AV1589" s="960"/>
      <c r="AW1589" s="960"/>
      <c r="AX1589" s="960"/>
      <c r="AY1589" s="960"/>
      <c r="AZ1589" s="960"/>
      <c r="BA1589" s="960"/>
      <c r="BB1589" s="960"/>
      <c r="BC1589" s="960"/>
      <c r="BD1589" s="960"/>
      <c r="BE1589" s="960"/>
      <c r="BF1589" s="961"/>
      <c r="BG1589" s="902"/>
      <c r="BH1589" s="903"/>
      <c r="BI1589" s="903"/>
      <c r="BJ1589" s="903"/>
      <c r="BK1589" s="903"/>
      <c r="BL1589" s="904"/>
      <c r="BM1589" s="391"/>
      <c r="BN1589" s="391"/>
      <c r="BO1589" s="391"/>
      <c r="BP1589" s="391"/>
      <c r="BQ1589" s="391"/>
      <c r="BR1589" s="391"/>
      <c r="BS1589" s="391"/>
      <c r="BT1589" s="391"/>
      <c r="BU1589" s="391"/>
      <c r="BV1589" s="391"/>
      <c r="BW1589" s="391"/>
      <c r="BX1589" s="391"/>
      <c r="BY1589" s="391"/>
      <c r="BZ1589" s="391"/>
      <c r="CA1589" s="391"/>
      <c r="CB1589" s="391"/>
    </row>
    <row r="1590" spans="1:80" ht="12.75" customHeight="1">
      <c r="A1590" s="263"/>
      <c r="B1590" s="972"/>
      <c r="C1590" s="973"/>
      <c r="D1590" s="974"/>
      <c r="E1590" s="309"/>
      <c r="F1590" s="39"/>
      <c r="G1590" s="960"/>
      <c r="H1590" s="960"/>
      <c r="I1590" s="960"/>
      <c r="J1590" s="960"/>
      <c r="K1590" s="960"/>
      <c r="L1590" s="960"/>
      <c r="M1590" s="960"/>
      <c r="N1590" s="960"/>
      <c r="O1590" s="960"/>
      <c r="P1590" s="960"/>
      <c r="Q1590" s="960"/>
      <c r="R1590" s="960"/>
      <c r="S1590" s="960"/>
      <c r="T1590" s="960"/>
      <c r="U1590" s="960"/>
      <c r="V1590" s="960"/>
      <c r="W1590" s="960"/>
      <c r="X1590" s="960"/>
      <c r="Y1590" s="960"/>
      <c r="Z1590" s="960"/>
      <c r="AA1590" s="960"/>
      <c r="AB1590" s="960"/>
      <c r="AC1590" s="960"/>
      <c r="AD1590" s="960"/>
      <c r="AE1590" s="960"/>
      <c r="AF1590" s="960"/>
      <c r="AG1590" s="960"/>
      <c r="AH1590" s="960"/>
      <c r="AI1590" s="960"/>
      <c r="AJ1590" s="960"/>
      <c r="AK1590" s="960"/>
      <c r="AL1590" s="960"/>
      <c r="AM1590" s="960"/>
      <c r="AN1590" s="960"/>
      <c r="AO1590" s="960"/>
      <c r="AP1590" s="960"/>
      <c r="AQ1590" s="960"/>
      <c r="AR1590" s="960"/>
      <c r="AS1590" s="960"/>
      <c r="AT1590" s="960"/>
      <c r="AU1590" s="960"/>
      <c r="AV1590" s="960"/>
      <c r="AW1590" s="960"/>
      <c r="AX1590" s="960"/>
      <c r="AY1590" s="960"/>
      <c r="AZ1590" s="960"/>
      <c r="BA1590" s="960"/>
      <c r="BB1590" s="960"/>
      <c r="BC1590" s="960"/>
      <c r="BD1590" s="960"/>
      <c r="BE1590" s="960"/>
      <c r="BF1590" s="961"/>
      <c r="BG1590" s="902"/>
      <c r="BH1590" s="903"/>
      <c r="BI1590" s="903"/>
      <c r="BJ1590" s="903"/>
      <c r="BK1590" s="903"/>
      <c r="BL1590" s="904"/>
    </row>
    <row r="1591" spans="1:80" ht="12.75" customHeight="1">
      <c r="A1591" s="263"/>
      <c r="B1591" s="972"/>
      <c r="C1591" s="973"/>
      <c r="D1591" s="974"/>
      <c r="E1591" s="309"/>
      <c r="F1591" s="39"/>
      <c r="G1591" s="960"/>
      <c r="H1591" s="960"/>
      <c r="I1591" s="960"/>
      <c r="J1591" s="960"/>
      <c r="K1591" s="960"/>
      <c r="L1591" s="960"/>
      <c r="M1591" s="960"/>
      <c r="N1591" s="960"/>
      <c r="O1591" s="960"/>
      <c r="P1591" s="960"/>
      <c r="Q1591" s="960"/>
      <c r="R1591" s="960"/>
      <c r="S1591" s="960"/>
      <c r="T1591" s="960"/>
      <c r="U1591" s="960"/>
      <c r="V1591" s="960"/>
      <c r="W1591" s="960"/>
      <c r="X1591" s="960"/>
      <c r="Y1591" s="960"/>
      <c r="Z1591" s="960"/>
      <c r="AA1591" s="960"/>
      <c r="AB1591" s="960"/>
      <c r="AC1591" s="960"/>
      <c r="AD1591" s="960"/>
      <c r="AE1591" s="960"/>
      <c r="AF1591" s="960"/>
      <c r="AG1591" s="960"/>
      <c r="AH1591" s="960"/>
      <c r="AI1591" s="960"/>
      <c r="AJ1591" s="960"/>
      <c r="AK1591" s="960"/>
      <c r="AL1591" s="960"/>
      <c r="AM1591" s="960"/>
      <c r="AN1591" s="960"/>
      <c r="AO1591" s="960"/>
      <c r="AP1591" s="960"/>
      <c r="AQ1591" s="960"/>
      <c r="AR1591" s="960"/>
      <c r="AS1591" s="960"/>
      <c r="AT1591" s="960"/>
      <c r="AU1591" s="960"/>
      <c r="AV1591" s="960"/>
      <c r="AW1591" s="960"/>
      <c r="AX1591" s="960"/>
      <c r="AY1591" s="960"/>
      <c r="AZ1591" s="960"/>
      <c r="BA1591" s="960"/>
      <c r="BB1591" s="960"/>
      <c r="BC1591" s="960"/>
      <c r="BD1591" s="960"/>
      <c r="BE1591" s="960"/>
      <c r="BF1591" s="961"/>
      <c r="BG1591" s="902"/>
      <c r="BH1591" s="903"/>
      <c r="BI1591" s="903"/>
      <c r="BJ1591" s="903"/>
      <c r="BK1591" s="903"/>
      <c r="BL1591" s="904"/>
    </row>
    <row r="1592" spans="1:80" ht="1.5" customHeight="1">
      <c r="A1592" s="263"/>
      <c r="B1592" s="975"/>
      <c r="C1592" s="976"/>
      <c r="D1592" s="977"/>
      <c r="E1592" s="273"/>
      <c r="F1592" s="38"/>
      <c r="G1592" s="38"/>
      <c r="H1592" s="38"/>
      <c r="I1592" s="38"/>
      <c r="J1592" s="38"/>
      <c r="K1592" s="38"/>
      <c r="L1592" s="38"/>
      <c r="M1592" s="38"/>
      <c r="N1592" s="38"/>
      <c r="O1592" s="38"/>
      <c r="P1592" s="38"/>
      <c r="Q1592" s="38"/>
      <c r="R1592" s="38"/>
      <c r="S1592" s="38"/>
      <c r="T1592" s="38"/>
      <c r="U1592" s="38"/>
      <c r="V1592" s="38"/>
      <c r="W1592" s="38"/>
      <c r="X1592" s="38"/>
      <c r="Y1592" s="38"/>
      <c r="Z1592" s="38"/>
      <c r="AA1592" s="38"/>
      <c r="AB1592" s="38"/>
      <c r="AC1592" s="38"/>
      <c r="AD1592" s="38"/>
      <c r="AE1592" s="38"/>
      <c r="AF1592" s="38"/>
      <c r="AG1592" s="38"/>
      <c r="AH1592" s="38"/>
      <c r="AI1592" s="38"/>
      <c r="AJ1592" s="38"/>
      <c r="AK1592" s="38"/>
      <c r="AL1592" s="38"/>
      <c r="AM1592" s="38"/>
      <c r="AN1592" s="38"/>
      <c r="AO1592" s="38"/>
      <c r="AP1592" s="38"/>
      <c r="AQ1592" s="38"/>
      <c r="AR1592" s="38"/>
      <c r="AS1592" s="38"/>
      <c r="AT1592" s="38"/>
      <c r="AU1592" s="38"/>
      <c r="AV1592" s="38"/>
      <c r="AW1592" s="38"/>
      <c r="AX1592" s="38"/>
      <c r="AY1592" s="38"/>
      <c r="AZ1592" s="38"/>
      <c r="BA1592" s="38"/>
      <c r="BB1592" s="38"/>
      <c r="BC1592" s="38"/>
      <c r="BD1592" s="38"/>
      <c r="BE1592" s="38"/>
      <c r="BF1592" s="283"/>
      <c r="BG1592" s="905"/>
      <c r="BH1592" s="906"/>
      <c r="BI1592" s="906"/>
      <c r="BJ1592" s="906"/>
      <c r="BK1592" s="906"/>
      <c r="BL1592" s="907"/>
    </row>
    <row r="1593" spans="1:80" ht="12" customHeight="1">
      <c r="A1593" s="263"/>
      <c r="B1593" s="969" t="s">
        <v>33</v>
      </c>
      <c r="C1593" s="970"/>
      <c r="D1593" s="971"/>
      <c r="E1593" s="908" t="s">
        <v>165</v>
      </c>
      <c r="F1593" s="909"/>
      <c r="G1593" s="909"/>
      <c r="H1593" s="909"/>
      <c r="I1593" s="909"/>
      <c r="J1593" s="909"/>
      <c r="K1593" s="909"/>
      <c r="L1593" s="909"/>
      <c r="M1593" s="909"/>
      <c r="N1593" s="909"/>
      <c r="O1593" s="909"/>
      <c r="P1593" s="909"/>
      <c r="Q1593" s="909"/>
      <c r="R1593" s="909"/>
      <c r="S1593" s="909"/>
      <c r="T1593" s="909"/>
      <c r="U1593" s="909"/>
      <c r="V1593" s="909"/>
      <c r="W1593" s="909"/>
      <c r="X1593" s="909"/>
      <c r="Y1593" s="909"/>
      <c r="Z1593" s="909"/>
      <c r="AA1593" s="909"/>
      <c r="AB1593" s="909"/>
      <c r="AC1593" s="909"/>
      <c r="AD1593" s="909"/>
      <c r="AE1593" s="909"/>
      <c r="AF1593" s="909"/>
      <c r="AG1593" s="909"/>
      <c r="AH1593" s="909"/>
      <c r="AI1593" s="909"/>
      <c r="AJ1593" s="909"/>
      <c r="AK1593" s="909"/>
      <c r="AL1593" s="909"/>
      <c r="AM1593" s="909"/>
      <c r="AN1593" s="909"/>
      <c r="AO1593" s="909"/>
      <c r="AP1593" s="909"/>
      <c r="AQ1593" s="909"/>
      <c r="AR1593" s="909"/>
      <c r="AS1593" s="909"/>
      <c r="AT1593" s="909"/>
      <c r="AU1593" s="909"/>
      <c r="AV1593" s="909"/>
      <c r="AW1593" s="909"/>
      <c r="AX1593" s="909"/>
      <c r="AY1593" s="909"/>
      <c r="AZ1593" s="909"/>
      <c r="BA1593" s="909"/>
      <c r="BB1593" s="909"/>
      <c r="BC1593" s="909"/>
      <c r="BD1593" s="909"/>
      <c r="BE1593" s="909"/>
      <c r="BF1593" s="910"/>
      <c r="BG1593" s="899"/>
      <c r="BH1593" s="900"/>
      <c r="BI1593" s="900"/>
      <c r="BJ1593" s="900"/>
      <c r="BK1593" s="900"/>
      <c r="BL1593" s="901"/>
    </row>
    <row r="1594" spans="1:80" ht="12" customHeight="1">
      <c r="A1594" s="263"/>
      <c r="B1594" s="972"/>
      <c r="C1594" s="973"/>
      <c r="D1594" s="974"/>
      <c r="E1594" s="911"/>
      <c r="F1594" s="912"/>
      <c r="G1594" s="912"/>
      <c r="H1594" s="912"/>
      <c r="I1594" s="912"/>
      <c r="J1594" s="912"/>
      <c r="K1594" s="912"/>
      <c r="L1594" s="912"/>
      <c r="M1594" s="912"/>
      <c r="N1594" s="912"/>
      <c r="O1594" s="912"/>
      <c r="P1594" s="912"/>
      <c r="Q1594" s="912"/>
      <c r="R1594" s="912"/>
      <c r="S1594" s="912"/>
      <c r="T1594" s="912"/>
      <c r="U1594" s="912"/>
      <c r="V1594" s="912"/>
      <c r="W1594" s="912"/>
      <c r="X1594" s="912"/>
      <c r="Y1594" s="912"/>
      <c r="Z1594" s="912"/>
      <c r="AA1594" s="912"/>
      <c r="AB1594" s="912"/>
      <c r="AC1594" s="912"/>
      <c r="AD1594" s="912"/>
      <c r="AE1594" s="912"/>
      <c r="AF1594" s="912"/>
      <c r="AG1594" s="912"/>
      <c r="AH1594" s="912"/>
      <c r="AI1594" s="912"/>
      <c r="AJ1594" s="912"/>
      <c r="AK1594" s="912"/>
      <c r="AL1594" s="912"/>
      <c r="AM1594" s="912"/>
      <c r="AN1594" s="912"/>
      <c r="AO1594" s="912"/>
      <c r="AP1594" s="912"/>
      <c r="AQ1594" s="912"/>
      <c r="AR1594" s="912"/>
      <c r="AS1594" s="912"/>
      <c r="AT1594" s="912"/>
      <c r="AU1594" s="912"/>
      <c r="AV1594" s="912"/>
      <c r="AW1594" s="912"/>
      <c r="AX1594" s="912"/>
      <c r="AY1594" s="912"/>
      <c r="AZ1594" s="912"/>
      <c r="BA1594" s="912"/>
      <c r="BB1594" s="912"/>
      <c r="BC1594" s="912"/>
      <c r="BD1594" s="912"/>
      <c r="BE1594" s="912"/>
      <c r="BF1594" s="913"/>
      <c r="BG1594" s="902"/>
      <c r="BH1594" s="903"/>
      <c r="BI1594" s="903"/>
      <c r="BJ1594" s="903"/>
      <c r="BK1594" s="903"/>
      <c r="BL1594" s="904"/>
    </row>
    <row r="1595" spans="1:80" ht="12" customHeight="1">
      <c r="A1595" s="263"/>
      <c r="B1595" s="975"/>
      <c r="C1595" s="976"/>
      <c r="D1595" s="977"/>
      <c r="E1595" s="914"/>
      <c r="F1595" s="915"/>
      <c r="G1595" s="915"/>
      <c r="H1595" s="915"/>
      <c r="I1595" s="915"/>
      <c r="J1595" s="915"/>
      <c r="K1595" s="915"/>
      <c r="L1595" s="915"/>
      <c r="M1595" s="915"/>
      <c r="N1595" s="915"/>
      <c r="O1595" s="915"/>
      <c r="P1595" s="915"/>
      <c r="Q1595" s="915"/>
      <c r="R1595" s="915"/>
      <c r="S1595" s="915"/>
      <c r="T1595" s="915"/>
      <c r="U1595" s="915"/>
      <c r="V1595" s="915"/>
      <c r="W1595" s="915"/>
      <c r="X1595" s="915"/>
      <c r="Y1595" s="915"/>
      <c r="Z1595" s="915"/>
      <c r="AA1595" s="915"/>
      <c r="AB1595" s="915"/>
      <c r="AC1595" s="915"/>
      <c r="AD1595" s="915"/>
      <c r="AE1595" s="915"/>
      <c r="AF1595" s="915"/>
      <c r="AG1595" s="915"/>
      <c r="AH1595" s="915"/>
      <c r="AI1595" s="915"/>
      <c r="AJ1595" s="915"/>
      <c r="AK1595" s="915"/>
      <c r="AL1595" s="915"/>
      <c r="AM1595" s="915"/>
      <c r="AN1595" s="915"/>
      <c r="AO1595" s="915"/>
      <c r="AP1595" s="915"/>
      <c r="AQ1595" s="915"/>
      <c r="AR1595" s="915"/>
      <c r="AS1595" s="915"/>
      <c r="AT1595" s="915"/>
      <c r="AU1595" s="915"/>
      <c r="AV1595" s="915"/>
      <c r="AW1595" s="915"/>
      <c r="AX1595" s="915"/>
      <c r="AY1595" s="915"/>
      <c r="AZ1595" s="915"/>
      <c r="BA1595" s="915"/>
      <c r="BB1595" s="915"/>
      <c r="BC1595" s="915"/>
      <c r="BD1595" s="915"/>
      <c r="BE1595" s="915"/>
      <c r="BF1595" s="916"/>
      <c r="BG1595" s="905"/>
      <c r="BH1595" s="906"/>
      <c r="BI1595" s="906"/>
      <c r="BJ1595" s="906"/>
      <c r="BK1595" s="906"/>
      <c r="BL1595" s="907"/>
    </row>
    <row r="1596" spans="1:80" s="135" customFormat="1" ht="12.75" customHeight="1">
      <c r="A1596" s="265"/>
      <c r="B1596" s="969" t="s">
        <v>34</v>
      </c>
      <c r="C1596" s="970"/>
      <c r="D1596" s="971"/>
      <c r="E1596" s="908" t="s">
        <v>153</v>
      </c>
      <c r="F1596" s="909"/>
      <c r="G1596" s="909"/>
      <c r="H1596" s="909"/>
      <c r="I1596" s="909"/>
      <c r="J1596" s="909"/>
      <c r="K1596" s="909"/>
      <c r="L1596" s="909"/>
      <c r="M1596" s="909"/>
      <c r="N1596" s="909"/>
      <c r="O1596" s="909"/>
      <c r="P1596" s="909"/>
      <c r="Q1596" s="909"/>
      <c r="R1596" s="909"/>
      <c r="S1596" s="909"/>
      <c r="T1596" s="909"/>
      <c r="U1596" s="909"/>
      <c r="V1596" s="909"/>
      <c r="W1596" s="909"/>
      <c r="X1596" s="909"/>
      <c r="Y1596" s="909"/>
      <c r="Z1596" s="909"/>
      <c r="AA1596" s="909"/>
      <c r="AB1596" s="909"/>
      <c r="AC1596" s="909"/>
      <c r="AD1596" s="909"/>
      <c r="AE1596" s="909"/>
      <c r="AF1596" s="909"/>
      <c r="AG1596" s="909"/>
      <c r="AH1596" s="909"/>
      <c r="AI1596" s="909"/>
      <c r="AJ1596" s="909"/>
      <c r="AK1596" s="909"/>
      <c r="AL1596" s="909"/>
      <c r="AM1596" s="909"/>
      <c r="AN1596" s="909"/>
      <c r="AO1596" s="909"/>
      <c r="AP1596" s="909"/>
      <c r="AQ1596" s="909"/>
      <c r="AR1596" s="909"/>
      <c r="AS1596" s="909"/>
      <c r="AT1596" s="909"/>
      <c r="AU1596" s="909"/>
      <c r="AV1596" s="909"/>
      <c r="AW1596" s="909"/>
      <c r="AX1596" s="909"/>
      <c r="AY1596" s="909"/>
      <c r="AZ1596" s="909"/>
      <c r="BA1596" s="909"/>
      <c r="BB1596" s="909"/>
      <c r="BC1596" s="909"/>
      <c r="BD1596" s="909"/>
      <c r="BE1596" s="909"/>
      <c r="BF1596" s="910"/>
      <c r="BG1596" s="899"/>
      <c r="BH1596" s="900"/>
      <c r="BI1596" s="900"/>
      <c r="BJ1596" s="900"/>
      <c r="BK1596" s="900"/>
      <c r="BL1596" s="901"/>
      <c r="BM1596" s="134"/>
      <c r="BN1596" s="134"/>
      <c r="BO1596" s="134"/>
      <c r="BP1596" s="134"/>
      <c r="BQ1596" s="134"/>
      <c r="BR1596" s="134"/>
      <c r="BS1596" s="134"/>
      <c r="BT1596" s="134"/>
      <c r="BU1596" s="134"/>
      <c r="BV1596" s="134"/>
      <c r="BW1596" s="134"/>
      <c r="BX1596" s="134"/>
      <c r="BY1596" s="134"/>
      <c r="BZ1596" s="134"/>
      <c r="CA1596" s="134"/>
      <c r="CB1596" s="134"/>
    </row>
    <row r="1597" spans="1:80" s="135" customFormat="1" ht="12.75" customHeight="1">
      <c r="A1597" s="265"/>
      <c r="B1597" s="975"/>
      <c r="C1597" s="976"/>
      <c r="D1597" s="977"/>
      <c r="E1597" s="914"/>
      <c r="F1597" s="915"/>
      <c r="G1597" s="915"/>
      <c r="H1597" s="915"/>
      <c r="I1597" s="915"/>
      <c r="J1597" s="915"/>
      <c r="K1597" s="915"/>
      <c r="L1597" s="915"/>
      <c r="M1597" s="915"/>
      <c r="N1597" s="915"/>
      <c r="O1597" s="915"/>
      <c r="P1597" s="915"/>
      <c r="Q1597" s="915"/>
      <c r="R1597" s="915"/>
      <c r="S1597" s="915"/>
      <c r="T1597" s="915"/>
      <c r="U1597" s="915"/>
      <c r="V1597" s="915"/>
      <c r="W1597" s="915"/>
      <c r="X1597" s="915"/>
      <c r="Y1597" s="915"/>
      <c r="Z1597" s="915"/>
      <c r="AA1597" s="915"/>
      <c r="AB1597" s="915"/>
      <c r="AC1597" s="915"/>
      <c r="AD1597" s="915"/>
      <c r="AE1597" s="915"/>
      <c r="AF1597" s="915"/>
      <c r="AG1597" s="915"/>
      <c r="AH1597" s="915"/>
      <c r="AI1597" s="915"/>
      <c r="AJ1597" s="915"/>
      <c r="AK1597" s="915"/>
      <c r="AL1597" s="915"/>
      <c r="AM1597" s="915"/>
      <c r="AN1597" s="915"/>
      <c r="AO1597" s="915"/>
      <c r="AP1597" s="915"/>
      <c r="AQ1597" s="915"/>
      <c r="AR1597" s="915"/>
      <c r="AS1597" s="915"/>
      <c r="AT1597" s="915"/>
      <c r="AU1597" s="915"/>
      <c r="AV1597" s="915"/>
      <c r="AW1597" s="915"/>
      <c r="AX1597" s="915"/>
      <c r="AY1597" s="915"/>
      <c r="AZ1597" s="915"/>
      <c r="BA1597" s="915"/>
      <c r="BB1597" s="915"/>
      <c r="BC1597" s="915"/>
      <c r="BD1597" s="915"/>
      <c r="BE1597" s="915"/>
      <c r="BF1597" s="916"/>
      <c r="BG1597" s="905"/>
      <c r="BH1597" s="906"/>
      <c r="BI1597" s="906"/>
      <c r="BJ1597" s="906"/>
      <c r="BK1597" s="906"/>
      <c r="BL1597" s="907"/>
      <c r="BM1597" s="134"/>
      <c r="BN1597" s="134"/>
      <c r="BO1597" s="134"/>
      <c r="BP1597" s="134"/>
      <c r="BQ1597" s="134"/>
      <c r="BR1597" s="134"/>
      <c r="BS1597" s="134"/>
      <c r="BT1597" s="134"/>
      <c r="BU1597" s="134"/>
      <c r="BV1597" s="134"/>
      <c r="BW1597" s="134"/>
      <c r="BX1597" s="134"/>
      <c r="BY1597" s="134"/>
      <c r="BZ1597" s="134"/>
      <c r="CA1597" s="134"/>
      <c r="CB1597" s="134"/>
    </row>
    <row r="1598" spans="1:80" ht="12.75" customHeight="1">
      <c r="A1598" s="263"/>
      <c r="B1598" s="969" t="s">
        <v>35</v>
      </c>
      <c r="C1598" s="970"/>
      <c r="D1598" s="971"/>
      <c r="E1598" s="908" t="s">
        <v>151</v>
      </c>
      <c r="F1598" s="909"/>
      <c r="G1598" s="909"/>
      <c r="H1598" s="909"/>
      <c r="I1598" s="909"/>
      <c r="J1598" s="909"/>
      <c r="K1598" s="909"/>
      <c r="L1598" s="909"/>
      <c r="M1598" s="909"/>
      <c r="N1598" s="909"/>
      <c r="O1598" s="909"/>
      <c r="P1598" s="909"/>
      <c r="Q1598" s="909"/>
      <c r="R1598" s="909"/>
      <c r="S1598" s="909"/>
      <c r="T1598" s="909"/>
      <c r="U1598" s="909"/>
      <c r="V1598" s="909"/>
      <c r="W1598" s="909"/>
      <c r="X1598" s="909"/>
      <c r="Y1598" s="909"/>
      <c r="Z1598" s="909"/>
      <c r="AA1598" s="909"/>
      <c r="AB1598" s="909"/>
      <c r="AC1598" s="909"/>
      <c r="AD1598" s="909"/>
      <c r="AE1598" s="909"/>
      <c r="AF1598" s="909"/>
      <c r="AG1598" s="909"/>
      <c r="AH1598" s="909"/>
      <c r="AI1598" s="909"/>
      <c r="AJ1598" s="909"/>
      <c r="AK1598" s="909"/>
      <c r="AL1598" s="909"/>
      <c r="AM1598" s="909"/>
      <c r="AN1598" s="909"/>
      <c r="AO1598" s="909"/>
      <c r="AP1598" s="909"/>
      <c r="AQ1598" s="909"/>
      <c r="AR1598" s="909"/>
      <c r="AS1598" s="909"/>
      <c r="AT1598" s="909"/>
      <c r="AU1598" s="909"/>
      <c r="AV1598" s="909"/>
      <c r="AW1598" s="909"/>
      <c r="AX1598" s="909"/>
      <c r="AY1598" s="909"/>
      <c r="AZ1598" s="909"/>
      <c r="BA1598" s="909"/>
      <c r="BB1598" s="909"/>
      <c r="BC1598" s="909"/>
      <c r="BD1598" s="909"/>
      <c r="BE1598" s="909"/>
      <c r="BF1598" s="910"/>
      <c r="BG1598" s="899"/>
      <c r="BH1598" s="900"/>
      <c r="BI1598" s="900"/>
      <c r="BJ1598" s="900"/>
      <c r="BK1598" s="900"/>
      <c r="BL1598" s="901"/>
    </row>
    <row r="1599" spans="1:80" ht="12.75" customHeight="1">
      <c r="A1599" s="263"/>
      <c r="B1599" s="975"/>
      <c r="C1599" s="976"/>
      <c r="D1599" s="977"/>
      <c r="E1599" s="914"/>
      <c r="F1599" s="915"/>
      <c r="G1599" s="915"/>
      <c r="H1599" s="915"/>
      <c r="I1599" s="915"/>
      <c r="J1599" s="915"/>
      <c r="K1599" s="915"/>
      <c r="L1599" s="915"/>
      <c r="M1599" s="915"/>
      <c r="N1599" s="915"/>
      <c r="O1599" s="915"/>
      <c r="P1599" s="915"/>
      <c r="Q1599" s="915"/>
      <c r="R1599" s="915"/>
      <c r="S1599" s="915"/>
      <c r="T1599" s="915"/>
      <c r="U1599" s="915"/>
      <c r="V1599" s="915"/>
      <c r="W1599" s="915"/>
      <c r="X1599" s="915"/>
      <c r="Y1599" s="915"/>
      <c r="Z1599" s="915"/>
      <c r="AA1599" s="915"/>
      <c r="AB1599" s="915"/>
      <c r="AC1599" s="915"/>
      <c r="AD1599" s="915"/>
      <c r="AE1599" s="915"/>
      <c r="AF1599" s="915"/>
      <c r="AG1599" s="915"/>
      <c r="AH1599" s="915"/>
      <c r="AI1599" s="915"/>
      <c r="AJ1599" s="915"/>
      <c r="AK1599" s="915"/>
      <c r="AL1599" s="915"/>
      <c r="AM1599" s="915"/>
      <c r="AN1599" s="915"/>
      <c r="AO1599" s="915"/>
      <c r="AP1599" s="915"/>
      <c r="AQ1599" s="915"/>
      <c r="AR1599" s="915"/>
      <c r="AS1599" s="915"/>
      <c r="AT1599" s="915"/>
      <c r="AU1599" s="915"/>
      <c r="AV1599" s="915"/>
      <c r="AW1599" s="915"/>
      <c r="AX1599" s="915"/>
      <c r="AY1599" s="915"/>
      <c r="AZ1599" s="915"/>
      <c r="BA1599" s="915"/>
      <c r="BB1599" s="915"/>
      <c r="BC1599" s="915"/>
      <c r="BD1599" s="915"/>
      <c r="BE1599" s="915"/>
      <c r="BF1599" s="916"/>
      <c r="BG1599" s="905"/>
      <c r="BH1599" s="906"/>
      <c r="BI1599" s="906"/>
      <c r="BJ1599" s="906"/>
      <c r="BK1599" s="906"/>
      <c r="BL1599" s="907"/>
    </row>
    <row r="1600" spans="1:80" s="135" customFormat="1" ht="12.75" customHeight="1">
      <c r="A1600" s="265"/>
      <c r="B1600" s="969" t="s">
        <v>36</v>
      </c>
      <c r="C1600" s="970"/>
      <c r="D1600" s="971"/>
      <c r="E1600" s="908" t="s">
        <v>161</v>
      </c>
      <c r="F1600" s="909"/>
      <c r="G1600" s="909"/>
      <c r="H1600" s="909"/>
      <c r="I1600" s="953"/>
      <c r="J1600" s="953"/>
      <c r="K1600" s="953"/>
      <c r="L1600" s="953"/>
      <c r="M1600" s="953"/>
      <c r="N1600" s="953"/>
      <c r="O1600" s="953"/>
      <c r="P1600" s="953"/>
      <c r="Q1600" s="953"/>
      <c r="R1600" s="953"/>
      <c r="S1600" s="953"/>
      <c r="T1600" s="953"/>
      <c r="U1600" s="953"/>
      <c r="V1600" s="953"/>
      <c r="W1600" s="953"/>
      <c r="X1600" s="953"/>
      <c r="Y1600" s="953"/>
      <c r="Z1600" s="953"/>
      <c r="AA1600" s="953"/>
      <c r="AB1600" s="953"/>
      <c r="AC1600" s="953"/>
      <c r="AD1600" s="953"/>
      <c r="AE1600" s="953"/>
      <c r="AF1600" s="953"/>
      <c r="AG1600" s="953"/>
      <c r="AH1600" s="953"/>
      <c r="AI1600" s="953"/>
      <c r="AJ1600" s="953"/>
      <c r="AK1600" s="953"/>
      <c r="AL1600" s="953"/>
      <c r="AM1600" s="953"/>
      <c r="AN1600" s="953"/>
      <c r="AO1600" s="953"/>
      <c r="AP1600" s="953"/>
      <c r="AQ1600" s="953"/>
      <c r="AR1600" s="953"/>
      <c r="AS1600" s="953"/>
      <c r="AT1600" s="953"/>
      <c r="AU1600" s="953"/>
      <c r="AV1600" s="953"/>
      <c r="AW1600" s="953"/>
      <c r="AX1600" s="953"/>
      <c r="AY1600" s="953"/>
      <c r="AZ1600" s="953"/>
      <c r="BA1600" s="953"/>
      <c r="BB1600" s="953"/>
      <c r="BC1600" s="953"/>
      <c r="BD1600" s="953"/>
      <c r="BE1600" s="953"/>
      <c r="BF1600" s="954"/>
      <c r="BG1600" s="899"/>
      <c r="BH1600" s="900"/>
      <c r="BI1600" s="900"/>
      <c r="BJ1600" s="900"/>
      <c r="BK1600" s="900"/>
      <c r="BL1600" s="901"/>
      <c r="BM1600" s="134"/>
      <c r="BN1600" s="134"/>
      <c r="BO1600" s="134"/>
      <c r="BP1600" s="134"/>
      <c r="BQ1600" s="134"/>
      <c r="BR1600" s="134"/>
      <c r="BS1600" s="134"/>
      <c r="BT1600" s="134"/>
      <c r="BU1600" s="134"/>
      <c r="BV1600" s="134"/>
      <c r="BW1600" s="134"/>
      <c r="BX1600" s="134"/>
      <c r="BY1600" s="134"/>
      <c r="BZ1600" s="134"/>
      <c r="CA1600" s="134"/>
      <c r="CB1600" s="134"/>
    </row>
    <row r="1601" spans="1:80" s="135" customFormat="1" ht="12.75" customHeight="1">
      <c r="A1601" s="265"/>
      <c r="B1601" s="975"/>
      <c r="C1601" s="976"/>
      <c r="D1601" s="977"/>
      <c r="E1601" s="957"/>
      <c r="F1601" s="958"/>
      <c r="G1601" s="958"/>
      <c r="H1601" s="958"/>
      <c r="I1601" s="958"/>
      <c r="J1601" s="958"/>
      <c r="K1601" s="958"/>
      <c r="L1601" s="958"/>
      <c r="M1601" s="958"/>
      <c r="N1601" s="958"/>
      <c r="O1601" s="958"/>
      <c r="P1601" s="958"/>
      <c r="Q1601" s="958"/>
      <c r="R1601" s="958"/>
      <c r="S1601" s="958"/>
      <c r="T1601" s="958"/>
      <c r="U1601" s="958"/>
      <c r="V1601" s="958"/>
      <c r="W1601" s="958"/>
      <c r="X1601" s="958"/>
      <c r="Y1601" s="958"/>
      <c r="Z1601" s="958"/>
      <c r="AA1601" s="958"/>
      <c r="AB1601" s="958"/>
      <c r="AC1601" s="958"/>
      <c r="AD1601" s="958"/>
      <c r="AE1601" s="958"/>
      <c r="AF1601" s="958"/>
      <c r="AG1601" s="958"/>
      <c r="AH1601" s="958"/>
      <c r="AI1601" s="958"/>
      <c r="AJ1601" s="958"/>
      <c r="AK1601" s="958"/>
      <c r="AL1601" s="958"/>
      <c r="AM1601" s="958"/>
      <c r="AN1601" s="958"/>
      <c r="AO1601" s="958"/>
      <c r="AP1601" s="958"/>
      <c r="AQ1601" s="958"/>
      <c r="AR1601" s="958"/>
      <c r="AS1601" s="958"/>
      <c r="AT1601" s="958"/>
      <c r="AU1601" s="958"/>
      <c r="AV1601" s="958"/>
      <c r="AW1601" s="958"/>
      <c r="AX1601" s="958"/>
      <c r="AY1601" s="958"/>
      <c r="AZ1601" s="958"/>
      <c r="BA1601" s="958"/>
      <c r="BB1601" s="958"/>
      <c r="BC1601" s="958"/>
      <c r="BD1601" s="958"/>
      <c r="BE1601" s="958"/>
      <c r="BF1601" s="959"/>
      <c r="BG1601" s="905"/>
      <c r="BH1601" s="906"/>
      <c r="BI1601" s="906"/>
      <c r="BJ1601" s="906"/>
      <c r="BK1601" s="906"/>
      <c r="BL1601" s="907"/>
      <c r="BM1601" s="134"/>
      <c r="BN1601" s="134"/>
      <c r="BO1601" s="134"/>
      <c r="BP1601" s="134"/>
      <c r="BQ1601" s="134"/>
      <c r="BR1601" s="134"/>
      <c r="BS1601" s="134"/>
      <c r="BT1601" s="134"/>
      <c r="BU1601" s="134"/>
      <c r="BV1601" s="134"/>
      <c r="BW1601" s="134"/>
      <c r="BX1601" s="134"/>
      <c r="BY1601" s="134"/>
      <c r="BZ1601" s="134"/>
      <c r="CA1601" s="134"/>
      <c r="CB1601" s="134"/>
    </row>
    <row r="1602" spans="1:80" s="135" customFormat="1" ht="12" customHeight="1">
      <c r="A1602" s="265"/>
      <c r="B1602" s="969" t="s">
        <v>38</v>
      </c>
      <c r="C1602" s="970"/>
      <c r="D1602" s="971"/>
      <c r="E1602" s="908" t="s">
        <v>150</v>
      </c>
      <c r="F1602" s="909"/>
      <c r="G1602" s="909"/>
      <c r="H1602" s="909"/>
      <c r="I1602" s="909"/>
      <c r="J1602" s="909"/>
      <c r="K1602" s="909"/>
      <c r="L1602" s="909"/>
      <c r="M1602" s="909"/>
      <c r="N1602" s="909"/>
      <c r="O1602" s="909"/>
      <c r="P1602" s="909"/>
      <c r="Q1602" s="909"/>
      <c r="R1602" s="909"/>
      <c r="S1602" s="909"/>
      <c r="T1602" s="909"/>
      <c r="U1602" s="909"/>
      <c r="V1602" s="909"/>
      <c r="W1602" s="909"/>
      <c r="X1602" s="909"/>
      <c r="Y1602" s="909"/>
      <c r="Z1602" s="909"/>
      <c r="AA1602" s="909"/>
      <c r="AB1602" s="909"/>
      <c r="AC1602" s="909"/>
      <c r="AD1602" s="909"/>
      <c r="AE1602" s="909"/>
      <c r="AF1602" s="909"/>
      <c r="AG1602" s="909"/>
      <c r="AH1602" s="909"/>
      <c r="AI1602" s="909"/>
      <c r="AJ1602" s="909"/>
      <c r="AK1602" s="909"/>
      <c r="AL1602" s="909"/>
      <c r="AM1602" s="909"/>
      <c r="AN1602" s="909"/>
      <c r="AO1602" s="909"/>
      <c r="AP1602" s="909"/>
      <c r="AQ1602" s="909"/>
      <c r="AR1602" s="909"/>
      <c r="AS1602" s="909"/>
      <c r="AT1602" s="909"/>
      <c r="AU1602" s="909"/>
      <c r="AV1602" s="909"/>
      <c r="AW1602" s="909"/>
      <c r="AX1602" s="909"/>
      <c r="AY1602" s="909"/>
      <c r="AZ1602" s="909"/>
      <c r="BA1602" s="909"/>
      <c r="BB1602" s="909"/>
      <c r="BC1602" s="909"/>
      <c r="BD1602" s="909"/>
      <c r="BE1602" s="909"/>
      <c r="BF1602" s="910"/>
      <c r="BG1602" s="899"/>
      <c r="BH1602" s="900"/>
      <c r="BI1602" s="900"/>
      <c r="BJ1602" s="900"/>
      <c r="BK1602" s="900"/>
      <c r="BL1602" s="901"/>
      <c r="BM1602" s="134"/>
      <c r="BN1602" s="134"/>
      <c r="BO1602" s="134"/>
      <c r="BP1602" s="134"/>
      <c r="BQ1602" s="134"/>
      <c r="BR1602" s="134"/>
      <c r="BS1602" s="134"/>
      <c r="BT1602" s="134"/>
      <c r="BU1602" s="134"/>
      <c r="BV1602" s="134"/>
      <c r="BW1602" s="134"/>
      <c r="BX1602" s="134"/>
      <c r="BY1602" s="134"/>
      <c r="BZ1602" s="134"/>
      <c r="CA1602" s="134"/>
      <c r="CB1602" s="134"/>
    </row>
    <row r="1603" spans="1:80" s="135" customFormat="1" ht="12" customHeight="1">
      <c r="A1603" s="265"/>
      <c r="B1603" s="972"/>
      <c r="C1603" s="973"/>
      <c r="D1603" s="974"/>
      <c r="E1603" s="911"/>
      <c r="F1603" s="912"/>
      <c r="G1603" s="912"/>
      <c r="H1603" s="912"/>
      <c r="I1603" s="912"/>
      <c r="J1603" s="912"/>
      <c r="K1603" s="912"/>
      <c r="L1603" s="912"/>
      <c r="M1603" s="912"/>
      <c r="N1603" s="912"/>
      <c r="O1603" s="912"/>
      <c r="P1603" s="912"/>
      <c r="Q1603" s="912"/>
      <c r="R1603" s="912"/>
      <c r="S1603" s="912"/>
      <c r="T1603" s="912"/>
      <c r="U1603" s="912"/>
      <c r="V1603" s="912"/>
      <c r="W1603" s="912"/>
      <c r="X1603" s="912"/>
      <c r="Y1603" s="912"/>
      <c r="Z1603" s="912"/>
      <c r="AA1603" s="912"/>
      <c r="AB1603" s="912"/>
      <c r="AC1603" s="912"/>
      <c r="AD1603" s="912"/>
      <c r="AE1603" s="912"/>
      <c r="AF1603" s="912"/>
      <c r="AG1603" s="912"/>
      <c r="AH1603" s="912"/>
      <c r="AI1603" s="912"/>
      <c r="AJ1603" s="912"/>
      <c r="AK1603" s="912"/>
      <c r="AL1603" s="912"/>
      <c r="AM1603" s="912"/>
      <c r="AN1603" s="912"/>
      <c r="AO1603" s="912"/>
      <c r="AP1603" s="912"/>
      <c r="AQ1603" s="912"/>
      <c r="AR1603" s="912"/>
      <c r="AS1603" s="912"/>
      <c r="AT1603" s="912"/>
      <c r="AU1603" s="912"/>
      <c r="AV1603" s="912"/>
      <c r="AW1603" s="912"/>
      <c r="AX1603" s="912"/>
      <c r="AY1603" s="912"/>
      <c r="AZ1603" s="912"/>
      <c r="BA1603" s="912"/>
      <c r="BB1603" s="912"/>
      <c r="BC1603" s="912"/>
      <c r="BD1603" s="912"/>
      <c r="BE1603" s="912"/>
      <c r="BF1603" s="913"/>
      <c r="BG1603" s="902"/>
      <c r="BH1603" s="903"/>
      <c r="BI1603" s="903"/>
      <c r="BJ1603" s="903"/>
      <c r="BK1603" s="903"/>
      <c r="BL1603" s="904"/>
      <c r="BM1603" s="134"/>
      <c r="BN1603" s="134"/>
      <c r="BO1603" s="134"/>
      <c r="BP1603" s="134"/>
      <c r="BQ1603" s="134"/>
      <c r="BR1603" s="134"/>
      <c r="BS1603" s="134"/>
      <c r="BT1603" s="134"/>
      <c r="BU1603" s="134"/>
      <c r="BV1603" s="134"/>
      <c r="BW1603" s="134"/>
      <c r="BX1603" s="134"/>
      <c r="BY1603" s="134"/>
      <c r="BZ1603" s="134"/>
      <c r="CA1603" s="134"/>
      <c r="CB1603" s="134"/>
    </row>
    <row r="1604" spans="1:80" s="135" customFormat="1" ht="12" customHeight="1">
      <c r="A1604" s="265"/>
      <c r="B1604" s="975"/>
      <c r="C1604" s="976"/>
      <c r="D1604" s="977"/>
      <c r="E1604" s="914"/>
      <c r="F1604" s="915"/>
      <c r="G1604" s="915"/>
      <c r="H1604" s="915"/>
      <c r="I1604" s="915"/>
      <c r="J1604" s="915"/>
      <c r="K1604" s="915"/>
      <c r="L1604" s="915"/>
      <c r="M1604" s="915"/>
      <c r="N1604" s="915"/>
      <c r="O1604" s="915"/>
      <c r="P1604" s="915"/>
      <c r="Q1604" s="915"/>
      <c r="R1604" s="915"/>
      <c r="S1604" s="915"/>
      <c r="T1604" s="915"/>
      <c r="U1604" s="915"/>
      <c r="V1604" s="915"/>
      <c r="W1604" s="915"/>
      <c r="X1604" s="915"/>
      <c r="Y1604" s="915"/>
      <c r="Z1604" s="915"/>
      <c r="AA1604" s="915"/>
      <c r="AB1604" s="915"/>
      <c r="AC1604" s="915"/>
      <c r="AD1604" s="915"/>
      <c r="AE1604" s="915"/>
      <c r="AF1604" s="915"/>
      <c r="AG1604" s="915"/>
      <c r="AH1604" s="915"/>
      <c r="AI1604" s="915"/>
      <c r="AJ1604" s="915"/>
      <c r="AK1604" s="915"/>
      <c r="AL1604" s="915"/>
      <c r="AM1604" s="915"/>
      <c r="AN1604" s="915"/>
      <c r="AO1604" s="915"/>
      <c r="AP1604" s="915"/>
      <c r="AQ1604" s="915"/>
      <c r="AR1604" s="915"/>
      <c r="AS1604" s="915"/>
      <c r="AT1604" s="915"/>
      <c r="AU1604" s="915"/>
      <c r="AV1604" s="915"/>
      <c r="AW1604" s="915"/>
      <c r="AX1604" s="915"/>
      <c r="AY1604" s="915"/>
      <c r="AZ1604" s="915"/>
      <c r="BA1604" s="915"/>
      <c r="BB1604" s="915"/>
      <c r="BC1604" s="915"/>
      <c r="BD1604" s="915"/>
      <c r="BE1604" s="915"/>
      <c r="BF1604" s="916"/>
      <c r="BG1604" s="905"/>
      <c r="BH1604" s="906"/>
      <c r="BI1604" s="906"/>
      <c r="BJ1604" s="906"/>
      <c r="BK1604" s="906"/>
      <c r="BL1604" s="907"/>
      <c r="BM1604" s="134"/>
      <c r="BN1604" s="134"/>
      <c r="BO1604" s="134"/>
      <c r="BP1604" s="134"/>
      <c r="BQ1604" s="134"/>
      <c r="BR1604" s="134"/>
      <c r="BS1604" s="134"/>
      <c r="BT1604" s="134"/>
      <c r="BU1604" s="134"/>
      <c r="BV1604" s="134"/>
      <c r="BW1604" s="134"/>
      <c r="BX1604" s="134"/>
      <c r="BY1604" s="134"/>
      <c r="BZ1604" s="134"/>
      <c r="CA1604" s="134"/>
      <c r="CB1604" s="134"/>
    </row>
    <row r="1605" spans="1:80" ht="12.75" customHeight="1">
      <c r="A1605" s="263"/>
      <c r="B1605" s="969" t="s">
        <v>41</v>
      </c>
      <c r="C1605" s="970"/>
      <c r="D1605" s="971"/>
      <c r="E1605" s="908" t="s">
        <v>155</v>
      </c>
      <c r="F1605" s="909"/>
      <c r="G1605" s="909"/>
      <c r="H1605" s="909"/>
      <c r="I1605" s="909"/>
      <c r="J1605" s="909"/>
      <c r="K1605" s="909"/>
      <c r="L1605" s="909"/>
      <c r="M1605" s="909"/>
      <c r="N1605" s="909"/>
      <c r="O1605" s="909"/>
      <c r="P1605" s="909"/>
      <c r="Q1605" s="909"/>
      <c r="R1605" s="909"/>
      <c r="S1605" s="909"/>
      <c r="T1605" s="909"/>
      <c r="U1605" s="909"/>
      <c r="V1605" s="909"/>
      <c r="W1605" s="909"/>
      <c r="X1605" s="909"/>
      <c r="Y1605" s="909"/>
      <c r="Z1605" s="909"/>
      <c r="AA1605" s="909"/>
      <c r="AB1605" s="909"/>
      <c r="AC1605" s="909"/>
      <c r="AD1605" s="909"/>
      <c r="AE1605" s="909"/>
      <c r="AF1605" s="909"/>
      <c r="AG1605" s="909"/>
      <c r="AH1605" s="909"/>
      <c r="AI1605" s="909"/>
      <c r="AJ1605" s="909"/>
      <c r="AK1605" s="909"/>
      <c r="AL1605" s="909"/>
      <c r="AM1605" s="909"/>
      <c r="AN1605" s="909"/>
      <c r="AO1605" s="909"/>
      <c r="AP1605" s="909"/>
      <c r="AQ1605" s="909"/>
      <c r="AR1605" s="909"/>
      <c r="AS1605" s="909"/>
      <c r="AT1605" s="909"/>
      <c r="AU1605" s="909"/>
      <c r="AV1605" s="909"/>
      <c r="AW1605" s="909"/>
      <c r="AX1605" s="909"/>
      <c r="AY1605" s="909"/>
      <c r="AZ1605" s="909"/>
      <c r="BA1605" s="909"/>
      <c r="BB1605" s="909"/>
      <c r="BC1605" s="909"/>
      <c r="BD1605" s="909"/>
      <c r="BE1605" s="909"/>
      <c r="BF1605" s="910"/>
      <c r="BG1605" s="899"/>
      <c r="BH1605" s="900"/>
      <c r="BI1605" s="900"/>
      <c r="BJ1605" s="900"/>
      <c r="BK1605" s="900"/>
      <c r="BL1605" s="901"/>
    </row>
    <row r="1606" spans="1:80" ht="12.75" customHeight="1">
      <c r="A1606" s="263"/>
      <c r="B1606" s="972"/>
      <c r="C1606" s="973"/>
      <c r="D1606" s="974"/>
      <c r="E1606" s="911"/>
      <c r="F1606" s="912"/>
      <c r="G1606" s="912"/>
      <c r="H1606" s="912"/>
      <c r="I1606" s="912"/>
      <c r="J1606" s="912"/>
      <c r="K1606" s="912"/>
      <c r="L1606" s="912"/>
      <c r="M1606" s="912"/>
      <c r="N1606" s="912"/>
      <c r="O1606" s="912"/>
      <c r="P1606" s="912"/>
      <c r="Q1606" s="912"/>
      <c r="R1606" s="912"/>
      <c r="S1606" s="912"/>
      <c r="T1606" s="912"/>
      <c r="U1606" s="912"/>
      <c r="V1606" s="912"/>
      <c r="W1606" s="912"/>
      <c r="X1606" s="912"/>
      <c r="Y1606" s="912"/>
      <c r="Z1606" s="912"/>
      <c r="AA1606" s="912"/>
      <c r="AB1606" s="912"/>
      <c r="AC1606" s="912"/>
      <c r="AD1606" s="912"/>
      <c r="AE1606" s="912"/>
      <c r="AF1606" s="912"/>
      <c r="AG1606" s="912"/>
      <c r="AH1606" s="912"/>
      <c r="AI1606" s="912"/>
      <c r="AJ1606" s="912"/>
      <c r="AK1606" s="912"/>
      <c r="AL1606" s="912"/>
      <c r="AM1606" s="912"/>
      <c r="AN1606" s="912"/>
      <c r="AO1606" s="912"/>
      <c r="AP1606" s="912"/>
      <c r="AQ1606" s="912"/>
      <c r="AR1606" s="912"/>
      <c r="AS1606" s="912"/>
      <c r="AT1606" s="912"/>
      <c r="AU1606" s="912"/>
      <c r="AV1606" s="912"/>
      <c r="AW1606" s="912"/>
      <c r="AX1606" s="912"/>
      <c r="AY1606" s="912"/>
      <c r="AZ1606" s="912"/>
      <c r="BA1606" s="912"/>
      <c r="BB1606" s="912"/>
      <c r="BC1606" s="912"/>
      <c r="BD1606" s="912"/>
      <c r="BE1606" s="912"/>
      <c r="BF1606" s="913"/>
      <c r="BG1606" s="902"/>
      <c r="BH1606" s="903"/>
      <c r="BI1606" s="903"/>
      <c r="BJ1606" s="903"/>
      <c r="BK1606" s="903"/>
      <c r="BL1606" s="904"/>
    </row>
    <row r="1607" spans="1:80" ht="12" customHeight="1">
      <c r="A1607" s="263"/>
      <c r="B1607" s="972"/>
      <c r="C1607" s="973"/>
      <c r="D1607" s="974"/>
      <c r="E1607" s="978" t="s">
        <v>6</v>
      </c>
      <c r="F1607" s="979"/>
      <c r="G1607" s="960" t="s">
        <v>158</v>
      </c>
      <c r="H1607" s="960"/>
      <c r="I1607" s="960"/>
      <c r="J1607" s="960"/>
      <c r="K1607" s="960"/>
      <c r="L1607" s="960"/>
      <c r="M1607" s="960"/>
      <c r="N1607" s="960"/>
      <c r="O1607" s="960"/>
      <c r="P1607" s="960"/>
      <c r="Q1607" s="960"/>
      <c r="R1607" s="960"/>
      <c r="S1607" s="960"/>
      <c r="T1607" s="960"/>
      <c r="U1607" s="960"/>
      <c r="V1607" s="960"/>
      <c r="W1607" s="960"/>
      <c r="X1607" s="960"/>
      <c r="Y1607" s="960"/>
      <c r="Z1607" s="960"/>
      <c r="AA1607" s="960"/>
      <c r="AB1607" s="960"/>
      <c r="AC1607" s="960"/>
      <c r="AD1607" s="960"/>
      <c r="AE1607" s="960"/>
      <c r="AF1607" s="960"/>
      <c r="AG1607" s="960"/>
      <c r="AH1607" s="960"/>
      <c r="AI1607" s="960"/>
      <c r="AJ1607" s="960"/>
      <c r="AK1607" s="960"/>
      <c r="AL1607" s="960"/>
      <c r="AM1607" s="960"/>
      <c r="AN1607" s="960"/>
      <c r="AO1607" s="960"/>
      <c r="AP1607" s="960"/>
      <c r="AQ1607" s="960"/>
      <c r="AR1607" s="960"/>
      <c r="AS1607" s="960"/>
      <c r="AT1607" s="960"/>
      <c r="AU1607" s="960"/>
      <c r="AV1607" s="960"/>
      <c r="AW1607" s="960"/>
      <c r="AX1607" s="960"/>
      <c r="AY1607" s="960"/>
      <c r="AZ1607" s="960"/>
      <c r="BA1607" s="960"/>
      <c r="BB1607" s="960"/>
      <c r="BC1607" s="960"/>
      <c r="BD1607" s="960"/>
      <c r="BE1607" s="960"/>
      <c r="BF1607" s="961"/>
      <c r="BG1607" s="902"/>
      <c r="BH1607" s="903"/>
      <c r="BI1607" s="903"/>
      <c r="BJ1607" s="903"/>
      <c r="BK1607" s="903"/>
      <c r="BL1607" s="904"/>
    </row>
    <row r="1608" spans="1:80" ht="12" customHeight="1">
      <c r="A1608" s="263"/>
      <c r="B1608" s="972"/>
      <c r="C1608" s="973"/>
      <c r="D1608" s="974"/>
      <c r="E1608" s="978" t="s">
        <v>3</v>
      </c>
      <c r="F1608" s="979"/>
      <c r="G1608" s="960" t="s">
        <v>159</v>
      </c>
      <c r="H1608" s="960"/>
      <c r="I1608" s="960"/>
      <c r="J1608" s="960"/>
      <c r="K1608" s="960"/>
      <c r="L1608" s="960"/>
      <c r="M1608" s="960"/>
      <c r="N1608" s="960"/>
      <c r="O1608" s="960"/>
      <c r="P1608" s="960"/>
      <c r="Q1608" s="960"/>
      <c r="R1608" s="960"/>
      <c r="S1608" s="960"/>
      <c r="T1608" s="960"/>
      <c r="U1608" s="960"/>
      <c r="V1608" s="960"/>
      <c r="W1608" s="960"/>
      <c r="X1608" s="960"/>
      <c r="Y1608" s="960"/>
      <c r="Z1608" s="960"/>
      <c r="AA1608" s="960"/>
      <c r="AB1608" s="960"/>
      <c r="AC1608" s="960"/>
      <c r="AD1608" s="960"/>
      <c r="AE1608" s="960"/>
      <c r="AF1608" s="960"/>
      <c r="AG1608" s="960"/>
      <c r="AH1608" s="960"/>
      <c r="AI1608" s="960"/>
      <c r="AJ1608" s="960"/>
      <c r="AK1608" s="960"/>
      <c r="AL1608" s="960"/>
      <c r="AM1608" s="960"/>
      <c r="AN1608" s="960"/>
      <c r="AO1608" s="960"/>
      <c r="AP1608" s="960"/>
      <c r="AQ1608" s="960"/>
      <c r="AR1608" s="960"/>
      <c r="AS1608" s="960"/>
      <c r="AT1608" s="960"/>
      <c r="AU1608" s="960"/>
      <c r="AV1608" s="960"/>
      <c r="AW1608" s="960"/>
      <c r="AX1608" s="960"/>
      <c r="AY1608" s="960"/>
      <c r="AZ1608" s="960"/>
      <c r="BA1608" s="960"/>
      <c r="BB1608" s="960"/>
      <c r="BC1608" s="960"/>
      <c r="BD1608" s="960"/>
      <c r="BE1608" s="960"/>
      <c r="BF1608" s="961"/>
      <c r="BG1608" s="902"/>
      <c r="BH1608" s="903"/>
      <c r="BI1608" s="903"/>
      <c r="BJ1608" s="903"/>
      <c r="BK1608" s="903"/>
      <c r="BL1608" s="904"/>
    </row>
    <row r="1609" spans="1:80" ht="12" customHeight="1">
      <c r="A1609" s="263"/>
      <c r="B1609" s="972"/>
      <c r="C1609" s="973"/>
      <c r="D1609" s="974"/>
      <c r="E1609" s="978" t="s">
        <v>4</v>
      </c>
      <c r="F1609" s="979"/>
      <c r="G1609" s="960" t="s">
        <v>154</v>
      </c>
      <c r="H1609" s="960"/>
      <c r="I1609" s="960"/>
      <c r="J1609" s="960"/>
      <c r="K1609" s="960"/>
      <c r="L1609" s="960"/>
      <c r="M1609" s="960"/>
      <c r="N1609" s="960"/>
      <c r="O1609" s="960"/>
      <c r="P1609" s="960"/>
      <c r="Q1609" s="960"/>
      <c r="R1609" s="960"/>
      <c r="S1609" s="960"/>
      <c r="T1609" s="960"/>
      <c r="U1609" s="960"/>
      <c r="V1609" s="960"/>
      <c r="W1609" s="960"/>
      <c r="X1609" s="960"/>
      <c r="Y1609" s="960"/>
      <c r="Z1609" s="960"/>
      <c r="AA1609" s="960"/>
      <c r="AB1609" s="960"/>
      <c r="AC1609" s="960"/>
      <c r="AD1609" s="960"/>
      <c r="AE1609" s="960"/>
      <c r="AF1609" s="960"/>
      <c r="AG1609" s="960"/>
      <c r="AH1609" s="960"/>
      <c r="AI1609" s="960"/>
      <c r="AJ1609" s="960"/>
      <c r="AK1609" s="960"/>
      <c r="AL1609" s="960"/>
      <c r="AM1609" s="960"/>
      <c r="AN1609" s="960"/>
      <c r="AO1609" s="960"/>
      <c r="AP1609" s="960"/>
      <c r="AQ1609" s="960"/>
      <c r="AR1609" s="960"/>
      <c r="AS1609" s="960"/>
      <c r="AT1609" s="960"/>
      <c r="AU1609" s="960"/>
      <c r="AV1609" s="960"/>
      <c r="AW1609" s="960"/>
      <c r="AX1609" s="960"/>
      <c r="AY1609" s="960"/>
      <c r="AZ1609" s="960"/>
      <c r="BA1609" s="960"/>
      <c r="BB1609" s="960"/>
      <c r="BC1609" s="960"/>
      <c r="BD1609" s="960"/>
      <c r="BE1609" s="960"/>
      <c r="BF1609" s="961"/>
      <c r="BG1609" s="902"/>
      <c r="BH1609" s="903"/>
      <c r="BI1609" s="903"/>
      <c r="BJ1609" s="903"/>
      <c r="BK1609" s="903"/>
      <c r="BL1609" s="904"/>
    </row>
    <row r="1610" spans="1:80" ht="5.25" customHeight="1">
      <c r="A1610" s="263"/>
      <c r="B1610" s="975"/>
      <c r="C1610" s="976"/>
      <c r="D1610" s="977"/>
      <c r="E1610" s="273"/>
      <c r="F1610" s="38"/>
      <c r="G1610" s="38"/>
      <c r="H1610" s="38"/>
      <c r="I1610" s="38"/>
      <c r="J1610" s="38"/>
      <c r="K1610" s="38"/>
      <c r="L1610" s="38"/>
      <c r="M1610" s="38"/>
      <c r="N1610" s="38"/>
      <c r="O1610" s="38"/>
      <c r="P1610" s="38"/>
      <c r="Q1610" s="38"/>
      <c r="R1610" s="38"/>
      <c r="S1610" s="38"/>
      <c r="T1610" s="38"/>
      <c r="U1610" s="38"/>
      <c r="V1610" s="38"/>
      <c r="W1610" s="38"/>
      <c r="X1610" s="38"/>
      <c r="Y1610" s="38"/>
      <c r="Z1610" s="38"/>
      <c r="AA1610" s="38"/>
      <c r="AB1610" s="38"/>
      <c r="AC1610" s="38"/>
      <c r="AD1610" s="38"/>
      <c r="AE1610" s="38"/>
      <c r="AF1610" s="38"/>
      <c r="AG1610" s="38"/>
      <c r="AH1610" s="38"/>
      <c r="AI1610" s="38"/>
      <c r="AJ1610" s="38"/>
      <c r="AK1610" s="38"/>
      <c r="AL1610" s="38"/>
      <c r="AM1610" s="38"/>
      <c r="AN1610" s="38"/>
      <c r="AO1610" s="38"/>
      <c r="AP1610" s="38"/>
      <c r="AQ1610" s="38"/>
      <c r="AR1610" s="38"/>
      <c r="AS1610" s="38"/>
      <c r="AT1610" s="38"/>
      <c r="AU1610" s="38"/>
      <c r="AV1610" s="38"/>
      <c r="AW1610" s="38"/>
      <c r="AX1610" s="38"/>
      <c r="AY1610" s="38"/>
      <c r="AZ1610" s="38"/>
      <c r="BA1610" s="38"/>
      <c r="BB1610" s="38"/>
      <c r="BC1610" s="38"/>
      <c r="BD1610" s="38"/>
      <c r="BE1610" s="38"/>
      <c r="BF1610" s="283"/>
      <c r="BG1610" s="905"/>
      <c r="BH1610" s="906"/>
      <c r="BI1610" s="906"/>
      <c r="BJ1610" s="906"/>
      <c r="BK1610" s="906"/>
      <c r="BL1610" s="907"/>
    </row>
    <row r="1611" spans="1:80" s="15" customFormat="1" ht="17.25" customHeight="1">
      <c r="A1611" s="113"/>
      <c r="B1611" s="925" t="s">
        <v>1556</v>
      </c>
      <c r="C1611" s="926"/>
      <c r="D1611" s="926"/>
      <c r="E1611" s="926"/>
      <c r="F1611" s="926"/>
      <c r="G1611" s="926"/>
      <c r="H1611" s="926"/>
      <c r="I1611" s="926"/>
      <c r="J1611" s="926"/>
      <c r="K1611" s="926"/>
      <c r="L1611" s="926"/>
      <c r="M1611" s="926"/>
      <c r="N1611" s="926"/>
      <c r="O1611" s="926"/>
      <c r="P1611" s="926"/>
      <c r="Q1611" s="926"/>
      <c r="R1611" s="926"/>
      <c r="S1611" s="926"/>
      <c r="T1611" s="926"/>
      <c r="U1611" s="926"/>
      <c r="V1611" s="926"/>
      <c r="W1611" s="926"/>
      <c r="X1611" s="926"/>
      <c r="Y1611" s="926"/>
      <c r="Z1611" s="926"/>
      <c r="AA1611" s="926"/>
      <c r="AB1611" s="926"/>
      <c r="AC1611" s="926"/>
      <c r="AD1611" s="926"/>
      <c r="AE1611" s="926"/>
      <c r="AF1611" s="926"/>
      <c r="AG1611" s="926"/>
      <c r="AH1611" s="926"/>
      <c r="AI1611" s="926"/>
      <c r="AJ1611" s="926"/>
      <c r="AK1611" s="926"/>
      <c r="AL1611" s="926"/>
      <c r="AM1611" s="926"/>
      <c r="AN1611" s="926"/>
      <c r="AO1611" s="926"/>
      <c r="AP1611" s="926"/>
      <c r="AQ1611" s="926"/>
      <c r="AR1611" s="926"/>
      <c r="AS1611" s="926"/>
      <c r="AT1611" s="926"/>
      <c r="AU1611" s="926"/>
      <c r="AV1611" s="926"/>
      <c r="AW1611" s="926"/>
      <c r="AX1611" s="926"/>
      <c r="AY1611" s="926"/>
      <c r="AZ1611" s="926"/>
      <c r="BA1611" s="926"/>
      <c r="BB1611" s="926"/>
      <c r="BC1611" s="926"/>
      <c r="BD1611" s="926"/>
      <c r="BE1611" s="926"/>
      <c r="BF1611" s="926"/>
      <c r="BG1611" s="926"/>
      <c r="BH1611" s="926"/>
      <c r="BI1611" s="926"/>
      <c r="BJ1611" s="926"/>
      <c r="BK1611" s="926"/>
      <c r="BL1611" s="927"/>
      <c r="BM1611" s="103"/>
      <c r="BN1611" s="103"/>
      <c r="BO1611" s="103"/>
      <c r="BP1611" s="103"/>
      <c r="BQ1611" s="103"/>
      <c r="BR1611" s="103"/>
      <c r="BS1611" s="103"/>
      <c r="BT1611" s="103"/>
      <c r="BU1611" s="103"/>
    </row>
    <row r="1612" spans="1:80" ht="12.75" customHeight="1">
      <c r="A1612" s="263"/>
      <c r="B1612" s="969" t="s">
        <v>42</v>
      </c>
      <c r="C1612" s="970"/>
      <c r="D1612" s="971"/>
      <c r="E1612" s="908" t="s">
        <v>152</v>
      </c>
      <c r="F1612" s="909"/>
      <c r="G1612" s="909"/>
      <c r="H1612" s="909"/>
      <c r="I1612" s="909"/>
      <c r="J1612" s="909"/>
      <c r="K1612" s="909"/>
      <c r="L1612" s="909"/>
      <c r="M1612" s="909"/>
      <c r="N1612" s="909"/>
      <c r="O1612" s="909"/>
      <c r="P1612" s="909"/>
      <c r="Q1612" s="909"/>
      <c r="R1612" s="909"/>
      <c r="S1612" s="909"/>
      <c r="T1612" s="909"/>
      <c r="U1612" s="909"/>
      <c r="V1612" s="909"/>
      <c r="W1612" s="909"/>
      <c r="X1612" s="909"/>
      <c r="Y1612" s="909"/>
      <c r="Z1612" s="909"/>
      <c r="AA1612" s="909"/>
      <c r="AB1612" s="909"/>
      <c r="AC1612" s="909"/>
      <c r="AD1612" s="909"/>
      <c r="AE1612" s="909"/>
      <c r="AF1612" s="909"/>
      <c r="AG1612" s="909"/>
      <c r="AH1612" s="909"/>
      <c r="AI1612" s="909"/>
      <c r="AJ1612" s="909"/>
      <c r="AK1612" s="909"/>
      <c r="AL1612" s="909"/>
      <c r="AM1612" s="909"/>
      <c r="AN1612" s="909"/>
      <c r="AO1612" s="909"/>
      <c r="AP1612" s="909"/>
      <c r="AQ1612" s="909"/>
      <c r="AR1612" s="909"/>
      <c r="AS1612" s="909"/>
      <c r="AT1612" s="909"/>
      <c r="AU1612" s="909"/>
      <c r="AV1612" s="909"/>
      <c r="AW1612" s="909"/>
      <c r="AX1612" s="909"/>
      <c r="AY1612" s="909"/>
      <c r="AZ1612" s="909"/>
      <c r="BA1612" s="909"/>
      <c r="BB1612" s="909"/>
      <c r="BC1612" s="909"/>
      <c r="BD1612" s="909"/>
      <c r="BE1612" s="909"/>
      <c r="BF1612" s="910"/>
      <c r="BG1612" s="899"/>
      <c r="BH1612" s="900"/>
      <c r="BI1612" s="900"/>
      <c r="BJ1612" s="900"/>
      <c r="BK1612" s="900"/>
      <c r="BL1612" s="901"/>
    </row>
    <row r="1613" spans="1:80" ht="12.75" customHeight="1">
      <c r="A1613" s="263"/>
      <c r="B1613" s="975"/>
      <c r="C1613" s="976"/>
      <c r="D1613" s="977"/>
      <c r="E1613" s="914"/>
      <c r="F1613" s="915"/>
      <c r="G1613" s="915"/>
      <c r="H1613" s="915"/>
      <c r="I1613" s="915"/>
      <c r="J1613" s="915"/>
      <c r="K1613" s="915"/>
      <c r="L1613" s="915"/>
      <c r="M1613" s="915"/>
      <c r="N1613" s="915"/>
      <c r="O1613" s="915"/>
      <c r="P1613" s="915"/>
      <c r="Q1613" s="915"/>
      <c r="R1613" s="915"/>
      <c r="S1613" s="915"/>
      <c r="T1613" s="915"/>
      <c r="U1613" s="915"/>
      <c r="V1613" s="915"/>
      <c r="W1613" s="915"/>
      <c r="X1613" s="915"/>
      <c r="Y1613" s="915"/>
      <c r="Z1613" s="915"/>
      <c r="AA1613" s="915"/>
      <c r="AB1613" s="915"/>
      <c r="AC1613" s="915"/>
      <c r="AD1613" s="915"/>
      <c r="AE1613" s="915"/>
      <c r="AF1613" s="915"/>
      <c r="AG1613" s="915"/>
      <c r="AH1613" s="915"/>
      <c r="AI1613" s="915"/>
      <c r="AJ1613" s="915"/>
      <c r="AK1613" s="915"/>
      <c r="AL1613" s="915"/>
      <c r="AM1613" s="915"/>
      <c r="AN1613" s="915"/>
      <c r="AO1613" s="915"/>
      <c r="AP1613" s="915"/>
      <c r="AQ1613" s="915"/>
      <c r="AR1613" s="915"/>
      <c r="AS1613" s="915"/>
      <c r="AT1613" s="915"/>
      <c r="AU1613" s="915"/>
      <c r="AV1613" s="915"/>
      <c r="AW1613" s="915"/>
      <c r="AX1613" s="915"/>
      <c r="AY1613" s="915"/>
      <c r="AZ1613" s="915"/>
      <c r="BA1613" s="915"/>
      <c r="BB1613" s="915"/>
      <c r="BC1613" s="915"/>
      <c r="BD1613" s="915"/>
      <c r="BE1613" s="915"/>
      <c r="BF1613" s="916"/>
      <c r="BG1613" s="905"/>
      <c r="BH1613" s="906"/>
      <c r="BI1613" s="906"/>
      <c r="BJ1613" s="906"/>
      <c r="BK1613" s="906"/>
      <c r="BL1613" s="907"/>
    </row>
    <row r="1614" spans="1:80" s="15" customFormat="1" ht="17.25" customHeight="1">
      <c r="A1614" s="113"/>
      <c r="B1614" s="925" t="s">
        <v>1557</v>
      </c>
      <c r="C1614" s="926"/>
      <c r="D1614" s="926"/>
      <c r="E1614" s="926"/>
      <c r="F1614" s="926"/>
      <c r="G1614" s="926"/>
      <c r="H1614" s="926"/>
      <c r="I1614" s="926"/>
      <c r="J1614" s="926"/>
      <c r="K1614" s="926"/>
      <c r="L1614" s="926"/>
      <c r="M1614" s="926"/>
      <c r="N1614" s="926"/>
      <c r="O1614" s="926"/>
      <c r="P1614" s="926"/>
      <c r="Q1614" s="926"/>
      <c r="R1614" s="926"/>
      <c r="S1614" s="926"/>
      <c r="T1614" s="926"/>
      <c r="U1614" s="926"/>
      <c r="V1614" s="926"/>
      <c r="W1614" s="926"/>
      <c r="X1614" s="926"/>
      <c r="Y1614" s="926"/>
      <c r="Z1614" s="926"/>
      <c r="AA1614" s="926"/>
      <c r="AB1614" s="926"/>
      <c r="AC1614" s="926"/>
      <c r="AD1614" s="926"/>
      <c r="AE1614" s="926"/>
      <c r="AF1614" s="926"/>
      <c r="AG1614" s="926"/>
      <c r="AH1614" s="926"/>
      <c r="AI1614" s="926"/>
      <c r="AJ1614" s="926"/>
      <c r="AK1614" s="926"/>
      <c r="AL1614" s="926"/>
      <c r="AM1614" s="926"/>
      <c r="AN1614" s="926"/>
      <c r="AO1614" s="926"/>
      <c r="AP1614" s="926"/>
      <c r="AQ1614" s="926"/>
      <c r="AR1614" s="926"/>
      <c r="AS1614" s="926"/>
      <c r="AT1614" s="926"/>
      <c r="AU1614" s="926"/>
      <c r="AV1614" s="926"/>
      <c r="AW1614" s="926"/>
      <c r="AX1614" s="926"/>
      <c r="AY1614" s="926"/>
      <c r="AZ1614" s="926"/>
      <c r="BA1614" s="926"/>
      <c r="BB1614" s="926"/>
      <c r="BC1614" s="926"/>
      <c r="BD1614" s="926"/>
      <c r="BE1614" s="926"/>
      <c r="BF1614" s="926"/>
      <c r="BG1614" s="926"/>
      <c r="BH1614" s="926"/>
      <c r="BI1614" s="926"/>
      <c r="BJ1614" s="926"/>
      <c r="BK1614" s="926"/>
      <c r="BL1614" s="927"/>
      <c r="BM1614" s="103"/>
      <c r="BN1614" s="103"/>
      <c r="BO1614" s="103"/>
      <c r="BP1614" s="103"/>
      <c r="BQ1614" s="103"/>
      <c r="BR1614" s="103"/>
      <c r="BS1614" s="103"/>
      <c r="BT1614" s="103"/>
      <c r="BU1614" s="103"/>
    </row>
    <row r="1615" spans="1:80" ht="12" customHeight="1">
      <c r="A1615" s="263"/>
      <c r="B1615" s="969" t="s">
        <v>43</v>
      </c>
      <c r="C1615" s="970"/>
      <c r="D1615" s="971"/>
      <c r="E1615" s="908" t="s">
        <v>745</v>
      </c>
      <c r="F1615" s="981"/>
      <c r="G1615" s="981"/>
      <c r="H1615" s="981"/>
      <c r="I1615" s="981"/>
      <c r="J1615" s="981"/>
      <c r="K1615" s="981"/>
      <c r="L1615" s="981"/>
      <c r="M1615" s="981"/>
      <c r="N1615" s="981"/>
      <c r="O1615" s="981"/>
      <c r="P1615" s="981"/>
      <c r="Q1615" s="981"/>
      <c r="R1615" s="981"/>
      <c r="S1615" s="981"/>
      <c r="T1615" s="981"/>
      <c r="U1615" s="981"/>
      <c r="V1615" s="981"/>
      <c r="W1615" s="981"/>
      <c r="X1615" s="981"/>
      <c r="Y1615" s="981"/>
      <c r="Z1615" s="981"/>
      <c r="AA1615" s="981"/>
      <c r="AB1615" s="981"/>
      <c r="AC1615" s="981"/>
      <c r="AD1615" s="981"/>
      <c r="AE1615" s="981"/>
      <c r="AF1615" s="981"/>
      <c r="AG1615" s="981"/>
      <c r="AH1615" s="981"/>
      <c r="AI1615" s="981"/>
      <c r="AJ1615" s="981"/>
      <c r="AK1615" s="981"/>
      <c r="AL1615" s="981"/>
      <c r="AM1615" s="981"/>
      <c r="AN1615" s="981"/>
      <c r="AO1615" s="981"/>
      <c r="AP1615" s="981"/>
      <c r="AQ1615" s="981"/>
      <c r="AR1615" s="981"/>
      <c r="AS1615" s="981"/>
      <c r="AT1615" s="981"/>
      <c r="AU1615" s="981"/>
      <c r="AV1615" s="981"/>
      <c r="AW1615" s="981"/>
      <c r="AX1615" s="981"/>
      <c r="AY1615" s="981"/>
      <c r="AZ1615" s="981"/>
      <c r="BA1615" s="981"/>
      <c r="BB1615" s="981"/>
      <c r="BC1615" s="981"/>
      <c r="BD1615" s="981"/>
      <c r="BE1615" s="981"/>
      <c r="BF1615" s="982"/>
      <c r="BG1615" s="899"/>
      <c r="BH1615" s="900"/>
      <c r="BI1615" s="900"/>
      <c r="BJ1615" s="900"/>
      <c r="BK1615" s="900"/>
      <c r="BL1615" s="901"/>
    </row>
    <row r="1616" spans="1:80" ht="12" customHeight="1">
      <c r="A1616" s="263"/>
      <c r="B1616" s="972"/>
      <c r="C1616" s="973"/>
      <c r="D1616" s="974"/>
      <c r="E1616" s="983"/>
      <c r="F1616" s="984"/>
      <c r="G1616" s="984"/>
      <c r="H1616" s="984"/>
      <c r="I1616" s="984"/>
      <c r="J1616" s="984"/>
      <c r="K1616" s="984"/>
      <c r="L1616" s="984"/>
      <c r="M1616" s="984"/>
      <c r="N1616" s="984"/>
      <c r="O1616" s="984"/>
      <c r="P1616" s="984"/>
      <c r="Q1616" s="984"/>
      <c r="R1616" s="984"/>
      <c r="S1616" s="984"/>
      <c r="T1616" s="984"/>
      <c r="U1616" s="984"/>
      <c r="V1616" s="984"/>
      <c r="W1616" s="984"/>
      <c r="X1616" s="984"/>
      <c r="Y1616" s="984"/>
      <c r="Z1616" s="984"/>
      <c r="AA1616" s="984"/>
      <c r="AB1616" s="984"/>
      <c r="AC1616" s="984"/>
      <c r="AD1616" s="984"/>
      <c r="AE1616" s="984"/>
      <c r="AF1616" s="984"/>
      <c r="AG1616" s="984"/>
      <c r="AH1616" s="984"/>
      <c r="AI1616" s="984"/>
      <c r="AJ1616" s="984"/>
      <c r="AK1616" s="984"/>
      <c r="AL1616" s="984"/>
      <c r="AM1616" s="984"/>
      <c r="AN1616" s="984"/>
      <c r="AO1616" s="984"/>
      <c r="AP1616" s="984"/>
      <c r="AQ1616" s="984"/>
      <c r="AR1616" s="984"/>
      <c r="AS1616" s="984"/>
      <c r="AT1616" s="984"/>
      <c r="AU1616" s="984"/>
      <c r="AV1616" s="984"/>
      <c r="AW1616" s="984"/>
      <c r="AX1616" s="984"/>
      <c r="AY1616" s="984"/>
      <c r="AZ1616" s="984"/>
      <c r="BA1616" s="984"/>
      <c r="BB1616" s="984"/>
      <c r="BC1616" s="984"/>
      <c r="BD1616" s="984"/>
      <c r="BE1616" s="984"/>
      <c r="BF1616" s="985"/>
      <c r="BG1616" s="902"/>
      <c r="BH1616" s="903"/>
      <c r="BI1616" s="903"/>
      <c r="BJ1616" s="903"/>
      <c r="BK1616" s="903"/>
      <c r="BL1616" s="904"/>
    </row>
    <row r="1617" spans="1:97" ht="12" customHeight="1">
      <c r="A1617" s="263"/>
      <c r="B1617" s="972"/>
      <c r="C1617" s="973"/>
      <c r="D1617" s="974"/>
      <c r="E1617" s="983"/>
      <c r="F1617" s="984"/>
      <c r="G1617" s="984"/>
      <c r="H1617" s="984"/>
      <c r="I1617" s="984"/>
      <c r="J1617" s="984"/>
      <c r="K1617" s="984"/>
      <c r="L1617" s="984"/>
      <c r="M1617" s="984"/>
      <c r="N1617" s="984"/>
      <c r="O1617" s="984"/>
      <c r="P1617" s="984"/>
      <c r="Q1617" s="984"/>
      <c r="R1617" s="984"/>
      <c r="S1617" s="984"/>
      <c r="T1617" s="984"/>
      <c r="U1617" s="984"/>
      <c r="V1617" s="984"/>
      <c r="W1617" s="984"/>
      <c r="X1617" s="984"/>
      <c r="Y1617" s="984"/>
      <c r="Z1617" s="984"/>
      <c r="AA1617" s="984"/>
      <c r="AB1617" s="984"/>
      <c r="AC1617" s="984"/>
      <c r="AD1617" s="984"/>
      <c r="AE1617" s="984"/>
      <c r="AF1617" s="984"/>
      <c r="AG1617" s="984"/>
      <c r="AH1617" s="984"/>
      <c r="AI1617" s="984"/>
      <c r="AJ1617" s="984"/>
      <c r="AK1617" s="984"/>
      <c r="AL1617" s="984"/>
      <c r="AM1617" s="984"/>
      <c r="AN1617" s="984"/>
      <c r="AO1617" s="984"/>
      <c r="AP1617" s="984"/>
      <c r="AQ1617" s="984"/>
      <c r="AR1617" s="984"/>
      <c r="AS1617" s="984"/>
      <c r="AT1617" s="984"/>
      <c r="AU1617" s="984"/>
      <c r="AV1617" s="984"/>
      <c r="AW1617" s="984"/>
      <c r="AX1617" s="984"/>
      <c r="AY1617" s="984"/>
      <c r="AZ1617" s="984"/>
      <c r="BA1617" s="984"/>
      <c r="BB1617" s="984"/>
      <c r="BC1617" s="984"/>
      <c r="BD1617" s="984"/>
      <c r="BE1617" s="984"/>
      <c r="BF1617" s="985"/>
      <c r="BG1617" s="902"/>
      <c r="BH1617" s="903"/>
      <c r="BI1617" s="903"/>
      <c r="BJ1617" s="903"/>
      <c r="BK1617" s="903"/>
      <c r="BL1617" s="904"/>
    </row>
    <row r="1618" spans="1:97" ht="12" customHeight="1">
      <c r="A1618" s="263"/>
      <c r="B1618" s="972"/>
      <c r="C1618" s="973"/>
      <c r="D1618" s="974"/>
      <c r="E1618" s="983"/>
      <c r="F1618" s="984"/>
      <c r="G1618" s="984"/>
      <c r="H1618" s="984"/>
      <c r="I1618" s="984"/>
      <c r="J1618" s="984"/>
      <c r="K1618" s="984"/>
      <c r="L1618" s="984"/>
      <c r="M1618" s="984"/>
      <c r="N1618" s="984"/>
      <c r="O1618" s="984"/>
      <c r="P1618" s="984"/>
      <c r="Q1618" s="984"/>
      <c r="R1618" s="984"/>
      <c r="S1618" s="984"/>
      <c r="T1618" s="984"/>
      <c r="U1618" s="984"/>
      <c r="V1618" s="984"/>
      <c r="W1618" s="984"/>
      <c r="X1618" s="984"/>
      <c r="Y1618" s="984"/>
      <c r="Z1618" s="984"/>
      <c r="AA1618" s="984"/>
      <c r="AB1618" s="984"/>
      <c r="AC1618" s="984"/>
      <c r="AD1618" s="984"/>
      <c r="AE1618" s="984"/>
      <c r="AF1618" s="984"/>
      <c r="AG1618" s="984"/>
      <c r="AH1618" s="984"/>
      <c r="AI1618" s="984"/>
      <c r="AJ1618" s="984"/>
      <c r="AK1618" s="984"/>
      <c r="AL1618" s="984"/>
      <c r="AM1618" s="984"/>
      <c r="AN1618" s="984"/>
      <c r="AO1618" s="984"/>
      <c r="AP1618" s="984"/>
      <c r="AQ1618" s="984"/>
      <c r="AR1618" s="984"/>
      <c r="AS1618" s="984"/>
      <c r="AT1618" s="984"/>
      <c r="AU1618" s="984"/>
      <c r="AV1618" s="984"/>
      <c r="AW1618" s="984"/>
      <c r="AX1618" s="984"/>
      <c r="AY1618" s="984"/>
      <c r="AZ1618" s="984"/>
      <c r="BA1618" s="984"/>
      <c r="BB1618" s="984"/>
      <c r="BC1618" s="984"/>
      <c r="BD1618" s="984"/>
      <c r="BE1618" s="984"/>
      <c r="BF1618" s="985"/>
      <c r="BG1618" s="902"/>
      <c r="BH1618" s="903"/>
      <c r="BI1618" s="903"/>
      <c r="BJ1618" s="903"/>
      <c r="BK1618" s="903"/>
      <c r="BL1618" s="904"/>
    </row>
    <row r="1619" spans="1:97" ht="12" customHeight="1">
      <c r="A1619" s="263"/>
      <c r="B1619" s="972"/>
      <c r="C1619" s="973"/>
      <c r="D1619" s="974"/>
      <c r="E1619" s="978" t="s">
        <v>6</v>
      </c>
      <c r="F1619" s="979"/>
      <c r="G1619" s="960" t="s">
        <v>156</v>
      </c>
      <c r="H1619" s="960"/>
      <c r="I1619" s="960"/>
      <c r="J1619" s="960"/>
      <c r="K1619" s="960"/>
      <c r="L1619" s="960"/>
      <c r="M1619" s="960"/>
      <c r="N1619" s="960"/>
      <c r="O1619" s="960"/>
      <c r="P1619" s="960"/>
      <c r="Q1619" s="960"/>
      <c r="R1619" s="960"/>
      <c r="S1619" s="960"/>
      <c r="T1619" s="960"/>
      <c r="U1619" s="960"/>
      <c r="V1619" s="960"/>
      <c r="W1619" s="960"/>
      <c r="X1619" s="960"/>
      <c r="Y1619" s="960"/>
      <c r="Z1619" s="960"/>
      <c r="AA1619" s="960"/>
      <c r="AB1619" s="960"/>
      <c r="AC1619" s="960"/>
      <c r="AD1619" s="960"/>
      <c r="AE1619" s="960"/>
      <c r="AF1619" s="960"/>
      <c r="AG1619" s="960"/>
      <c r="AH1619" s="960"/>
      <c r="AI1619" s="960"/>
      <c r="AJ1619" s="960"/>
      <c r="AK1619" s="960"/>
      <c r="AL1619" s="960"/>
      <c r="AM1619" s="960"/>
      <c r="AN1619" s="960"/>
      <c r="AO1619" s="960"/>
      <c r="AP1619" s="960"/>
      <c r="AQ1619" s="960"/>
      <c r="AR1619" s="960"/>
      <c r="AS1619" s="960"/>
      <c r="AT1619" s="960"/>
      <c r="AU1619" s="960"/>
      <c r="AV1619" s="960"/>
      <c r="AW1619" s="960"/>
      <c r="AX1619" s="960"/>
      <c r="AY1619" s="960"/>
      <c r="AZ1619" s="960"/>
      <c r="BA1619" s="960"/>
      <c r="BB1619" s="960"/>
      <c r="BC1619" s="960"/>
      <c r="BD1619" s="960"/>
      <c r="BE1619" s="960"/>
      <c r="BF1619" s="961"/>
      <c r="BG1619" s="902"/>
      <c r="BH1619" s="903"/>
      <c r="BI1619" s="903"/>
      <c r="BJ1619" s="903"/>
      <c r="BK1619" s="903"/>
      <c r="BL1619" s="904"/>
    </row>
    <row r="1620" spans="1:97" ht="12" customHeight="1">
      <c r="A1620" s="263"/>
      <c r="B1620" s="972"/>
      <c r="C1620" s="973"/>
      <c r="D1620" s="974"/>
      <c r="E1620" s="978" t="s">
        <v>3</v>
      </c>
      <c r="F1620" s="979"/>
      <c r="G1620" s="960" t="s">
        <v>157</v>
      </c>
      <c r="H1620" s="960"/>
      <c r="I1620" s="960"/>
      <c r="J1620" s="960"/>
      <c r="K1620" s="960"/>
      <c r="L1620" s="960"/>
      <c r="M1620" s="960"/>
      <c r="N1620" s="960"/>
      <c r="O1620" s="960"/>
      <c r="P1620" s="960"/>
      <c r="Q1620" s="960"/>
      <c r="R1620" s="960"/>
      <c r="S1620" s="960"/>
      <c r="T1620" s="960"/>
      <c r="U1620" s="960"/>
      <c r="V1620" s="960"/>
      <c r="W1620" s="960"/>
      <c r="X1620" s="960"/>
      <c r="Y1620" s="960"/>
      <c r="Z1620" s="960"/>
      <c r="AA1620" s="960"/>
      <c r="AB1620" s="960"/>
      <c r="AC1620" s="960"/>
      <c r="AD1620" s="960"/>
      <c r="AE1620" s="960"/>
      <c r="AF1620" s="960"/>
      <c r="AG1620" s="960"/>
      <c r="AH1620" s="960"/>
      <c r="AI1620" s="960"/>
      <c r="AJ1620" s="960"/>
      <c r="AK1620" s="960"/>
      <c r="AL1620" s="960"/>
      <c r="AM1620" s="960"/>
      <c r="AN1620" s="960"/>
      <c r="AO1620" s="960"/>
      <c r="AP1620" s="960"/>
      <c r="AQ1620" s="960"/>
      <c r="AR1620" s="960"/>
      <c r="AS1620" s="960"/>
      <c r="AT1620" s="960"/>
      <c r="AU1620" s="960"/>
      <c r="AV1620" s="960"/>
      <c r="AW1620" s="960"/>
      <c r="AX1620" s="960"/>
      <c r="AY1620" s="960"/>
      <c r="AZ1620" s="960"/>
      <c r="BA1620" s="960"/>
      <c r="BB1620" s="960"/>
      <c r="BC1620" s="960"/>
      <c r="BD1620" s="960"/>
      <c r="BE1620" s="960"/>
      <c r="BF1620" s="961"/>
      <c r="BG1620" s="902"/>
      <c r="BH1620" s="903"/>
      <c r="BI1620" s="903"/>
      <c r="BJ1620" s="903"/>
      <c r="BK1620" s="903"/>
      <c r="BL1620" s="904"/>
    </row>
    <row r="1621" spans="1:97" ht="5.25" customHeight="1">
      <c r="A1621" s="263"/>
      <c r="B1621" s="975"/>
      <c r="C1621" s="976"/>
      <c r="D1621" s="977"/>
      <c r="E1621" s="273"/>
      <c r="F1621" s="38"/>
      <c r="G1621" s="38"/>
      <c r="H1621" s="38"/>
      <c r="I1621" s="38"/>
      <c r="J1621" s="38"/>
      <c r="K1621" s="38"/>
      <c r="L1621" s="38"/>
      <c r="M1621" s="38"/>
      <c r="N1621" s="38"/>
      <c r="O1621" s="38"/>
      <c r="P1621" s="38"/>
      <c r="Q1621" s="38"/>
      <c r="R1621" s="38"/>
      <c r="S1621" s="38"/>
      <c r="T1621" s="38"/>
      <c r="U1621" s="38"/>
      <c r="V1621" s="38"/>
      <c r="W1621" s="38"/>
      <c r="X1621" s="38"/>
      <c r="Y1621" s="38"/>
      <c r="Z1621" s="38"/>
      <c r="AA1621" s="38"/>
      <c r="AB1621" s="38"/>
      <c r="AC1621" s="38"/>
      <c r="AD1621" s="38"/>
      <c r="AE1621" s="38"/>
      <c r="AF1621" s="38"/>
      <c r="AG1621" s="38"/>
      <c r="AH1621" s="38"/>
      <c r="AI1621" s="38"/>
      <c r="AJ1621" s="38"/>
      <c r="AK1621" s="38"/>
      <c r="AL1621" s="38"/>
      <c r="AM1621" s="38"/>
      <c r="AN1621" s="38"/>
      <c r="AO1621" s="38"/>
      <c r="AP1621" s="38"/>
      <c r="AQ1621" s="38"/>
      <c r="AR1621" s="38"/>
      <c r="AS1621" s="38"/>
      <c r="AT1621" s="38"/>
      <c r="AU1621" s="38"/>
      <c r="AV1621" s="38"/>
      <c r="AW1621" s="38"/>
      <c r="AX1621" s="38"/>
      <c r="AY1621" s="38"/>
      <c r="AZ1621" s="38"/>
      <c r="BA1621" s="38"/>
      <c r="BB1621" s="38"/>
      <c r="BC1621" s="38"/>
      <c r="BD1621" s="38"/>
      <c r="BE1621" s="38"/>
      <c r="BF1621" s="283"/>
      <c r="BG1621" s="905"/>
      <c r="BH1621" s="906"/>
      <c r="BI1621" s="906"/>
      <c r="BJ1621" s="906"/>
      <c r="BK1621" s="906"/>
      <c r="BL1621" s="907"/>
    </row>
    <row r="1622" spans="1:97" ht="12.75" customHeight="1">
      <c r="A1622" s="263"/>
      <c r="B1622" s="969" t="s">
        <v>44</v>
      </c>
      <c r="C1622" s="970"/>
      <c r="D1622" s="971"/>
      <c r="E1622" s="908" t="s">
        <v>160</v>
      </c>
      <c r="F1622" s="909"/>
      <c r="G1622" s="909"/>
      <c r="H1622" s="909"/>
      <c r="I1622" s="909"/>
      <c r="J1622" s="909"/>
      <c r="K1622" s="909"/>
      <c r="L1622" s="909"/>
      <c r="M1622" s="909"/>
      <c r="N1622" s="909"/>
      <c r="O1622" s="909"/>
      <c r="P1622" s="909"/>
      <c r="Q1622" s="909"/>
      <c r="R1622" s="909"/>
      <c r="S1622" s="909"/>
      <c r="T1622" s="909"/>
      <c r="U1622" s="909"/>
      <c r="V1622" s="909"/>
      <c r="W1622" s="909"/>
      <c r="X1622" s="909"/>
      <c r="Y1622" s="909"/>
      <c r="Z1622" s="909"/>
      <c r="AA1622" s="909"/>
      <c r="AB1622" s="909"/>
      <c r="AC1622" s="909"/>
      <c r="AD1622" s="909"/>
      <c r="AE1622" s="909"/>
      <c r="AF1622" s="909"/>
      <c r="AG1622" s="909"/>
      <c r="AH1622" s="909"/>
      <c r="AI1622" s="909"/>
      <c r="AJ1622" s="909"/>
      <c r="AK1622" s="909"/>
      <c r="AL1622" s="909"/>
      <c r="AM1622" s="909"/>
      <c r="AN1622" s="909"/>
      <c r="AO1622" s="909"/>
      <c r="AP1622" s="909"/>
      <c r="AQ1622" s="909"/>
      <c r="AR1622" s="909"/>
      <c r="AS1622" s="909"/>
      <c r="AT1622" s="909"/>
      <c r="AU1622" s="909"/>
      <c r="AV1622" s="909"/>
      <c r="AW1622" s="909"/>
      <c r="AX1622" s="909"/>
      <c r="AY1622" s="909"/>
      <c r="AZ1622" s="909"/>
      <c r="BA1622" s="909"/>
      <c r="BB1622" s="909"/>
      <c r="BC1622" s="909"/>
      <c r="BD1622" s="909"/>
      <c r="BE1622" s="909"/>
      <c r="BF1622" s="910"/>
      <c r="BG1622" s="899"/>
      <c r="BH1622" s="900"/>
      <c r="BI1622" s="900"/>
      <c r="BJ1622" s="900"/>
      <c r="BK1622" s="900"/>
      <c r="BL1622" s="901"/>
    </row>
    <row r="1623" spans="1:97" ht="12.75" customHeight="1">
      <c r="A1623" s="263"/>
      <c r="B1623" s="975"/>
      <c r="C1623" s="976"/>
      <c r="D1623" s="977"/>
      <c r="E1623" s="914"/>
      <c r="F1623" s="915"/>
      <c r="G1623" s="915"/>
      <c r="H1623" s="915"/>
      <c r="I1623" s="915"/>
      <c r="J1623" s="915"/>
      <c r="K1623" s="915"/>
      <c r="L1623" s="915"/>
      <c r="M1623" s="915"/>
      <c r="N1623" s="915"/>
      <c r="O1623" s="915"/>
      <c r="P1623" s="915"/>
      <c r="Q1623" s="915"/>
      <c r="R1623" s="915"/>
      <c r="S1623" s="915"/>
      <c r="T1623" s="915"/>
      <c r="U1623" s="915"/>
      <c r="V1623" s="915"/>
      <c r="W1623" s="915"/>
      <c r="X1623" s="915"/>
      <c r="Y1623" s="915"/>
      <c r="Z1623" s="915"/>
      <c r="AA1623" s="915"/>
      <c r="AB1623" s="915"/>
      <c r="AC1623" s="915"/>
      <c r="AD1623" s="915"/>
      <c r="AE1623" s="915"/>
      <c r="AF1623" s="915"/>
      <c r="AG1623" s="915"/>
      <c r="AH1623" s="915"/>
      <c r="AI1623" s="915"/>
      <c r="AJ1623" s="915"/>
      <c r="AK1623" s="915"/>
      <c r="AL1623" s="915"/>
      <c r="AM1623" s="915"/>
      <c r="AN1623" s="915"/>
      <c r="AO1623" s="915"/>
      <c r="AP1623" s="915"/>
      <c r="AQ1623" s="915"/>
      <c r="AR1623" s="915"/>
      <c r="AS1623" s="915"/>
      <c r="AT1623" s="915"/>
      <c r="AU1623" s="915"/>
      <c r="AV1623" s="915"/>
      <c r="AW1623" s="915"/>
      <c r="AX1623" s="915"/>
      <c r="AY1623" s="915"/>
      <c r="AZ1623" s="915"/>
      <c r="BA1623" s="915"/>
      <c r="BB1623" s="915"/>
      <c r="BC1623" s="915"/>
      <c r="BD1623" s="915"/>
      <c r="BE1623" s="915"/>
      <c r="BF1623" s="916"/>
      <c r="BG1623" s="905"/>
      <c r="BH1623" s="906"/>
      <c r="BI1623" s="906"/>
      <c r="BJ1623" s="906"/>
      <c r="BK1623" s="906"/>
      <c r="BL1623" s="907"/>
    </row>
    <row r="1624" spans="1:97" s="827" customFormat="1" ht="9.75" customHeight="1">
      <c r="BG1624" s="828"/>
      <c r="BH1624" s="828"/>
      <c r="BI1624" s="828"/>
      <c r="BJ1624" s="828"/>
      <c r="BK1624" s="828"/>
      <c r="BL1624" s="829"/>
      <c r="BM1624" s="829"/>
      <c r="BN1624" s="829"/>
      <c r="BO1624" s="829"/>
      <c r="BP1624" s="829"/>
      <c r="BQ1624" s="829"/>
      <c r="BR1624" s="829"/>
      <c r="BS1624" s="829"/>
      <c r="BT1624" s="829"/>
      <c r="BU1624" s="829"/>
      <c r="BV1624" s="829"/>
      <c r="BW1624" s="829"/>
      <c r="BX1624" s="829"/>
      <c r="BY1624" s="829"/>
      <c r="BZ1624" s="829"/>
      <c r="CA1624" s="829"/>
    </row>
    <row r="1625" spans="1:97" s="830" customFormat="1" ht="12.75" customHeight="1">
      <c r="B1625" s="831"/>
      <c r="C1625" s="831"/>
      <c r="D1625" s="831"/>
      <c r="E1625" s="858" t="s">
        <v>1513</v>
      </c>
      <c r="F1625" s="859"/>
      <c r="G1625" s="859"/>
      <c r="H1625" s="859"/>
      <c r="I1625" s="859"/>
      <c r="J1625" s="859"/>
      <c r="K1625" s="859"/>
      <c r="L1625" s="859"/>
      <c r="M1625" s="859"/>
      <c r="N1625" s="859"/>
      <c r="O1625" s="859"/>
      <c r="P1625" s="859"/>
      <c r="Q1625" s="859"/>
      <c r="R1625" s="859"/>
      <c r="S1625" s="859"/>
      <c r="T1625" s="859"/>
      <c r="U1625" s="859"/>
      <c r="V1625" s="859"/>
      <c r="W1625" s="859"/>
      <c r="X1625" s="859"/>
      <c r="Y1625" s="859"/>
      <c r="Z1625" s="859"/>
      <c r="AA1625" s="859"/>
      <c r="AB1625" s="859"/>
      <c r="AC1625" s="859"/>
      <c r="AD1625" s="859"/>
      <c r="AE1625" s="860"/>
      <c r="AF1625" s="864"/>
      <c r="AG1625" s="865"/>
      <c r="AH1625" s="865"/>
      <c r="AI1625" s="865"/>
      <c r="AJ1625" s="865"/>
      <c r="AK1625" s="865"/>
      <c r="AL1625" s="865"/>
      <c r="AM1625" s="865"/>
      <c r="AN1625" s="865"/>
      <c r="AO1625" s="865"/>
      <c r="AP1625" s="866"/>
      <c r="AQ1625" s="870"/>
      <c r="AR1625" s="870"/>
      <c r="AS1625" s="870"/>
      <c r="AT1625" s="870"/>
      <c r="AU1625" s="870"/>
      <c r="AV1625" s="870"/>
      <c r="AW1625" s="870"/>
      <c r="AX1625" s="870"/>
      <c r="AY1625" s="870"/>
      <c r="AZ1625" s="870"/>
      <c r="BA1625" s="870"/>
      <c r="BB1625" s="870"/>
      <c r="BC1625" s="870"/>
      <c r="BD1625" s="870"/>
      <c r="BE1625" s="870"/>
      <c r="BF1625" s="870"/>
      <c r="BG1625" s="832"/>
      <c r="BH1625" s="832"/>
      <c r="BI1625" s="832"/>
      <c r="BJ1625" s="832"/>
      <c r="BK1625" s="832"/>
      <c r="BL1625" s="832"/>
      <c r="BM1625" s="857" t="s">
        <v>82</v>
      </c>
      <c r="BN1625" s="857"/>
      <c r="BO1625" s="857"/>
      <c r="BP1625" s="857"/>
      <c r="BQ1625" s="857"/>
      <c r="BR1625" s="857"/>
      <c r="BS1625" s="857"/>
      <c r="BT1625" s="857"/>
      <c r="BU1625" s="857"/>
      <c r="BV1625" s="857"/>
      <c r="BW1625" s="857"/>
      <c r="BX1625" s="832"/>
      <c r="BY1625" s="832"/>
      <c r="BZ1625" s="832"/>
      <c r="CA1625" s="832"/>
      <c r="CB1625" s="832"/>
      <c r="CC1625" s="832"/>
      <c r="CD1625" s="832"/>
      <c r="CE1625" s="832"/>
      <c r="CF1625" s="832"/>
      <c r="CG1625" s="832"/>
      <c r="CH1625" s="832"/>
      <c r="CK1625" s="833"/>
      <c r="CL1625" s="834"/>
      <c r="CM1625" s="834"/>
      <c r="CN1625" s="834"/>
      <c r="CO1625" s="834"/>
      <c r="CP1625" s="834"/>
      <c r="CQ1625" s="834"/>
      <c r="CR1625" s="834"/>
      <c r="CS1625" s="834"/>
    </row>
    <row r="1626" spans="1:97" s="830" customFormat="1" ht="12.75" customHeight="1">
      <c r="B1626" s="831"/>
      <c r="C1626" s="831"/>
      <c r="D1626" s="831"/>
      <c r="E1626" s="861"/>
      <c r="F1626" s="862"/>
      <c r="G1626" s="862"/>
      <c r="H1626" s="862"/>
      <c r="I1626" s="862"/>
      <c r="J1626" s="862"/>
      <c r="K1626" s="862"/>
      <c r="L1626" s="862"/>
      <c r="M1626" s="862"/>
      <c r="N1626" s="862"/>
      <c r="O1626" s="862"/>
      <c r="P1626" s="862"/>
      <c r="Q1626" s="862"/>
      <c r="R1626" s="862"/>
      <c r="S1626" s="862"/>
      <c r="T1626" s="862"/>
      <c r="U1626" s="862"/>
      <c r="V1626" s="862"/>
      <c r="W1626" s="862"/>
      <c r="X1626" s="862"/>
      <c r="Y1626" s="862"/>
      <c r="Z1626" s="862"/>
      <c r="AA1626" s="862"/>
      <c r="AB1626" s="862"/>
      <c r="AC1626" s="862"/>
      <c r="AD1626" s="862"/>
      <c r="AE1626" s="863"/>
      <c r="AF1626" s="867"/>
      <c r="AG1626" s="868"/>
      <c r="AH1626" s="868"/>
      <c r="AI1626" s="868"/>
      <c r="AJ1626" s="868"/>
      <c r="AK1626" s="868"/>
      <c r="AL1626" s="868"/>
      <c r="AM1626" s="868"/>
      <c r="AN1626" s="868"/>
      <c r="AO1626" s="868"/>
      <c r="AP1626" s="869"/>
      <c r="AQ1626" s="870"/>
      <c r="AR1626" s="870"/>
      <c r="AS1626" s="870"/>
      <c r="AT1626" s="870"/>
      <c r="AU1626" s="870"/>
      <c r="AV1626" s="870"/>
      <c r="AW1626" s="870"/>
      <c r="AX1626" s="870"/>
      <c r="AY1626" s="870"/>
      <c r="AZ1626" s="870"/>
      <c r="BA1626" s="870"/>
      <c r="BB1626" s="870"/>
      <c r="BC1626" s="870"/>
      <c r="BD1626" s="870"/>
      <c r="BE1626" s="870"/>
      <c r="BF1626" s="870"/>
      <c r="BG1626" s="832"/>
      <c r="BH1626" s="832"/>
      <c r="BI1626" s="832"/>
      <c r="BJ1626" s="832"/>
      <c r="BK1626" s="832"/>
      <c r="BL1626" s="832"/>
      <c r="BM1626" s="832"/>
      <c r="BN1626" s="832"/>
      <c r="BO1626" s="832"/>
      <c r="BP1626" s="832"/>
      <c r="BQ1626" s="832"/>
      <c r="BR1626" s="832"/>
      <c r="BS1626" s="832"/>
      <c r="BT1626" s="832"/>
      <c r="BU1626" s="832"/>
      <c r="BV1626" s="832"/>
      <c r="BW1626" s="832"/>
      <c r="BX1626" s="832"/>
      <c r="BY1626" s="832"/>
      <c r="BZ1626" s="832"/>
      <c r="CA1626" s="832"/>
      <c r="CB1626" s="832"/>
      <c r="CC1626" s="832"/>
      <c r="CD1626" s="832"/>
      <c r="CE1626" s="832"/>
      <c r="CF1626" s="832"/>
      <c r="CG1626" s="832"/>
      <c r="CH1626" s="832"/>
      <c r="CK1626" s="833"/>
      <c r="CL1626" s="833"/>
      <c r="CM1626" s="833"/>
      <c r="CN1626" s="833"/>
      <c r="CO1626" s="833"/>
      <c r="CP1626" s="834"/>
      <c r="CQ1626" s="834"/>
      <c r="CR1626" s="834"/>
      <c r="CS1626" s="834"/>
    </row>
    <row r="1627" spans="1:97" s="8" customFormat="1" ht="10.5" customHeight="1">
      <c r="A1627" s="266"/>
      <c r="B1627" s="9"/>
      <c r="C1627" s="9"/>
      <c r="D1627" s="9"/>
      <c r="E1627" s="9"/>
      <c r="F1627" s="9"/>
      <c r="G1627" s="9"/>
      <c r="H1627" s="9"/>
      <c r="I1627" s="9"/>
      <c r="J1627" s="9"/>
      <c r="K1627" s="9"/>
      <c r="L1627" s="9"/>
      <c r="M1627" s="9"/>
      <c r="N1627" s="9"/>
      <c r="O1627" s="9"/>
      <c r="P1627" s="9"/>
      <c r="Q1627" s="9"/>
      <c r="R1627" s="9"/>
      <c r="S1627" s="9"/>
      <c r="BG1627" s="102"/>
      <c r="BH1627" s="102"/>
      <c r="BI1627" s="102"/>
      <c r="BJ1627" s="102"/>
      <c r="BK1627" s="102"/>
      <c r="BL1627" s="102"/>
      <c r="BM1627" s="136"/>
      <c r="BN1627" s="136"/>
      <c r="BO1627" s="136"/>
      <c r="BP1627" s="136"/>
      <c r="BQ1627" s="136"/>
      <c r="BR1627" s="136"/>
      <c r="BS1627" s="136"/>
      <c r="BT1627" s="136"/>
      <c r="BU1627" s="136"/>
      <c r="BV1627" s="136"/>
      <c r="BW1627" s="136"/>
      <c r="BX1627" s="136"/>
      <c r="BY1627" s="136"/>
      <c r="BZ1627" s="136"/>
      <c r="CA1627" s="136"/>
      <c r="CB1627" s="136"/>
    </row>
    <row r="1628" spans="1:97" s="14" customFormat="1" ht="20.100000000000001" customHeight="1">
      <c r="A1628" s="113" t="s">
        <v>864</v>
      </c>
      <c r="B1628" s="90"/>
      <c r="C1628" s="90"/>
      <c r="D1628" s="11"/>
      <c r="E1628" s="12"/>
      <c r="F1628" s="12"/>
      <c r="G1628" s="12"/>
      <c r="H1628" s="12"/>
      <c r="I1628" s="12"/>
      <c r="J1628" s="12"/>
      <c r="K1628" s="12"/>
      <c r="L1628" s="12"/>
      <c r="M1628" s="12"/>
      <c r="N1628" s="12"/>
      <c r="O1628" s="12"/>
      <c r="P1628" s="12"/>
      <c r="Q1628" s="12"/>
      <c r="R1628" s="12"/>
      <c r="S1628" s="12"/>
      <c r="T1628" s="12"/>
      <c r="U1628" s="12"/>
      <c r="V1628" s="12"/>
      <c r="W1628" s="13"/>
      <c r="X1628" s="13"/>
      <c r="Y1628" s="13"/>
      <c r="Z1628" s="13"/>
      <c r="AA1628" s="13"/>
      <c r="AB1628" s="13"/>
      <c r="AC1628" s="13"/>
      <c r="AD1628" s="13"/>
      <c r="AE1628" s="13"/>
      <c r="AF1628" s="13"/>
      <c r="AG1628" s="13"/>
      <c r="AH1628" s="13"/>
      <c r="AI1628" s="13"/>
      <c r="AJ1628" s="13"/>
      <c r="AK1628" s="13"/>
      <c r="AL1628" s="13"/>
      <c r="AM1628" s="13"/>
      <c r="AN1628" s="13"/>
      <c r="AO1628" s="13"/>
      <c r="AP1628" s="13"/>
      <c r="BG1628" s="93"/>
      <c r="BH1628" s="93"/>
      <c r="BI1628" s="93"/>
      <c r="BJ1628" s="93"/>
      <c r="BK1628" s="93"/>
      <c r="BL1628" s="93"/>
      <c r="BM1628" s="101"/>
      <c r="BN1628" s="101"/>
      <c r="BO1628" s="101"/>
      <c r="BP1628" s="101"/>
      <c r="BQ1628" s="101"/>
      <c r="BR1628" s="101"/>
      <c r="BS1628" s="101"/>
      <c r="BT1628" s="101"/>
      <c r="BU1628" s="101"/>
      <c r="BV1628" s="101"/>
      <c r="BW1628" s="101"/>
      <c r="BX1628" s="101"/>
      <c r="BY1628" s="101"/>
      <c r="BZ1628" s="101"/>
      <c r="CA1628" s="101"/>
      <c r="CB1628" s="101"/>
    </row>
    <row r="1629" spans="1:97" s="16" customFormat="1" ht="12.75" customHeight="1">
      <c r="A1629" s="262"/>
      <c r="B1629" s="969" t="s">
        <v>30</v>
      </c>
      <c r="C1629" s="970"/>
      <c r="D1629" s="971"/>
      <c r="E1629" s="931" t="s">
        <v>482</v>
      </c>
      <c r="F1629" s="932"/>
      <c r="G1629" s="932"/>
      <c r="H1629" s="932"/>
      <c r="I1629" s="932"/>
      <c r="J1629" s="932"/>
      <c r="K1629" s="932"/>
      <c r="L1629" s="932"/>
      <c r="M1629" s="932"/>
      <c r="N1629" s="932"/>
      <c r="O1629" s="932"/>
      <c r="P1629" s="932"/>
      <c r="Q1629" s="932"/>
      <c r="R1629" s="932"/>
      <c r="S1629" s="932"/>
      <c r="T1629" s="932"/>
      <c r="U1629" s="932"/>
      <c r="V1629" s="932"/>
      <c r="W1629" s="932"/>
      <c r="X1629" s="932"/>
      <c r="Y1629" s="932"/>
      <c r="Z1629" s="932"/>
      <c r="AA1629" s="932"/>
      <c r="AB1629" s="932"/>
      <c r="AC1629" s="932"/>
      <c r="AD1629" s="932"/>
      <c r="AE1629" s="932"/>
      <c r="AF1629" s="932"/>
      <c r="AG1629" s="932"/>
      <c r="AH1629" s="932"/>
      <c r="AI1629" s="932"/>
      <c r="AJ1629" s="932"/>
      <c r="AK1629" s="932"/>
      <c r="AL1629" s="932"/>
      <c r="AM1629" s="932"/>
      <c r="AN1629" s="932"/>
      <c r="AO1629" s="932"/>
      <c r="AP1629" s="932"/>
      <c r="AQ1629" s="932"/>
      <c r="AR1629" s="932"/>
      <c r="AS1629" s="932"/>
      <c r="AT1629" s="932"/>
      <c r="AU1629" s="932"/>
      <c r="AV1629" s="932"/>
      <c r="AW1629" s="932"/>
      <c r="AX1629" s="932"/>
      <c r="AY1629" s="932"/>
      <c r="AZ1629" s="932"/>
      <c r="BA1629" s="932"/>
      <c r="BB1629" s="932"/>
      <c r="BC1629" s="932"/>
      <c r="BD1629" s="932"/>
      <c r="BE1629" s="932"/>
      <c r="BF1629" s="933"/>
      <c r="BG1629" s="899"/>
      <c r="BH1629" s="900"/>
      <c r="BI1629" s="900"/>
      <c r="BJ1629" s="900"/>
      <c r="BK1629" s="900"/>
      <c r="BL1629" s="901"/>
      <c r="BM1629" s="137"/>
      <c r="BN1629" s="137"/>
      <c r="BO1629" s="137"/>
      <c r="BP1629" s="137"/>
      <c r="BQ1629" s="137"/>
      <c r="BR1629" s="137"/>
      <c r="BS1629" s="137"/>
      <c r="BT1629" s="137"/>
      <c r="BU1629" s="137"/>
      <c r="BV1629" s="137"/>
      <c r="BW1629" s="137"/>
      <c r="BX1629" s="137"/>
      <c r="BY1629" s="137"/>
      <c r="BZ1629" s="137"/>
      <c r="CA1629" s="137"/>
      <c r="CB1629" s="137"/>
    </row>
    <row r="1630" spans="1:97" s="16" customFormat="1" ht="12.75" customHeight="1">
      <c r="A1630" s="262"/>
      <c r="B1630" s="972"/>
      <c r="C1630" s="973"/>
      <c r="D1630" s="974"/>
      <c r="E1630" s="934"/>
      <c r="F1630" s="935"/>
      <c r="G1630" s="935"/>
      <c r="H1630" s="935"/>
      <c r="I1630" s="935"/>
      <c r="J1630" s="935"/>
      <c r="K1630" s="935"/>
      <c r="L1630" s="935"/>
      <c r="M1630" s="935"/>
      <c r="N1630" s="935"/>
      <c r="O1630" s="935"/>
      <c r="P1630" s="935"/>
      <c r="Q1630" s="935"/>
      <c r="R1630" s="935"/>
      <c r="S1630" s="935"/>
      <c r="T1630" s="935"/>
      <c r="U1630" s="935"/>
      <c r="V1630" s="935"/>
      <c r="W1630" s="935"/>
      <c r="X1630" s="935"/>
      <c r="Y1630" s="935"/>
      <c r="Z1630" s="935"/>
      <c r="AA1630" s="935"/>
      <c r="AB1630" s="935"/>
      <c r="AC1630" s="935"/>
      <c r="AD1630" s="935"/>
      <c r="AE1630" s="935"/>
      <c r="AF1630" s="935"/>
      <c r="AG1630" s="935"/>
      <c r="AH1630" s="935"/>
      <c r="AI1630" s="935"/>
      <c r="AJ1630" s="935"/>
      <c r="AK1630" s="935"/>
      <c r="AL1630" s="935"/>
      <c r="AM1630" s="935"/>
      <c r="AN1630" s="935"/>
      <c r="AO1630" s="935"/>
      <c r="AP1630" s="935"/>
      <c r="AQ1630" s="935"/>
      <c r="AR1630" s="935"/>
      <c r="AS1630" s="935"/>
      <c r="AT1630" s="935"/>
      <c r="AU1630" s="935"/>
      <c r="AV1630" s="935"/>
      <c r="AW1630" s="935"/>
      <c r="AX1630" s="935"/>
      <c r="AY1630" s="935"/>
      <c r="AZ1630" s="935"/>
      <c r="BA1630" s="935"/>
      <c r="BB1630" s="935"/>
      <c r="BC1630" s="935"/>
      <c r="BD1630" s="935"/>
      <c r="BE1630" s="935"/>
      <c r="BF1630" s="936"/>
      <c r="BG1630" s="902"/>
      <c r="BH1630" s="903"/>
      <c r="BI1630" s="903"/>
      <c r="BJ1630" s="903"/>
      <c r="BK1630" s="903"/>
      <c r="BL1630" s="904"/>
      <c r="BM1630" s="137"/>
      <c r="BN1630" s="137"/>
      <c r="BO1630" s="137"/>
      <c r="BP1630" s="137"/>
      <c r="BQ1630" s="137"/>
      <c r="BR1630" s="137"/>
      <c r="BS1630" s="137"/>
      <c r="BT1630" s="137"/>
      <c r="BU1630" s="137"/>
      <c r="BV1630" s="137"/>
      <c r="BW1630" s="137"/>
      <c r="BX1630" s="137"/>
      <c r="BY1630" s="137"/>
      <c r="BZ1630" s="137"/>
      <c r="CA1630" s="137"/>
      <c r="CB1630" s="137"/>
    </row>
    <row r="1631" spans="1:97" s="16" customFormat="1" ht="12.75" customHeight="1">
      <c r="A1631" s="262"/>
      <c r="B1631" s="972"/>
      <c r="C1631" s="973"/>
      <c r="D1631" s="974"/>
      <c r="E1631" s="934"/>
      <c r="F1631" s="935"/>
      <c r="G1631" s="935"/>
      <c r="H1631" s="935"/>
      <c r="I1631" s="935"/>
      <c r="J1631" s="935"/>
      <c r="K1631" s="935"/>
      <c r="L1631" s="935"/>
      <c r="M1631" s="935"/>
      <c r="N1631" s="935"/>
      <c r="O1631" s="935"/>
      <c r="P1631" s="935"/>
      <c r="Q1631" s="935"/>
      <c r="R1631" s="935"/>
      <c r="S1631" s="935"/>
      <c r="T1631" s="935"/>
      <c r="U1631" s="935"/>
      <c r="V1631" s="935"/>
      <c r="W1631" s="935"/>
      <c r="X1631" s="935"/>
      <c r="Y1631" s="935"/>
      <c r="Z1631" s="935"/>
      <c r="AA1631" s="935"/>
      <c r="AB1631" s="935"/>
      <c r="AC1631" s="935"/>
      <c r="AD1631" s="935"/>
      <c r="AE1631" s="935"/>
      <c r="AF1631" s="935"/>
      <c r="AG1631" s="935"/>
      <c r="AH1631" s="935"/>
      <c r="AI1631" s="935"/>
      <c r="AJ1631" s="935"/>
      <c r="AK1631" s="935"/>
      <c r="AL1631" s="935"/>
      <c r="AM1631" s="935"/>
      <c r="AN1631" s="935"/>
      <c r="AO1631" s="935"/>
      <c r="AP1631" s="935"/>
      <c r="AQ1631" s="935"/>
      <c r="AR1631" s="935"/>
      <c r="AS1631" s="935"/>
      <c r="AT1631" s="935"/>
      <c r="AU1631" s="935"/>
      <c r="AV1631" s="935"/>
      <c r="AW1631" s="935"/>
      <c r="AX1631" s="935"/>
      <c r="AY1631" s="935"/>
      <c r="AZ1631" s="935"/>
      <c r="BA1631" s="935"/>
      <c r="BB1631" s="935"/>
      <c r="BC1631" s="935"/>
      <c r="BD1631" s="935"/>
      <c r="BE1631" s="935"/>
      <c r="BF1631" s="936"/>
      <c r="BG1631" s="902"/>
      <c r="BH1631" s="903"/>
      <c r="BI1631" s="903"/>
      <c r="BJ1631" s="903"/>
      <c r="BK1631" s="903"/>
      <c r="BL1631" s="904"/>
      <c r="BM1631" s="137"/>
      <c r="BN1631" s="137"/>
      <c r="BO1631" s="137"/>
      <c r="BP1631" s="137"/>
      <c r="BQ1631" s="137"/>
      <c r="BR1631" s="137"/>
      <c r="BS1631" s="137"/>
      <c r="BT1631" s="137"/>
      <c r="BU1631" s="137"/>
      <c r="BV1631" s="137"/>
      <c r="BW1631" s="137"/>
      <c r="BX1631" s="137"/>
      <c r="BY1631" s="137"/>
      <c r="BZ1631" s="137"/>
      <c r="CA1631" s="137"/>
      <c r="CB1631" s="137"/>
    </row>
    <row r="1632" spans="1:97" s="16" customFormat="1" ht="12.75" customHeight="1">
      <c r="A1632" s="262"/>
      <c r="B1632" s="972"/>
      <c r="C1632" s="973"/>
      <c r="D1632" s="974"/>
      <c r="E1632" s="934"/>
      <c r="F1632" s="935"/>
      <c r="G1632" s="935"/>
      <c r="H1632" s="935"/>
      <c r="I1632" s="935"/>
      <c r="J1632" s="935"/>
      <c r="K1632" s="935"/>
      <c r="L1632" s="935"/>
      <c r="M1632" s="935"/>
      <c r="N1632" s="935"/>
      <c r="O1632" s="935"/>
      <c r="P1632" s="935"/>
      <c r="Q1632" s="935"/>
      <c r="R1632" s="935"/>
      <c r="S1632" s="935"/>
      <c r="T1632" s="935"/>
      <c r="U1632" s="935"/>
      <c r="V1632" s="935"/>
      <c r="W1632" s="935"/>
      <c r="X1632" s="935"/>
      <c r="Y1632" s="935"/>
      <c r="Z1632" s="935"/>
      <c r="AA1632" s="935"/>
      <c r="AB1632" s="935"/>
      <c r="AC1632" s="935"/>
      <c r="AD1632" s="935"/>
      <c r="AE1632" s="935"/>
      <c r="AF1632" s="935"/>
      <c r="AG1632" s="935"/>
      <c r="AH1632" s="935"/>
      <c r="AI1632" s="935"/>
      <c r="AJ1632" s="935"/>
      <c r="AK1632" s="935"/>
      <c r="AL1632" s="935"/>
      <c r="AM1632" s="935"/>
      <c r="AN1632" s="935"/>
      <c r="AO1632" s="935"/>
      <c r="AP1632" s="935"/>
      <c r="AQ1632" s="935"/>
      <c r="AR1632" s="935"/>
      <c r="AS1632" s="935"/>
      <c r="AT1632" s="935"/>
      <c r="AU1632" s="935"/>
      <c r="AV1632" s="935"/>
      <c r="AW1632" s="935"/>
      <c r="AX1632" s="935"/>
      <c r="AY1632" s="935"/>
      <c r="AZ1632" s="935"/>
      <c r="BA1632" s="935"/>
      <c r="BB1632" s="935"/>
      <c r="BC1632" s="935"/>
      <c r="BD1632" s="935"/>
      <c r="BE1632" s="935"/>
      <c r="BF1632" s="936"/>
      <c r="BG1632" s="1074"/>
      <c r="BH1632" s="1075"/>
      <c r="BI1632" s="1075"/>
      <c r="BJ1632" s="1075"/>
      <c r="BK1632" s="1075"/>
      <c r="BL1632" s="1076"/>
      <c r="BM1632" s="137"/>
      <c r="BN1632" s="137"/>
      <c r="BO1632" s="137"/>
      <c r="BP1632" s="137"/>
      <c r="BQ1632" s="137"/>
      <c r="BR1632" s="137"/>
      <c r="BS1632" s="137"/>
      <c r="BT1632" s="137"/>
      <c r="BU1632" s="137"/>
      <c r="BV1632" s="137"/>
      <c r="BW1632" s="137"/>
      <c r="BX1632" s="137"/>
      <c r="BY1632" s="137"/>
      <c r="BZ1632" s="137"/>
      <c r="CA1632" s="137"/>
      <c r="CB1632" s="137"/>
    </row>
    <row r="1633" spans="1:80" s="32" customFormat="1" ht="12.75" customHeight="1">
      <c r="A1633" s="111"/>
      <c r="B1633" s="1253" t="s">
        <v>33</v>
      </c>
      <c r="C1633" s="1254"/>
      <c r="D1633" s="1255"/>
      <c r="E1633" s="941" t="s">
        <v>484</v>
      </c>
      <c r="F1633" s="941"/>
      <c r="G1633" s="941"/>
      <c r="H1633" s="941"/>
      <c r="I1633" s="941"/>
      <c r="J1633" s="941"/>
      <c r="K1633" s="941"/>
      <c r="L1633" s="941"/>
      <c r="M1633" s="941"/>
      <c r="N1633" s="941"/>
      <c r="O1633" s="941"/>
      <c r="P1633" s="941"/>
      <c r="Q1633" s="941"/>
      <c r="R1633" s="941"/>
      <c r="S1633" s="941"/>
      <c r="T1633" s="941"/>
      <c r="U1633" s="941"/>
      <c r="V1633" s="941"/>
      <c r="W1633" s="941"/>
      <c r="X1633" s="941"/>
      <c r="Y1633" s="941"/>
      <c r="Z1633" s="941"/>
      <c r="AA1633" s="941"/>
      <c r="AB1633" s="941"/>
      <c r="AC1633" s="941"/>
      <c r="AD1633" s="941"/>
      <c r="AE1633" s="941"/>
      <c r="AF1633" s="941"/>
      <c r="AG1633" s="941"/>
      <c r="AH1633" s="941"/>
      <c r="AI1633" s="941"/>
      <c r="AJ1633" s="941"/>
      <c r="AK1633" s="941"/>
      <c r="AL1633" s="941"/>
      <c r="AM1633" s="941"/>
      <c r="AN1633" s="941"/>
      <c r="AO1633" s="941"/>
      <c r="AP1633" s="941"/>
      <c r="AQ1633" s="941"/>
      <c r="AR1633" s="941"/>
      <c r="AS1633" s="941"/>
      <c r="AT1633" s="941"/>
      <c r="AU1633" s="941"/>
      <c r="AV1633" s="941"/>
      <c r="AW1633" s="941"/>
      <c r="AX1633" s="941"/>
      <c r="AY1633" s="941"/>
      <c r="AZ1633" s="941"/>
      <c r="BA1633" s="941"/>
      <c r="BB1633" s="941"/>
      <c r="BC1633" s="941"/>
      <c r="BD1633" s="941"/>
      <c r="BE1633" s="941"/>
      <c r="BF1633" s="942"/>
      <c r="BG1633" s="899"/>
      <c r="BH1633" s="900"/>
      <c r="BI1633" s="900"/>
      <c r="BJ1633" s="900"/>
      <c r="BK1633" s="900"/>
      <c r="BL1633" s="901"/>
      <c r="BM1633" s="105"/>
      <c r="BN1633" s="105"/>
      <c r="BO1633" s="105"/>
      <c r="BP1633" s="105"/>
      <c r="BQ1633" s="105"/>
      <c r="BR1633" s="105"/>
      <c r="BS1633" s="105"/>
      <c r="BT1633" s="105"/>
      <c r="BU1633" s="105"/>
      <c r="BV1633" s="105"/>
      <c r="BW1633" s="105"/>
      <c r="BX1633" s="105"/>
      <c r="BY1633" s="105"/>
      <c r="BZ1633" s="105"/>
      <c r="CA1633" s="105"/>
      <c r="CB1633" s="105"/>
    </row>
    <row r="1634" spans="1:80" s="32" customFormat="1" ht="12.75" customHeight="1">
      <c r="A1634" s="111"/>
      <c r="B1634" s="1256"/>
      <c r="C1634" s="1257"/>
      <c r="D1634" s="1258"/>
      <c r="E1634" s="944"/>
      <c r="F1634" s="944"/>
      <c r="G1634" s="944"/>
      <c r="H1634" s="944"/>
      <c r="I1634" s="944"/>
      <c r="J1634" s="944"/>
      <c r="K1634" s="944"/>
      <c r="L1634" s="944"/>
      <c r="M1634" s="944"/>
      <c r="N1634" s="944"/>
      <c r="O1634" s="944"/>
      <c r="P1634" s="944"/>
      <c r="Q1634" s="944"/>
      <c r="R1634" s="944"/>
      <c r="S1634" s="944"/>
      <c r="T1634" s="944"/>
      <c r="U1634" s="944"/>
      <c r="V1634" s="944"/>
      <c r="W1634" s="944"/>
      <c r="X1634" s="944"/>
      <c r="Y1634" s="944"/>
      <c r="Z1634" s="944"/>
      <c r="AA1634" s="944"/>
      <c r="AB1634" s="944"/>
      <c r="AC1634" s="944"/>
      <c r="AD1634" s="944"/>
      <c r="AE1634" s="944"/>
      <c r="AF1634" s="944"/>
      <c r="AG1634" s="944"/>
      <c r="AH1634" s="944"/>
      <c r="AI1634" s="944"/>
      <c r="AJ1634" s="944"/>
      <c r="AK1634" s="944"/>
      <c r="AL1634" s="944"/>
      <c r="AM1634" s="944"/>
      <c r="AN1634" s="944"/>
      <c r="AO1634" s="944"/>
      <c r="AP1634" s="944"/>
      <c r="AQ1634" s="944"/>
      <c r="AR1634" s="944"/>
      <c r="AS1634" s="944"/>
      <c r="AT1634" s="944"/>
      <c r="AU1634" s="944"/>
      <c r="AV1634" s="944"/>
      <c r="AW1634" s="944"/>
      <c r="AX1634" s="944"/>
      <c r="AY1634" s="944"/>
      <c r="AZ1634" s="944"/>
      <c r="BA1634" s="944"/>
      <c r="BB1634" s="944"/>
      <c r="BC1634" s="944"/>
      <c r="BD1634" s="944"/>
      <c r="BE1634" s="944"/>
      <c r="BF1634" s="945"/>
      <c r="BG1634" s="902"/>
      <c r="BH1634" s="903"/>
      <c r="BI1634" s="903"/>
      <c r="BJ1634" s="903"/>
      <c r="BK1634" s="903"/>
      <c r="BL1634" s="904"/>
      <c r="BM1634" s="105"/>
      <c r="BN1634" s="105"/>
      <c r="BO1634" s="105"/>
      <c r="BP1634" s="105"/>
      <c r="BQ1634" s="105"/>
      <c r="BR1634" s="105"/>
      <c r="BS1634" s="105"/>
      <c r="BT1634" s="105"/>
      <c r="BU1634" s="105"/>
      <c r="BV1634" s="105"/>
      <c r="BW1634" s="105"/>
      <c r="BX1634" s="105"/>
      <c r="BY1634" s="105"/>
      <c r="BZ1634" s="105"/>
      <c r="CA1634" s="105"/>
      <c r="CB1634" s="105"/>
    </row>
    <row r="1635" spans="1:80" s="32" customFormat="1" ht="12.75" customHeight="1">
      <c r="A1635" s="111"/>
      <c r="B1635" s="1256"/>
      <c r="C1635" s="1257"/>
      <c r="D1635" s="1258"/>
      <c r="E1635" s="997" t="s">
        <v>6</v>
      </c>
      <c r="F1635" s="997"/>
      <c r="G1635" s="929" t="s">
        <v>172</v>
      </c>
      <c r="H1635" s="929"/>
      <c r="I1635" s="929"/>
      <c r="J1635" s="929"/>
      <c r="K1635" s="929"/>
      <c r="L1635" s="929"/>
      <c r="M1635" s="929"/>
      <c r="N1635" s="929"/>
      <c r="O1635" s="929"/>
      <c r="P1635" s="929"/>
      <c r="Q1635" s="929"/>
      <c r="R1635" s="929"/>
      <c r="S1635" s="929"/>
      <c r="T1635" s="929"/>
      <c r="U1635" s="929"/>
      <c r="V1635" s="929"/>
      <c r="W1635" s="929"/>
      <c r="X1635" s="929"/>
      <c r="Y1635" s="929"/>
      <c r="Z1635" s="929"/>
      <c r="AA1635" s="929"/>
      <c r="AB1635" s="929"/>
      <c r="AC1635" s="929"/>
      <c r="AD1635" s="929"/>
      <c r="AE1635" s="929"/>
      <c r="AF1635" s="929"/>
      <c r="AG1635" s="929"/>
      <c r="AH1635" s="929"/>
      <c r="AI1635" s="929"/>
      <c r="AJ1635" s="929"/>
      <c r="AK1635" s="929"/>
      <c r="AL1635" s="929"/>
      <c r="AM1635" s="929"/>
      <c r="AN1635" s="929"/>
      <c r="AO1635" s="929"/>
      <c r="AP1635" s="929"/>
      <c r="AQ1635" s="929"/>
      <c r="AR1635" s="929"/>
      <c r="AS1635" s="929"/>
      <c r="AT1635" s="929"/>
      <c r="AU1635" s="929"/>
      <c r="AV1635" s="929"/>
      <c r="AW1635" s="929"/>
      <c r="AX1635" s="929"/>
      <c r="AY1635" s="929"/>
      <c r="AZ1635" s="929"/>
      <c r="BA1635" s="929"/>
      <c r="BB1635" s="929"/>
      <c r="BC1635" s="929"/>
      <c r="BD1635" s="929"/>
      <c r="BE1635" s="929"/>
      <c r="BF1635" s="929"/>
      <c r="BG1635" s="902"/>
      <c r="BH1635" s="903"/>
      <c r="BI1635" s="903"/>
      <c r="BJ1635" s="903"/>
      <c r="BK1635" s="903"/>
      <c r="BL1635" s="904"/>
      <c r="BM1635" s="92"/>
      <c r="BN1635" s="105"/>
      <c r="BO1635" s="105"/>
      <c r="BP1635" s="105"/>
      <c r="BQ1635" s="105"/>
      <c r="BR1635" s="105"/>
      <c r="BS1635" s="105"/>
      <c r="BT1635" s="105"/>
      <c r="BU1635" s="105"/>
      <c r="BV1635" s="105"/>
      <c r="BW1635" s="105"/>
      <c r="BX1635" s="105"/>
      <c r="BY1635" s="105"/>
      <c r="BZ1635" s="105"/>
      <c r="CA1635" s="105"/>
      <c r="CB1635" s="105"/>
    </row>
    <row r="1636" spans="1:80" s="32" customFormat="1" ht="12.75" customHeight="1">
      <c r="A1636" s="111"/>
      <c r="B1636" s="1256"/>
      <c r="C1636" s="1257"/>
      <c r="D1636" s="1258"/>
      <c r="E1636" s="997" t="s">
        <v>3</v>
      </c>
      <c r="F1636" s="997"/>
      <c r="G1636" s="929" t="s">
        <v>125</v>
      </c>
      <c r="H1636" s="929"/>
      <c r="I1636" s="929"/>
      <c r="J1636" s="929"/>
      <c r="K1636" s="929"/>
      <c r="L1636" s="929"/>
      <c r="M1636" s="929"/>
      <c r="N1636" s="929"/>
      <c r="O1636" s="929"/>
      <c r="P1636" s="929"/>
      <c r="Q1636" s="929"/>
      <c r="R1636" s="929"/>
      <c r="S1636" s="929"/>
      <c r="T1636" s="929"/>
      <c r="U1636" s="929"/>
      <c r="V1636" s="929"/>
      <c r="W1636" s="929"/>
      <c r="X1636" s="929"/>
      <c r="Y1636" s="929"/>
      <c r="Z1636" s="929"/>
      <c r="AA1636" s="929"/>
      <c r="AB1636" s="929"/>
      <c r="AC1636" s="929"/>
      <c r="AD1636" s="929"/>
      <c r="AE1636" s="929"/>
      <c r="AF1636" s="929"/>
      <c r="AG1636" s="929"/>
      <c r="AH1636" s="929"/>
      <c r="AI1636" s="929"/>
      <c r="AJ1636" s="929"/>
      <c r="AK1636" s="929"/>
      <c r="AL1636" s="929"/>
      <c r="AM1636" s="929"/>
      <c r="AN1636" s="929"/>
      <c r="AO1636" s="929"/>
      <c r="AP1636" s="929"/>
      <c r="AQ1636" s="929"/>
      <c r="AR1636" s="929"/>
      <c r="AS1636" s="929"/>
      <c r="AT1636" s="929"/>
      <c r="AU1636" s="929"/>
      <c r="AV1636" s="929"/>
      <c r="AW1636" s="929"/>
      <c r="AX1636" s="929"/>
      <c r="AY1636" s="929"/>
      <c r="AZ1636" s="929"/>
      <c r="BA1636" s="929"/>
      <c r="BB1636" s="929"/>
      <c r="BC1636" s="929"/>
      <c r="BD1636" s="929"/>
      <c r="BE1636" s="929"/>
      <c r="BF1636" s="929"/>
      <c r="BG1636" s="902"/>
      <c r="BH1636" s="903"/>
      <c r="BI1636" s="903"/>
      <c r="BJ1636" s="903"/>
      <c r="BK1636" s="903"/>
      <c r="BL1636" s="904"/>
      <c r="BM1636" s="92"/>
      <c r="BN1636" s="105"/>
      <c r="BO1636" s="105"/>
      <c r="BP1636" s="105"/>
      <c r="BQ1636" s="105"/>
      <c r="BR1636" s="105"/>
      <c r="BS1636" s="105"/>
      <c r="BT1636" s="105"/>
      <c r="BU1636" s="105"/>
      <c r="BV1636" s="105"/>
      <c r="BW1636" s="105"/>
      <c r="BX1636" s="105"/>
      <c r="BY1636" s="105"/>
      <c r="BZ1636" s="105"/>
      <c r="CA1636" s="105"/>
      <c r="CB1636" s="105"/>
    </row>
    <row r="1637" spans="1:80" s="32" customFormat="1" ht="12.75" customHeight="1">
      <c r="A1637" s="111"/>
      <c r="B1637" s="1256"/>
      <c r="C1637" s="1257"/>
      <c r="D1637" s="1258"/>
      <c r="E1637" s="28"/>
      <c r="F1637" s="28"/>
      <c r="G1637" s="929"/>
      <c r="H1637" s="929"/>
      <c r="I1637" s="929"/>
      <c r="J1637" s="929"/>
      <c r="K1637" s="929"/>
      <c r="L1637" s="929"/>
      <c r="M1637" s="929"/>
      <c r="N1637" s="929"/>
      <c r="O1637" s="929"/>
      <c r="P1637" s="929"/>
      <c r="Q1637" s="929"/>
      <c r="R1637" s="929"/>
      <c r="S1637" s="929"/>
      <c r="T1637" s="929"/>
      <c r="U1637" s="929"/>
      <c r="V1637" s="929"/>
      <c r="W1637" s="929"/>
      <c r="X1637" s="929"/>
      <c r="Y1637" s="929"/>
      <c r="Z1637" s="929"/>
      <c r="AA1637" s="929"/>
      <c r="AB1637" s="929"/>
      <c r="AC1637" s="929"/>
      <c r="AD1637" s="929"/>
      <c r="AE1637" s="929"/>
      <c r="AF1637" s="929"/>
      <c r="AG1637" s="929"/>
      <c r="AH1637" s="929"/>
      <c r="AI1637" s="929"/>
      <c r="AJ1637" s="929"/>
      <c r="AK1637" s="929"/>
      <c r="AL1637" s="929"/>
      <c r="AM1637" s="929"/>
      <c r="AN1637" s="929"/>
      <c r="AO1637" s="929"/>
      <c r="AP1637" s="929"/>
      <c r="AQ1637" s="929"/>
      <c r="AR1637" s="929"/>
      <c r="AS1637" s="929"/>
      <c r="AT1637" s="929"/>
      <c r="AU1637" s="929"/>
      <c r="AV1637" s="929"/>
      <c r="AW1637" s="929"/>
      <c r="AX1637" s="929"/>
      <c r="AY1637" s="929"/>
      <c r="AZ1637" s="929"/>
      <c r="BA1637" s="929"/>
      <c r="BB1637" s="929"/>
      <c r="BC1637" s="929"/>
      <c r="BD1637" s="929"/>
      <c r="BE1637" s="929"/>
      <c r="BF1637" s="929"/>
      <c r="BG1637" s="902"/>
      <c r="BH1637" s="903"/>
      <c r="BI1637" s="903"/>
      <c r="BJ1637" s="903"/>
      <c r="BK1637" s="903"/>
      <c r="BL1637" s="904"/>
      <c r="BM1637" s="92"/>
      <c r="BN1637" s="105"/>
      <c r="BO1637" s="105"/>
      <c r="BP1637" s="105"/>
      <c r="BQ1637" s="105"/>
      <c r="BR1637" s="105"/>
      <c r="BS1637" s="105"/>
      <c r="BT1637" s="105"/>
      <c r="BU1637" s="105"/>
      <c r="BV1637" s="105"/>
      <c r="BW1637" s="105"/>
      <c r="BX1637" s="105"/>
      <c r="BY1637" s="105"/>
      <c r="BZ1637" s="105"/>
      <c r="CA1637" s="105"/>
      <c r="CB1637" s="105"/>
    </row>
    <row r="1638" spans="1:80" s="32" customFormat="1" ht="12.75" customHeight="1">
      <c r="A1638" s="111"/>
      <c r="B1638" s="1256"/>
      <c r="C1638" s="1257"/>
      <c r="D1638" s="1258"/>
      <c r="E1638" s="997" t="s">
        <v>4</v>
      </c>
      <c r="F1638" s="997"/>
      <c r="G1638" s="929" t="s">
        <v>126</v>
      </c>
      <c r="H1638" s="929"/>
      <c r="I1638" s="929"/>
      <c r="J1638" s="929"/>
      <c r="K1638" s="929"/>
      <c r="L1638" s="929"/>
      <c r="M1638" s="929"/>
      <c r="N1638" s="929"/>
      <c r="O1638" s="929"/>
      <c r="P1638" s="929"/>
      <c r="Q1638" s="929"/>
      <c r="R1638" s="929"/>
      <c r="S1638" s="929"/>
      <c r="T1638" s="929"/>
      <c r="U1638" s="929"/>
      <c r="V1638" s="929"/>
      <c r="W1638" s="929"/>
      <c r="X1638" s="929"/>
      <c r="Y1638" s="929"/>
      <c r="Z1638" s="929"/>
      <c r="AA1638" s="929"/>
      <c r="AB1638" s="929"/>
      <c r="AC1638" s="929"/>
      <c r="AD1638" s="929"/>
      <c r="AE1638" s="929"/>
      <c r="AF1638" s="929"/>
      <c r="AG1638" s="929"/>
      <c r="AH1638" s="929"/>
      <c r="AI1638" s="929"/>
      <c r="AJ1638" s="929"/>
      <c r="AK1638" s="929"/>
      <c r="AL1638" s="929"/>
      <c r="AM1638" s="929"/>
      <c r="AN1638" s="929"/>
      <c r="AO1638" s="929"/>
      <c r="AP1638" s="929"/>
      <c r="AQ1638" s="929"/>
      <c r="AR1638" s="929"/>
      <c r="AS1638" s="929"/>
      <c r="AT1638" s="929"/>
      <c r="AU1638" s="929"/>
      <c r="AV1638" s="929"/>
      <c r="AW1638" s="929"/>
      <c r="AX1638" s="929"/>
      <c r="AY1638" s="929"/>
      <c r="AZ1638" s="929"/>
      <c r="BA1638" s="929"/>
      <c r="BB1638" s="929"/>
      <c r="BC1638" s="929"/>
      <c r="BD1638" s="929"/>
      <c r="BE1638" s="929"/>
      <c r="BF1638" s="929"/>
      <c r="BG1638" s="902"/>
      <c r="BH1638" s="903"/>
      <c r="BI1638" s="903"/>
      <c r="BJ1638" s="903"/>
      <c r="BK1638" s="903"/>
      <c r="BL1638" s="904"/>
      <c r="BM1638" s="92"/>
      <c r="BN1638" s="105"/>
      <c r="BO1638" s="105"/>
      <c r="BP1638" s="105"/>
      <c r="BQ1638" s="105"/>
      <c r="BR1638" s="105"/>
      <c r="BS1638" s="105"/>
      <c r="BT1638" s="105"/>
      <c r="BU1638" s="105"/>
      <c r="BV1638" s="105"/>
      <c r="BW1638" s="105"/>
      <c r="BX1638" s="105"/>
      <c r="BY1638" s="105"/>
      <c r="BZ1638" s="105"/>
      <c r="CA1638" s="105"/>
      <c r="CB1638" s="105"/>
    </row>
    <row r="1639" spans="1:80" s="32" customFormat="1" ht="12.75" customHeight="1">
      <c r="A1639" s="111"/>
      <c r="B1639" s="1256"/>
      <c r="C1639" s="1257"/>
      <c r="D1639" s="1258"/>
      <c r="E1639" s="997" t="s">
        <v>5</v>
      </c>
      <c r="F1639" s="997"/>
      <c r="G1639" s="929" t="s">
        <v>173</v>
      </c>
      <c r="H1639" s="929"/>
      <c r="I1639" s="929"/>
      <c r="J1639" s="929"/>
      <c r="K1639" s="929"/>
      <c r="L1639" s="929"/>
      <c r="M1639" s="929"/>
      <c r="N1639" s="929"/>
      <c r="O1639" s="929"/>
      <c r="P1639" s="929"/>
      <c r="Q1639" s="929"/>
      <c r="R1639" s="929"/>
      <c r="S1639" s="929"/>
      <c r="T1639" s="929"/>
      <c r="U1639" s="929"/>
      <c r="V1639" s="929"/>
      <c r="W1639" s="929"/>
      <c r="X1639" s="929"/>
      <c r="Y1639" s="929"/>
      <c r="Z1639" s="929"/>
      <c r="AA1639" s="929"/>
      <c r="AB1639" s="929"/>
      <c r="AC1639" s="929"/>
      <c r="AD1639" s="929"/>
      <c r="AE1639" s="929"/>
      <c r="AF1639" s="929"/>
      <c r="AG1639" s="929"/>
      <c r="AH1639" s="929"/>
      <c r="AI1639" s="929"/>
      <c r="AJ1639" s="929"/>
      <c r="AK1639" s="929"/>
      <c r="AL1639" s="929"/>
      <c r="AM1639" s="929"/>
      <c r="AN1639" s="929"/>
      <c r="AO1639" s="929"/>
      <c r="AP1639" s="929"/>
      <c r="AQ1639" s="929"/>
      <c r="AR1639" s="929"/>
      <c r="AS1639" s="929"/>
      <c r="AT1639" s="929"/>
      <c r="AU1639" s="929"/>
      <c r="AV1639" s="929"/>
      <c r="AW1639" s="929"/>
      <c r="AX1639" s="929"/>
      <c r="AY1639" s="929"/>
      <c r="AZ1639" s="929"/>
      <c r="BA1639" s="929"/>
      <c r="BB1639" s="929"/>
      <c r="BC1639" s="929"/>
      <c r="BD1639" s="929"/>
      <c r="BE1639" s="929"/>
      <c r="BF1639" s="929"/>
      <c r="BG1639" s="902"/>
      <c r="BH1639" s="903"/>
      <c r="BI1639" s="903"/>
      <c r="BJ1639" s="903"/>
      <c r="BK1639" s="903"/>
      <c r="BL1639" s="904"/>
      <c r="BM1639" s="92"/>
      <c r="BN1639" s="105"/>
      <c r="BO1639" s="105"/>
      <c r="BP1639" s="105"/>
      <c r="BQ1639" s="105"/>
      <c r="BR1639" s="105"/>
      <c r="BS1639" s="105"/>
      <c r="BT1639" s="105"/>
      <c r="BU1639" s="105"/>
      <c r="BV1639" s="105"/>
      <c r="BW1639" s="105"/>
      <c r="BX1639" s="105"/>
      <c r="BY1639" s="105"/>
      <c r="BZ1639" s="105"/>
      <c r="CA1639" s="105"/>
      <c r="CB1639" s="105"/>
    </row>
    <row r="1640" spans="1:80" s="32" customFormat="1" ht="3" customHeight="1">
      <c r="A1640" s="111"/>
      <c r="B1640" s="1259"/>
      <c r="C1640" s="1260"/>
      <c r="D1640" s="1261"/>
      <c r="E1640" s="108"/>
      <c r="F1640" s="108"/>
      <c r="G1640" s="203"/>
      <c r="H1640" s="203"/>
      <c r="I1640" s="203"/>
      <c r="J1640" s="203"/>
      <c r="K1640" s="203"/>
      <c r="L1640" s="203"/>
      <c r="M1640" s="203"/>
      <c r="N1640" s="203"/>
      <c r="O1640" s="203"/>
      <c r="P1640" s="203"/>
      <c r="Q1640" s="203"/>
      <c r="R1640" s="203"/>
      <c r="S1640" s="203"/>
      <c r="T1640" s="203"/>
      <c r="U1640" s="203"/>
      <c r="V1640" s="203"/>
      <c r="W1640" s="203"/>
      <c r="X1640" s="203"/>
      <c r="Y1640" s="203"/>
      <c r="Z1640" s="203"/>
      <c r="AA1640" s="203"/>
      <c r="AB1640" s="203"/>
      <c r="AC1640" s="203"/>
      <c r="AD1640" s="203"/>
      <c r="AE1640" s="203"/>
      <c r="AF1640" s="203"/>
      <c r="AG1640" s="203"/>
      <c r="AH1640" s="203"/>
      <c r="AI1640" s="203"/>
      <c r="AJ1640" s="203"/>
      <c r="AK1640" s="203"/>
      <c r="AL1640" s="203"/>
      <c r="AM1640" s="203"/>
      <c r="AN1640" s="203"/>
      <c r="AO1640" s="203"/>
      <c r="AP1640" s="203"/>
      <c r="AQ1640" s="203"/>
      <c r="AR1640" s="203"/>
      <c r="AS1640" s="203"/>
      <c r="AT1640" s="203"/>
      <c r="AU1640" s="203"/>
      <c r="AV1640" s="203"/>
      <c r="AW1640" s="203"/>
      <c r="AX1640" s="203"/>
      <c r="AY1640" s="203"/>
      <c r="AZ1640" s="203"/>
      <c r="BA1640" s="203"/>
      <c r="BB1640" s="203"/>
      <c r="BC1640" s="203"/>
      <c r="BD1640" s="203"/>
      <c r="BE1640" s="203"/>
      <c r="BF1640" s="203"/>
      <c r="BG1640" s="905"/>
      <c r="BH1640" s="906"/>
      <c r="BI1640" s="906"/>
      <c r="BJ1640" s="906"/>
      <c r="BK1640" s="906"/>
      <c r="BL1640" s="907"/>
      <c r="BM1640" s="92"/>
      <c r="BN1640" s="105"/>
      <c r="BO1640" s="105"/>
      <c r="BP1640" s="105"/>
      <c r="BQ1640" s="105"/>
      <c r="BR1640" s="105"/>
      <c r="BS1640" s="105"/>
      <c r="BT1640" s="105"/>
      <c r="BU1640" s="105"/>
      <c r="BV1640" s="105"/>
      <c r="BW1640" s="105"/>
      <c r="BX1640" s="105"/>
      <c r="BY1640" s="105"/>
      <c r="BZ1640" s="105"/>
      <c r="CA1640" s="105"/>
      <c r="CB1640" s="105"/>
    </row>
    <row r="1641" spans="1:80" s="135" customFormat="1" ht="12.75" customHeight="1">
      <c r="A1641" s="265"/>
      <c r="B1641" s="969" t="s">
        <v>34</v>
      </c>
      <c r="C1641" s="970"/>
      <c r="D1641" s="971"/>
      <c r="E1641" s="931" t="s">
        <v>485</v>
      </c>
      <c r="F1641" s="932"/>
      <c r="G1641" s="932"/>
      <c r="H1641" s="932"/>
      <c r="I1641" s="932"/>
      <c r="J1641" s="932"/>
      <c r="K1641" s="932"/>
      <c r="L1641" s="932"/>
      <c r="M1641" s="932"/>
      <c r="N1641" s="932"/>
      <c r="O1641" s="932"/>
      <c r="P1641" s="932"/>
      <c r="Q1641" s="932"/>
      <c r="R1641" s="932"/>
      <c r="S1641" s="932"/>
      <c r="T1641" s="932"/>
      <c r="U1641" s="932"/>
      <c r="V1641" s="932"/>
      <c r="W1641" s="932"/>
      <c r="X1641" s="932"/>
      <c r="Y1641" s="932"/>
      <c r="Z1641" s="932"/>
      <c r="AA1641" s="932"/>
      <c r="AB1641" s="932"/>
      <c r="AC1641" s="932"/>
      <c r="AD1641" s="932"/>
      <c r="AE1641" s="932"/>
      <c r="AF1641" s="932"/>
      <c r="AG1641" s="932"/>
      <c r="AH1641" s="932"/>
      <c r="AI1641" s="932"/>
      <c r="AJ1641" s="932"/>
      <c r="AK1641" s="932"/>
      <c r="AL1641" s="932"/>
      <c r="AM1641" s="932"/>
      <c r="AN1641" s="932"/>
      <c r="AO1641" s="932"/>
      <c r="AP1641" s="932"/>
      <c r="AQ1641" s="932"/>
      <c r="AR1641" s="932"/>
      <c r="AS1641" s="932"/>
      <c r="AT1641" s="932"/>
      <c r="AU1641" s="932"/>
      <c r="AV1641" s="932"/>
      <c r="AW1641" s="932"/>
      <c r="AX1641" s="932"/>
      <c r="AY1641" s="932"/>
      <c r="AZ1641" s="932"/>
      <c r="BA1641" s="932"/>
      <c r="BB1641" s="932"/>
      <c r="BC1641" s="932"/>
      <c r="BD1641" s="932"/>
      <c r="BE1641" s="932"/>
      <c r="BF1641" s="933"/>
      <c r="BG1641" s="899"/>
      <c r="BH1641" s="900"/>
      <c r="BI1641" s="900"/>
      <c r="BJ1641" s="900"/>
      <c r="BK1641" s="900"/>
      <c r="BL1641" s="901"/>
      <c r="BM1641" s="134"/>
      <c r="BN1641" s="134"/>
      <c r="BO1641" s="134"/>
      <c r="BP1641" s="134"/>
      <c r="BQ1641" s="134"/>
      <c r="BR1641" s="134"/>
      <c r="BS1641" s="134"/>
      <c r="BT1641" s="134"/>
      <c r="BU1641" s="134"/>
      <c r="BV1641" s="134"/>
      <c r="BW1641" s="134"/>
      <c r="BX1641" s="134"/>
      <c r="BY1641" s="134"/>
      <c r="BZ1641" s="134"/>
      <c r="CA1641" s="134"/>
      <c r="CB1641" s="134"/>
    </row>
    <row r="1642" spans="1:80" s="16" customFormat="1" ht="12.75" customHeight="1">
      <c r="A1642" s="262"/>
      <c r="B1642" s="975"/>
      <c r="C1642" s="976"/>
      <c r="D1642" s="977"/>
      <c r="E1642" s="937"/>
      <c r="F1642" s="938"/>
      <c r="G1642" s="938"/>
      <c r="H1642" s="938"/>
      <c r="I1642" s="938"/>
      <c r="J1642" s="938"/>
      <c r="K1642" s="938"/>
      <c r="L1642" s="938"/>
      <c r="M1642" s="938"/>
      <c r="N1642" s="938"/>
      <c r="O1642" s="938"/>
      <c r="P1642" s="938"/>
      <c r="Q1642" s="938"/>
      <c r="R1642" s="938"/>
      <c r="S1642" s="938"/>
      <c r="T1642" s="938"/>
      <c r="U1642" s="938"/>
      <c r="V1642" s="938"/>
      <c r="W1642" s="938"/>
      <c r="X1642" s="938"/>
      <c r="Y1642" s="938"/>
      <c r="Z1642" s="938"/>
      <c r="AA1642" s="938"/>
      <c r="AB1642" s="938"/>
      <c r="AC1642" s="938"/>
      <c r="AD1642" s="938"/>
      <c r="AE1642" s="938"/>
      <c r="AF1642" s="938"/>
      <c r="AG1642" s="938"/>
      <c r="AH1642" s="938"/>
      <c r="AI1642" s="938"/>
      <c r="AJ1642" s="938"/>
      <c r="AK1642" s="938"/>
      <c r="AL1642" s="938"/>
      <c r="AM1642" s="938"/>
      <c r="AN1642" s="938"/>
      <c r="AO1642" s="938"/>
      <c r="AP1642" s="938"/>
      <c r="AQ1642" s="938"/>
      <c r="AR1642" s="938"/>
      <c r="AS1642" s="938"/>
      <c r="AT1642" s="938"/>
      <c r="AU1642" s="938"/>
      <c r="AV1642" s="938"/>
      <c r="AW1642" s="938"/>
      <c r="AX1642" s="938"/>
      <c r="AY1642" s="938"/>
      <c r="AZ1642" s="938"/>
      <c r="BA1642" s="938"/>
      <c r="BB1642" s="938"/>
      <c r="BC1642" s="938"/>
      <c r="BD1642" s="938"/>
      <c r="BE1642" s="938"/>
      <c r="BF1642" s="939"/>
      <c r="BG1642" s="905"/>
      <c r="BH1642" s="906"/>
      <c r="BI1642" s="906"/>
      <c r="BJ1642" s="906"/>
      <c r="BK1642" s="906"/>
      <c r="BL1642" s="907"/>
      <c r="BM1642" s="137"/>
      <c r="BN1642" s="137"/>
      <c r="BO1642" s="137"/>
      <c r="BP1642" s="137"/>
      <c r="BQ1642" s="137"/>
      <c r="BR1642" s="137"/>
      <c r="BS1642" s="137"/>
      <c r="BT1642" s="137"/>
      <c r="BU1642" s="137"/>
      <c r="BV1642" s="137"/>
      <c r="BW1642" s="137"/>
      <c r="BX1642" s="137"/>
      <c r="BY1642" s="137"/>
      <c r="BZ1642" s="137"/>
      <c r="CA1642" s="137"/>
      <c r="CB1642" s="137"/>
    </row>
    <row r="1643" spans="1:80" s="400" customFormat="1" ht="12.75" customHeight="1">
      <c r="A1643" s="263"/>
      <c r="B1643" s="969" t="s">
        <v>35</v>
      </c>
      <c r="C1643" s="970"/>
      <c r="D1643" s="971"/>
      <c r="E1643" s="908" t="s">
        <v>151</v>
      </c>
      <c r="F1643" s="909"/>
      <c r="G1643" s="909"/>
      <c r="H1643" s="909"/>
      <c r="I1643" s="909"/>
      <c r="J1643" s="909"/>
      <c r="K1643" s="909"/>
      <c r="L1643" s="909"/>
      <c r="M1643" s="909"/>
      <c r="N1643" s="909"/>
      <c r="O1643" s="909"/>
      <c r="P1643" s="909"/>
      <c r="Q1643" s="909"/>
      <c r="R1643" s="909"/>
      <c r="S1643" s="909"/>
      <c r="T1643" s="909"/>
      <c r="U1643" s="909"/>
      <c r="V1643" s="909"/>
      <c r="W1643" s="909"/>
      <c r="X1643" s="909"/>
      <c r="Y1643" s="909"/>
      <c r="Z1643" s="909"/>
      <c r="AA1643" s="909"/>
      <c r="AB1643" s="909"/>
      <c r="AC1643" s="909"/>
      <c r="AD1643" s="909"/>
      <c r="AE1643" s="909"/>
      <c r="AF1643" s="909"/>
      <c r="AG1643" s="909"/>
      <c r="AH1643" s="909"/>
      <c r="AI1643" s="909"/>
      <c r="AJ1643" s="909"/>
      <c r="AK1643" s="909"/>
      <c r="AL1643" s="909"/>
      <c r="AM1643" s="909"/>
      <c r="AN1643" s="909"/>
      <c r="AO1643" s="909"/>
      <c r="AP1643" s="909"/>
      <c r="AQ1643" s="909"/>
      <c r="AR1643" s="909"/>
      <c r="AS1643" s="909"/>
      <c r="AT1643" s="909"/>
      <c r="AU1643" s="909"/>
      <c r="AV1643" s="909"/>
      <c r="AW1643" s="909"/>
      <c r="AX1643" s="909"/>
      <c r="AY1643" s="909"/>
      <c r="AZ1643" s="909"/>
      <c r="BA1643" s="909"/>
      <c r="BB1643" s="909"/>
      <c r="BC1643" s="909"/>
      <c r="BD1643" s="909"/>
      <c r="BE1643" s="909"/>
      <c r="BF1643" s="910"/>
      <c r="BG1643" s="899"/>
      <c r="BH1643" s="900"/>
      <c r="BI1643" s="900"/>
      <c r="BJ1643" s="900"/>
      <c r="BK1643" s="900"/>
      <c r="BL1643" s="901"/>
      <c r="BM1643" s="391"/>
      <c r="BN1643" s="391"/>
      <c r="BO1643" s="391"/>
      <c r="BP1643" s="391"/>
      <c r="BQ1643" s="391"/>
      <c r="BR1643" s="391"/>
      <c r="BS1643" s="391"/>
      <c r="BT1643" s="391"/>
      <c r="BU1643" s="391"/>
      <c r="BV1643" s="391"/>
      <c r="BW1643" s="391"/>
      <c r="BX1643" s="391"/>
      <c r="BY1643" s="391"/>
      <c r="BZ1643" s="391"/>
      <c r="CA1643" s="391"/>
      <c r="CB1643" s="391"/>
    </row>
    <row r="1644" spans="1:80" s="400" customFormat="1" ht="12.75" customHeight="1">
      <c r="A1644" s="263"/>
      <c r="B1644" s="975"/>
      <c r="C1644" s="976"/>
      <c r="D1644" s="977"/>
      <c r="E1644" s="914"/>
      <c r="F1644" s="915"/>
      <c r="G1644" s="915"/>
      <c r="H1644" s="915"/>
      <c r="I1644" s="915"/>
      <c r="J1644" s="915"/>
      <c r="K1644" s="915"/>
      <c r="L1644" s="915"/>
      <c r="M1644" s="915"/>
      <c r="N1644" s="915"/>
      <c r="O1644" s="915"/>
      <c r="P1644" s="915"/>
      <c r="Q1644" s="915"/>
      <c r="R1644" s="915"/>
      <c r="S1644" s="915"/>
      <c r="T1644" s="915"/>
      <c r="U1644" s="915"/>
      <c r="V1644" s="915"/>
      <c r="W1644" s="915"/>
      <c r="X1644" s="915"/>
      <c r="Y1644" s="915"/>
      <c r="Z1644" s="915"/>
      <c r="AA1644" s="915"/>
      <c r="AB1644" s="915"/>
      <c r="AC1644" s="915"/>
      <c r="AD1644" s="915"/>
      <c r="AE1644" s="915"/>
      <c r="AF1644" s="915"/>
      <c r="AG1644" s="915"/>
      <c r="AH1644" s="915"/>
      <c r="AI1644" s="915"/>
      <c r="AJ1644" s="915"/>
      <c r="AK1644" s="915"/>
      <c r="AL1644" s="915"/>
      <c r="AM1644" s="915"/>
      <c r="AN1644" s="915"/>
      <c r="AO1644" s="915"/>
      <c r="AP1644" s="915"/>
      <c r="AQ1644" s="915"/>
      <c r="AR1644" s="915"/>
      <c r="AS1644" s="915"/>
      <c r="AT1644" s="915"/>
      <c r="AU1644" s="915"/>
      <c r="AV1644" s="915"/>
      <c r="AW1644" s="915"/>
      <c r="AX1644" s="915"/>
      <c r="AY1644" s="915"/>
      <c r="AZ1644" s="915"/>
      <c r="BA1644" s="915"/>
      <c r="BB1644" s="915"/>
      <c r="BC1644" s="915"/>
      <c r="BD1644" s="915"/>
      <c r="BE1644" s="915"/>
      <c r="BF1644" s="916"/>
      <c r="BG1644" s="905"/>
      <c r="BH1644" s="906"/>
      <c r="BI1644" s="906"/>
      <c r="BJ1644" s="906"/>
      <c r="BK1644" s="906"/>
      <c r="BL1644" s="907"/>
      <c r="BM1644" s="391"/>
      <c r="BN1644" s="391"/>
      <c r="BO1644" s="391"/>
      <c r="BP1644" s="391"/>
      <c r="BQ1644" s="391"/>
      <c r="BR1644" s="391"/>
      <c r="BS1644" s="391"/>
      <c r="BT1644" s="391"/>
      <c r="BU1644" s="391"/>
      <c r="BV1644" s="391"/>
      <c r="BW1644" s="391"/>
      <c r="BX1644" s="391"/>
      <c r="BY1644" s="391"/>
      <c r="BZ1644" s="391"/>
      <c r="CA1644" s="391"/>
      <c r="CB1644" s="391"/>
    </row>
    <row r="1645" spans="1:80" s="135" customFormat="1" ht="12.75" customHeight="1">
      <c r="A1645" s="265"/>
      <c r="B1645" s="969" t="s">
        <v>36</v>
      </c>
      <c r="C1645" s="970"/>
      <c r="D1645" s="971"/>
      <c r="E1645" s="908" t="s">
        <v>169</v>
      </c>
      <c r="F1645" s="909"/>
      <c r="G1645" s="909"/>
      <c r="H1645" s="909"/>
      <c r="I1645" s="953"/>
      <c r="J1645" s="953"/>
      <c r="K1645" s="953"/>
      <c r="L1645" s="953"/>
      <c r="M1645" s="953"/>
      <c r="N1645" s="953"/>
      <c r="O1645" s="953"/>
      <c r="P1645" s="953"/>
      <c r="Q1645" s="953"/>
      <c r="R1645" s="953"/>
      <c r="S1645" s="953"/>
      <c r="T1645" s="953"/>
      <c r="U1645" s="953"/>
      <c r="V1645" s="953"/>
      <c r="W1645" s="953"/>
      <c r="X1645" s="953"/>
      <c r="Y1645" s="953"/>
      <c r="Z1645" s="953"/>
      <c r="AA1645" s="953"/>
      <c r="AB1645" s="953"/>
      <c r="AC1645" s="953"/>
      <c r="AD1645" s="953"/>
      <c r="AE1645" s="953"/>
      <c r="AF1645" s="953"/>
      <c r="AG1645" s="953"/>
      <c r="AH1645" s="953"/>
      <c r="AI1645" s="953"/>
      <c r="AJ1645" s="953"/>
      <c r="AK1645" s="953"/>
      <c r="AL1645" s="953"/>
      <c r="AM1645" s="953"/>
      <c r="AN1645" s="953"/>
      <c r="AO1645" s="953"/>
      <c r="AP1645" s="953"/>
      <c r="AQ1645" s="953"/>
      <c r="AR1645" s="953"/>
      <c r="AS1645" s="953"/>
      <c r="AT1645" s="953"/>
      <c r="AU1645" s="953"/>
      <c r="AV1645" s="953"/>
      <c r="AW1645" s="953"/>
      <c r="AX1645" s="953"/>
      <c r="AY1645" s="953"/>
      <c r="AZ1645" s="953"/>
      <c r="BA1645" s="953"/>
      <c r="BB1645" s="953"/>
      <c r="BC1645" s="953"/>
      <c r="BD1645" s="953"/>
      <c r="BE1645" s="953"/>
      <c r="BF1645" s="954"/>
      <c r="BG1645" s="899"/>
      <c r="BH1645" s="900"/>
      <c r="BI1645" s="900"/>
      <c r="BJ1645" s="900"/>
      <c r="BK1645" s="900"/>
      <c r="BL1645" s="901"/>
      <c r="BM1645" s="134"/>
      <c r="BN1645" s="134"/>
      <c r="BO1645" s="134"/>
      <c r="BP1645" s="134"/>
      <c r="BQ1645" s="134"/>
      <c r="BR1645" s="134"/>
      <c r="BS1645" s="134"/>
      <c r="BT1645" s="134"/>
      <c r="BU1645" s="134"/>
      <c r="BV1645" s="134"/>
      <c r="BW1645" s="134"/>
      <c r="BX1645" s="134"/>
      <c r="BY1645" s="134"/>
      <c r="BZ1645" s="134"/>
      <c r="CA1645" s="134"/>
      <c r="CB1645" s="134"/>
    </row>
    <row r="1646" spans="1:80" s="135" customFormat="1" ht="12.75" customHeight="1">
      <c r="A1646" s="265"/>
      <c r="B1646" s="972"/>
      <c r="C1646" s="973"/>
      <c r="D1646" s="974"/>
      <c r="E1646" s="911"/>
      <c r="F1646" s="912"/>
      <c r="G1646" s="912"/>
      <c r="H1646" s="912"/>
      <c r="I1646" s="955"/>
      <c r="J1646" s="955"/>
      <c r="K1646" s="955"/>
      <c r="L1646" s="955"/>
      <c r="M1646" s="955"/>
      <c r="N1646" s="955"/>
      <c r="O1646" s="955"/>
      <c r="P1646" s="955"/>
      <c r="Q1646" s="955"/>
      <c r="R1646" s="955"/>
      <c r="S1646" s="955"/>
      <c r="T1646" s="955"/>
      <c r="U1646" s="955"/>
      <c r="V1646" s="955"/>
      <c r="W1646" s="955"/>
      <c r="X1646" s="955"/>
      <c r="Y1646" s="955"/>
      <c r="Z1646" s="955"/>
      <c r="AA1646" s="955"/>
      <c r="AB1646" s="955"/>
      <c r="AC1646" s="955"/>
      <c r="AD1646" s="955"/>
      <c r="AE1646" s="955"/>
      <c r="AF1646" s="955"/>
      <c r="AG1646" s="955"/>
      <c r="AH1646" s="955"/>
      <c r="AI1646" s="955"/>
      <c r="AJ1646" s="955"/>
      <c r="AK1646" s="955"/>
      <c r="AL1646" s="955"/>
      <c r="AM1646" s="955"/>
      <c r="AN1646" s="955"/>
      <c r="AO1646" s="955"/>
      <c r="AP1646" s="955"/>
      <c r="AQ1646" s="955"/>
      <c r="AR1646" s="955"/>
      <c r="AS1646" s="955"/>
      <c r="AT1646" s="955"/>
      <c r="AU1646" s="955"/>
      <c r="AV1646" s="955"/>
      <c r="AW1646" s="955"/>
      <c r="AX1646" s="955"/>
      <c r="AY1646" s="955"/>
      <c r="AZ1646" s="955"/>
      <c r="BA1646" s="955"/>
      <c r="BB1646" s="955"/>
      <c r="BC1646" s="955"/>
      <c r="BD1646" s="955"/>
      <c r="BE1646" s="955"/>
      <c r="BF1646" s="956"/>
      <c r="BG1646" s="902"/>
      <c r="BH1646" s="903"/>
      <c r="BI1646" s="903"/>
      <c r="BJ1646" s="903"/>
      <c r="BK1646" s="903"/>
      <c r="BL1646" s="904"/>
      <c r="BM1646" s="134"/>
      <c r="BN1646" s="134"/>
      <c r="BO1646" s="134"/>
      <c r="BP1646" s="134"/>
      <c r="BQ1646" s="134"/>
      <c r="BR1646" s="134"/>
      <c r="BS1646" s="134"/>
      <c r="BT1646" s="134"/>
      <c r="BU1646" s="134"/>
      <c r="BV1646" s="134"/>
      <c r="BW1646" s="134"/>
      <c r="BX1646" s="134"/>
      <c r="BY1646" s="134"/>
      <c r="BZ1646" s="134"/>
      <c r="CA1646" s="134"/>
      <c r="CB1646" s="134"/>
    </row>
    <row r="1647" spans="1:80" s="135" customFormat="1" ht="12.75" customHeight="1">
      <c r="A1647" s="265"/>
      <c r="B1647" s="972"/>
      <c r="C1647" s="973"/>
      <c r="D1647" s="974"/>
      <c r="E1647" s="911"/>
      <c r="F1647" s="912"/>
      <c r="G1647" s="912"/>
      <c r="H1647" s="912"/>
      <c r="I1647" s="955"/>
      <c r="J1647" s="955"/>
      <c r="K1647" s="955"/>
      <c r="L1647" s="955"/>
      <c r="M1647" s="955"/>
      <c r="N1647" s="955"/>
      <c r="O1647" s="955"/>
      <c r="P1647" s="955"/>
      <c r="Q1647" s="955"/>
      <c r="R1647" s="955"/>
      <c r="S1647" s="955"/>
      <c r="T1647" s="955"/>
      <c r="U1647" s="955"/>
      <c r="V1647" s="955"/>
      <c r="W1647" s="955"/>
      <c r="X1647" s="955"/>
      <c r="Y1647" s="955"/>
      <c r="Z1647" s="955"/>
      <c r="AA1647" s="955"/>
      <c r="AB1647" s="955"/>
      <c r="AC1647" s="955"/>
      <c r="AD1647" s="955"/>
      <c r="AE1647" s="955"/>
      <c r="AF1647" s="955"/>
      <c r="AG1647" s="955"/>
      <c r="AH1647" s="955"/>
      <c r="AI1647" s="955"/>
      <c r="AJ1647" s="955"/>
      <c r="AK1647" s="955"/>
      <c r="AL1647" s="955"/>
      <c r="AM1647" s="955"/>
      <c r="AN1647" s="955"/>
      <c r="AO1647" s="955"/>
      <c r="AP1647" s="955"/>
      <c r="AQ1647" s="955"/>
      <c r="AR1647" s="955"/>
      <c r="AS1647" s="955"/>
      <c r="AT1647" s="955"/>
      <c r="AU1647" s="955"/>
      <c r="AV1647" s="955"/>
      <c r="AW1647" s="955"/>
      <c r="AX1647" s="955"/>
      <c r="AY1647" s="955"/>
      <c r="AZ1647" s="955"/>
      <c r="BA1647" s="955"/>
      <c r="BB1647" s="955"/>
      <c r="BC1647" s="955"/>
      <c r="BD1647" s="955"/>
      <c r="BE1647" s="955"/>
      <c r="BF1647" s="956"/>
      <c r="BG1647" s="902"/>
      <c r="BH1647" s="903"/>
      <c r="BI1647" s="903"/>
      <c r="BJ1647" s="903"/>
      <c r="BK1647" s="903"/>
      <c r="BL1647" s="904"/>
      <c r="BM1647" s="134"/>
      <c r="BN1647" s="134"/>
      <c r="BO1647" s="134"/>
      <c r="BP1647" s="134"/>
      <c r="BQ1647" s="134"/>
      <c r="BR1647" s="134"/>
      <c r="BS1647" s="134"/>
      <c r="BT1647" s="134"/>
      <c r="BU1647" s="134"/>
      <c r="BV1647" s="134"/>
      <c r="BW1647" s="134"/>
      <c r="BX1647" s="134"/>
      <c r="BY1647" s="134"/>
      <c r="BZ1647" s="134"/>
      <c r="CA1647" s="134"/>
      <c r="CB1647" s="134"/>
    </row>
    <row r="1648" spans="1:80" s="135" customFormat="1" ht="12.75" customHeight="1">
      <c r="A1648" s="265"/>
      <c r="B1648" s="972"/>
      <c r="C1648" s="973"/>
      <c r="D1648" s="974"/>
      <c r="E1648" s="911"/>
      <c r="F1648" s="912"/>
      <c r="G1648" s="912"/>
      <c r="H1648" s="912"/>
      <c r="I1648" s="955"/>
      <c r="J1648" s="955"/>
      <c r="K1648" s="955"/>
      <c r="L1648" s="955"/>
      <c r="M1648" s="955"/>
      <c r="N1648" s="955"/>
      <c r="O1648" s="955"/>
      <c r="P1648" s="955"/>
      <c r="Q1648" s="955"/>
      <c r="R1648" s="955"/>
      <c r="S1648" s="955"/>
      <c r="T1648" s="955"/>
      <c r="U1648" s="955"/>
      <c r="V1648" s="955"/>
      <c r="W1648" s="955"/>
      <c r="X1648" s="955"/>
      <c r="Y1648" s="955"/>
      <c r="Z1648" s="955"/>
      <c r="AA1648" s="955"/>
      <c r="AB1648" s="955"/>
      <c r="AC1648" s="955"/>
      <c r="AD1648" s="955"/>
      <c r="AE1648" s="955"/>
      <c r="AF1648" s="955"/>
      <c r="AG1648" s="955"/>
      <c r="AH1648" s="955"/>
      <c r="AI1648" s="955"/>
      <c r="AJ1648" s="955"/>
      <c r="AK1648" s="955"/>
      <c r="AL1648" s="955"/>
      <c r="AM1648" s="955"/>
      <c r="AN1648" s="955"/>
      <c r="AO1648" s="955"/>
      <c r="AP1648" s="955"/>
      <c r="AQ1648" s="955"/>
      <c r="AR1648" s="955"/>
      <c r="AS1648" s="955"/>
      <c r="AT1648" s="955"/>
      <c r="AU1648" s="955"/>
      <c r="AV1648" s="955"/>
      <c r="AW1648" s="955"/>
      <c r="AX1648" s="955"/>
      <c r="AY1648" s="955"/>
      <c r="AZ1648" s="955"/>
      <c r="BA1648" s="955"/>
      <c r="BB1648" s="955"/>
      <c r="BC1648" s="955"/>
      <c r="BD1648" s="955"/>
      <c r="BE1648" s="955"/>
      <c r="BF1648" s="956"/>
      <c r="BG1648" s="902"/>
      <c r="BH1648" s="903"/>
      <c r="BI1648" s="903"/>
      <c r="BJ1648" s="903"/>
      <c r="BK1648" s="903"/>
      <c r="BL1648" s="904"/>
      <c r="BM1648" s="134"/>
      <c r="BN1648" s="134"/>
      <c r="BO1648" s="134"/>
      <c r="BP1648" s="134"/>
      <c r="BQ1648" s="134"/>
      <c r="BR1648" s="134"/>
      <c r="BS1648" s="134"/>
      <c r="BT1648" s="134"/>
      <c r="BU1648" s="134"/>
      <c r="BV1648" s="134"/>
      <c r="BW1648" s="134"/>
      <c r="BX1648" s="134"/>
      <c r="BY1648" s="134"/>
      <c r="BZ1648" s="134"/>
      <c r="CA1648" s="134"/>
      <c r="CB1648" s="134"/>
    </row>
    <row r="1649" spans="1:80" s="135" customFormat="1" ht="12.75" customHeight="1">
      <c r="A1649" s="265"/>
      <c r="B1649" s="975"/>
      <c r="C1649" s="976"/>
      <c r="D1649" s="977"/>
      <c r="E1649" s="957"/>
      <c r="F1649" s="958"/>
      <c r="G1649" s="958"/>
      <c r="H1649" s="958"/>
      <c r="I1649" s="958"/>
      <c r="J1649" s="958"/>
      <c r="K1649" s="958"/>
      <c r="L1649" s="958"/>
      <c r="M1649" s="958"/>
      <c r="N1649" s="958"/>
      <c r="O1649" s="958"/>
      <c r="P1649" s="958"/>
      <c r="Q1649" s="958"/>
      <c r="R1649" s="958"/>
      <c r="S1649" s="958"/>
      <c r="T1649" s="958"/>
      <c r="U1649" s="958"/>
      <c r="V1649" s="958"/>
      <c r="W1649" s="958"/>
      <c r="X1649" s="958"/>
      <c r="Y1649" s="958"/>
      <c r="Z1649" s="958"/>
      <c r="AA1649" s="958"/>
      <c r="AB1649" s="958"/>
      <c r="AC1649" s="958"/>
      <c r="AD1649" s="958"/>
      <c r="AE1649" s="958"/>
      <c r="AF1649" s="958"/>
      <c r="AG1649" s="958"/>
      <c r="AH1649" s="958"/>
      <c r="AI1649" s="958"/>
      <c r="AJ1649" s="958"/>
      <c r="AK1649" s="958"/>
      <c r="AL1649" s="958"/>
      <c r="AM1649" s="958"/>
      <c r="AN1649" s="958"/>
      <c r="AO1649" s="958"/>
      <c r="AP1649" s="958"/>
      <c r="AQ1649" s="958"/>
      <c r="AR1649" s="958"/>
      <c r="AS1649" s="958"/>
      <c r="AT1649" s="958"/>
      <c r="AU1649" s="958"/>
      <c r="AV1649" s="958"/>
      <c r="AW1649" s="958"/>
      <c r="AX1649" s="958"/>
      <c r="AY1649" s="958"/>
      <c r="AZ1649" s="958"/>
      <c r="BA1649" s="958"/>
      <c r="BB1649" s="958"/>
      <c r="BC1649" s="958"/>
      <c r="BD1649" s="958"/>
      <c r="BE1649" s="958"/>
      <c r="BF1649" s="959"/>
      <c r="BG1649" s="905"/>
      <c r="BH1649" s="906"/>
      <c r="BI1649" s="906"/>
      <c r="BJ1649" s="906"/>
      <c r="BK1649" s="906"/>
      <c r="BL1649" s="907"/>
      <c r="BM1649" s="134"/>
      <c r="BN1649" s="134"/>
      <c r="BO1649" s="134"/>
      <c r="BP1649" s="134"/>
      <c r="BQ1649" s="134"/>
      <c r="BR1649" s="134"/>
      <c r="BS1649" s="134"/>
      <c r="BT1649" s="134"/>
      <c r="BU1649" s="134"/>
      <c r="BV1649" s="134"/>
      <c r="BW1649" s="134"/>
      <c r="BX1649" s="134"/>
      <c r="BY1649" s="134"/>
      <c r="BZ1649" s="134"/>
      <c r="CA1649" s="134"/>
      <c r="CB1649" s="134"/>
    </row>
    <row r="1650" spans="1:80" s="135" customFormat="1" ht="12.75" customHeight="1">
      <c r="A1650" s="265"/>
      <c r="B1650" s="969" t="s">
        <v>52</v>
      </c>
      <c r="C1650" s="970"/>
      <c r="D1650" s="971"/>
      <c r="E1650" s="908" t="s">
        <v>170</v>
      </c>
      <c r="F1650" s="909"/>
      <c r="G1650" s="909"/>
      <c r="H1650" s="909"/>
      <c r="I1650" s="953"/>
      <c r="J1650" s="953"/>
      <c r="K1650" s="953"/>
      <c r="L1650" s="953"/>
      <c r="M1650" s="953"/>
      <c r="N1650" s="953"/>
      <c r="O1650" s="953"/>
      <c r="P1650" s="953"/>
      <c r="Q1650" s="953"/>
      <c r="R1650" s="953"/>
      <c r="S1650" s="953"/>
      <c r="T1650" s="953"/>
      <c r="U1650" s="953"/>
      <c r="V1650" s="953"/>
      <c r="W1650" s="953"/>
      <c r="X1650" s="953"/>
      <c r="Y1650" s="953"/>
      <c r="Z1650" s="953"/>
      <c r="AA1650" s="953"/>
      <c r="AB1650" s="953"/>
      <c r="AC1650" s="953"/>
      <c r="AD1650" s="953"/>
      <c r="AE1650" s="953"/>
      <c r="AF1650" s="953"/>
      <c r="AG1650" s="953"/>
      <c r="AH1650" s="953"/>
      <c r="AI1650" s="953"/>
      <c r="AJ1650" s="953"/>
      <c r="AK1650" s="953"/>
      <c r="AL1650" s="953"/>
      <c r="AM1650" s="953"/>
      <c r="AN1650" s="953"/>
      <c r="AO1650" s="953"/>
      <c r="AP1650" s="953"/>
      <c r="AQ1650" s="953"/>
      <c r="AR1650" s="953"/>
      <c r="AS1650" s="953"/>
      <c r="AT1650" s="953"/>
      <c r="AU1650" s="953"/>
      <c r="AV1650" s="953"/>
      <c r="AW1650" s="953"/>
      <c r="AX1650" s="953"/>
      <c r="AY1650" s="953"/>
      <c r="AZ1650" s="953"/>
      <c r="BA1650" s="953"/>
      <c r="BB1650" s="953"/>
      <c r="BC1650" s="953"/>
      <c r="BD1650" s="953"/>
      <c r="BE1650" s="953"/>
      <c r="BF1650" s="954"/>
      <c r="BG1650" s="899"/>
      <c r="BH1650" s="900"/>
      <c r="BI1650" s="900"/>
      <c r="BJ1650" s="900"/>
      <c r="BK1650" s="900"/>
      <c r="BL1650" s="901"/>
      <c r="BM1650" s="134"/>
      <c r="BN1650" s="134"/>
      <c r="BO1650" s="134"/>
      <c r="BP1650" s="134"/>
      <c r="BQ1650" s="134"/>
      <c r="BR1650" s="134"/>
      <c r="BS1650" s="134"/>
      <c r="BT1650" s="134"/>
      <c r="BU1650" s="134"/>
      <c r="BV1650" s="134"/>
      <c r="BW1650" s="134"/>
      <c r="BX1650" s="134"/>
      <c r="BY1650" s="134"/>
      <c r="BZ1650" s="134"/>
      <c r="CA1650" s="134"/>
      <c r="CB1650" s="134"/>
    </row>
    <row r="1651" spans="1:80" s="135" customFormat="1" ht="12.75" customHeight="1">
      <c r="A1651" s="265"/>
      <c r="B1651" s="975"/>
      <c r="C1651" s="976"/>
      <c r="D1651" s="977"/>
      <c r="E1651" s="957"/>
      <c r="F1651" s="958"/>
      <c r="G1651" s="958"/>
      <c r="H1651" s="958"/>
      <c r="I1651" s="958"/>
      <c r="J1651" s="958"/>
      <c r="K1651" s="958"/>
      <c r="L1651" s="958"/>
      <c r="M1651" s="958"/>
      <c r="N1651" s="958"/>
      <c r="O1651" s="958"/>
      <c r="P1651" s="958"/>
      <c r="Q1651" s="958"/>
      <c r="R1651" s="958"/>
      <c r="S1651" s="958"/>
      <c r="T1651" s="958"/>
      <c r="U1651" s="958"/>
      <c r="V1651" s="958"/>
      <c r="W1651" s="958"/>
      <c r="X1651" s="958"/>
      <c r="Y1651" s="958"/>
      <c r="Z1651" s="958"/>
      <c r="AA1651" s="958"/>
      <c r="AB1651" s="958"/>
      <c r="AC1651" s="958"/>
      <c r="AD1651" s="958"/>
      <c r="AE1651" s="958"/>
      <c r="AF1651" s="958"/>
      <c r="AG1651" s="958"/>
      <c r="AH1651" s="958"/>
      <c r="AI1651" s="958"/>
      <c r="AJ1651" s="958"/>
      <c r="AK1651" s="958"/>
      <c r="AL1651" s="958"/>
      <c r="AM1651" s="958"/>
      <c r="AN1651" s="958"/>
      <c r="AO1651" s="958"/>
      <c r="AP1651" s="958"/>
      <c r="AQ1651" s="958"/>
      <c r="AR1651" s="958"/>
      <c r="AS1651" s="958"/>
      <c r="AT1651" s="958"/>
      <c r="AU1651" s="958"/>
      <c r="AV1651" s="958"/>
      <c r="AW1651" s="958"/>
      <c r="AX1651" s="958"/>
      <c r="AY1651" s="958"/>
      <c r="AZ1651" s="958"/>
      <c r="BA1651" s="958"/>
      <c r="BB1651" s="958"/>
      <c r="BC1651" s="958"/>
      <c r="BD1651" s="958"/>
      <c r="BE1651" s="958"/>
      <c r="BF1651" s="959"/>
      <c r="BG1651" s="905"/>
      <c r="BH1651" s="906"/>
      <c r="BI1651" s="906"/>
      <c r="BJ1651" s="906"/>
      <c r="BK1651" s="906"/>
      <c r="BL1651" s="907"/>
      <c r="BM1651" s="134"/>
      <c r="BN1651" s="134"/>
      <c r="BO1651" s="134"/>
      <c r="BP1651" s="134"/>
      <c r="BQ1651" s="134"/>
      <c r="BR1651" s="134"/>
      <c r="BS1651" s="134"/>
      <c r="BT1651" s="134"/>
      <c r="BU1651" s="134"/>
      <c r="BV1651" s="134"/>
      <c r="BW1651" s="134"/>
      <c r="BX1651" s="134"/>
      <c r="BY1651" s="134"/>
      <c r="BZ1651" s="134"/>
      <c r="CA1651" s="134"/>
      <c r="CB1651" s="134"/>
    </row>
    <row r="1652" spans="1:80" s="135" customFormat="1" ht="12.75" customHeight="1">
      <c r="A1652" s="265"/>
      <c r="B1652" s="969" t="s">
        <v>41</v>
      </c>
      <c r="C1652" s="970"/>
      <c r="D1652" s="971"/>
      <c r="E1652" s="908" t="s">
        <v>168</v>
      </c>
      <c r="F1652" s="909"/>
      <c r="G1652" s="909"/>
      <c r="H1652" s="909"/>
      <c r="I1652" s="953"/>
      <c r="J1652" s="953"/>
      <c r="K1652" s="953"/>
      <c r="L1652" s="953"/>
      <c r="M1652" s="953"/>
      <c r="N1652" s="953"/>
      <c r="O1652" s="953"/>
      <c r="P1652" s="953"/>
      <c r="Q1652" s="953"/>
      <c r="R1652" s="953"/>
      <c r="S1652" s="953"/>
      <c r="T1652" s="953"/>
      <c r="U1652" s="953"/>
      <c r="V1652" s="953"/>
      <c r="W1652" s="953"/>
      <c r="X1652" s="953"/>
      <c r="Y1652" s="953"/>
      <c r="Z1652" s="953"/>
      <c r="AA1652" s="953"/>
      <c r="AB1652" s="953"/>
      <c r="AC1652" s="953"/>
      <c r="AD1652" s="953"/>
      <c r="AE1652" s="953"/>
      <c r="AF1652" s="953"/>
      <c r="AG1652" s="953"/>
      <c r="AH1652" s="953"/>
      <c r="AI1652" s="953"/>
      <c r="AJ1652" s="953"/>
      <c r="AK1652" s="953"/>
      <c r="AL1652" s="953"/>
      <c r="AM1652" s="953"/>
      <c r="AN1652" s="953"/>
      <c r="AO1652" s="953"/>
      <c r="AP1652" s="953"/>
      <c r="AQ1652" s="953"/>
      <c r="AR1652" s="953"/>
      <c r="AS1652" s="953"/>
      <c r="AT1652" s="953"/>
      <c r="AU1652" s="953"/>
      <c r="AV1652" s="953"/>
      <c r="AW1652" s="953"/>
      <c r="AX1652" s="953"/>
      <c r="AY1652" s="953"/>
      <c r="AZ1652" s="953"/>
      <c r="BA1652" s="953"/>
      <c r="BB1652" s="953"/>
      <c r="BC1652" s="953"/>
      <c r="BD1652" s="953"/>
      <c r="BE1652" s="953"/>
      <c r="BF1652" s="954"/>
      <c r="BG1652" s="899"/>
      <c r="BH1652" s="900"/>
      <c r="BI1652" s="900"/>
      <c r="BJ1652" s="900"/>
      <c r="BK1652" s="900"/>
      <c r="BL1652" s="901"/>
      <c r="BM1652" s="134"/>
      <c r="BN1652" s="134"/>
      <c r="BO1652" s="134"/>
      <c r="BP1652" s="134"/>
      <c r="BQ1652" s="134"/>
      <c r="BR1652" s="134"/>
      <c r="BS1652" s="134"/>
      <c r="BT1652" s="134"/>
      <c r="BU1652" s="134"/>
      <c r="BV1652" s="134"/>
      <c r="BW1652" s="134"/>
      <c r="BX1652" s="134"/>
      <c r="BY1652" s="134"/>
      <c r="BZ1652" s="134"/>
      <c r="CA1652" s="134"/>
      <c r="CB1652" s="134"/>
    </row>
    <row r="1653" spans="1:80" s="135" customFormat="1" ht="12.75" customHeight="1">
      <c r="A1653" s="265"/>
      <c r="B1653" s="972"/>
      <c r="C1653" s="973"/>
      <c r="D1653" s="974"/>
      <c r="E1653" s="911"/>
      <c r="F1653" s="912"/>
      <c r="G1653" s="912"/>
      <c r="H1653" s="912"/>
      <c r="I1653" s="955"/>
      <c r="J1653" s="955"/>
      <c r="K1653" s="955"/>
      <c r="L1653" s="955"/>
      <c r="M1653" s="955"/>
      <c r="N1653" s="955"/>
      <c r="O1653" s="955"/>
      <c r="P1653" s="955"/>
      <c r="Q1653" s="955"/>
      <c r="R1653" s="955"/>
      <c r="S1653" s="955"/>
      <c r="T1653" s="955"/>
      <c r="U1653" s="955"/>
      <c r="V1653" s="955"/>
      <c r="W1653" s="955"/>
      <c r="X1653" s="955"/>
      <c r="Y1653" s="955"/>
      <c r="Z1653" s="955"/>
      <c r="AA1653" s="955"/>
      <c r="AB1653" s="955"/>
      <c r="AC1653" s="955"/>
      <c r="AD1653" s="955"/>
      <c r="AE1653" s="955"/>
      <c r="AF1653" s="955"/>
      <c r="AG1653" s="955"/>
      <c r="AH1653" s="955"/>
      <c r="AI1653" s="955"/>
      <c r="AJ1653" s="955"/>
      <c r="AK1653" s="955"/>
      <c r="AL1653" s="955"/>
      <c r="AM1653" s="955"/>
      <c r="AN1653" s="955"/>
      <c r="AO1653" s="955"/>
      <c r="AP1653" s="955"/>
      <c r="AQ1653" s="955"/>
      <c r="AR1653" s="955"/>
      <c r="AS1653" s="955"/>
      <c r="AT1653" s="955"/>
      <c r="AU1653" s="955"/>
      <c r="AV1653" s="955"/>
      <c r="AW1653" s="955"/>
      <c r="AX1653" s="955"/>
      <c r="AY1653" s="955"/>
      <c r="AZ1653" s="955"/>
      <c r="BA1653" s="955"/>
      <c r="BB1653" s="955"/>
      <c r="BC1653" s="955"/>
      <c r="BD1653" s="955"/>
      <c r="BE1653" s="955"/>
      <c r="BF1653" s="956"/>
      <c r="BG1653" s="902"/>
      <c r="BH1653" s="903"/>
      <c r="BI1653" s="903"/>
      <c r="BJ1653" s="903"/>
      <c r="BK1653" s="903"/>
      <c r="BL1653" s="904"/>
      <c r="BM1653" s="134"/>
      <c r="BN1653" s="134"/>
      <c r="BO1653" s="134"/>
      <c r="BP1653" s="134"/>
      <c r="BQ1653" s="134"/>
      <c r="BR1653" s="134"/>
      <c r="BS1653" s="134"/>
      <c r="BT1653" s="134"/>
      <c r="BU1653" s="134"/>
      <c r="BV1653" s="134"/>
      <c r="BW1653" s="134"/>
      <c r="BX1653" s="134"/>
      <c r="BY1653" s="134"/>
      <c r="BZ1653" s="134"/>
      <c r="CA1653" s="134"/>
      <c r="CB1653" s="134"/>
    </row>
    <row r="1654" spans="1:80" s="135" customFormat="1" ht="12.75" customHeight="1">
      <c r="A1654" s="265"/>
      <c r="B1654" s="972"/>
      <c r="C1654" s="973"/>
      <c r="D1654" s="974"/>
      <c r="E1654" s="911"/>
      <c r="F1654" s="912"/>
      <c r="G1654" s="912"/>
      <c r="H1654" s="912"/>
      <c r="I1654" s="955"/>
      <c r="J1654" s="955"/>
      <c r="K1654" s="955"/>
      <c r="L1654" s="955"/>
      <c r="M1654" s="955"/>
      <c r="N1654" s="955"/>
      <c r="O1654" s="955"/>
      <c r="P1654" s="955"/>
      <c r="Q1654" s="955"/>
      <c r="R1654" s="955"/>
      <c r="S1654" s="955"/>
      <c r="T1654" s="955"/>
      <c r="U1654" s="955"/>
      <c r="V1654" s="955"/>
      <c r="W1654" s="955"/>
      <c r="X1654" s="955"/>
      <c r="Y1654" s="955"/>
      <c r="Z1654" s="955"/>
      <c r="AA1654" s="955"/>
      <c r="AB1654" s="955"/>
      <c r="AC1654" s="955"/>
      <c r="AD1654" s="955"/>
      <c r="AE1654" s="955"/>
      <c r="AF1654" s="955"/>
      <c r="AG1654" s="955"/>
      <c r="AH1654" s="955"/>
      <c r="AI1654" s="955"/>
      <c r="AJ1654" s="955"/>
      <c r="AK1654" s="955"/>
      <c r="AL1654" s="955"/>
      <c r="AM1654" s="955"/>
      <c r="AN1654" s="955"/>
      <c r="AO1654" s="955"/>
      <c r="AP1654" s="955"/>
      <c r="AQ1654" s="955"/>
      <c r="AR1654" s="955"/>
      <c r="AS1654" s="955"/>
      <c r="AT1654" s="955"/>
      <c r="AU1654" s="955"/>
      <c r="AV1654" s="955"/>
      <c r="AW1654" s="955"/>
      <c r="AX1654" s="955"/>
      <c r="AY1654" s="955"/>
      <c r="AZ1654" s="955"/>
      <c r="BA1654" s="955"/>
      <c r="BB1654" s="955"/>
      <c r="BC1654" s="955"/>
      <c r="BD1654" s="955"/>
      <c r="BE1654" s="955"/>
      <c r="BF1654" s="956"/>
      <c r="BG1654" s="902"/>
      <c r="BH1654" s="903"/>
      <c r="BI1654" s="903"/>
      <c r="BJ1654" s="903"/>
      <c r="BK1654" s="903"/>
      <c r="BL1654" s="904"/>
      <c r="BM1654" s="134"/>
      <c r="BN1654" s="134"/>
      <c r="BO1654" s="134"/>
      <c r="BP1654" s="134"/>
      <c r="BQ1654" s="134"/>
      <c r="BR1654" s="134"/>
      <c r="BS1654" s="134"/>
      <c r="BT1654" s="134"/>
      <c r="BU1654" s="134"/>
      <c r="BV1654" s="134"/>
      <c r="BW1654" s="134"/>
      <c r="BX1654" s="134"/>
      <c r="BY1654" s="134"/>
      <c r="BZ1654" s="134"/>
      <c r="CA1654" s="134"/>
      <c r="CB1654" s="134"/>
    </row>
    <row r="1655" spans="1:80" s="135" customFormat="1" ht="12.6" customHeight="1">
      <c r="A1655" s="265"/>
      <c r="B1655" s="975"/>
      <c r="C1655" s="976"/>
      <c r="D1655" s="977"/>
      <c r="E1655" s="957"/>
      <c r="F1655" s="958"/>
      <c r="G1655" s="958"/>
      <c r="H1655" s="958"/>
      <c r="I1655" s="958"/>
      <c r="J1655" s="958"/>
      <c r="K1655" s="958"/>
      <c r="L1655" s="958"/>
      <c r="M1655" s="958"/>
      <c r="N1655" s="958"/>
      <c r="O1655" s="958"/>
      <c r="P1655" s="958"/>
      <c r="Q1655" s="958"/>
      <c r="R1655" s="958"/>
      <c r="S1655" s="958"/>
      <c r="T1655" s="958"/>
      <c r="U1655" s="958"/>
      <c r="V1655" s="958"/>
      <c r="W1655" s="958"/>
      <c r="X1655" s="958"/>
      <c r="Y1655" s="958"/>
      <c r="Z1655" s="958"/>
      <c r="AA1655" s="958"/>
      <c r="AB1655" s="958"/>
      <c r="AC1655" s="958"/>
      <c r="AD1655" s="958"/>
      <c r="AE1655" s="958"/>
      <c r="AF1655" s="958"/>
      <c r="AG1655" s="958"/>
      <c r="AH1655" s="958"/>
      <c r="AI1655" s="958"/>
      <c r="AJ1655" s="958"/>
      <c r="AK1655" s="958"/>
      <c r="AL1655" s="958"/>
      <c r="AM1655" s="958"/>
      <c r="AN1655" s="958"/>
      <c r="AO1655" s="958"/>
      <c r="AP1655" s="958"/>
      <c r="AQ1655" s="958"/>
      <c r="AR1655" s="958"/>
      <c r="AS1655" s="958"/>
      <c r="AT1655" s="958"/>
      <c r="AU1655" s="958"/>
      <c r="AV1655" s="958"/>
      <c r="AW1655" s="958"/>
      <c r="AX1655" s="958"/>
      <c r="AY1655" s="958"/>
      <c r="AZ1655" s="958"/>
      <c r="BA1655" s="958"/>
      <c r="BB1655" s="958"/>
      <c r="BC1655" s="958"/>
      <c r="BD1655" s="958"/>
      <c r="BE1655" s="958"/>
      <c r="BF1655" s="959"/>
      <c r="BG1655" s="905"/>
      <c r="BH1655" s="906"/>
      <c r="BI1655" s="906"/>
      <c r="BJ1655" s="906"/>
      <c r="BK1655" s="906"/>
      <c r="BL1655" s="907"/>
      <c r="BM1655" s="134"/>
      <c r="BN1655" s="134"/>
      <c r="BO1655" s="134"/>
      <c r="BP1655" s="134"/>
      <c r="BQ1655" s="134"/>
      <c r="BR1655" s="134"/>
      <c r="BS1655" s="134"/>
      <c r="BT1655" s="134"/>
      <c r="BU1655" s="134"/>
      <c r="BV1655" s="134"/>
      <c r="BW1655" s="134"/>
      <c r="BX1655" s="134"/>
      <c r="BY1655" s="134"/>
      <c r="BZ1655" s="134"/>
      <c r="CA1655" s="134"/>
      <c r="CB1655" s="134"/>
    </row>
    <row r="1656" spans="1:80" s="135" customFormat="1" ht="12.75" customHeight="1">
      <c r="A1656" s="265"/>
      <c r="B1656" s="969" t="s">
        <v>42</v>
      </c>
      <c r="C1656" s="970"/>
      <c r="D1656" s="971"/>
      <c r="E1656" s="908" t="s">
        <v>171</v>
      </c>
      <c r="F1656" s="909"/>
      <c r="G1656" s="909"/>
      <c r="H1656" s="909"/>
      <c r="I1656" s="953"/>
      <c r="J1656" s="953"/>
      <c r="K1656" s="953"/>
      <c r="L1656" s="953"/>
      <c r="M1656" s="953"/>
      <c r="N1656" s="953"/>
      <c r="O1656" s="953"/>
      <c r="P1656" s="953"/>
      <c r="Q1656" s="953"/>
      <c r="R1656" s="953"/>
      <c r="S1656" s="953"/>
      <c r="T1656" s="953"/>
      <c r="U1656" s="953"/>
      <c r="V1656" s="953"/>
      <c r="W1656" s="953"/>
      <c r="X1656" s="953"/>
      <c r="Y1656" s="953"/>
      <c r="Z1656" s="953"/>
      <c r="AA1656" s="953"/>
      <c r="AB1656" s="953"/>
      <c r="AC1656" s="953"/>
      <c r="AD1656" s="953"/>
      <c r="AE1656" s="953"/>
      <c r="AF1656" s="953"/>
      <c r="AG1656" s="953"/>
      <c r="AH1656" s="953"/>
      <c r="AI1656" s="953"/>
      <c r="AJ1656" s="953"/>
      <c r="AK1656" s="953"/>
      <c r="AL1656" s="953"/>
      <c r="AM1656" s="953"/>
      <c r="AN1656" s="953"/>
      <c r="AO1656" s="953"/>
      <c r="AP1656" s="953"/>
      <c r="AQ1656" s="953"/>
      <c r="AR1656" s="953"/>
      <c r="AS1656" s="953"/>
      <c r="AT1656" s="953"/>
      <c r="AU1656" s="953"/>
      <c r="AV1656" s="953"/>
      <c r="AW1656" s="953"/>
      <c r="AX1656" s="953"/>
      <c r="AY1656" s="953"/>
      <c r="AZ1656" s="953"/>
      <c r="BA1656" s="953"/>
      <c r="BB1656" s="953"/>
      <c r="BC1656" s="953"/>
      <c r="BD1656" s="953"/>
      <c r="BE1656" s="953"/>
      <c r="BF1656" s="954"/>
      <c r="BG1656" s="899"/>
      <c r="BH1656" s="900"/>
      <c r="BI1656" s="900"/>
      <c r="BJ1656" s="900"/>
      <c r="BK1656" s="900"/>
      <c r="BL1656" s="901"/>
      <c r="BM1656" s="134"/>
      <c r="BN1656" s="134"/>
      <c r="BO1656" s="134"/>
      <c r="BP1656" s="134"/>
      <c r="BQ1656" s="134"/>
      <c r="BR1656" s="134"/>
      <c r="BS1656" s="134"/>
      <c r="BT1656" s="134"/>
      <c r="BU1656" s="134"/>
      <c r="BV1656" s="134"/>
      <c r="BW1656" s="134"/>
      <c r="BX1656" s="134"/>
      <c r="BY1656" s="134"/>
      <c r="BZ1656" s="134"/>
      <c r="CA1656" s="134"/>
      <c r="CB1656" s="134"/>
    </row>
    <row r="1657" spans="1:80" s="135" customFormat="1" ht="12.75" customHeight="1">
      <c r="A1657" s="265"/>
      <c r="B1657" s="975"/>
      <c r="C1657" s="976"/>
      <c r="D1657" s="977"/>
      <c r="E1657" s="957"/>
      <c r="F1657" s="958"/>
      <c r="G1657" s="958"/>
      <c r="H1657" s="958"/>
      <c r="I1657" s="958"/>
      <c r="J1657" s="958"/>
      <c r="K1657" s="958"/>
      <c r="L1657" s="958"/>
      <c r="M1657" s="958"/>
      <c r="N1657" s="958"/>
      <c r="O1657" s="958"/>
      <c r="P1657" s="958"/>
      <c r="Q1657" s="958"/>
      <c r="R1657" s="958"/>
      <c r="S1657" s="958"/>
      <c r="T1657" s="958"/>
      <c r="U1657" s="958"/>
      <c r="V1657" s="958"/>
      <c r="W1657" s="958"/>
      <c r="X1657" s="958"/>
      <c r="Y1657" s="958"/>
      <c r="Z1657" s="958"/>
      <c r="AA1657" s="958"/>
      <c r="AB1657" s="958"/>
      <c r="AC1657" s="958"/>
      <c r="AD1657" s="958"/>
      <c r="AE1657" s="958"/>
      <c r="AF1657" s="958"/>
      <c r="AG1657" s="958"/>
      <c r="AH1657" s="958"/>
      <c r="AI1657" s="958"/>
      <c r="AJ1657" s="958"/>
      <c r="AK1657" s="958"/>
      <c r="AL1657" s="958"/>
      <c r="AM1657" s="958"/>
      <c r="AN1657" s="958"/>
      <c r="AO1657" s="958"/>
      <c r="AP1657" s="958"/>
      <c r="AQ1657" s="958"/>
      <c r="AR1657" s="958"/>
      <c r="AS1657" s="958"/>
      <c r="AT1657" s="958"/>
      <c r="AU1657" s="958"/>
      <c r="AV1657" s="958"/>
      <c r="AW1657" s="958"/>
      <c r="AX1657" s="958"/>
      <c r="AY1657" s="958"/>
      <c r="AZ1657" s="958"/>
      <c r="BA1657" s="958"/>
      <c r="BB1657" s="958"/>
      <c r="BC1657" s="958"/>
      <c r="BD1657" s="958"/>
      <c r="BE1657" s="958"/>
      <c r="BF1657" s="959"/>
      <c r="BG1657" s="905"/>
      <c r="BH1657" s="906"/>
      <c r="BI1657" s="906"/>
      <c r="BJ1657" s="906"/>
      <c r="BK1657" s="906"/>
      <c r="BL1657" s="907"/>
      <c r="BM1657" s="134"/>
      <c r="BN1657" s="134"/>
      <c r="BO1657" s="134"/>
      <c r="BP1657" s="134"/>
      <c r="BQ1657" s="134"/>
      <c r="BR1657" s="134"/>
      <c r="BS1657" s="134"/>
      <c r="BT1657" s="134"/>
      <c r="BU1657" s="134"/>
      <c r="BV1657" s="134"/>
      <c r="BW1657" s="134"/>
      <c r="BX1657" s="134"/>
      <c r="BY1657" s="134"/>
      <c r="BZ1657" s="134"/>
      <c r="CA1657" s="134"/>
      <c r="CB1657" s="134"/>
    </row>
    <row r="1658" spans="1:80" s="135" customFormat="1" ht="12.75" customHeight="1">
      <c r="A1658" s="265"/>
      <c r="B1658" s="972" t="s">
        <v>43</v>
      </c>
      <c r="C1658" s="973"/>
      <c r="D1658" s="974"/>
      <c r="E1658" s="911" t="s">
        <v>460</v>
      </c>
      <c r="F1658" s="912"/>
      <c r="G1658" s="912"/>
      <c r="H1658" s="912"/>
      <c r="I1658" s="955"/>
      <c r="J1658" s="955"/>
      <c r="K1658" s="955"/>
      <c r="L1658" s="955"/>
      <c r="M1658" s="955"/>
      <c r="N1658" s="955"/>
      <c r="O1658" s="955"/>
      <c r="P1658" s="955"/>
      <c r="Q1658" s="955"/>
      <c r="R1658" s="955"/>
      <c r="S1658" s="955"/>
      <c r="T1658" s="955"/>
      <c r="U1658" s="955"/>
      <c r="V1658" s="955"/>
      <c r="W1658" s="955"/>
      <c r="X1658" s="955"/>
      <c r="Y1658" s="955"/>
      <c r="Z1658" s="955"/>
      <c r="AA1658" s="955"/>
      <c r="AB1658" s="955"/>
      <c r="AC1658" s="955"/>
      <c r="AD1658" s="955"/>
      <c r="AE1658" s="955"/>
      <c r="AF1658" s="955"/>
      <c r="AG1658" s="955"/>
      <c r="AH1658" s="955"/>
      <c r="AI1658" s="955"/>
      <c r="AJ1658" s="955"/>
      <c r="AK1658" s="955"/>
      <c r="AL1658" s="955"/>
      <c r="AM1658" s="955"/>
      <c r="AN1658" s="955"/>
      <c r="AO1658" s="955"/>
      <c r="AP1658" s="955"/>
      <c r="AQ1658" s="955"/>
      <c r="AR1658" s="955"/>
      <c r="AS1658" s="955"/>
      <c r="AT1658" s="955"/>
      <c r="AU1658" s="955"/>
      <c r="AV1658" s="955"/>
      <c r="AW1658" s="955"/>
      <c r="AX1658" s="955"/>
      <c r="AY1658" s="955"/>
      <c r="AZ1658" s="955"/>
      <c r="BA1658" s="955"/>
      <c r="BB1658" s="955"/>
      <c r="BC1658" s="955"/>
      <c r="BD1658" s="955"/>
      <c r="BE1658" s="955"/>
      <c r="BF1658" s="956"/>
      <c r="BG1658" s="902"/>
      <c r="BH1658" s="903"/>
      <c r="BI1658" s="903"/>
      <c r="BJ1658" s="903"/>
      <c r="BK1658" s="903"/>
      <c r="BL1658" s="904"/>
      <c r="BM1658" s="134"/>
      <c r="BN1658" s="134"/>
      <c r="BO1658" s="134"/>
      <c r="BP1658" s="134"/>
      <c r="BQ1658" s="134"/>
      <c r="BR1658" s="134"/>
      <c r="BS1658" s="134"/>
      <c r="BT1658" s="134"/>
      <c r="BU1658" s="134"/>
      <c r="BV1658" s="134"/>
      <c r="BW1658" s="134"/>
      <c r="BX1658" s="134"/>
      <c r="BY1658" s="134"/>
      <c r="BZ1658" s="134"/>
      <c r="CA1658" s="134"/>
      <c r="CB1658" s="134"/>
    </row>
    <row r="1659" spans="1:80" s="135" customFormat="1" ht="12.75" customHeight="1">
      <c r="A1659" s="265"/>
      <c r="B1659" s="972"/>
      <c r="C1659" s="973"/>
      <c r="D1659" s="974"/>
      <c r="E1659" s="911"/>
      <c r="F1659" s="912"/>
      <c r="G1659" s="912"/>
      <c r="H1659" s="912"/>
      <c r="I1659" s="955"/>
      <c r="J1659" s="955"/>
      <c r="K1659" s="955"/>
      <c r="L1659" s="955"/>
      <c r="M1659" s="955"/>
      <c r="N1659" s="955"/>
      <c r="O1659" s="955"/>
      <c r="P1659" s="955"/>
      <c r="Q1659" s="955"/>
      <c r="R1659" s="955"/>
      <c r="S1659" s="955"/>
      <c r="T1659" s="955"/>
      <c r="U1659" s="955"/>
      <c r="V1659" s="955"/>
      <c r="W1659" s="955"/>
      <c r="X1659" s="955"/>
      <c r="Y1659" s="955"/>
      <c r="Z1659" s="955"/>
      <c r="AA1659" s="955"/>
      <c r="AB1659" s="955"/>
      <c r="AC1659" s="955"/>
      <c r="AD1659" s="955"/>
      <c r="AE1659" s="955"/>
      <c r="AF1659" s="955"/>
      <c r="AG1659" s="955"/>
      <c r="AH1659" s="955"/>
      <c r="AI1659" s="955"/>
      <c r="AJ1659" s="955"/>
      <c r="AK1659" s="955"/>
      <c r="AL1659" s="955"/>
      <c r="AM1659" s="955"/>
      <c r="AN1659" s="955"/>
      <c r="AO1659" s="955"/>
      <c r="AP1659" s="955"/>
      <c r="AQ1659" s="955"/>
      <c r="AR1659" s="955"/>
      <c r="AS1659" s="955"/>
      <c r="AT1659" s="955"/>
      <c r="AU1659" s="955"/>
      <c r="AV1659" s="955"/>
      <c r="AW1659" s="955"/>
      <c r="AX1659" s="955"/>
      <c r="AY1659" s="955"/>
      <c r="AZ1659" s="955"/>
      <c r="BA1659" s="955"/>
      <c r="BB1659" s="955"/>
      <c r="BC1659" s="955"/>
      <c r="BD1659" s="955"/>
      <c r="BE1659" s="955"/>
      <c r="BF1659" s="956"/>
      <c r="BG1659" s="902"/>
      <c r="BH1659" s="903"/>
      <c r="BI1659" s="903"/>
      <c r="BJ1659" s="903"/>
      <c r="BK1659" s="903"/>
      <c r="BL1659" s="904"/>
      <c r="BM1659" s="134"/>
      <c r="BN1659" s="134"/>
      <c r="BO1659" s="134"/>
      <c r="BP1659" s="134"/>
      <c r="BQ1659" s="134"/>
      <c r="BR1659" s="134"/>
      <c r="BS1659" s="134"/>
      <c r="BT1659" s="134"/>
      <c r="BU1659" s="134"/>
      <c r="BV1659" s="134"/>
      <c r="BW1659" s="134"/>
      <c r="BX1659" s="134"/>
      <c r="BY1659" s="134"/>
      <c r="BZ1659" s="134"/>
      <c r="CA1659" s="134"/>
      <c r="CB1659" s="134"/>
    </row>
    <row r="1660" spans="1:80" s="135" customFormat="1" ht="12.75" customHeight="1">
      <c r="A1660" s="265"/>
      <c r="B1660" s="975"/>
      <c r="C1660" s="976"/>
      <c r="D1660" s="977"/>
      <c r="E1660" s="957"/>
      <c r="F1660" s="958"/>
      <c r="G1660" s="958"/>
      <c r="H1660" s="958"/>
      <c r="I1660" s="958"/>
      <c r="J1660" s="958"/>
      <c r="K1660" s="958"/>
      <c r="L1660" s="958"/>
      <c r="M1660" s="958"/>
      <c r="N1660" s="958"/>
      <c r="O1660" s="958"/>
      <c r="P1660" s="958"/>
      <c r="Q1660" s="958"/>
      <c r="R1660" s="958"/>
      <c r="S1660" s="958"/>
      <c r="T1660" s="958"/>
      <c r="U1660" s="958"/>
      <c r="V1660" s="958"/>
      <c r="W1660" s="958"/>
      <c r="X1660" s="958"/>
      <c r="Y1660" s="958"/>
      <c r="Z1660" s="958"/>
      <c r="AA1660" s="958"/>
      <c r="AB1660" s="958"/>
      <c r="AC1660" s="958"/>
      <c r="AD1660" s="958"/>
      <c r="AE1660" s="958"/>
      <c r="AF1660" s="958"/>
      <c r="AG1660" s="958"/>
      <c r="AH1660" s="958"/>
      <c r="AI1660" s="958"/>
      <c r="AJ1660" s="958"/>
      <c r="AK1660" s="958"/>
      <c r="AL1660" s="958"/>
      <c r="AM1660" s="958"/>
      <c r="AN1660" s="958"/>
      <c r="AO1660" s="958"/>
      <c r="AP1660" s="958"/>
      <c r="AQ1660" s="958"/>
      <c r="AR1660" s="958"/>
      <c r="AS1660" s="958"/>
      <c r="AT1660" s="958"/>
      <c r="AU1660" s="958"/>
      <c r="AV1660" s="958"/>
      <c r="AW1660" s="958"/>
      <c r="AX1660" s="958"/>
      <c r="AY1660" s="958"/>
      <c r="AZ1660" s="958"/>
      <c r="BA1660" s="958"/>
      <c r="BB1660" s="958"/>
      <c r="BC1660" s="958"/>
      <c r="BD1660" s="958"/>
      <c r="BE1660" s="958"/>
      <c r="BF1660" s="959"/>
      <c r="BG1660" s="905"/>
      <c r="BH1660" s="906"/>
      <c r="BI1660" s="906"/>
      <c r="BJ1660" s="906"/>
      <c r="BK1660" s="906"/>
      <c r="BL1660" s="907"/>
      <c r="BM1660" s="134"/>
      <c r="BN1660" s="134"/>
      <c r="BO1660" s="134"/>
      <c r="BP1660" s="134"/>
      <c r="BQ1660" s="134"/>
      <c r="BR1660" s="134"/>
      <c r="BS1660" s="134"/>
      <c r="BT1660" s="134"/>
      <c r="BU1660" s="134"/>
      <c r="BV1660" s="134"/>
      <c r="BW1660" s="134"/>
      <c r="BX1660" s="134"/>
      <c r="BY1660" s="134"/>
      <c r="BZ1660" s="134"/>
      <c r="CA1660" s="134"/>
      <c r="CB1660" s="134"/>
    </row>
    <row r="1661" spans="1:80" ht="12.75" customHeight="1">
      <c r="A1661" s="263"/>
      <c r="B1661" s="969" t="s">
        <v>44</v>
      </c>
      <c r="C1661" s="970"/>
      <c r="D1661" s="971"/>
      <c r="E1661" s="908" t="s">
        <v>155</v>
      </c>
      <c r="F1661" s="909"/>
      <c r="G1661" s="909"/>
      <c r="H1661" s="909"/>
      <c r="I1661" s="909"/>
      <c r="J1661" s="909"/>
      <c r="K1661" s="909"/>
      <c r="L1661" s="909"/>
      <c r="M1661" s="909"/>
      <c r="N1661" s="909"/>
      <c r="O1661" s="909"/>
      <c r="P1661" s="909"/>
      <c r="Q1661" s="909"/>
      <c r="R1661" s="909"/>
      <c r="S1661" s="909"/>
      <c r="T1661" s="909"/>
      <c r="U1661" s="909"/>
      <c r="V1661" s="909"/>
      <c r="W1661" s="909"/>
      <c r="X1661" s="909"/>
      <c r="Y1661" s="909"/>
      <c r="Z1661" s="909"/>
      <c r="AA1661" s="909"/>
      <c r="AB1661" s="909"/>
      <c r="AC1661" s="909"/>
      <c r="AD1661" s="909"/>
      <c r="AE1661" s="909"/>
      <c r="AF1661" s="909"/>
      <c r="AG1661" s="909"/>
      <c r="AH1661" s="909"/>
      <c r="AI1661" s="909"/>
      <c r="AJ1661" s="909"/>
      <c r="AK1661" s="909"/>
      <c r="AL1661" s="909"/>
      <c r="AM1661" s="909"/>
      <c r="AN1661" s="909"/>
      <c r="AO1661" s="909"/>
      <c r="AP1661" s="909"/>
      <c r="AQ1661" s="909"/>
      <c r="AR1661" s="909"/>
      <c r="AS1661" s="909"/>
      <c r="AT1661" s="909"/>
      <c r="AU1661" s="909"/>
      <c r="AV1661" s="909"/>
      <c r="AW1661" s="909"/>
      <c r="AX1661" s="909"/>
      <c r="AY1661" s="909"/>
      <c r="AZ1661" s="909"/>
      <c r="BA1661" s="909"/>
      <c r="BB1661" s="909"/>
      <c r="BC1661" s="909"/>
      <c r="BD1661" s="909"/>
      <c r="BE1661" s="909"/>
      <c r="BF1661" s="910"/>
      <c r="BG1661" s="899"/>
      <c r="BH1661" s="900"/>
      <c r="BI1661" s="900"/>
      <c r="BJ1661" s="900"/>
      <c r="BK1661" s="900"/>
      <c r="BL1661" s="901"/>
    </row>
    <row r="1662" spans="1:80" ht="12.75" customHeight="1">
      <c r="A1662" s="263"/>
      <c r="B1662" s="972"/>
      <c r="C1662" s="973"/>
      <c r="D1662" s="974"/>
      <c r="E1662" s="911"/>
      <c r="F1662" s="912"/>
      <c r="G1662" s="912"/>
      <c r="H1662" s="912"/>
      <c r="I1662" s="912"/>
      <c r="J1662" s="912"/>
      <c r="K1662" s="912"/>
      <c r="L1662" s="912"/>
      <c r="M1662" s="912"/>
      <c r="N1662" s="912"/>
      <c r="O1662" s="912"/>
      <c r="P1662" s="912"/>
      <c r="Q1662" s="912"/>
      <c r="R1662" s="912"/>
      <c r="S1662" s="912"/>
      <c r="T1662" s="912"/>
      <c r="U1662" s="912"/>
      <c r="V1662" s="912"/>
      <c r="W1662" s="912"/>
      <c r="X1662" s="912"/>
      <c r="Y1662" s="912"/>
      <c r="Z1662" s="912"/>
      <c r="AA1662" s="912"/>
      <c r="AB1662" s="912"/>
      <c r="AC1662" s="912"/>
      <c r="AD1662" s="912"/>
      <c r="AE1662" s="912"/>
      <c r="AF1662" s="912"/>
      <c r="AG1662" s="912"/>
      <c r="AH1662" s="912"/>
      <c r="AI1662" s="912"/>
      <c r="AJ1662" s="912"/>
      <c r="AK1662" s="912"/>
      <c r="AL1662" s="912"/>
      <c r="AM1662" s="912"/>
      <c r="AN1662" s="912"/>
      <c r="AO1662" s="912"/>
      <c r="AP1662" s="912"/>
      <c r="AQ1662" s="912"/>
      <c r="AR1662" s="912"/>
      <c r="AS1662" s="912"/>
      <c r="AT1662" s="912"/>
      <c r="AU1662" s="912"/>
      <c r="AV1662" s="912"/>
      <c r="AW1662" s="912"/>
      <c r="AX1662" s="912"/>
      <c r="AY1662" s="912"/>
      <c r="AZ1662" s="912"/>
      <c r="BA1662" s="912"/>
      <c r="BB1662" s="912"/>
      <c r="BC1662" s="912"/>
      <c r="BD1662" s="912"/>
      <c r="BE1662" s="912"/>
      <c r="BF1662" s="913"/>
      <c r="BG1662" s="902"/>
      <c r="BH1662" s="903"/>
      <c r="BI1662" s="903"/>
      <c r="BJ1662" s="903"/>
      <c r="BK1662" s="903"/>
      <c r="BL1662" s="904"/>
    </row>
    <row r="1663" spans="1:80" ht="12.75" customHeight="1">
      <c r="A1663" s="263"/>
      <c r="B1663" s="972"/>
      <c r="C1663" s="973"/>
      <c r="D1663" s="974"/>
      <c r="E1663" s="920" t="s">
        <v>6</v>
      </c>
      <c r="F1663" s="921"/>
      <c r="G1663" s="912" t="s">
        <v>163</v>
      </c>
      <c r="H1663" s="912"/>
      <c r="I1663" s="912"/>
      <c r="J1663" s="912"/>
      <c r="K1663" s="912"/>
      <c r="L1663" s="912"/>
      <c r="M1663" s="912"/>
      <c r="N1663" s="912"/>
      <c r="O1663" s="912"/>
      <c r="P1663" s="912"/>
      <c r="Q1663" s="912"/>
      <c r="R1663" s="912"/>
      <c r="S1663" s="912"/>
      <c r="T1663" s="912"/>
      <c r="U1663" s="912"/>
      <c r="V1663" s="912"/>
      <c r="W1663" s="912"/>
      <c r="X1663" s="912"/>
      <c r="Y1663" s="912"/>
      <c r="Z1663" s="912"/>
      <c r="AA1663" s="912"/>
      <c r="AB1663" s="912"/>
      <c r="AC1663" s="912"/>
      <c r="AD1663" s="912"/>
      <c r="AE1663" s="912"/>
      <c r="AF1663" s="912"/>
      <c r="AG1663" s="912"/>
      <c r="AH1663" s="912"/>
      <c r="AI1663" s="912"/>
      <c r="AJ1663" s="912"/>
      <c r="AK1663" s="912"/>
      <c r="AL1663" s="912"/>
      <c r="AM1663" s="912"/>
      <c r="AN1663" s="912"/>
      <c r="AO1663" s="912"/>
      <c r="AP1663" s="912"/>
      <c r="AQ1663" s="912"/>
      <c r="AR1663" s="912"/>
      <c r="AS1663" s="912"/>
      <c r="AT1663" s="912"/>
      <c r="AU1663" s="912"/>
      <c r="AV1663" s="912"/>
      <c r="AW1663" s="912"/>
      <c r="AX1663" s="912"/>
      <c r="AY1663" s="912"/>
      <c r="AZ1663" s="912"/>
      <c r="BA1663" s="912"/>
      <c r="BB1663" s="912"/>
      <c r="BC1663" s="912"/>
      <c r="BD1663" s="912"/>
      <c r="BE1663" s="912"/>
      <c r="BF1663" s="913"/>
      <c r="BG1663" s="902"/>
      <c r="BH1663" s="903"/>
      <c r="BI1663" s="903"/>
      <c r="BJ1663" s="903"/>
      <c r="BK1663" s="903"/>
      <c r="BL1663" s="904"/>
    </row>
    <row r="1664" spans="1:80" ht="12.75" customHeight="1">
      <c r="A1664" s="263"/>
      <c r="B1664" s="972"/>
      <c r="C1664" s="973"/>
      <c r="D1664" s="974"/>
      <c r="E1664" s="920" t="s">
        <v>3</v>
      </c>
      <c r="F1664" s="921"/>
      <c r="G1664" s="912" t="s">
        <v>167</v>
      </c>
      <c r="H1664" s="912"/>
      <c r="I1664" s="912"/>
      <c r="J1664" s="912"/>
      <c r="K1664" s="912"/>
      <c r="L1664" s="912"/>
      <c r="M1664" s="912"/>
      <c r="N1664" s="912"/>
      <c r="O1664" s="912"/>
      <c r="P1664" s="912"/>
      <c r="Q1664" s="912"/>
      <c r="R1664" s="912"/>
      <c r="S1664" s="912"/>
      <c r="T1664" s="912"/>
      <c r="U1664" s="912"/>
      <c r="V1664" s="912"/>
      <c r="W1664" s="912"/>
      <c r="X1664" s="912"/>
      <c r="Y1664" s="912"/>
      <c r="Z1664" s="912"/>
      <c r="AA1664" s="912"/>
      <c r="AB1664" s="912"/>
      <c r="AC1664" s="912"/>
      <c r="AD1664" s="912"/>
      <c r="AE1664" s="912"/>
      <c r="AF1664" s="912"/>
      <c r="AG1664" s="912"/>
      <c r="AH1664" s="912"/>
      <c r="AI1664" s="912"/>
      <c r="AJ1664" s="912"/>
      <c r="AK1664" s="912"/>
      <c r="AL1664" s="912"/>
      <c r="AM1664" s="912"/>
      <c r="AN1664" s="912"/>
      <c r="AO1664" s="912"/>
      <c r="AP1664" s="912"/>
      <c r="AQ1664" s="912"/>
      <c r="AR1664" s="912"/>
      <c r="AS1664" s="912"/>
      <c r="AT1664" s="912"/>
      <c r="AU1664" s="912"/>
      <c r="AV1664" s="912"/>
      <c r="AW1664" s="912"/>
      <c r="AX1664" s="912"/>
      <c r="AY1664" s="912"/>
      <c r="AZ1664" s="912"/>
      <c r="BA1664" s="912"/>
      <c r="BB1664" s="912"/>
      <c r="BC1664" s="912"/>
      <c r="BD1664" s="912"/>
      <c r="BE1664" s="912"/>
      <c r="BF1664" s="913"/>
      <c r="BG1664" s="902"/>
      <c r="BH1664" s="903"/>
      <c r="BI1664" s="903"/>
      <c r="BJ1664" s="903"/>
      <c r="BK1664" s="903"/>
      <c r="BL1664" s="904"/>
    </row>
    <row r="1665" spans="1:97" ht="12.75" customHeight="1">
      <c r="A1665" s="263"/>
      <c r="B1665" s="972"/>
      <c r="C1665" s="973"/>
      <c r="D1665" s="974"/>
      <c r="E1665" s="920" t="s">
        <v>4</v>
      </c>
      <c r="F1665" s="921"/>
      <c r="G1665" s="912" t="s">
        <v>164</v>
      </c>
      <c r="H1665" s="912"/>
      <c r="I1665" s="912"/>
      <c r="J1665" s="912"/>
      <c r="K1665" s="912"/>
      <c r="L1665" s="912"/>
      <c r="M1665" s="912"/>
      <c r="N1665" s="912"/>
      <c r="O1665" s="912"/>
      <c r="P1665" s="912"/>
      <c r="Q1665" s="912"/>
      <c r="R1665" s="912"/>
      <c r="S1665" s="912"/>
      <c r="T1665" s="912"/>
      <c r="U1665" s="912"/>
      <c r="V1665" s="912"/>
      <c r="W1665" s="912"/>
      <c r="X1665" s="912"/>
      <c r="Y1665" s="912"/>
      <c r="Z1665" s="912"/>
      <c r="AA1665" s="912"/>
      <c r="AB1665" s="912"/>
      <c r="AC1665" s="912"/>
      <c r="AD1665" s="912"/>
      <c r="AE1665" s="912"/>
      <c r="AF1665" s="912"/>
      <c r="AG1665" s="912"/>
      <c r="AH1665" s="912"/>
      <c r="AI1665" s="912"/>
      <c r="AJ1665" s="912"/>
      <c r="AK1665" s="912"/>
      <c r="AL1665" s="912"/>
      <c r="AM1665" s="912"/>
      <c r="AN1665" s="912"/>
      <c r="AO1665" s="912"/>
      <c r="AP1665" s="912"/>
      <c r="AQ1665" s="912"/>
      <c r="AR1665" s="912"/>
      <c r="AS1665" s="912"/>
      <c r="AT1665" s="912"/>
      <c r="AU1665" s="912"/>
      <c r="AV1665" s="912"/>
      <c r="AW1665" s="912"/>
      <c r="AX1665" s="912"/>
      <c r="AY1665" s="912"/>
      <c r="AZ1665" s="912"/>
      <c r="BA1665" s="912"/>
      <c r="BB1665" s="912"/>
      <c r="BC1665" s="912"/>
      <c r="BD1665" s="912"/>
      <c r="BE1665" s="912"/>
      <c r="BF1665" s="913"/>
      <c r="BG1665" s="902"/>
      <c r="BH1665" s="903"/>
      <c r="BI1665" s="903"/>
      <c r="BJ1665" s="903"/>
      <c r="BK1665" s="903"/>
      <c r="BL1665" s="904"/>
    </row>
    <row r="1666" spans="1:97" ht="3" customHeight="1">
      <c r="A1666" s="263"/>
      <c r="B1666" s="975"/>
      <c r="C1666" s="976"/>
      <c r="D1666" s="977"/>
      <c r="E1666" s="339"/>
      <c r="F1666" s="340"/>
      <c r="G1666" s="340"/>
      <c r="H1666" s="340"/>
      <c r="I1666" s="340"/>
      <c r="J1666" s="340"/>
      <c r="K1666" s="340"/>
      <c r="L1666" s="340"/>
      <c r="M1666" s="340"/>
      <c r="N1666" s="340"/>
      <c r="O1666" s="340"/>
      <c r="P1666" s="340"/>
      <c r="Q1666" s="340"/>
      <c r="R1666" s="340"/>
      <c r="S1666" s="340"/>
      <c r="T1666" s="340"/>
      <c r="U1666" s="340"/>
      <c r="V1666" s="340"/>
      <c r="W1666" s="340"/>
      <c r="X1666" s="340"/>
      <c r="Y1666" s="340"/>
      <c r="Z1666" s="340"/>
      <c r="AA1666" s="340"/>
      <c r="AB1666" s="340"/>
      <c r="AC1666" s="340"/>
      <c r="AD1666" s="340"/>
      <c r="AE1666" s="340"/>
      <c r="AF1666" s="340"/>
      <c r="AG1666" s="340"/>
      <c r="AH1666" s="340"/>
      <c r="AI1666" s="340"/>
      <c r="AJ1666" s="340"/>
      <c r="AK1666" s="340"/>
      <c r="AL1666" s="340"/>
      <c r="AM1666" s="340"/>
      <c r="AN1666" s="340"/>
      <c r="AO1666" s="340"/>
      <c r="AP1666" s="340"/>
      <c r="AQ1666" s="340"/>
      <c r="AR1666" s="340"/>
      <c r="AS1666" s="340"/>
      <c r="AT1666" s="340"/>
      <c r="AU1666" s="340"/>
      <c r="AV1666" s="340"/>
      <c r="AW1666" s="340"/>
      <c r="AX1666" s="340"/>
      <c r="AY1666" s="340"/>
      <c r="AZ1666" s="340"/>
      <c r="BA1666" s="340"/>
      <c r="BB1666" s="340"/>
      <c r="BC1666" s="340"/>
      <c r="BD1666" s="340"/>
      <c r="BE1666" s="340"/>
      <c r="BF1666" s="341"/>
      <c r="BG1666" s="905"/>
      <c r="BH1666" s="906"/>
      <c r="BI1666" s="906"/>
      <c r="BJ1666" s="906"/>
      <c r="BK1666" s="906"/>
      <c r="BL1666" s="907"/>
    </row>
    <row r="1667" spans="1:97" s="135" customFormat="1" ht="12.75" customHeight="1">
      <c r="A1667" s="265"/>
      <c r="B1667" s="969" t="s">
        <v>45</v>
      </c>
      <c r="C1667" s="970"/>
      <c r="D1667" s="971"/>
      <c r="E1667" s="908" t="s">
        <v>486</v>
      </c>
      <c r="F1667" s="909"/>
      <c r="G1667" s="909"/>
      <c r="H1667" s="909"/>
      <c r="I1667" s="953"/>
      <c r="J1667" s="953"/>
      <c r="K1667" s="953"/>
      <c r="L1667" s="953"/>
      <c r="M1667" s="953"/>
      <c r="N1667" s="953"/>
      <c r="O1667" s="953"/>
      <c r="P1667" s="953"/>
      <c r="Q1667" s="953"/>
      <c r="R1667" s="953"/>
      <c r="S1667" s="953"/>
      <c r="T1667" s="953"/>
      <c r="U1667" s="953"/>
      <c r="V1667" s="953"/>
      <c r="W1667" s="953"/>
      <c r="X1667" s="953"/>
      <c r="Y1667" s="953"/>
      <c r="Z1667" s="953"/>
      <c r="AA1667" s="953"/>
      <c r="AB1667" s="953"/>
      <c r="AC1667" s="953"/>
      <c r="AD1667" s="953"/>
      <c r="AE1667" s="953"/>
      <c r="AF1667" s="953"/>
      <c r="AG1667" s="953"/>
      <c r="AH1667" s="953"/>
      <c r="AI1667" s="953"/>
      <c r="AJ1667" s="953"/>
      <c r="AK1667" s="953"/>
      <c r="AL1667" s="953"/>
      <c r="AM1667" s="953"/>
      <c r="AN1667" s="953"/>
      <c r="AO1667" s="953"/>
      <c r="AP1667" s="953"/>
      <c r="AQ1667" s="953"/>
      <c r="AR1667" s="953"/>
      <c r="AS1667" s="953"/>
      <c r="AT1667" s="953"/>
      <c r="AU1667" s="953"/>
      <c r="AV1667" s="953"/>
      <c r="AW1667" s="953"/>
      <c r="AX1667" s="953"/>
      <c r="AY1667" s="953"/>
      <c r="AZ1667" s="953"/>
      <c r="BA1667" s="953"/>
      <c r="BB1667" s="953"/>
      <c r="BC1667" s="953"/>
      <c r="BD1667" s="953"/>
      <c r="BE1667" s="953"/>
      <c r="BF1667" s="954"/>
      <c r="BG1667" s="899"/>
      <c r="BH1667" s="900"/>
      <c r="BI1667" s="900"/>
      <c r="BJ1667" s="900"/>
      <c r="BK1667" s="900"/>
      <c r="BL1667" s="901"/>
      <c r="BM1667" s="134"/>
      <c r="BN1667" s="134"/>
      <c r="BO1667" s="134"/>
      <c r="BP1667" s="134"/>
      <c r="BQ1667" s="134"/>
      <c r="BR1667" s="134"/>
      <c r="BS1667" s="134"/>
      <c r="BT1667" s="134"/>
      <c r="BU1667" s="134"/>
      <c r="BV1667" s="134"/>
      <c r="BW1667" s="134"/>
      <c r="BX1667" s="134"/>
      <c r="BY1667" s="134"/>
      <c r="BZ1667" s="134"/>
      <c r="CA1667" s="134"/>
      <c r="CB1667" s="134"/>
    </row>
    <row r="1668" spans="1:97" s="135" customFormat="1" ht="12.75" customHeight="1">
      <c r="A1668" s="265"/>
      <c r="B1668" s="972"/>
      <c r="C1668" s="973"/>
      <c r="D1668" s="974"/>
      <c r="E1668" s="911"/>
      <c r="F1668" s="912"/>
      <c r="G1668" s="912"/>
      <c r="H1668" s="912"/>
      <c r="I1668" s="955"/>
      <c r="J1668" s="955"/>
      <c r="K1668" s="955"/>
      <c r="L1668" s="955"/>
      <c r="M1668" s="955"/>
      <c r="N1668" s="955"/>
      <c r="O1668" s="955"/>
      <c r="P1668" s="955"/>
      <c r="Q1668" s="955"/>
      <c r="R1668" s="955"/>
      <c r="S1668" s="955"/>
      <c r="T1668" s="955"/>
      <c r="U1668" s="955"/>
      <c r="V1668" s="955"/>
      <c r="W1668" s="955"/>
      <c r="X1668" s="955"/>
      <c r="Y1668" s="955"/>
      <c r="Z1668" s="955"/>
      <c r="AA1668" s="955"/>
      <c r="AB1668" s="955"/>
      <c r="AC1668" s="955"/>
      <c r="AD1668" s="955"/>
      <c r="AE1668" s="955"/>
      <c r="AF1668" s="955"/>
      <c r="AG1668" s="955"/>
      <c r="AH1668" s="955"/>
      <c r="AI1668" s="955"/>
      <c r="AJ1668" s="955"/>
      <c r="AK1668" s="955"/>
      <c r="AL1668" s="955"/>
      <c r="AM1668" s="955"/>
      <c r="AN1668" s="955"/>
      <c r="AO1668" s="955"/>
      <c r="AP1668" s="955"/>
      <c r="AQ1668" s="955"/>
      <c r="AR1668" s="955"/>
      <c r="AS1668" s="955"/>
      <c r="AT1668" s="955"/>
      <c r="AU1668" s="955"/>
      <c r="AV1668" s="955"/>
      <c r="AW1668" s="955"/>
      <c r="AX1668" s="955"/>
      <c r="AY1668" s="955"/>
      <c r="AZ1668" s="955"/>
      <c r="BA1668" s="955"/>
      <c r="BB1668" s="955"/>
      <c r="BC1668" s="955"/>
      <c r="BD1668" s="955"/>
      <c r="BE1668" s="955"/>
      <c r="BF1668" s="956"/>
      <c r="BG1668" s="902"/>
      <c r="BH1668" s="903"/>
      <c r="BI1668" s="903"/>
      <c r="BJ1668" s="903"/>
      <c r="BK1668" s="903"/>
      <c r="BL1668" s="904"/>
      <c r="BM1668" s="134"/>
      <c r="BN1668" s="134"/>
      <c r="BO1668" s="134"/>
      <c r="BP1668" s="134"/>
      <c r="BQ1668" s="134"/>
      <c r="BR1668" s="134"/>
      <c r="BS1668" s="134"/>
      <c r="BT1668" s="134"/>
      <c r="BU1668" s="134"/>
      <c r="BV1668" s="134"/>
      <c r="BW1668" s="134"/>
      <c r="BX1668" s="134"/>
      <c r="BY1668" s="134"/>
      <c r="BZ1668" s="134"/>
      <c r="CA1668" s="134"/>
      <c r="CB1668" s="134"/>
    </row>
    <row r="1669" spans="1:97" s="135" customFormat="1" ht="12.75" customHeight="1">
      <c r="A1669" s="265"/>
      <c r="B1669" s="975"/>
      <c r="C1669" s="976"/>
      <c r="D1669" s="977"/>
      <c r="E1669" s="957"/>
      <c r="F1669" s="958"/>
      <c r="G1669" s="958"/>
      <c r="H1669" s="958"/>
      <c r="I1669" s="958"/>
      <c r="J1669" s="958"/>
      <c r="K1669" s="958"/>
      <c r="L1669" s="958"/>
      <c r="M1669" s="958"/>
      <c r="N1669" s="958"/>
      <c r="O1669" s="958"/>
      <c r="P1669" s="958"/>
      <c r="Q1669" s="958"/>
      <c r="R1669" s="958"/>
      <c r="S1669" s="958"/>
      <c r="T1669" s="958"/>
      <c r="U1669" s="958"/>
      <c r="V1669" s="958"/>
      <c r="W1669" s="958"/>
      <c r="X1669" s="958"/>
      <c r="Y1669" s="958"/>
      <c r="Z1669" s="958"/>
      <c r="AA1669" s="958"/>
      <c r="AB1669" s="958"/>
      <c r="AC1669" s="958"/>
      <c r="AD1669" s="958"/>
      <c r="AE1669" s="958"/>
      <c r="AF1669" s="958"/>
      <c r="AG1669" s="958"/>
      <c r="AH1669" s="958"/>
      <c r="AI1669" s="958"/>
      <c r="AJ1669" s="958"/>
      <c r="AK1669" s="958"/>
      <c r="AL1669" s="958"/>
      <c r="AM1669" s="958"/>
      <c r="AN1669" s="958"/>
      <c r="AO1669" s="958"/>
      <c r="AP1669" s="958"/>
      <c r="AQ1669" s="958"/>
      <c r="AR1669" s="958"/>
      <c r="AS1669" s="958"/>
      <c r="AT1669" s="958"/>
      <c r="AU1669" s="958"/>
      <c r="AV1669" s="958"/>
      <c r="AW1669" s="958"/>
      <c r="AX1669" s="958"/>
      <c r="AY1669" s="958"/>
      <c r="AZ1669" s="958"/>
      <c r="BA1669" s="958"/>
      <c r="BB1669" s="958"/>
      <c r="BC1669" s="958"/>
      <c r="BD1669" s="958"/>
      <c r="BE1669" s="958"/>
      <c r="BF1669" s="959"/>
      <c r="BG1669" s="905"/>
      <c r="BH1669" s="906"/>
      <c r="BI1669" s="906"/>
      <c r="BJ1669" s="906"/>
      <c r="BK1669" s="906"/>
      <c r="BL1669" s="907"/>
      <c r="BM1669" s="134"/>
      <c r="BN1669" s="134"/>
      <c r="BO1669" s="134"/>
      <c r="BP1669" s="134"/>
      <c r="BQ1669" s="134"/>
      <c r="BR1669" s="134"/>
      <c r="BS1669" s="134"/>
      <c r="BT1669" s="134"/>
      <c r="BU1669" s="134"/>
      <c r="BV1669" s="134"/>
      <c r="BW1669" s="134"/>
      <c r="BX1669" s="134"/>
      <c r="BY1669" s="134"/>
      <c r="BZ1669" s="134"/>
      <c r="CA1669" s="134"/>
      <c r="CB1669" s="134"/>
    </row>
    <row r="1670" spans="1:97" s="135" customFormat="1" ht="12.75" customHeight="1">
      <c r="A1670" s="265"/>
      <c r="B1670" s="969" t="s">
        <v>47</v>
      </c>
      <c r="C1670" s="970"/>
      <c r="D1670" s="971"/>
      <c r="E1670" s="908" t="s">
        <v>483</v>
      </c>
      <c r="F1670" s="909"/>
      <c r="G1670" s="909"/>
      <c r="H1670" s="909"/>
      <c r="I1670" s="909"/>
      <c r="J1670" s="909"/>
      <c r="K1670" s="909"/>
      <c r="L1670" s="909"/>
      <c r="M1670" s="909"/>
      <c r="N1670" s="909"/>
      <c r="O1670" s="909"/>
      <c r="P1670" s="909"/>
      <c r="Q1670" s="909"/>
      <c r="R1670" s="909"/>
      <c r="S1670" s="909"/>
      <c r="T1670" s="909"/>
      <c r="U1670" s="909"/>
      <c r="V1670" s="909"/>
      <c r="W1670" s="909"/>
      <c r="X1670" s="909"/>
      <c r="Y1670" s="909"/>
      <c r="Z1670" s="909"/>
      <c r="AA1670" s="909"/>
      <c r="AB1670" s="909"/>
      <c r="AC1670" s="909"/>
      <c r="AD1670" s="909"/>
      <c r="AE1670" s="909"/>
      <c r="AF1670" s="909"/>
      <c r="AG1670" s="909"/>
      <c r="AH1670" s="909"/>
      <c r="AI1670" s="909"/>
      <c r="AJ1670" s="909"/>
      <c r="AK1670" s="909"/>
      <c r="AL1670" s="909"/>
      <c r="AM1670" s="909"/>
      <c r="AN1670" s="909"/>
      <c r="AO1670" s="909"/>
      <c r="AP1670" s="909"/>
      <c r="AQ1670" s="909"/>
      <c r="AR1670" s="909"/>
      <c r="AS1670" s="909"/>
      <c r="AT1670" s="909"/>
      <c r="AU1670" s="909"/>
      <c r="AV1670" s="909"/>
      <c r="AW1670" s="909"/>
      <c r="AX1670" s="909"/>
      <c r="AY1670" s="909"/>
      <c r="AZ1670" s="909"/>
      <c r="BA1670" s="909"/>
      <c r="BB1670" s="909"/>
      <c r="BC1670" s="909"/>
      <c r="BD1670" s="909"/>
      <c r="BE1670" s="909"/>
      <c r="BF1670" s="910"/>
      <c r="BG1670" s="899"/>
      <c r="BH1670" s="900"/>
      <c r="BI1670" s="900"/>
      <c r="BJ1670" s="900"/>
      <c r="BK1670" s="900"/>
      <c r="BL1670" s="901"/>
      <c r="BM1670" s="134"/>
      <c r="BN1670" s="134"/>
      <c r="BO1670" s="134"/>
      <c r="BP1670" s="134"/>
      <c r="BQ1670" s="134"/>
      <c r="BR1670" s="134"/>
      <c r="BS1670" s="134"/>
      <c r="BT1670" s="134"/>
      <c r="BU1670" s="134"/>
      <c r="BV1670" s="134"/>
      <c r="BW1670" s="134"/>
      <c r="BX1670" s="134"/>
      <c r="BY1670" s="134"/>
      <c r="BZ1670" s="134"/>
      <c r="CA1670" s="134"/>
      <c r="CB1670" s="134"/>
    </row>
    <row r="1671" spans="1:97" s="135" customFormat="1" ht="12.75" customHeight="1">
      <c r="A1671" s="265"/>
      <c r="B1671" s="972"/>
      <c r="C1671" s="973"/>
      <c r="D1671" s="974"/>
      <c r="E1671" s="911"/>
      <c r="F1671" s="912"/>
      <c r="G1671" s="912"/>
      <c r="H1671" s="912"/>
      <c r="I1671" s="912"/>
      <c r="J1671" s="912"/>
      <c r="K1671" s="912"/>
      <c r="L1671" s="912"/>
      <c r="M1671" s="912"/>
      <c r="N1671" s="912"/>
      <c r="O1671" s="912"/>
      <c r="P1671" s="912"/>
      <c r="Q1671" s="912"/>
      <c r="R1671" s="912"/>
      <c r="S1671" s="912"/>
      <c r="T1671" s="912"/>
      <c r="U1671" s="912"/>
      <c r="V1671" s="912"/>
      <c r="W1671" s="912"/>
      <c r="X1671" s="912"/>
      <c r="Y1671" s="912"/>
      <c r="Z1671" s="912"/>
      <c r="AA1671" s="912"/>
      <c r="AB1671" s="912"/>
      <c r="AC1671" s="912"/>
      <c r="AD1671" s="912"/>
      <c r="AE1671" s="912"/>
      <c r="AF1671" s="912"/>
      <c r="AG1671" s="912"/>
      <c r="AH1671" s="912"/>
      <c r="AI1671" s="912"/>
      <c r="AJ1671" s="912"/>
      <c r="AK1671" s="912"/>
      <c r="AL1671" s="912"/>
      <c r="AM1671" s="912"/>
      <c r="AN1671" s="912"/>
      <c r="AO1671" s="912"/>
      <c r="AP1671" s="912"/>
      <c r="AQ1671" s="912"/>
      <c r="AR1671" s="912"/>
      <c r="AS1671" s="912"/>
      <c r="AT1671" s="912"/>
      <c r="AU1671" s="912"/>
      <c r="AV1671" s="912"/>
      <c r="AW1671" s="912"/>
      <c r="AX1671" s="912"/>
      <c r="AY1671" s="912"/>
      <c r="AZ1671" s="912"/>
      <c r="BA1671" s="912"/>
      <c r="BB1671" s="912"/>
      <c r="BC1671" s="912"/>
      <c r="BD1671" s="912"/>
      <c r="BE1671" s="912"/>
      <c r="BF1671" s="913"/>
      <c r="BG1671" s="902"/>
      <c r="BH1671" s="903"/>
      <c r="BI1671" s="903"/>
      <c r="BJ1671" s="903"/>
      <c r="BK1671" s="903"/>
      <c r="BL1671" s="904"/>
      <c r="BM1671" s="134"/>
      <c r="BN1671" s="134"/>
      <c r="BO1671" s="134"/>
      <c r="BP1671" s="134"/>
      <c r="BQ1671" s="134"/>
      <c r="BR1671" s="134"/>
      <c r="BS1671" s="134"/>
      <c r="BT1671" s="134"/>
      <c r="BU1671" s="134"/>
      <c r="BV1671" s="134"/>
      <c r="BW1671" s="134"/>
      <c r="BX1671" s="134"/>
      <c r="BY1671" s="134"/>
      <c r="BZ1671" s="134"/>
      <c r="CA1671" s="134"/>
      <c r="CB1671" s="134"/>
    </row>
    <row r="1672" spans="1:97" s="135" customFormat="1" ht="12.75" customHeight="1">
      <c r="A1672" s="265"/>
      <c r="B1672" s="975"/>
      <c r="C1672" s="976"/>
      <c r="D1672" s="977"/>
      <c r="E1672" s="914"/>
      <c r="F1672" s="915"/>
      <c r="G1672" s="915"/>
      <c r="H1672" s="915"/>
      <c r="I1672" s="915"/>
      <c r="J1672" s="915"/>
      <c r="K1672" s="915"/>
      <c r="L1672" s="915"/>
      <c r="M1672" s="915"/>
      <c r="N1672" s="915"/>
      <c r="O1672" s="915"/>
      <c r="P1672" s="915"/>
      <c r="Q1672" s="915"/>
      <c r="R1672" s="915"/>
      <c r="S1672" s="915"/>
      <c r="T1672" s="915"/>
      <c r="U1672" s="915"/>
      <c r="V1672" s="915"/>
      <c r="W1672" s="915"/>
      <c r="X1672" s="915"/>
      <c r="Y1672" s="915"/>
      <c r="Z1672" s="915"/>
      <c r="AA1672" s="915"/>
      <c r="AB1672" s="915"/>
      <c r="AC1672" s="915"/>
      <c r="AD1672" s="915"/>
      <c r="AE1672" s="915"/>
      <c r="AF1672" s="915"/>
      <c r="AG1672" s="915"/>
      <c r="AH1672" s="915"/>
      <c r="AI1672" s="915"/>
      <c r="AJ1672" s="915"/>
      <c r="AK1672" s="915"/>
      <c r="AL1672" s="915"/>
      <c r="AM1672" s="915"/>
      <c r="AN1672" s="915"/>
      <c r="AO1672" s="915"/>
      <c r="AP1672" s="915"/>
      <c r="AQ1672" s="915"/>
      <c r="AR1672" s="915"/>
      <c r="AS1672" s="915"/>
      <c r="AT1672" s="915"/>
      <c r="AU1672" s="915"/>
      <c r="AV1672" s="915"/>
      <c r="AW1672" s="915"/>
      <c r="AX1672" s="915"/>
      <c r="AY1672" s="915"/>
      <c r="AZ1672" s="915"/>
      <c r="BA1672" s="915"/>
      <c r="BB1672" s="915"/>
      <c r="BC1672" s="915"/>
      <c r="BD1672" s="915"/>
      <c r="BE1672" s="915"/>
      <c r="BF1672" s="916"/>
      <c r="BG1672" s="905"/>
      <c r="BH1672" s="906"/>
      <c r="BI1672" s="906"/>
      <c r="BJ1672" s="906"/>
      <c r="BK1672" s="906"/>
      <c r="BL1672" s="907"/>
      <c r="BM1672" s="134"/>
      <c r="BN1672" s="134"/>
      <c r="BO1672" s="134"/>
      <c r="BP1672" s="134"/>
      <c r="BQ1672" s="134"/>
      <c r="BR1672" s="134"/>
      <c r="BS1672" s="134"/>
      <c r="BT1672" s="134"/>
      <c r="BU1672" s="134"/>
      <c r="BV1672" s="134"/>
      <c r="BW1672" s="134"/>
      <c r="BX1672" s="134"/>
      <c r="BY1672" s="134"/>
      <c r="BZ1672" s="134"/>
      <c r="CA1672" s="134"/>
      <c r="CB1672" s="134"/>
    </row>
    <row r="1673" spans="1:97" s="827" customFormat="1" ht="9.75" customHeight="1">
      <c r="BG1673" s="828"/>
      <c r="BH1673" s="828"/>
      <c r="BI1673" s="828"/>
      <c r="BJ1673" s="828"/>
      <c r="BK1673" s="828"/>
      <c r="BL1673" s="829"/>
      <c r="BM1673" s="829"/>
      <c r="BN1673" s="829"/>
      <c r="BO1673" s="829"/>
      <c r="BP1673" s="829"/>
      <c r="BQ1673" s="829"/>
      <c r="BR1673" s="829"/>
      <c r="BS1673" s="829"/>
      <c r="BT1673" s="829"/>
      <c r="BU1673" s="829"/>
      <c r="BV1673" s="829"/>
      <c r="BW1673" s="829"/>
      <c r="BX1673" s="829"/>
      <c r="BY1673" s="829"/>
      <c r="BZ1673" s="829"/>
      <c r="CA1673" s="829"/>
    </row>
    <row r="1674" spans="1:97" s="830" customFormat="1" ht="12.75" customHeight="1">
      <c r="B1674" s="831"/>
      <c r="C1674" s="831"/>
      <c r="D1674" s="831"/>
      <c r="E1674" s="858" t="s">
        <v>1513</v>
      </c>
      <c r="F1674" s="859"/>
      <c r="G1674" s="859"/>
      <c r="H1674" s="859"/>
      <c r="I1674" s="859"/>
      <c r="J1674" s="859"/>
      <c r="K1674" s="859"/>
      <c r="L1674" s="859"/>
      <c r="M1674" s="859"/>
      <c r="N1674" s="859"/>
      <c r="O1674" s="859"/>
      <c r="P1674" s="859"/>
      <c r="Q1674" s="859"/>
      <c r="R1674" s="859"/>
      <c r="S1674" s="859"/>
      <c r="T1674" s="859"/>
      <c r="U1674" s="859"/>
      <c r="V1674" s="859"/>
      <c r="W1674" s="859"/>
      <c r="X1674" s="859"/>
      <c r="Y1674" s="859"/>
      <c r="Z1674" s="859"/>
      <c r="AA1674" s="859"/>
      <c r="AB1674" s="859"/>
      <c r="AC1674" s="859"/>
      <c r="AD1674" s="859"/>
      <c r="AE1674" s="860"/>
      <c r="AF1674" s="864"/>
      <c r="AG1674" s="865"/>
      <c r="AH1674" s="865"/>
      <c r="AI1674" s="865"/>
      <c r="AJ1674" s="865"/>
      <c r="AK1674" s="865"/>
      <c r="AL1674" s="865"/>
      <c r="AM1674" s="865"/>
      <c r="AN1674" s="865"/>
      <c r="AO1674" s="865"/>
      <c r="AP1674" s="866"/>
      <c r="AQ1674" s="870"/>
      <c r="AR1674" s="870"/>
      <c r="AS1674" s="870"/>
      <c r="AT1674" s="870"/>
      <c r="AU1674" s="870"/>
      <c r="AV1674" s="870"/>
      <c r="AW1674" s="870"/>
      <c r="AX1674" s="870"/>
      <c r="AY1674" s="870"/>
      <c r="AZ1674" s="870"/>
      <c r="BA1674" s="870"/>
      <c r="BB1674" s="870"/>
      <c r="BC1674" s="870"/>
      <c r="BD1674" s="870"/>
      <c r="BE1674" s="870"/>
      <c r="BF1674" s="870"/>
      <c r="BG1674" s="832"/>
      <c r="BH1674" s="832"/>
      <c r="BI1674" s="832"/>
      <c r="BJ1674" s="832"/>
      <c r="BK1674" s="832"/>
      <c r="BL1674" s="832"/>
      <c r="BM1674" s="857" t="s">
        <v>82</v>
      </c>
      <c r="BN1674" s="857"/>
      <c r="BO1674" s="857"/>
      <c r="BP1674" s="857"/>
      <c r="BQ1674" s="857"/>
      <c r="BR1674" s="857"/>
      <c r="BS1674" s="857"/>
      <c r="BT1674" s="857"/>
      <c r="BU1674" s="857"/>
      <c r="BV1674" s="857"/>
      <c r="BW1674" s="857"/>
      <c r="BX1674" s="832"/>
      <c r="BY1674" s="832"/>
      <c r="BZ1674" s="832"/>
      <c r="CA1674" s="832"/>
      <c r="CB1674" s="832"/>
      <c r="CC1674" s="832"/>
      <c r="CD1674" s="832"/>
      <c r="CE1674" s="832"/>
      <c r="CF1674" s="832"/>
      <c r="CG1674" s="832"/>
      <c r="CH1674" s="832"/>
      <c r="CK1674" s="833"/>
      <c r="CL1674" s="834"/>
      <c r="CM1674" s="834"/>
      <c r="CN1674" s="834"/>
      <c r="CO1674" s="834"/>
      <c r="CP1674" s="834"/>
      <c r="CQ1674" s="834"/>
      <c r="CR1674" s="834"/>
      <c r="CS1674" s="834"/>
    </row>
    <row r="1675" spans="1:97" s="830" customFormat="1" ht="12.75" customHeight="1">
      <c r="B1675" s="831"/>
      <c r="C1675" s="831"/>
      <c r="D1675" s="831"/>
      <c r="E1675" s="861"/>
      <c r="F1675" s="862"/>
      <c r="G1675" s="862"/>
      <c r="H1675" s="862"/>
      <c r="I1675" s="862"/>
      <c r="J1675" s="862"/>
      <c r="K1675" s="862"/>
      <c r="L1675" s="862"/>
      <c r="M1675" s="862"/>
      <c r="N1675" s="862"/>
      <c r="O1675" s="862"/>
      <c r="P1675" s="862"/>
      <c r="Q1675" s="862"/>
      <c r="R1675" s="862"/>
      <c r="S1675" s="862"/>
      <c r="T1675" s="862"/>
      <c r="U1675" s="862"/>
      <c r="V1675" s="862"/>
      <c r="W1675" s="862"/>
      <c r="X1675" s="862"/>
      <c r="Y1675" s="862"/>
      <c r="Z1675" s="862"/>
      <c r="AA1675" s="862"/>
      <c r="AB1675" s="862"/>
      <c r="AC1675" s="862"/>
      <c r="AD1675" s="862"/>
      <c r="AE1675" s="863"/>
      <c r="AF1675" s="867"/>
      <c r="AG1675" s="868"/>
      <c r="AH1675" s="868"/>
      <c r="AI1675" s="868"/>
      <c r="AJ1675" s="868"/>
      <c r="AK1675" s="868"/>
      <c r="AL1675" s="868"/>
      <c r="AM1675" s="868"/>
      <c r="AN1675" s="868"/>
      <c r="AO1675" s="868"/>
      <c r="AP1675" s="869"/>
      <c r="AQ1675" s="870"/>
      <c r="AR1675" s="870"/>
      <c r="AS1675" s="870"/>
      <c r="AT1675" s="870"/>
      <c r="AU1675" s="870"/>
      <c r="AV1675" s="870"/>
      <c r="AW1675" s="870"/>
      <c r="AX1675" s="870"/>
      <c r="AY1675" s="870"/>
      <c r="AZ1675" s="870"/>
      <c r="BA1675" s="870"/>
      <c r="BB1675" s="870"/>
      <c r="BC1675" s="870"/>
      <c r="BD1675" s="870"/>
      <c r="BE1675" s="870"/>
      <c r="BF1675" s="870"/>
      <c r="BG1675" s="832"/>
      <c r="BH1675" s="832"/>
      <c r="BI1675" s="832"/>
      <c r="BJ1675" s="832"/>
      <c r="BK1675" s="832"/>
      <c r="BL1675" s="832"/>
      <c r="BM1675" s="832"/>
      <c r="BN1675" s="832"/>
      <c r="BO1675" s="832"/>
      <c r="BP1675" s="832"/>
      <c r="BQ1675" s="832"/>
      <c r="BR1675" s="832"/>
      <c r="BS1675" s="832"/>
      <c r="BT1675" s="832"/>
      <c r="BU1675" s="832"/>
      <c r="BV1675" s="832"/>
      <c r="BW1675" s="832"/>
      <c r="BX1675" s="832"/>
      <c r="BY1675" s="832"/>
      <c r="BZ1675" s="832"/>
      <c r="CA1675" s="832"/>
      <c r="CB1675" s="832"/>
      <c r="CC1675" s="832"/>
      <c r="CD1675" s="832"/>
      <c r="CE1675" s="832"/>
      <c r="CF1675" s="832"/>
      <c r="CG1675" s="832"/>
      <c r="CH1675" s="832"/>
      <c r="CK1675" s="833"/>
      <c r="CL1675" s="833"/>
      <c r="CM1675" s="833"/>
      <c r="CN1675" s="833"/>
      <c r="CO1675" s="833"/>
      <c r="CP1675" s="834"/>
      <c r="CQ1675" s="834"/>
      <c r="CR1675" s="834"/>
      <c r="CS1675" s="834"/>
    </row>
    <row r="1676" spans="1:97" s="8" customFormat="1" ht="12.75" customHeight="1">
      <c r="A1676" s="266"/>
      <c r="B1676" s="9"/>
      <c r="C1676" s="9"/>
      <c r="D1676" s="9"/>
      <c r="E1676" s="9"/>
      <c r="F1676" s="9"/>
      <c r="G1676" s="9"/>
      <c r="H1676" s="9"/>
      <c r="I1676" s="9"/>
      <c r="J1676" s="9"/>
      <c r="K1676" s="9"/>
      <c r="L1676" s="9"/>
      <c r="M1676" s="9"/>
      <c r="N1676" s="9"/>
      <c r="O1676" s="9"/>
      <c r="P1676" s="9"/>
      <c r="Q1676" s="9"/>
      <c r="R1676" s="9"/>
      <c r="S1676" s="9"/>
      <c r="BG1676" s="102"/>
      <c r="BH1676" s="102"/>
      <c r="BI1676" s="102"/>
      <c r="BJ1676" s="102"/>
      <c r="BK1676" s="102"/>
      <c r="BL1676" s="102"/>
      <c r="BM1676" s="136"/>
      <c r="BN1676" s="136"/>
      <c r="BO1676" s="136"/>
      <c r="BP1676" s="136"/>
      <c r="BQ1676" s="136"/>
      <c r="BR1676" s="136"/>
      <c r="BS1676" s="136"/>
      <c r="BT1676" s="136"/>
      <c r="BU1676" s="136"/>
      <c r="BV1676" s="136"/>
      <c r="BW1676" s="136"/>
      <c r="BX1676" s="136"/>
      <c r="BY1676" s="136"/>
      <c r="BZ1676" s="136"/>
      <c r="CA1676" s="136"/>
      <c r="CB1676" s="136"/>
    </row>
    <row r="1677" spans="1:97" s="135" customFormat="1" ht="19.5" customHeight="1">
      <c r="A1677" s="113" t="s">
        <v>865</v>
      </c>
      <c r="B1677" s="90"/>
      <c r="C1677" s="90"/>
      <c r="D1677" s="11"/>
      <c r="E1677" s="12"/>
      <c r="F1677" s="12"/>
      <c r="G1677" s="12"/>
      <c r="H1677" s="12"/>
      <c r="I1677" s="12"/>
      <c r="J1677" s="12"/>
      <c r="K1677" s="12"/>
      <c r="L1677" s="12"/>
      <c r="M1677" s="12"/>
      <c r="N1677" s="12"/>
      <c r="O1677" s="12"/>
      <c r="P1677" s="12"/>
      <c r="Q1677" s="12"/>
      <c r="R1677" s="12"/>
      <c r="S1677" s="12"/>
      <c r="T1677" s="12"/>
      <c r="U1677" s="12"/>
      <c r="V1677" s="12"/>
      <c r="W1677" s="13"/>
      <c r="X1677" s="13"/>
      <c r="Y1677" s="13"/>
      <c r="Z1677" s="13"/>
      <c r="AA1677" s="13"/>
      <c r="AB1677" s="13"/>
      <c r="AC1677" s="13"/>
      <c r="AD1677" s="13"/>
      <c r="AE1677" s="13"/>
      <c r="AF1677" s="13"/>
      <c r="AG1677" s="20"/>
      <c r="AH1677" s="20"/>
      <c r="AI1677" s="20"/>
      <c r="AJ1677" s="20"/>
      <c r="AK1677" s="138"/>
      <c r="AL1677" s="6"/>
      <c r="AM1677" s="6"/>
      <c r="AN1677" s="6"/>
      <c r="AO1677" s="6"/>
      <c r="AP1677" s="6"/>
      <c r="AQ1677" s="6"/>
      <c r="AR1677" s="6"/>
      <c r="AS1677" s="6"/>
      <c r="AT1677" s="6"/>
      <c r="AU1677" s="6"/>
      <c r="AV1677" s="6"/>
      <c r="AW1677" s="6"/>
      <c r="AX1677" s="6"/>
      <c r="AY1677" s="6"/>
      <c r="AZ1677" s="6"/>
      <c r="BA1677" s="6"/>
      <c r="BB1677" s="6"/>
      <c r="BC1677" s="6"/>
      <c r="BD1677" s="6"/>
      <c r="BE1677" s="6"/>
      <c r="BF1677" s="6"/>
      <c r="BG1677" s="87"/>
      <c r="BH1677" s="87"/>
      <c r="BI1677" s="87"/>
      <c r="BJ1677" s="87"/>
      <c r="BK1677" s="87"/>
      <c r="BL1677" s="87"/>
      <c r="BM1677" s="134"/>
      <c r="BN1677" s="134"/>
      <c r="BO1677" s="134"/>
      <c r="BP1677" s="134"/>
      <c r="BQ1677" s="134"/>
      <c r="BR1677" s="134"/>
      <c r="BS1677" s="134"/>
      <c r="BT1677" s="134"/>
      <c r="BU1677" s="134"/>
      <c r="BV1677" s="134"/>
      <c r="BW1677" s="134"/>
      <c r="BX1677" s="134"/>
      <c r="BY1677" s="134"/>
      <c r="BZ1677" s="134"/>
      <c r="CA1677" s="134"/>
      <c r="CB1677" s="134"/>
    </row>
    <row r="1678" spans="1:97" s="15" customFormat="1" ht="17.25" customHeight="1">
      <c r="A1678" s="113"/>
      <c r="B1678" s="925" t="s">
        <v>1558</v>
      </c>
      <c r="C1678" s="926"/>
      <c r="D1678" s="926"/>
      <c r="E1678" s="926"/>
      <c r="F1678" s="926"/>
      <c r="G1678" s="926"/>
      <c r="H1678" s="926"/>
      <c r="I1678" s="926"/>
      <c r="J1678" s="926"/>
      <c r="K1678" s="926"/>
      <c r="L1678" s="926"/>
      <c r="M1678" s="926"/>
      <c r="N1678" s="926"/>
      <c r="O1678" s="926"/>
      <c r="P1678" s="926"/>
      <c r="Q1678" s="926"/>
      <c r="R1678" s="926"/>
      <c r="S1678" s="926"/>
      <c r="T1678" s="926"/>
      <c r="U1678" s="926"/>
      <c r="V1678" s="926"/>
      <c r="W1678" s="926"/>
      <c r="X1678" s="926"/>
      <c r="Y1678" s="926"/>
      <c r="Z1678" s="926"/>
      <c r="AA1678" s="926"/>
      <c r="AB1678" s="926"/>
      <c r="AC1678" s="926"/>
      <c r="AD1678" s="926"/>
      <c r="AE1678" s="926"/>
      <c r="AF1678" s="926"/>
      <c r="AG1678" s="926"/>
      <c r="AH1678" s="926"/>
      <c r="AI1678" s="926"/>
      <c r="AJ1678" s="926"/>
      <c r="AK1678" s="926"/>
      <c r="AL1678" s="926"/>
      <c r="AM1678" s="926"/>
      <c r="AN1678" s="926"/>
      <c r="AO1678" s="926"/>
      <c r="AP1678" s="926"/>
      <c r="AQ1678" s="926"/>
      <c r="AR1678" s="926"/>
      <c r="AS1678" s="926"/>
      <c r="AT1678" s="926"/>
      <c r="AU1678" s="926"/>
      <c r="AV1678" s="926"/>
      <c r="AW1678" s="926"/>
      <c r="AX1678" s="926"/>
      <c r="AY1678" s="926"/>
      <c r="AZ1678" s="926"/>
      <c r="BA1678" s="926"/>
      <c r="BB1678" s="926"/>
      <c r="BC1678" s="926"/>
      <c r="BD1678" s="926"/>
      <c r="BE1678" s="926"/>
      <c r="BF1678" s="926"/>
      <c r="BG1678" s="926"/>
      <c r="BH1678" s="926"/>
      <c r="BI1678" s="926"/>
      <c r="BJ1678" s="926"/>
      <c r="BK1678" s="926"/>
      <c r="BL1678" s="927"/>
      <c r="BM1678" s="103"/>
      <c r="BN1678" s="103"/>
      <c r="BO1678" s="103"/>
      <c r="BP1678" s="103"/>
      <c r="BQ1678" s="103"/>
      <c r="BR1678" s="103"/>
      <c r="BS1678" s="103"/>
      <c r="BT1678" s="103"/>
      <c r="BU1678" s="103"/>
    </row>
    <row r="1679" spans="1:97" s="135" customFormat="1" ht="12.75" customHeight="1">
      <c r="A1679" s="265"/>
      <c r="B1679" s="969" t="s">
        <v>30</v>
      </c>
      <c r="C1679" s="970"/>
      <c r="D1679" s="971"/>
      <c r="E1679" s="940" t="s">
        <v>866</v>
      </c>
      <c r="F1679" s="941"/>
      <c r="G1679" s="941"/>
      <c r="H1679" s="941"/>
      <c r="I1679" s="941"/>
      <c r="J1679" s="941"/>
      <c r="K1679" s="941"/>
      <c r="L1679" s="941"/>
      <c r="M1679" s="941"/>
      <c r="N1679" s="941"/>
      <c r="O1679" s="941"/>
      <c r="P1679" s="941"/>
      <c r="Q1679" s="941"/>
      <c r="R1679" s="941"/>
      <c r="S1679" s="941"/>
      <c r="T1679" s="941"/>
      <c r="U1679" s="941"/>
      <c r="V1679" s="941"/>
      <c r="W1679" s="941"/>
      <c r="X1679" s="941"/>
      <c r="Y1679" s="941"/>
      <c r="Z1679" s="941"/>
      <c r="AA1679" s="941"/>
      <c r="AB1679" s="941"/>
      <c r="AC1679" s="941"/>
      <c r="AD1679" s="941"/>
      <c r="AE1679" s="941"/>
      <c r="AF1679" s="941"/>
      <c r="AG1679" s="941"/>
      <c r="AH1679" s="941"/>
      <c r="AI1679" s="941"/>
      <c r="AJ1679" s="941"/>
      <c r="AK1679" s="941"/>
      <c r="AL1679" s="941"/>
      <c r="AM1679" s="941"/>
      <c r="AN1679" s="941"/>
      <c r="AO1679" s="941"/>
      <c r="AP1679" s="941"/>
      <c r="AQ1679" s="941"/>
      <c r="AR1679" s="941"/>
      <c r="AS1679" s="941"/>
      <c r="AT1679" s="941"/>
      <c r="AU1679" s="941"/>
      <c r="AV1679" s="941"/>
      <c r="AW1679" s="941"/>
      <c r="AX1679" s="941"/>
      <c r="AY1679" s="941"/>
      <c r="AZ1679" s="941"/>
      <c r="BA1679" s="941"/>
      <c r="BB1679" s="941"/>
      <c r="BC1679" s="941"/>
      <c r="BD1679" s="941"/>
      <c r="BE1679" s="941"/>
      <c r="BF1679" s="942"/>
      <c r="BG1679" s="899"/>
      <c r="BH1679" s="900"/>
      <c r="BI1679" s="900"/>
      <c r="BJ1679" s="900"/>
      <c r="BK1679" s="900"/>
      <c r="BL1679" s="901"/>
      <c r="BM1679" s="134"/>
      <c r="BN1679" s="134"/>
      <c r="BO1679" s="134"/>
      <c r="BP1679" s="134"/>
      <c r="BQ1679" s="134"/>
      <c r="BR1679" s="134"/>
      <c r="BS1679" s="134"/>
      <c r="BT1679" s="134"/>
      <c r="BU1679" s="134"/>
      <c r="BV1679" s="134"/>
      <c r="BW1679" s="134"/>
      <c r="BX1679" s="134"/>
      <c r="BY1679" s="134"/>
      <c r="BZ1679" s="134"/>
      <c r="CA1679" s="134"/>
      <c r="CB1679" s="134"/>
    </row>
    <row r="1680" spans="1:97" s="135" customFormat="1" ht="12.75" customHeight="1">
      <c r="A1680" s="265"/>
      <c r="B1680" s="972"/>
      <c r="C1680" s="973"/>
      <c r="D1680" s="974"/>
      <c r="E1680" s="943"/>
      <c r="F1680" s="944"/>
      <c r="G1680" s="944"/>
      <c r="H1680" s="944"/>
      <c r="I1680" s="944"/>
      <c r="J1680" s="944"/>
      <c r="K1680" s="944"/>
      <c r="L1680" s="944"/>
      <c r="M1680" s="944"/>
      <c r="N1680" s="944"/>
      <c r="O1680" s="944"/>
      <c r="P1680" s="944"/>
      <c r="Q1680" s="944"/>
      <c r="R1680" s="944"/>
      <c r="S1680" s="944"/>
      <c r="T1680" s="944"/>
      <c r="U1680" s="944"/>
      <c r="V1680" s="944"/>
      <c r="W1680" s="944"/>
      <c r="X1680" s="944"/>
      <c r="Y1680" s="944"/>
      <c r="Z1680" s="944"/>
      <c r="AA1680" s="944"/>
      <c r="AB1680" s="944"/>
      <c r="AC1680" s="944"/>
      <c r="AD1680" s="944"/>
      <c r="AE1680" s="944"/>
      <c r="AF1680" s="944"/>
      <c r="AG1680" s="944"/>
      <c r="AH1680" s="944"/>
      <c r="AI1680" s="944"/>
      <c r="AJ1680" s="944"/>
      <c r="AK1680" s="944"/>
      <c r="AL1680" s="944"/>
      <c r="AM1680" s="944"/>
      <c r="AN1680" s="944"/>
      <c r="AO1680" s="944"/>
      <c r="AP1680" s="944"/>
      <c r="AQ1680" s="944"/>
      <c r="AR1680" s="944"/>
      <c r="AS1680" s="944"/>
      <c r="AT1680" s="944"/>
      <c r="AU1680" s="944"/>
      <c r="AV1680" s="944"/>
      <c r="AW1680" s="944"/>
      <c r="AX1680" s="944"/>
      <c r="AY1680" s="944"/>
      <c r="AZ1680" s="944"/>
      <c r="BA1680" s="944"/>
      <c r="BB1680" s="944"/>
      <c r="BC1680" s="944"/>
      <c r="BD1680" s="944"/>
      <c r="BE1680" s="944"/>
      <c r="BF1680" s="945"/>
      <c r="BG1680" s="902"/>
      <c r="BH1680" s="903"/>
      <c r="BI1680" s="903"/>
      <c r="BJ1680" s="903"/>
      <c r="BK1680" s="903"/>
      <c r="BL1680" s="904"/>
      <c r="BM1680" s="134"/>
      <c r="BN1680" s="134"/>
      <c r="BO1680" s="134"/>
      <c r="BP1680" s="134"/>
      <c r="BQ1680" s="134"/>
      <c r="BR1680" s="134"/>
      <c r="BS1680" s="134"/>
      <c r="BT1680" s="134"/>
      <c r="BU1680" s="134"/>
      <c r="BV1680" s="134"/>
      <c r="BW1680" s="134"/>
      <c r="BX1680" s="134"/>
      <c r="BY1680" s="134"/>
      <c r="BZ1680" s="134"/>
      <c r="CA1680" s="134"/>
      <c r="CB1680" s="134"/>
    </row>
    <row r="1681" spans="1:97" s="16" customFormat="1" ht="12.75" customHeight="1">
      <c r="A1681" s="262"/>
      <c r="B1681" s="972"/>
      <c r="C1681" s="973"/>
      <c r="D1681" s="974"/>
      <c r="E1681" s="943"/>
      <c r="F1681" s="944"/>
      <c r="G1681" s="944"/>
      <c r="H1681" s="944"/>
      <c r="I1681" s="944"/>
      <c r="J1681" s="944"/>
      <c r="K1681" s="944"/>
      <c r="L1681" s="944"/>
      <c r="M1681" s="944"/>
      <c r="N1681" s="944"/>
      <c r="O1681" s="944"/>
      <c r="P1681" s="944"/>
      <c r="Q1681" s="944"/>
      <c r="R1681" s="944"/>
      <c r="S1681" s="944"/>
      <c r="T1681" s="944"/>
      <c r="U1681" s="944"/>
      <c r="V1681" s="944"/>
      <c r="W1681" s="944"/>
      <c r="X1681" s="944"/>
      <c r="Y1681" s="944"/>
      <c r="Z1681" s="944"/>
      <c r="AA1681" s="944"/>
      <c r="AB1681" s="944"/>
      <c r="AC1681" s="944"/>
      <c r="AD1681" s="944"/>
      <c r="AE1681" s="944"/>
      <c r="AF1681" s="944"/>
      <c r="AG1681" s="944"/>
      <c r="AH1681" s="944"/>
      <c r="AI1681" s="944"/>
      <c r="AJ1681" s="944"/>
      <c r="AK1681" s="944"/>
      <c r="AL1681" s="944"/>
      <c r="AM1681" s="944"/>
      <c r="AN1681" s="944"/>
      <c r="AO1681" s="944"/>
      <c r="AP1681" s="944"/>
      <c r="AQ1681" s="944"/>
      <c r="AR1681" s="944"/>
      <c r="AS1681" s="944"/>
      <c r="AT1681" s="944"/>
      <c r="AU1681" s="944"/>
      <c r="AV1681" s="944"/>
      <c r="AW1681" s="944"/>
      <c r="AX1681" s="944"/>
      <c r="AY1681" s="944"/>
      <c r="AZ1681" s="944"/>
      <c r="BA1681" s="944"/>
      <c r="BB1681" s="944"/>
      <c r="BC1681" s="944"/>
      <c r="BD1681" s="944"/>
      <c r="BE1681" s="944"/>
      <c r="BF1681" s="945"/>
      <c r="BG1681" s="902"/>
      <c r="BH1681" s="903"/>
      <c r="BI1681" s="903"/>
      <c r="BJ1681" s="903"/>
      <c r="BK1681" s="903"/>
      <c r="BL1681" s="904"/>
      <c r="BM1681" s="137"/>
      <c r="BN1681" s="137"/>
      <c r="BO1681" s="137"/>
      <c r="BP1681" s="137"/>
      <c r="BQ1681" s="137"/>
      <c r="BR1681" s="137"/>
      <c r="BS1681" s="137"/>
      <c r="BT1681" s="137"/>
      <c r="BU1681" s="137"/>
      <c r="BV1681" s="137"/>
      <c r="BW1681" s="137"/>
      <c r="BX1681" s="137"/>
      <c r="BY1681" s="137"/>
      <c r="BZ1681" s="137"/>
      <c r="CA1681" s="137"/>
      <c r="CB1681" s="137"/>
    </row>
    <row r="1682" spans="1:97" ht="12.75" customHeight="1">
      <c r="A1682" s="263"/>
      <c r="B1682" s="972"/>
      <c r="C1682" s="973"/>
      <c r="D1682" s="974"/>
      <c r="E1682" s="943"/>
      <c r="F1682" s="944"/>
      <c r="G1682" s="944"/>
      <c r="H1682" s="944"/>
      <c r="I1682" s="944"/>
      <c r="J1682" s="944"/>
      <c r="K1682" s="944"/>
      <c r="L1682" s="944"/>
      <c r="M1682" s="944"/>
      <c r="N1682" s="944"/>
      <c r="O1682" s="944"/>
      <c r="P1682" s="944"/>
      <c r="Q1682" s="944"/>
      <c r="R1682" s="944"/>
      <c r="S1682" s="944"/>
      <c r="T1682" s="944"/>
      <c r="U1682" s="944"/>
      <c r="V1682" s="944"/>
      <c r="W1682" s="944"/>
      <c r="X1682" s="944"/>
      <c r="Y1682" s="944"/>
      <c r="Z1682" s="944"/>
      <c r="AA1682" s="944"/>
      <c r="AB1682" s="944"/>
      <c r="AC1682" s="944"/>
      <c r="AD1682" s="944"/>
      <c r="AE1682" s="944"/>
      <c r="AF1682" s="944"/>
      <c r="AG1682" s="944"/>
      <c r="AH1682" s="944"/>
      <c r="AI1682" s="944"/>
      <c r="AJ1682" s="944"/>
      <c r="AK1682" s="944"/>
      <c r="AL1682" s="944"/>
      <c r="AM1682" s="944"/>
      <c r="AN1682" s="944"/>
      <c r="AO1682" s="944"/>
      <c r="AP1682" s="944"/>
      <c r="AQ1682" s="944"/>
      <c r="AR1682" s="944"/>
      <c r="AS1682" s="944"/>
      <c r="AT1682" s="944"/>
      <c r="AU1682" s="944"/>
      <c r="AV1682" s="944"/>
      <c r="AW1682" s="944"/>
      <c r="AX1682" s="944"/>
      <c r="AY1682" s="944"/>
      <c r="AZ1682" s="944"/>
      <c r="BA1682" s="944"/>
      <c r="BB1682" s="944"/>
      <c r="BC1682" s="944"/>
      <c r="BD1682" s="944"/>
      <c r="BE1682" s="944"/>
      <c r="BF1682" s="945"/>
      <c r="BG1682" s="902"/>
      <c r="BH1682" s="903"/>
      <c r="BI1682" s="903"/>
      <c r="BJ1682" s="903"/>
      <c r="BK1682" s="903"/>
      <c r="BL1682" s="904"/>
    </row>
    <row r="1683" spans="1:97" ht="12.75" customHeight="1">
      <c r="A1683" s="263"/>
      <c r="B1683" s="972"/>
      <c r="C1683" s="973"/>
      <c r="D1683" s="974"/>
      <c r="E1683" s="943"/>
      <c r="F1683" s="944"/>
      <c r="G1683" s="944"/>
      <c r="H1683" s="944"/>
      <c r="I1683" s="944"/>
      <c r="J1683" s="944"/>
      <c r="K1683" s="944"/>
      <c r="L1683" s="944"/>
      <c r="M1683" s="944"/>
      <c r="N1683" s="944"/>
      <c r="O1683" s="944"/>
      <c r="P1683" s="944"/>
      <c r="Q1683" s="944"/>
      <c r="R1683" s="944"/>
      <c r="S1683" s="944"/>
      <c r="T1683" s="944"/>
      <c r="U1683" s="944"/>
      <c r="V1683" s="944"/>
      <c r="W1683" s="944"/>
      <c r="X1683" s="944"/>
      <c r="Y1683" s="944"/>
      <c r="Z1683" s="944"/>
      <c r="AA1683" s="944"/>
      <c r="AB1683" s="944"/>
      <c r="AC1683" s="944"/>
      <c r="AD1683" s="944"/>
      <c r="AE1683" s="944"/>
      <c r="AF1683" s="944"/>
      <c r="AG1683" s="944"/>
      <c r="AH1683" s="944"/>
      <c r="AI1683" s="944"/>
      <c r="AJ1683" s="944"/>
      <c r="AK1683" s="944"/>
      <c r="AL1683" s="944"/>
      <c r="AM1683" s="944"/>
      <c r="AN1683" s="944"/>
      <c r="AO1683" s="944"/>
      <c r="AP1683" s="944"/>
      <c r="AQ1683" s="944"/>
      <c r="AR1683" s="944"/>
      <c r="AS1683" s="944"/>
      <c r="AT1683" s="944"/>
      <c r="AU1683" s="944"/>
      <c r="AV1683" s="944"/>
      <c r="AW1683" s="944"/>
      <c r="AX1683" s="944"/>
      <c r="AY1683" s="944"/>
      <c r="AZ1683" s="944"/>
      <c r="BA1683" s="944"/>
      <c r="BB1683" s="944"/>
      <c r="BC1683" s="944"/>
      <c r="BD1683" s="944"/>
      <c r="BE1683" s="944"/>
      <c r="BF1683" s="945"/>
      <c r="BG1683" s="902"/>
      <c r="BH1683" s="903"/>
      <c r="BI1683" s="903"/>
      <c r="BJ1683" s="903"/>
      <c r="BK1683" s="903"/>
      <c r="BL1683" s="904"/>
    </row>
    <row r="1684" spans="1:97" ht="12.75" customHeight="1">
      <c r="A1684" s="263"/>
      <c r="B1684" s="972"/>
      <c r="C1684" s="973"/>
      <c r="D1684" s="974"/>
      <c r="E1684" s="943"/>
      <c r="F1684" s="944"/>
      <c r="G1684" s="944"/>
      <c r="H1684" s="944"/>
      <c r="I1684" s="944"/>
      <c r="J1684" s="944"/>
      <c r="K1684" s="944"/>
      <c r="L1684" s="944"/>
      <c r="M1684" s="944"/>
      <c r="N1684" s="944"/>
      <c r="O1684" s="944"/>
      <c r="P1684" s="944"/>
      <c r="Q1684" s="944"/>
      <c r="R1684" s="944"/>
      <c r="S1684" s="944"/>
      <c r="T1684" s="944"/>
      <c r="U1684" s="944"/>
      <c r="V1684" s="944"/>
      <c r="W1684" s="944"/>
      <c r="X1684" s="944"/>
      <c r="Y1684" s="944"/>
      <c r="Z1684" s="944"/>
      <c r="AA1684" s="944"/>
      <c r="AB1684" s="944"/>
      <c r="AC1684" s="944"/>
      <c r="AD1684" s="944"/>
      <c r="AE1684" s="944"/>
      <c r="AF1684" s="944"/>
      <c r="AG1684" s="944"/>
      <c r="AH1684" s="944"/>
      <c r="AI1684" s="944"/>
      <c r="AJ1684" s="944"/>
      <c r="AK1684" s="944"/>
      <c r="AL1684" s="944"/>
      <c r="AM1684" s="944"/>
      <c r="AN1684" s="944"/>
      <c r="AO1684" s="944"/>
      <c r="AP1684" s="944"/>
      <c r="AQ1684" s="944"/>
      <c r="AR1684" s="944"/>
      <c r="AS1684" s="944"/>
      <c r="AT1684" s="944"/>
      <c r="AU1684" s="944"/>
      <c r="AV1684" s="944"/>
      <c r="AW1684" s="944"/>
      <c r="AX1684" s="944"/>
      <c r="AY1684" s="944"/>
      <c r="AZ1684" s="944"/>
      <c r="BA1684" s="944"/>
      <c r="BB1684" s="944"/>
      <c r="BC1684" s="944"/>
      <c r="BD1684" s="944"/>
      <c r="BE1684" s="944"/>
      <c r="BF1684" s="945"/>
      <c r="BG1684" s="902"/>
      <c r="BH1684" s="903"/>
      <c r="BI1684" s="903"/>
      <c r="BJ1684" s="903"/>
      <c r="BK1684" s="903"/>
      <c r="BL1684" s="904"/>
    </row>
    <row r="1685" spans="1:97" ht="11.25" customHeight="1">
      <c r="A1685" s="263"/>
      <c r="B1685" s="972"/>
      <c r="C1685" s="973"/>
      <c r="D1685" s="974"/>
      <c r="E1685" s="946"/>
      <c r="F1685" s="947"/>
      <c r="G1685" s="947"/>
      <c r="H1685" s="947"/>
      <c r="I1685" s="947"/>
      <c r="J1685" s="947"/>
      <c r="K1685" s="947"/>
      <c r="L1685" s="947"/>
      <c r="M1685" s="947"/>
      <c r="N1685" s="947"/>
      <c r="O1685" s="947"/>
      <c r="P1685" s="947"/>
      <c r="Q1685" s="947"/>
      <c r="R1685" s="947"/>
      <c r="S1685" s="947"/>
      <c r="T1685" s="947"/>
      <c r="U1685" s="947"/>
      <c r="V1685" s="947"/>
      <c r="W1685" s="947"/>
      <c r="X1685" s="947"/>
      <c r="Y1685" s="947"/>
      <c r="Z1685" s="947"/>
      <c r="AA1685" s="947"/>
      <c r="AB1685" s="947"/>
      <c r="AC1685" s="947"/>
      <c r="AD1685" s="947"/>
      <c r="AE1685" s="947"/>
      <c r="AF1685" s="947"/>
      <c r="AG1685" s="947"/>
      <c r="AH1685" s="947"/>
      <c r="AI1685" s="947"/>
      <c r="AJ1685" s="947"/>
      <c r="AK1685" s="947"/>
      <c r="AL1685" s="947"/>
      <c r="AM1685" s="947"/>
      <c r="AN1685" s="947"/>
      <c r="AO1685" s="947"/>
      <c r="AP1685" s="947"/>
      <c r="AQ1685" s="947"/>
      <c r="AR1685" s="947"/>
      <c r="AS1685" s="947"/>
      <c r="AT1685" s="947"/>
      <c r="AU1685" s="947"/>
      <c r="AV1685" s="947"/>
      <c r="AW1685" s="947"/>
      <c r="AX1685" s="947"/>
      <c r="AY1685" s="947"/>
      <c r="AZ1685" s="947"/>
      <c r="BA1685" s="947"/>
      <c r="BB1685" s="947"/>
      <c r="BC1685" s="947"/>
      <c r="BD1685" s="947"/>
      <c r="BE1685" s="947"/>
      <c r="BF1685" s="948"/>
      <c r="BG1685" s="902"/>
      <c r="BH1685" s="903"/>
      <c r="BI1685" s="903"/>
      <c r="BJ1685" s="903"/>
      <c r="BK1685" s="903"/>
      <c r="BL1685" s="904"/>
    </row>
    <row r="1686" spans="1:97" s="15" customFormat="1" ht="17.25" customHeight="1">
      <c r="A1686" s="113"/>
      <c r="B1686" s="925" t="s">
        <v>1559</v>
      </c>
      <c r="C1686" s="926"/>
      <c r="D1686" s="926"/>
      <c r="E1686" s="926"/>
      <c r="F1686" s="926"/>
      <c r="G1686" s="926"/>
      <c r="H1686" s="926"/>
      <c r="I1686" s="926"/>
      <c r="J1686" s="926"/>
      <c r="K1686" s="926"/>
      <c r="L1686" s="926"/>
      <c r="M1686" s="926"/>
      <c r="N1686" s="926"/>
      <c r="O1686" s="926"/>
      <c r="P1686" s="926"/>
      <c r="Q1686" s="926"/>
      <c r="R1686" s="926"/>
      <c r="S1686" s="926"/>
      <c r="T1686" s="926"/>
      <c r="U1686" s="926"/>
      <c r="V1686" s="926"/>
      <c r="W1686" s="926"/>
      <c r="X1686" s="926"/>
      <c r="Y1686" s="926"/>
      <c r="Z1686" s="926"/>
      <c r="AA1686" s="926"/>
      <c r="AB1686" s="926"/>
      <c r="AC1686" s="926"/>
      <c r="AD1686" s="926"/>
      <c r="AE1686" s="926"/>
      <c r="AF1686" s="926"/>
      <c r="AG1686" s="926"/>
      <c r="AH1686" s="926"/>
      <c r="AI1686" s="926"/>
      <c r="AJ1686" s="926"/>
      <c r="AK1686" s="926"/>
      <c r="AL1686" s="926"/>
      <c r="AM1686" s="926"/>
      <c r="AN1686" s="926"/>
      <c r="AO1686" s="926"/>
      <c r="AP1686" s="926"/>
      <c r="AQ1686" s="926"/>
      <c r="AR1686" s="926"/>
      <c r="AS1686" s="926"/>
      <c r="AT1686" s="926"/>
      <c r="AU1686" s="926"/>
      <c r="AV1686" s="926"/>
      <c r="AW1686" s="926"/>
      <c r="AX1686" s="926"/>
      <c r="AY1686" s="926"/>
      <c r="AZ1686" s="926"/>
      <c r="BA1686" s="926"/>
      <c r="BB1686" s="926"/>
      <c r="BC1686" s="926"/>
      <c r="BD1686" s="926"/>
      <c r="BE1686" s="926"/>
      <c r="BF1686" s="926"/>
      <c r="BG1686" s="926"/>
      <c r="BH1686" s="926"/>
      <c r="BI1686" s="926"/>
      <c r="BJ1686" s="926"/>
      <c r="BK1686" s="926"/>
      <c r="BL1686" s="927"/>
      <c r="BM1686" s="103"/>
      <c r="BN1686" s="103"/>
      <c r="BO1686" s="103"/>
      <c r="BP1686" s="103"/>
      <c r="BQ1686" s="103"/>
      <c r="BR1686" s="103"/>
      <c r="BS1686" s="103"/>
      <c r="BT1686" s="103"/>
      <c r="BU1686" s="103"/>
    </row>
    <row r="1687" spans="1:97" s="135" customFormat="1" ht="12.75" customHeight="1">
      <c r="A1687" s="265"/>
      <c r="B1687" s="969" t="s">
        <v>33</v>
      </c>
      <c r="C1687" s="970"/>
      <c r="D1687" s="971"/>
      <c r="E1687" s="940" t="s">
        <v>867</v>
      </c>
      <c r="F1687" s="941"/>
      <c r="G1687" s="941"/>
      <c r="H1687" s="941"/>
      <c r="I1687" s="941"/>
      <c r="J1687" s="941"/>
      <c r="K1687" s="941"/>
      <c r="L1687" s="941"/>
      <c r="M1687" s="941"/>
      <c r="N1687" s="941"/>
      <c r="O1687" s="941"/>
      <c r="P1687" s="941"/>
      <c r="Q1687" s="941"/>
      <c r="R1687" s="941"/>
      <c r="S1687" s="941"/>
      <c r="T1687" s="941"/>
      <c r="U1687" s="941"/>
      <c r="V1687" s="941"/>
      <c r="W1687" s="941"/>
      <c r="X1687" s="941"/>
      <c r="Y1687" s="941"/>
      <c r="Z1687" s="941"/>
      <c r="AA1687" s="941"/>
      <c r="AB1687" s="941"/>
      <c r="AC1687" s="941"/>
      <c r="AD1687" s="941"/>
      <c r="AE1687" s="941"/>
      <c r="AF1687" s="941"/>
      <c r="AG1687" s="941"/>
      <c r="AH1687" s="941"/>
      <c r="AI1687" s="941"/>
      <c r="AJ1687" s="941"/>
      <c r="AK1687" s="941"/>
      <c r="AL1687" s="941"/>
      <c r="AM1687" s="941"/>
      <c r="AN1687" s="941"/>
      <c r="AO1687" s="941"/>
      <c r="AP1687" s="941"/>
      <c r="AQ1687" s="941"/>
      <c r="AR1687" s="941"/>
      <c r="AS1687" s="941"/>
      <c r="AT1687" s="941"/>
      <c r="AU1687" s="941"/>
      <c r="AV1687" s="941"/>
      <c r="AW1687" s="941"/>
      <c r="AX1687" s="941"/>
      <c r="AY1687" s="941"/>
      <c r="AZ1687" s="941"/>
      <c r="BA1687" s="941"/>
      <c r="BB1687" s="941"/>
      <c r="BC1687" s="941"/>
      <c r="BD1687" s="941"/>
      <c r="BE1687" s="941"/>
      <c r="BF1687" s="942"/>
      <c r="BG1687" s="899"/>
      <c r="BH1687" s="900"/>
      <c r="BI1687" s="900"/>
      <c r="BJ1687" s="900"/>
      <c r="BK1687" s="900"/>
      <c r="BL1687" s="901"/>
      <c r="BM1687" s="134"/>
      <c r="BN1687" s="134"/>
      <c r="BO1687" s="134"/>
      <c r="BP1687" s="134"/>
      <c r="BQ1687" s="134"/>
      <c r="BR1687" s="134"/>
      <c r="BS1687" s="134"/>
      <c r="BT1687" s="134"/>
      <c r="BU1687" s="134"/>
      <c r="BV1687" s="134"/>
      <c r="BW1687" s="134"/>
      <c r="BX1687" s="134"/>
      <c r="BY1687" s="134"/>
      <c r="BZ1687" s="134"/>
      <c r="CA1687" s="134"/>
      <c r="CB1687" s="134"/>
    </row>
    <row r="1688" spans="1:97" s="135" customFormat="1" ht="12.75" customHeight="1">
      <c r="A1688" s="265"/>
      <c r="B1688" s="972"/>
      <c r="C1688" s="973"/>
      <c r="D1688" s="974"/>
      <c r="E1688" s="943"/>
      <c r="F1688" s="944"/>
      <c r="G1688" s="944"/>
      <c r="H1688" s="944"/>
      <c r="I1688" s="944"/>
      <c r="J1688" s="944"/>
      <c r="K1688" s="944"/>
      <c r="L1688" s="944"/>
      <c r="M1688" s="944"/>
      <c r="N1688" s="944"/>
      <c r="O1688" s="944"/>
      <c r="P1688" s="944"/>
      <c r="Q1688" s="944"/>
      <c r="R1688" s="944"/>
      <c r="S1688" s="944"/>
      <c r="T1688" s="944"/>
      <c r="U1688" s="944"/>
      <c r="V1688" s="944"/>
      <c r="W1688" s="944"/>
      <c r="X1688" s="944"/>
      <c r="Y1688" s="944"/>
      <c r="Z1688" s="944"/>
      <c r="AA1688" s="944"/>
      <c r="AB1688" s="944"/>
      <c r="AC1688" s="944"/>
      <c r="AD1688" s="944"/>
      <c r="AE1688" s="944"/>
      <c r="AF1688" s="944"/>
      <c r="AG1688" s="944"/>
      <c r="AH1688" s="944"/>
      <c r="AI1688" s="944"/>
      <c r="AJ1688" s="944"/>
      <c r="AK1688" s="944"/>
      <c r="AL1688" s="944"/>
      <c r="AM1688" s="944"/>
      <c r="AN1688" s="944"/>
      <c r="AO1688" s="944"/>
      <c r="AP1688" s="944"/>
      <c r="AQ1688" s="944"/>
      <c r="AR1688" s="944"/>
      <c r="AS1688" s="944"/>
      <c r="AT1688" s="944"/>
      <c r="AU1688" s="944"/>
      <c r="AV1688" s="944"/>
      <c r="AW1688" s="944"/>
      <c r="AX1688" s="944"/>
      <c r="AY1688" s="944"/>
      <c r="AZ1688" s="944"/>
      <c r="BA1688" s="944"/>
      <c r="BB1688" s="944"/>
      <c r="BC1688" s="944"/>
      <c r="BD1688" s="944"/>
      <c r="BE1688" s="944"/>
      <c r="BF1688" s="945"/>
      <c r="BG1688" s="902"/>
      <c r="BH1688" s="903"/>
      <c r="BI1688" s="903"/>
      <c r="BJ1688" s="903"/>
      <c r="BK1688" s="903"/>
      <c r="BL1688" s="904"/>
      <c r="BM1688" s="134"/>
      <c r="BN1688" s="134"/>
      <c r="BO1688" s="134"/>
      <c r="BP1688" s="134"/>
      <c r="BQ1688" s="134"/>
      <c r="BR1688" s="134"/>
      <c r="BS1688" s="134"/>
      <c r="BT1688" s="134"/>
      <c r="BU1688" s="134"/>
      <c r="BV1688" s="134"/>
      <c r="BW1688" s="134"/>
      <c r="BX1688" s="134"/>
      <c r="BY1688" s="134"/>
      <c r="BZ1688" s="134"/>
      <c r="CA1688" s="134"/>
      <c r="CB1688" s="134"/>
    </row>
    <row r="1689" spans="1:97" s="135" customFormat="1" ht="12.75" customHeight="1">
      <c r="A1689" s="265"/>
      <c r="B1689" s="972"/>
      <c r="C1689" s="973"/>
      <c r="D1689" s="974"/>
      <c r="E1689" s="943"/>
      <c r="F1689" s="944"/>
      <c r="G1689" s="944"/>
      <c r="H1689" s="944"/>
      <c r="I1689" s="1351"/>
      <c r="J1689" s="1351"/>
      <c r="K1689" s="1351"/>
      <c r="L1689" s="1351"/>
      <c r="M1689" s="1351"/>
      <c r="N1689" s="1351"/>
      <c r="O1689" s="1351"/>
      <c r="P1689" s="1351"/>
      <c r="Q1689" s="1351"/>
      <c r="R1689" s="1351"/>
      <c r="S1689" s="1351"/>
      <c r="T1689" s="1351"/>
      <c r="U1689" s="1351"/>
      <c r="V1689" s="1351"/>
      <c r="W1689" s="1351"/>
      <c r="X1689" s="1351"/>
      <c r="Y1689" s="1351"/>
      <c r="Z1689" s="1351"/>
      <c r="AA1689" s="1351"/>
      <c r="AB1689" s="1351"/>
      <c r="AC1689" s="1351"/>
      <c r="AD1689" s="1351"/>
      <c r="AE1689" s="1351"/>
      <c r="AF1689" s="1351"/>
      <c r="AG1689" s="1351"/>
      <c r="AH1689" s="1351"/>
      <c r="AI1689" s="1351"/>
      <c r="AJ1689" s="1351"/>
      <c r="AK1689" s="1351"/>
      <c r="AL1689" s="1351"/>
      <c r="AM1689" s="1351"/>
      <c r="AN1689" s="1351"/>
      <c r="AO1689" s="1351"/>
      <c r="AP1689" s="1351"/>
      <c r="AQ1689" s="1351"/>
      <c r="AR1689" s="1351"/>
      <c r="AS1689" s="1351"/>
      <c r="AT1689" s="1351"/>
      <c r="AU1689" s="1351"/>
      <c r="AV1689" s="1351"/>
      <c r="AW1689" s="1351"/>
      <c r="AX1689" s="1351"/>
      <c r="AY1689" s="1351"/>
      <c r="AZ1689" s="1351"/>
      <c r="BA1689" s="1351"/>
      <c r="BB1689" s="1351"/>
      <c r="BC1689" s="1351"/>
      <c r="BD1689" s="1351"/>
      <c r="BE1689" s="1351"/>
      <c r="BF1689" s="945"/>
      <c r="BG1689" s="902"/>
      <c r="BH1689" s="903"/>
      <c r="BI1689" s="903"/>
      <c r="BJ1689" s="903"/>
      <c r="BK1689" s="903"/>
      <c r="BL1689" s="904"/>
      <c r="BM1689" s="134"/>
      <c r="BN1689" s="134"/>
      <c r="BO1689" s="134"/>
      <c r="BP1689" s="134"/>
      <c r="BQ1689" s="134"/>
      <c r="BR1689" s="134"/>
      <c r="BS1689" s="134"/>
      <c r="BT1689" s="134"/>
      <c r="BU1689" s="134"/>
      <c r="BV1689" s="134"/>
      <c r="BW1689" s="134"/>
      <c r="BX1689" s="134"/>
      <c r="BY1689" s="134"/>
      <c r="BZ1689" s="134"/>
      <c r="CA1689" s="134"/>
      <c r="CB1689" s="134"/>
    </row>
    <row r="1690" spans="1:97" s="16" customFormat="1" ht="12.75" customHeight="1">
      <c r="A1690" s="262"/>
      <c r="B1690" s="975"/>
      <c r="C1690" s="976"/>
      <c r="D1690" s="977"/>
      <c r="E1690" s="946"/>
      <c r="F1690" s="947"/>
      <c r="G1690" s="947"/>
      <c r="H1690" s="947"/>
      <c r="I1690" s="947"/>
      <c r="J1690" s="947"/>
      <c r="K1690" s="947"/>
      <c r="L1690" s="947"/>
      <c r="M1690" s="947"/>
      <c r="N1690" s="947"/>
      <c r="O1690" s="947"/>
      <c r="P1690" s="947"/>
      <c r="Q1690" s="947"/>
      <c r="R1690" s="947"/>
      <c r="S1690" s="947"/>
      <c r="T1690" s="947"/>
      <c r="U1690" s="947"/>
      <c r="V1690" s="947"/>
      <c r="W1690" s="947"/>
      <c r="X1690" s="947"/>
      <c r="Y1690" s="947"/>
      <c r="Z1690" s="947"/>
      <c r="AA1690" s="947"/>
      <c r="AB1690" s="947"/>
      <c r="AC1690" s="947"/>
      <c r="AD1690" s="947"/>
      <c r="AE1690" s="947"/>
      <c r="AF1690" s="947"/>
      <c r="AG1690" s="947"/>
      <c r="AH1690" s="947"/>
      <c r="AI1690" s="947"/>
      <c r="AJ1690" s="947"/>
      <c r="AK1690" s="947"/>
      <c r="AL1690" s="947"/>
      <c r="AM1690" s="947"/>
      <c r="AN1690" s="947"/>
      <c r="AO1690" s="947"/>
      <c r="AP1690" s="947"/>
      <c r="AQ1690" s="947"/>
      <c r="AR1690" s="947"/>
      <c r="AS1690" s="947"/>
      <c r="AT1690" s="947"/>
      <c r="AU1690" s="947"/>
      <c r="AV1690" s="947"/>
      <c r="AW1690" s="947"/>
      <c r="AX1690" s="947"/>
      <c r="AY1690" s="947"/>
      <c r="AZ1690" s="947"/>
      <c r="BA1690" s="947"/>
      <c r="BB1690" s="947"/>
      <c r="BC1690" s="947"/>
      <c r="BD1690" s="947"/>
      <c r="BE1690" s="947"/>
      <c r="BF1690" s="948"/>
      <c r="BG1690" s="905"/>
      <c r="BH1690" s="906"/>
      <c r="BI1690" s="906"/>
      <c r="BJ1690" s="906"/>
      <c r="BK1690" s="906"/>
      <c r="BL1690" s="907"/>
      <c r="BM1690" s="137"/>
      <c r="BN1690" s="137"/>
      <c r="BO1690" s="137"/>
      <c r="BP1690" s="137"/>
      <c r="BQ1690" s="137"/>
      <c r="BR1690" s="137"/>
      <c r="BS1690" s="137"/>
      <c r="BT1690" s="137"/>
      <c r="BU1690" s="137"/>
      <c r="BV1690" s="137"/>
      <c r="BW1690" s="137"/>
      <c r="BX1690" s="137"/>
      <c r="BY1690" s="137"/>
      <c r="BZ1690" s="137"/>
      <c r="CA1690" s="137"/>
      <c r="CB1690" s="137"/>
    </row>
    <row r="1691" spans="1:97" s="135" customFormat="1" ht="12.75" customHeight="1">
      <c r="A1691" s="265"/>
      <c r="B1691" s="969" t="s">
        <v>34</v>
      </c>
      <c r="C1691" s="970"/>
      <c r="D1691" s="971"/>
      <c r="E1691" s="940" t="s">
        <v>868</v>
      </c>
      <c r="F1691" s="941"/>
      <c r="G1691" s="941"/>
      <c r="H1691" s="941"/>
      <c r="I1691" s="941"/>
      <c r="J1691" s="941"/>
      <c r="K1691" s="941"/>
      <c r="L1691" s="941"/>
      <c r="M1691" s="941"/>
      <c r="N1691" s="941"/>
      <c r="O1691" s="941"/>
      <c r="P1691" s="941"/>
      <c r="Q1691" s="941"/>
      <c r="R1691" s="941"/>
      <c r="S1691" s="941"/>
      <c r="T1691" s="941"/>
      <c r="U1691" s="941"/>
      <c r="V1691" s="941"/>
      <c r="W1691" s="941"/>
      <c r="X1691" s="941"/>
      <c r="Y1691" s="941"/>
      <c r="Z1691" s="941"/>
      <c r="AA1691" s="941"/>
      <c r="AB1691" s="941"/>
      <c r="AC1691" s="941"/>
      <c r="AD1691" s="941"/>
      <c r="AE1691" s="941"/>
      <c r="AF1691" s="941"/>
      <c r="AG1691" s="941"/>
      <c r="AH1691" s="941"/>
      <c r="AI1691" s="941"/>
      <c r="AJ1691" s="941"/>
      <c r="AK1691" s="941"/>
      <c r="AL1691" s="941"/>
      <c r="AM1691" s="941"/>
      <c r="AN1691" s="941"/>
      <c r="AO1691" s="941"/>
      <c r="AP1691" s="941"/>
      <c r="AQ1691" s="941"/>
      <c r="AR1691" s="941"/>
      <c r="AS1691" s="941"/>
      <c r="AT1691" s="941"/>
      <c r="AU1691" s="941"/>
      <c r="AV1691" s="941"/>
      <c r="AW1691" s="941"/>
      <c r="AX1691" s="941"/>
      <c r="AY1691" s="941"/>
      <c r="AZ1691" s="941"/>
      <c r="BA1691" s="941"/>
      <c r="BB1691" s="941"/>
      <c r="BC1691" s="941"/>
      <c r="BD1691" s="941"/>
      <c r="BE1691" s="941"/>
      <c r="BF1691" s="942"/>
      <c r="BG1691" s="899"/>
      <c r="BH1691" s="900"/>
      <c r="BI1691" s="900"/>
      <c r="BJ1691" s="900"/>
      <c r="BK1691" s="900"/>
      <c r="BL1691" s="901"/>
      <c r="BM1691" s="134"/>
      <c r="BN1691" s="134"/>
      <c r="BO1691" s="134"/>
      <c r="BP1691" s="134"/>
      <c r="BQ1691" s="134"/>
      <c r="BR1691" s="134"/>
      <c r="BS1691" s="134"/>
      <c r="BT1691" s="134"/>
      <c r="BU1691" s="134"/>
      <c r="BV1691" s="134"/>
      <c r="BW1691" s="134"/>
      <c r="BX1691" s="134"/>
      <c r="BY1691" s="134"/>
      <c r="BZ1691" s="134"/>
      <c r="CA1691" s="134"/>
      <c r="CB1691" s="134"/>
    </row>
    <row r="1692" spans="1:97" s="135" customFormat="1" ht="12.75" customHeight="1">
      <c r="A1692" s="265"/>
      <c r="B1692" s="972"/>
      <c r="C1692" s="973"/>
      <c r="D1692" s="974"/>
      <c r="E1692" s="943"/>
      <c r="F1692" s="944"/>
      <c r="G1692" s="944"/>
      <c r="H1692" s="944"/>
      <c r="I1692" s="944"/>
      <c r="J1692" s="944"/>
      <c r="K1692" s="944"/>
      <c r="L1692" s="944"/>
      <c r="M1692" s="944"/>
      <c r="N1692" s="944"/>
      <c r="O1692" s="944"/>
      <c r="P1692" s="944"/>
      <c r="Q1692" s="944"/>
      <c r="R1692" s="944"/>
      <c r="S1692" s="944"/>
      <c r="T1692" s="944"/>
      <c r="U1692" s="944"/>
      <c r="V1692" s="944"/>
      <c r="W1692" s="944"/>
      <c r="X1692" s="944"/>
      <c r="Y1692" s="944"/>
      <c r="Z1692" s="944"/>
      <c r="AA1692" s="944"/>
      <c r="AB1692" s="944"/>
      <c r="AC1692" s="944"/>
      <c r="AD1692" s="944"/>
      <c r="AE1692" s="944"/>
      <c r="AF1692" s="944"/>
      <c r="AG1692" s="944"/>
      <c r="AH1692" s="944"/>
      <c r="AI1692" s="944"/>
      <c r="AJ1692" s="944"/>
      <c r="AK1692" s="944"/>
      <c r="AL1692" s="944"/>
      <c r="AM1692" s="944"/>
      <c r="AN1692" s="944"/>
      <c r="AO1692" s="944"/>
      <c r="AP1692" s="944"/>
      <c r="AQ1692" s="944"/>
      <c r="AR1692" s="944"/>
      <c r="AS1692" s="944"/>
      <c r="AT1692" s="944"/>
      <c r="AU1692" s="944"/>
      <c r="AV1692" s="944"/>
      <c r="AW1692" s="944"/>
      <c r="AX1692" s="944"/>
      <c r="AY1692" s="944"/>
      <c r="AZ1692" s="944"/>
      <c r="BA1692" s="944"/>
      <c r="BB1692" s="944"/>
      <c r="BC1692" s="944"/>
      <c r="BD1692" s="944"/>
      <c r="BE1692" s="944"/>
      <c r="BF1692" s="945"/>
      <c r="BG1692" s="902"/>
      <c r="BH1692" s="903"/>
      <c r="BI1692" s="903"/>
      <c r="BJ1692" s="903"/>
      <c r="BK1692" s="903"/>
      <c r="BL1692" s="904"/>
      <c r="BM1692" s="134"/>
      <c r="BN1692" s="134"/>
      <c r="BO1692" s="134"/>
      <c r="BP1692" s="134"/>
      <c r="BQ1692" s="134"/>
      <c r="BR1692" s="134"/>
      <c r="BS1692" s="134"/>
      <c r="BT1692" s="134"/>
      <c r="BU1692" s="134"/>
      <c r="BV1692" s="134"/>
      <c r="BW1692" s="134"/>
      <c r="BX1692" s="134"/>
      <c r="BY1692" s="134"/>
      <c r="BZ1692" s="134"/>
      <c r="CA1692" s="134"/>
      <c r="CB1692" s="134"/>
    </row>
    <row r="1693" spans="1:97" s="135" customFormat="1" ht="12.75" customHeight="1">
      <c r="A1693" s="265"/>
      <c r="B1693" s="972"/>
      <c r="C1693" s="973"/>
      <c r="D1693" s="974"/>
      <c r="E1693" s="943"/>
      <c r="F1693" s="944"/>
      <c r="G1693" s="944"/>
      <c r="H1693" s="944"/>
      <c r="I1693" s="944"/>
      <c r="J1693" s="944"/>
      <c r="K1693" s="944"/>
      <c r="L1693" s="944"/>
      <c r="M1693" s="944"/>
      <c r="N1693" s="944"/>
      <c r="O1693" s="944"/>
      <c r="P1693" s="944"/>
      <c r="Q1693" s="944"/>
      <c r="R1693" s="944"/>
      <c r="S1693" s="944"/>
      <c r="T1693" s="944"/>
      <c r="U1693" s="944"/>
      <c r="V1693" s="944"/>
      <c r="W1693" s="944"/>
      <c r="X1693" s="944"/>
      <c r="Y1693" s="944"/>
      <c r="Z1693" s="944"/>
      <c r="AA1693" s="944"/>
      <c r="AB1693" s="944"/>
      <c r="AC1693" s="944"/>
      <c r="AD1693" s="944"/>
      <c r="AE1693" s="944"/>
      <c r="AF1693" s="944"/>
      <c r="AG1693" s="944"/>
      <c r="AH1693" s="944"/>
      <c r="AI1693" s="944"/>
      <c r="AJ1693" s="944"/>
      <c r="AK1693" s="944"/>
      <c r="AL1693" s="944"/>
      <c r="AM1693" s="944"/>
      <c r="AN1693" s="944"/>
      <c r="AO1693" s="944"/>
      <c r="AP1693" s="944"/>
      <c r="AQ1693" s="944"/>
      <c r="AR1693" s="944"/>
      <c r="AS1693" s="944"/>
      <c r="AT1693" s="944"/>
      <c r="AU1693" s="944"/>
      <c r="AV1693" s="944"/>
      <c r="AW1693" s="944"/>
      <c r="AX1693" s="944"/>
      <c r="AY1693" s="944"/>
      <c r="AZ1693" s="944"/>
      <c r="BA1693" s="944"/>
      <c r="BB1693" s="944"/>
      <c r="BC1693" s="944"/>
      <c r="BD1693" s="944"/>
      <c r="BE1693" s="944"/>
      <c r="BF1693" s="945"/>
      <c r="BG1693" s="902"/>
      <c r="BH1693" s="903"/>
      <c r="BI1693" s="903"/>
      <c r="BJ1693" s="903"/>
      <c r="BK1693" s="903"/>
      <c r="BL1693" s="904"/>
      <c r="BM1693" s="134"/>
      <c r="BN1693" s="134"/>
      <c r="BO1693" s="134"/>
      <c r="BP1693" s="134"/>
      <c r="BQ1693" s="134"/>
      <c r="BR1693" s="134"/>
      <c r="BS1693" s="134"/>
      <c r="BT1693" s="134"/>
      <c r="BU1693" s="134"/>
      <c r="BV1693" s="134"/>
      <c r="BW1693" s="134"/>
      <c r="BX1693" s="134"/>
      <c r="BY1693" s="134"/>
      <c r="BZ1693" s="134"/>
      <c r="CA1693" s="134"/>
      <c r="CB1693" s="134"/>
    </row>
    <row r="1694" spans="1:97" s="16" customFormat="1" ht="12.75" customHeight="1">
      <c r="A1694" s="262"/>
      <c r="B1694" s="975"/>
      <c r="C1694" s="976"/>
      <c r="D1694" s="977"/>
      <c r="E1694" s="946"/>
      <c r="F1694" s="947"/>
      <c r="G1694" s="947"/>
      <c r="H1694" s="947"/>
      <c r="I1694" s="947"/>
      <c r="J1694" s="947"/>
      <c r="K1694" s="947"/>
      <c r="L1694" s="947"/>
      <c r="M1694" s="947"/>
      <c r="N1694" s="947"/>
      <c r="O1694" s="947"/>
      <c r="P1694" s="947"/>
      <c r="Q1694" s="947"/>
      <c r="R1694" s="947"/>
      <c r="S1694" s="947"/>
      <c r="T1694" s="947"/>
      <c r="U1694" s="947"/>
      <c r="V1694" s="947"/>
      <c r="W1694" s="947"/>
      <c r="X1694" s="947"/>
      <c r="Y1694" s="947"/>
      <c r="Z1694" s="947"/>
      <c r="AA1694" s="947"/>
      <c r="AB1694" s="947"/>
      <c r="AC1694" s="947"/>
      <c r="AD1694" s="947"/>
      <c r="AE1694" s="947"/>
      <c r="AF1694" s="947"/>
      <c r="AG1694" s="947"/>
      <c r="AH1694" s="947"/>
      <c r="AI1694" s="947"/>
      <c r="AJ1694" s="947"/>
      <c r="AK1694" s="947"/>
      <c r="AL1694" s="947"/>
      <c r="AM1694" s="947"/>
      <c r="AN1694" s="947"/>
      <c r="AO1694" s="947"/>
      <c r="AP1694" s="947"/>
      <c r="AQ1694" s="947"/>
      <c r="AR1694" s="947"/>
      <c r="AS1694" s="947"/>
      <c r="AT1694" s="947"/>
      <c r="AU1694" s="947"/>
      <c r="AV1694" s="947"/>
      <c r="AW1694" s="947"/>
      <c r="AX1694" s="947"/>
      <c r="AY1694" s="947"/>
      <c r="AZ1694" s="947"/>
      <c r="BA1694" s="947"/>
      <c r="BB1694" s="947"/>
      <c r="BC1694" s="947"/>
      <c r="BD1694" s="947"/>
      <c r="BE1694" s="947"/>
      <c r="BF1694" s="948"/>
      <c r="BG1694" s="905"/>
      <c r="BH1694" s="906"/>
      <c r="BI1694" s="906"/>
      <c r="BJ1694" s="906"/>
      <c r="BK1694" s="906"/>
      <c r="BL1694" s="907"/>
      <c r="BM1694" s="137"/>
      <c r="BN1694" s="137"/>
      <c r="BO1694" s="137"/>
      <c r="BP1694" s="137"/>
      <c r="BQ1694" s="137"/>
      <c r="BR1694" s="137"/>
      <c r="BS1694" s="137"/>
      <c r="BT1694" s="137"/>
      <c r="BU1694" s="137"/>
      <c r="BV1694" s="137"/>
      <c r="BW1694" s="137"/>
      <c r="BX1694" s="137"/>
      <c r="BY1694" s="137"/>
      <c r="BZ1694" s="137"/>
      <c r="CA1694" s="137"/>
      <c r="CB1694" s="137"/>
    </row>
    <row r="1695" spans="1:97" s="827" customFormat="1" ht="9.75" customHeight="1">
      <c r="BG1695" s="828"/>
      <c r="BH1695" s="828"/>
      <c r="BI1695" s="828"/>
      <c r="BJ1695" s="828"/>
      <c r="BK1695" s="828"/>
      <c r="BL1695" s="829"/>
      <c r="BM1695" s="829"/>
      <c r="BN1695" s="829"/>
      <c r="BO1695" s="829"/>
      <c r="BP1695" s="829"/>
      <c r="BQ1695" s="829"/>
      <c r="BR1695" s="829"/>
      <c r="BS1695" s="829"/>
      <c r="BT1695" s="829"/>
      <c r="BU1695" s="829"/>
      <c r="BV1695" s="829"/>
      <c r="BW1695" s="829"/>
      <c r="BX1695" s="829"/>
      <c r="BY1695" s="829"/>
      <c r="BZ1695" s="829"/>
      <c r="CA1695" s="829"/>
    </row>
    <row r="1696" spans="1:97" s="830" customFormat="1" ht="12.75" customHeight="1">
      <c r="B1696" s="831"/>
      <c r="C1696" s="831"/>
      <c r="D1696" s="831"/>
      <c r="E1696" s="858" t="s">
        <v>1513</v>
      </c>
      <c r="F1696" s="859"/>
      <c r="G1696" s="859"/>
      <c r="H1696" s="859"/>
      <c r="I1696" s="859"/>
      <c r="J1696" s="859"/>
      <c r="K1696" s="859"/>
      <c r="L1696" s="859"/>
      <c r="M1696" s="859"/>
      <c r="N1696" s="859"/>
      <c r="O1696" s="859"/>
      <c r="P1696" s="859"/>
      <c r="Q1696" s="859"/>
      <c r="R1696" s="859"/>
      <c r="S1696" s="859"/>
      <c r="T1696" s="859"/>
      <c r="U1696" s="859"/>
      <c r="V1696" s="859"/>
      <c r="W1696" s="859"/>
      <c r="X1696" s="859"/>
      <c r="Y1696" s="859"/>
      <c r="Z1696" s="859"/>
      <c r="AA1696" s="859"/>
      <c r="AB1696" s="859"/>
      <c r="AC1696" s="859"/>
      <c r="AD1696" s="859"/>
      <c r="AE1696" s="860"/>
      <c r="AF1696" s="864"/>
      <c r="AG1696" s="865"/>
      <c r="AH1696" s="865"/>
      <c r="AI1696" s="865"/>
      <c r="AJ1696" s="865"/>
      <c r="AK1696" s="865"/>
      <c r="AL1696" s="865"/>
      <c r="AM1696" s="865"/>
      <c r="AN1696" s="865"/>
      <c r="AO1696" s="865"/>
      <c r="AP1696" s="866"/>
      <c r="AQ1696" s="870"/>
      <c r="AR1696" s="870"/>
      <c r="AS1696" s="870"/>
      <c r="AT1696" s="870"/>
      <c r="AU1696" s="870"/>
      <c r="AV1696" s="870"/>
      <c r="AW1696" s="870"/>
      <c r="AX1696" s="870"/>
      <c r="AY1696" s="870"/>
      <c r="AZ1696" s="870"/>
      <c r="BA1696" s="870"/>
      <c r="BB1696" s="870"/>
      <c r="BC1696" s="870"/>
      <c r="BD1696" s="870"/>
      <c r="BE1696" s="870"/>
      <c r="BF1696" s="870"/>
      <c r="BG1696" s="832"/>
      <c r="BH1696" s="832"/>
      <c r="BI1696" s="832"/>
      <c r="BJ1696" s="832"/>
      <c r="BK1696" s="832"/>
      <c r="BL1696" s="832"/>
      <c r="BM1696" s="857" t="s">
        <v>82</v>
      </c>
      <c r="BN1696" s="857"/>
      <c r="BO1696" s="857"/>
      <c r="BP1696" s="857"/>
      <c r="BQ1696" s="857"/>
      <c r="BR1696" s="857"/>
      <c r="BS1696" s="857"/>
      <c r="BT1696" s="857"/>
      <c r="BU1696" s="857"/>
      <c r="BV1696" s="857"/>
      <c r="BW1696" s="857"/>
      <c r="BX1696" s="832"/>
      <c r="BY1696" s="832"/>
      <c r="BZ1696" s="832"/>
      <c r="CA1696" s="832"/>
      <c r="CB1696" s="832"/>
      <c r="CC1696" s="832"/>
      <c r="CD1696" s="832"/>
      <c r="CE1696" s="832"/>
      <c r="CF1696" s="832"/>
      <c r="CG1696" s="832"/>
      <c r="CH1696" s="832"/>
      <c r="CK1696" s="833"/>
      <c r="CL1696" s="834"/>
      <c r="CM1696" s="834"/>
      <c r="CN1696" s="834"/>
      <c r="CO1696" s="834"/>
      <c r="CP1696" s="834"/>
      <c r="CQ1696" s="834"/>
      <c r="CR1696" s="834"/>
      <c r="CS1696" s="834"/>
    </row>
    <row r="1697" spans="1:97" s="830" customFormat="1" ht="12.75" customHeight="1">
      <c r="B1697" s="831"/>
      <c r="C1697" s="831"/>
      <c r="D1697" s="831"/>
      <c r="E1697" s="861"/>
      <c r="F1697" s="862"/>
      <c r="G1697" s="862"/>
      <c r="H1697" s="862"/>
      <c r="I1697" s="862"/>
      <c r="J1697" s="862"/>
      <c r="K1697" s="862"/>
      <c r="L1697" s="862"/>
      <c r="M1697" s="862"/>
      <c r="N1697" s="862"/>
      <c r="O1697" s="862"/>
      <c r="P1697" s="862"/>
      <c r="Q1697" s="862"/>
      <c r="R1697" s="862"/>
      <c r="S1697" s="862"/>
      <c r="T1697" s="862"/>
      <c r="U1697" s="862"/>
      <c r="V1697" s="862"/>
      <c r="W1697" s="862"/>
      <c r="X1697" s="862"/>
      <c r="Y1697" s="862"/>
      <c r="Z1697" s="862"/>
      <c r="AA1697" s="862"/>
      <c r="AB1697" s="862"/>
      <c r="AC1697" s="862"/>
      <c r="AD1697" s="862"/>
      <c r="AE1697" s="863"/>
      <c r="AF1697" s="867"/>
      <c r="AG1697" s="868"/>
      <c r="AH1697" s="868"/>
      <c r="AI1697" s="868"/>
      <c r="AJ1697" s="868"/>
      <c r="AK1697" s="868"/>
      <c r="AL1697" s="868"/>
      <c r="AM1697" s="868"/>
      <c r="AN1697" s="868"/>
      <c r="AO1697" s="868"/>
      <c r="AP1697" s="869"/>
      <c r="AQ1697" s="870"/>
      <c r="AR1697" s="870"/>
      <c r="AS1697" s="870"/>
      <c r="AT1697" s="870"/>
      <c r="AU1697" s="870"/>
      <c r="AV1697" s="870"/>
      <c r="AW1697" s="870"/>
      <c r="AX1697" s="870"/>
      <c r="AY1697" s="870"/>
      <c r="AZ1697" s="870"/>
      <c r="BA1697" s="870"/>
      <c r="BB1697" s="870"/>
      <c r="BC1697" s="870"/>
      <c r="BD1697" s="870"/>
      <c r="BE1697" s="870"/>
      <c r="BF1697" s="870"/>
      <c r="BG1697" s="832"/>
      <c r="BH1697" s="832"/>
      <c r="BI1697" s="832"/>
      <c r="BJ1697" s="832"/>
      <c r="BK1697" s="832"/>
      <c r="BL1697" s="832"/>
      <c r="BM1697" s="832"/>
      <c r="BN1697" s="832"/>
      <c r="BO1697" s="832"/>
      <c r="BP1697" s="832"/>
      <c r="BQ1697" s="832"/>
      <c r="BR1697" s="832"/>
      <c r="BS1697" s="832"/>
      <c r="BT1697" s="832"/>
      <c r="BU1697" s="832"/>
      <c r="BV1697" s="832"/>
      <c r="BW1697" s="832"/>
      <c r="BX1697" s="832"/>
      <c r="BY1697" s="832"/>
      <c r="BZ1697" s="832"/>
      <c r="CA1697" s="832"/>
      <c r="CB1697" s="832"/>
      <c r="CC1697" s="832"/>
      <c r="CD1697" s="832"/>
      <c r="CE1697" s="832"/>
      <c r="CF1697" s="832"/>
      <c r="CG1697" s="832"/>
      <c r="CH1697" s="832"/>
      <c r="CK1697" s="833"/>
      <c r="CL1697" s="833"/>
      <c r="CM1697" s="833"/>
      <c r="CN1697" s="833"/>
      <c r="CO1697" s="833"/>
      <c r="CP1697" s="834"/>
      <c r="CQ1697" s="834"/>
      <c r="CR1697" s="834"/>
      <c r="CS1697" s="834"/>
    </row>
    <row r="1698" spans="1:97" s="8" customFormat="1" ht="12.75" customHeight="1">
      <c r="A1698" s="266"/>
      <c r="B1698" s="9"/>
      <c r="C1698" s="9"/>
      <c r="D1698" s="9"/>
      <c r="E1698" s="9"/>
      <c r="F1698" s="9"/>
      <c r="G1698" s="9"/>
      <c r="H1698" s="9"/>
      <c r="I1698" s="9"/>
      <c r="J1698" s="9"/>
      <c r="K1698" s="9"/>
      <c r="L1698" s="9"/>
      <c r="M1698" s="9"/>
      <c r="N1698" s="9"/>
      <c r="O1698" s="9"/>
      <c r="P1698" s="9"/>
      <c r="Q1698" s="9"/>
      <c r="R1698" s="9"/>
      <c r="S1698" s="9"/>
      <c r="BG1698" s="102"/>
      <c r="BH1698" s="102"/>
      <c r="BI1698" s="102"/>
      <c r="BJ1698" s="102"/>
      <c r="BK1698" s="102"/>
      <c r="BL1698" s="102"/>
      <c r="BM1698" s="136"/>
      <c r="BN1698" s="136"/>
      <c r="BO1698" s="136"/>
      <c r="BP1698" s="136"/>
      <c r="BQ1698" s="136"/>
      <c r="BR1698" s="136"/>
      <c r="BS1698" s="136"/>
      <c r="BT1698" s="136"/>
      <c r="BU1698" s="136"/>
      <c r="BV1698" s="136"/>
      <c r="BW1698" s="136"/>
      <c r="BX1698" s="136"/>
      <c r="BY1698" s="136"/>
      <c r="BZ1698" s="136"/>
      <c r="CA1698" s="136"/>
      <c r="CB1698" s="136"/>
    </row>
    <row r="1699" spans="1:97" s="14" customFormat="1" ht="20.100000000000001" customHeight="1">
      <c r="A1699" s="113" t="s">
        <v>869</v>
      </c>
      <c r="B1699" s="90"/>
      <c r="C1699" s="90"/>
      <c r="D1699" s="11"/>
      <c r="E1699" s="12"/>
      <c r="F1699" s="12"/>
      <c r="G1699" s="12"/>
      <c r="H1699" s="12"/>
      <c r="I1699" s="12"/>
      <c r="J1699" s="12"/>
      <c r="K1699" s="12"/>
      <c r="L1699" s="12"/>
      <c r="M1699" s="12"/>
      <c r="N1699" s="12"/>
      <c r="O1699" s="12"/>
      <c r="P1699" s="12"/>
      <c r="Q1699" s="12"/>
      <c r="R1699" s="12"/>
      <c r="S1699" s="12"/>
      <c r="T1699" s="12"/>
      <c r="U1699" s="12"/>
      <c r="V1699" s="12"/>
      <c r="W1699" s="13"/>
      <c r="X1699" s="13"/>
      <c r="Y1699" s="13"/>
      <c r="Z1699" s="13"/>
      <c r="AA1699" s="13"/>
      <c r="AB1699" s="13"/>
      <c r="AC1699" s="13"/>
      <c r="AD1699" s="13"/>
      <c r="AE1699" s="13"/>
      <c r="AF1699" s="13"/>
      <c r="AG1699" s="13"/>
      <c r="AH1699" s="13"/>
      <c r="AI1699" s="13"/>
      <c r="AJ1699" s="13"/>
      <c r="AK1699" s="13"/>
      <c r="AL1699" s="13"/>
      <c r="AM1699" s="13"/>
      <c r="AN1699" s="13"/>
      <c r="AO1699" s="13"/>
      <c r="AP1699" s="13"/>
      <c r="BG1699" s="93"/>
      <c r="BH1699" s="93"/>
      <c r="BI1699" s="93"/>
      <c r="BJ1699" s="93"/>
      <c r="BK1699" s="93"/>
      <c r="BL1699" s="93"/>
      <c r="BM1699" s="101"/>
      <c r="BN1699" s="101"/>
      <c r="BO1699" s="101"/>
      <c r="BP1699" s="101"/>
      <c r="BQ1699" s="101"/>
      <c r="BR1699" s="101"/>
      <c r="BS1699" s="101"/>
      <c r="BT1699" s="101"/>
      <c r="BU1699" s="101"/>
      <c r="BV1699" s="101"/>
      <c r="BW1699" s="101"/>
      <c r="BX1699" s="101"/>
      <c r="BY1699" s="101"/>
      <c r="BZ1699" s="101"/>
      <c r="CA1699" s="101"/>
      <c r="CB1699" s="101"/>
    </row>
    <row r="1700" spans="1:97" s="15" customFormat="1" ht="17.25" customHeight="1">
      <c r="A1700" s="113"/>
      <c r="B1700" s="925" t="s">
        <v>1560</v>
      </c>
      <c r="C1700" s="926"/>
      <c r="D1700" s="926"/>
      <c r="E1700" s="926"/>
      <c r="F1700" s="926"/>
      <c r="G1700" s="926"/>
      <c r="H1700" s="926"/>
      <c r="I1700" s="926"/>
      <c r="J1700" s="926"/>
      <c r="K1700" s="926"/>
      <c r="L1700" s="926"/>
      <c r="M1700" s="926"/>
      <c r="N1700" s="926"/>
      <c r="O1700" s="926"/>
      <c r="P1700" s="926"/>
      <c r="Q1700" s="926"/>
      <c r="R1700" s="926"/>
      <c r="S1700" s="926"/>
      <c r="T1700" s="926"/>
      <c r="U1700" s="926"/>
      <c r="V1700" s="926"/>
      <c r="W1700" s="926"/>
      <c r="X1700" s="926"/>
      <c r="Y1700" s="926"/>
      <c r="Z1700" s="926"/>
      <c r="AA1700" s="926"/>
      <c r="AB1700" s="926"/>
      <c r="AC1700" s="926"/>
      <c r="AD1700" s="926"/>
      <c r="AE1700" s="926"/>
      <c r="AF1700" s="926"/>
      <c r="AG1700" s="926"/>
      <c r="AH1700" s="926"/>
      <c r="AI1700" s="926"/>
      <c r="AJ1700" s="926"/>
      <c r="AK1700" s="926"/>
      <c r="AL1700" s="926"/>
      <c r="AM1700" s="926"/>
      <c r="AN1700" s="926"/>
      <c r="AO1700" s="926"/>
      <c r="AP1700" s="926"/>
      <c r="AQ1700" s="926"/>
      <c r="AR1700" s="926"/>
      <c r="AS1700" s="926"/>
      <c r="AT1700" s="926"/>
      <c r="AU1700" s="926"/>
      <c r="AV1700" s="926"/>
      <c r="AW1700" s="926"/>
      <c r="AX1700" s="926"/>
      <c r="AY1700" s="926"/>
      <c r="AZ1700" s="926"/>
      <c r="BA1700" s="926"/>
      <c r="BB1700" s="926"/>
      <c r="BC1700" s="926"/>
      <c r="BD1700" s="926"/>
      <c r="BE1700" s="926"/>
      <c r="BF1700" s="926"/>
      <c r="BG1700" s="926"/>
      <c r="BH1700" s="926"/>
      <c r="BI1700" s="926"/>
      <c r="BJ1700" s="926"/>
      <c r="BK1700" s="926"/>
      <c r="BL1700" s="927"/>
      <c r="BM1700" s="103"/>
      <c r="BN1700" s="103"/>
      <c r="BO1700" s="103"/>
      <c r="BP1700" s="103"/>
      <c r="BQ1700" s="103"/>
      <c r="BR1700" s="103"/>
      <c r="BS1700" s="103"/>
      <c r="BT1700" s="103"/>
      <c r="BU1700" s="103"/>
    </row>
    <row r="1701" spans="1:97" s="8" customFormat="1" ht="12.75" customHeight="1">
      <c r="A1701" s="266"/>
      <c r="B1701" s="969" t="s">
        <v>30</v>
      </c>
      <c r="C1701" s="970"/>
      <c r="D1701" s="971"/>
      <c r="E1701" s="931" t="s">
        <v>747</v>
      </c>
      <c r="F1701" s="932"/>
      <c r="G1701" s="932"/>
      <c r="H1701" s="932"/>
      <c r="I1701" s="932"/>
      <c r="J1701" s="932"/>
      <c r="K1701" s="932"/>
      <c r="L1701" s="932"/>
      <c r="M1701" s="932"/>
      <c r="N1701" s="932"/>
      <c r="O1701" s="932"/>
      <c r="P1701" s="932"/>
      <c r="Q1701" s="932"/>
      <c r="R1701" s="932"/>
      <c r="S1701" s="932"/>
      <c r="T1701" s="932"/>
      <c r="U1701" s="932"/>
      <c r="V1701" s="932"/>
      <c r="W1701" s="932"/>
      <c r="X1701" s="932"/>
      <c r="Y1701" s="932"/>
      <c r="Z1701" s="932"/>
      <c r="AA1701" s="932"/>
      <c r="AB1701" s="932"/>
      <c r="AC1701" s="932"/>
      <c r="AD1701" s="932"/>
      <c r="AE1701" s="932"/>
      <c r="AF1701" s="932"/>
      <c r="AG1701" s="932"/>
      <c r="AH1701" s="932"/>
      <c r="AI1701" s="932"/>
      <c r="AJ1701" s="932"/>
      <c r="AK1701" s="932"/>
      <c r="AL1701" s="932"/>
      <c r="AM1701" s="932"/>
      <c r="AN1701" s="932"/>
      <c r="AO1701" s="932"/>
      <c r="AP1701" s="932"/>
      <c r="AQ1701" s="932"/>
      <c r="AR1701" s="932"/>
      <c r="AS1701" s="932"/>
      <c r="AT1701" s="932"/>
      <c r="AU1701" s="932"/>
      <c r="AV1701" s="932"/>
      <c r="AW1701" s="932"/>
      <c r="AX1701" s="932"/>
      <c r="AY1701" s="932"/>
      <c r="AZ1701" s="932"/>
      <c r="BA1701" s="932"/>
      <c r="BB1701" s="932"/>
      <c r="BC1701" s="932"/>
      <c r="BD1701" s="932"/>
      <c r="BE1701" s="932"/>
      <c r="BF1701" s="933"/>
      <c r="BG1701" s="899"/>
      <c r="BH1701" s="900"/>
      <c r="BI1701" s="900"/>
      <c r="BJ1701" s="900"/>
      <c r="BK1701" s="900"/>
      <c r="BL1701" s="901"/>
      <c r="BM1701" s="136"/>
      <c r="BN1701" s="136"/>
      <c r="BO1701" s="136"/>
      <c r="BP1701" s="136"/>
      <c r="BQ1701" s="136"/>
      <c r="BR1701" s="136"/>
      <c r="BS1701" s="136"/>
      <c r="BT1701" s="136"/>
      <c r="BU1701" s="136"/>
      <c r="BV1701" s="136"/>
      <c r="BW1701" s="136"/>
      <c r="BX1701" s="136"/>
      <c r="BY1701" s="136"/>
      <c r="BZ1701" s="136"/>
      <c r="CA1701" s="136"/>
      <c r="CB1701" s="136"/>
    </row>
    <row r="1702" spans="1:97" s="8" customFormat="1" ht="12.75" customHeight="1">
      <c r="A1702" s="266"/>
      <c r="B1702" s="972"/>
      <c r="C1702" s="973"/>
      <c r="D1702" s="974"/>
      <c r="E1702" s="934"/>
      <c r="F1702" s="935"/>
      <c r="G1702" s="935"/>
      <c r="H1702" s="935"/>
      <c r="I1702" s="935"/>
      <c r="J1702" s="935"/>
      <c r="K1702" s="935"/>
      <c r="L1702" s="935"/>
      <c r="M1702" s="935"/>
      <c r="N1702" s="935"/>
      <c r="O1702" s="935"/>
      <c r="P1702" s="935"/>
      <c r="Q1702" s="935"/>
      <c r="R1702" s="935"/>
      <c r="S1702" s="935"/>
      <c r="T1702" s="935"/>
      <c r="U1702" s="935"/>
      <c r="V1702" s="935"/>
      <c r="W1702" s="935"/>
      <c r="X1702" s="935"/>
      <c r="Y1702" s="935"/>
      <c r="Z1702" s="935"/>
      <c r="AA1702" s="935"/>
      <c r="AB1702" s="935"/>
      <c r="AC1702" s="935"/>
      <c r="AD1702" s="935"/>
      <c r="AE1702" s="935"/>
      <c r="AF1702" s="935"/>
      <c r="AG1702" s="935"/>
      <c r="AH1702" s="935"/>
      <c r="AI1702" s="935"/>
      <c r="AJ1702" s="935"/>
      <c r="AK1702" s="935"/>
      <c r="AL1702" s="935"/>
      <c r="AM1702" s="935"/>
      <c r="AN1702" s="935"/>
      <c r="AO1702" s="935"/>
      <c r="AP1702" s="935"/>
      <c r="AQ1702" s="935"/>
      <c r="AR1702" s="935"/>
      <c r="AS1702" s="935"/>
      <c r="AT1702" s="935"/>
      <c r="AU1702" s="935"/>
      <c r="AV1702" s="935"/>
      <c r="AW1702" s="935"/>
      <c r="AX1702" s="935"/>
      <c r="AY1702" s="935"/>
      <c r="AZ1702" s="935"/>
      <c r="BA1702" s="935"/>
      <c r="BB1702" s="935"/>
      <c r="BC1702" s="935"/>
      <c r="BD1702" s="935"/>
      <c r="BE1702" s="935"/>
      <c r="BF1702" s="936"/>
      <c r="BG1702" s="902"/>
      <c r="BH1702" s="903"/>
      <c r="BI1702" s="903"/>
      <c r="BJ1702" s="903"/>
      <c r="BK1702" s="903"/>
      <c r="BL1702" s="904"/>
      <c r="BM1702" s="136"/>
      <c r="BN1702" s="136"/>
      <c r="BO1702" s="136"/>
      <c r="BP1702" s="136"/>
      <c r="BQ1702" s="136"/>
      <c r="BR1702" s="136"/>
      <c r="BS1702" s="136"/>
      <c r="BT1702" s="136"/>
      <c r="BU1702" s="136"/>
      <c r="BV1702" s="136"/>
      <c r="BW1702" s="136"/>
      <c r="BX1702" s="136"/>
      <c r="BY1702" s="136"/>
      <c r="BZ1702" s="136"/>
      <c r="CA1702" s="136"/>
      <c r="CB1702" s="136"/>
    </row>
    <row r="1703" spans="1:97" s="8" customFormat="1" ht="12.75" customHeight="1">
      <c r="A1703" s="266"/>
      <c r="B1703" s="972"/>
      <c r="C1703" s="973"/>
      <c r="D1703" s="974"/>
      <c r="E1703" s="934"/>
      <c r="F1703" s="935"/>
      <c r="G1703" s="935"/>
      <c r="H1703" s="935"/>
      <c r="I1703" s="935"/>
      <c r="J1703" s="935"/>
      <c r="K1703" s="935"/>
      <c r="L1703" s="935"/>
      <c r="M1703" s="935"/>
      <c r="N1703" s="935"/>
      <c r="O1703" s="935"/>
      <c r="P1703" s="935"/>
      <c r="Q1703" s="935"/>
      <c r="R1703" s="935"/>
      <c r="S1703" s="935"/>
      <c r="T1703" s="935"/>
      <c r="U1703" s="935"/>
      <c r="V1703" s="935"/>
      <c r="W1703" s="935"/>
      <c r="X1703" s="935"/>
      <c r="Y1703" s="935"/>
      <c r="Z1703" s="935"/>
      <c r="AA1703" s="935"/>
      <c r="AB1703" s="935"/>
      <c r="AC1703" s="935"/>
      <c r="AD1703" s="935"/>
      <c r="AE1703" s="935"/>
      <c r="AF1703" s="935"/>
      <c r="AG1703" s="935"/>
      <c r="AH1703" s="935"/>
      <c r="AI1703" s="935"/>
      <c r="AJ1703" s="935"/>
      <c r="AK1703" s="935"/>
      <c r="AL1703" s="935"/>
      <c r="AM1703" s="935"/>
      <c r="AN1703" s="935"/>
      <c r="AO1703" s="935"/>
      <c r="AP1703" s="935"/>
      <c r="AQ1703" s="935"/>
      <c r="AR1703" s="935"/>
      <c r="AS1703" s="935"/>
      <c r="AT1703" s="935"/>
      <c r="AU1703" s="935"/>
      <c r="AV1703" s="935"/>
      <c r="AW1703" s="935"/>
      <c r="AX1703" s="935"/>
      <c r="AY1703" s="935"/>
      <c r="AZ1703" s="935"/>
      <c r="BA1703" s="935"/>
      <c r="BB1703" s="935"/>
      <c r="BC1703" s="935"/>
      <c r="BD1703" s="935"/>
      <c r="BE1703" s="935"/>
      <c r="BF1703" s="936"/>
      <c r="BG1703" s="902"/>
      <c r="BH1703" s="903"/>
      <c r="BI1703" s="903"/>
      <c r="BJ1703" s="903"/>
      <c r="BK1703" s="903"/>
      <c r="BL1703" s="904"/>
      <c r="BM1703" s="136"/>
      <c r="BN1703" s="136"/>
      <c r="BO1703" s="136"/>
      <c r="BP1703" s="136"/>
      <c r="BQ1703" s="136"/>
      <c r="BR1703" s="136"/>
      <c r="BS1703" s="136"/>
      <c r="BT1703" s="136"/>
      <c r="BU1703" s="136"/>
      <c r="BV1703" s="136"/>
      <c r="BW1703" s="136"/>
      <c r="BX1703" s="136"/>
      <c r="BY1703" s="136"/>
      <c r="BZ1703" s="136"/>
      <c r="CA1703" s="136"/>
      <c r="CB1703" s="136"/>
    </row>
    <row r="1704" spans="1:97" s="16" customFormat="1" ht="12.75" customHeight="1">
      <c r="A1704" s="262"/>
      <c r="B1704" s="972"/>
      <c r="C1704" s="973"/>
      <c r="D1704" s="974"/>
      <c r="E1704" s="934"/>
      <c r="F1704" s="935"/>
      <c r="G1704" s="935"/>
      <c r="H1704" s="935"/>
      <c r="I1704" s="935"/>
      <c r="J1704" s="935"/>
      <c r="K1704" s="935"/>
      <c r="L1704" s="935"/>
      <c r="M1704" s="935"/>
      <c r="N1704" s="935"/>
      <c r="O1704" s="935"/>
      <c r="P1704" s="935"/>
      <c r="Q1704" s="935"/>
      <c r="R1704" s="935"/>
      <c r="S1704" s="935"/>
      <c r="T1704" s="935"/>
      <c r="U1704" s="935"/>
      <c r="V1704" s="935"/>
      <c r="W1704" s="935"/>
      <c r="X1704" s="935"/>
      <c r="Y1704" s="935"/>
      <c r="Z1704" s="935"/>
      <c r="AA1704" s="935"/>
      <c r="AB1704" s="935"/>
      <c r="AC1704" s="935"/>
      <c r="AD1704" s="935"/>
      <c r="AE1704" s="935"/>
      <c r="AF1704" s="935"/>
      <c r="AG1704" s="935"/>
      <c r="AH1704" s="935"/>
      <c r="AI1704" s="935"/>
      <c r="AJ1704" s="935"/>
      <c r="AK1704" s="935"/>
      <c r="AL1704" s="935"/>
      <c r="AM1704" s="935"/>
      <c r="AN1704" s="935"/>
      <c r="AO1704" s="935"/>
      <c r="AP1704" s="935"/>
      <c r="AQ1704" s="935"/>
      <c r="AR1704" s="935"/>
      <c r="AS1704" s="935"/>
      <c r="AT1704" s="935"/>
      <c r="AU1704" s="935"/>
      <c r="AV1704" s="935"/>
      <c r="AW1704" s="935"/>
      <c r="AX1704" s="935"/>
      <c r="AY1704" s="935"/>
      <c r="AZ1704" s="935"/>
      <c r="BA1704" s="935"/>
      <c r="BB1704" s="935"/>
      <c r="BC1704" s="935"/>
      <c r="BD1704" s="935"/>
      <c r="BE1704" s="935"/>
      <c r="BF1704" s="936"/>
      <c r="BG1704" s="902"/>
      <c r="BH1704" s="903"/>
      <c r="BI1704" s="903"/>
      <c r="BJ1704" s="903"/>
      <c r="BK1704" s="903"/>
      <c r="BL1704" s="904"/>
      <c r="BM1704" s="137"/>
      <c r="BN1704" s="137"/>
      <c r="BO1704" s="137"/>
      <c r="BP1704" s="137"/>
      <c r="BQ1704" s="137"/>
      <c r="BR1704" s="137"/>
      <c r="BS1704" s="137"/>
      <c r="BT1704" s="137"/>
      <c r="BU1704" s="137"/>
      <c r="BV1704" s="137"/>
      <c r="BW1704" s="137"/>
      <c r="BX1704" s="137"/>
      <c r="BY1704" s="137"/>
      <c r="BZ1704" s="137"/>
      <c r="CA1704" s="137"/>
      <c r="CB1704" s="137"/>
    </row>
    <row r="1705" spans="1:97" s="16" customFormat="1" ht="12.75" customHeight="1">
      <c r="A1705" s="262"/>
      <c r="B1705" s="975"/>
      <c r="C1705" s="976"/>
      <c r="D1705" s="977"/>
      <c r="E1705" s="937"/>
      <c r="F1705" s="938"/>
      <c r="G1705" s="938"/>
      <c r="H1705" s="938"/>
      <c r="I1705" s="938"/>
      <c r="J1705" s="938"/>
      <c r="K1705" s="938"/>
      <c r="L1705" s="938"/>
      <c r="M1705" s="938"/>
      <c r="N1705" s="938"/>
      <c r="O1705" s="938"/>
      <c r="P1705" s="938"/>
      <c r="Q1705" s="938"/>
      <c r="R1705" s="938"/>
      <c r="S1705" s="938"/>
      <c r="T1705" s="938"/>
      <c r="U1705" s="938"/>
      <c r="V1705" s="938"/>
      <c r="W1705" s="938"/>
      <c r="X1705" s="938"/>
      <c r="Y1705" s="938"/>
      <c r="Z1705" s="938"/>
      <c r="AA1705" s="938"/>
      <c r="AB1705" s="938"/>
      <c r="AC1705" s="938"/>
      <c r="AD1705" s="938"/>
      <c r="AE1705" s="938"/>
      <c r="AF1705" s="938"/>
      <c r="AG1705" s="938"/>
      <c r="AH1705" s="938"/>
      <c r="AI1705" s="938"/>
      <c r="AJ1705" s="938"/>
      <c r="AK1705" s="938"/>
      <c r="AL1705" s="938"/>
      <c r="AM1705" s="938"/>
      <c r="AN1705" s="938"/>
      <c r="AO1705" s="938"/>
      <c r="AP1705" s="938"/>
      <c r="AQ1705" s="938"/>
      <c r="AR1705" s="938"/>
      <c r="AS1705" s="938"/>
      <c r="AT1705" s="938"/>
      <c r="AU1705" s="938"/>
      <c r="AV1705" s="938"/>
      <c r="AW1705" s="938"/>
      <c r="AX1705" s="938"/>
      <c r="AY1705" s="938"/>
      <c r="AZ1705" s="938"/>
      <c r="BA1705" s="938"/>
      <c r="BB1705" s="938"/>
      <c r="BC1705" s="938"/>
      <c r="BD1705" s="938"/>
      <c r="BE1705" s="938"/>
      <c r="BF1705" s="939"/>
      <c r="BG1705" s="905"/>
      <c r="BH1705" s="906"/>
      <c r="BI1705" s="906"/>
      <c r="BJ1705" s="906"/>
      <c r="BK1705" s="906"/>
      <c r="BL1705" s="907"/>
      <c r="BM1705" s="137"/>
      <c r="BN1705" s="137"/>
      <c r="BO1705" s="137"/>
      <c r="BP1705" s="137"/>
      <c r="BQ1705" s="137"/>
      <c r="BR1705" s="137"/>
      <c r="BS1705" s="137"/>
      <c r="BT1705" s="137"/>
      <c r="BU1705" s="137"/>
      <c r="BV1705" s="137"/>
      <c r="BW1705" s="137"/>
      <c r="BX1705" s="137"/>
      <c r="BY1705" s="137"/>
      <c r="BZ1705" s="137"/>
      <c r="CA1705" s="137"/>
      <c r="CB1705" s="137"/>
    </row>
    <row r="1706" spans="1:97" s="15" customFormat="1" ht="17.25" customHeight="1">
      <c r="A1706" s="113"/>
      <c r="B1706" s="925" t="s">
        <v>1561</v>
      </c>
      <c r="C1706" s="926"/>
      <c r="D1706" s="926"/>
      <c r="E1706" s="926"/>
      <c r="F1706" s="926"/>
      <c r="G1706" s="926"/>
      <c r="H1706" s="926"/>
      <c r="I1706" s="926"/>
      <c r="J1706" s="926"/>
      <c r="K1706" s="926"/>
      <c r="L1706" s="926"/>
      <c r="M1706" s="926"/>
      <c r="N1706" s="926"/>
      <c r="O1706" s="926"/>
      <c r="P1706" s="926"/>
      <c r="Q1706" s="926"/>
      <c r="R1706" s="926"/>
      <c r="S1706" s="926"/>
      <c r="T1706" s="926"/>
      <c r="U1706" s="926"/>
      <c r="V1706" s="926"/>
      <c r="W1706" s="926"/>
      <c r="X1706" s="926"/>
      <c r="Y1706" s="926"/>
      <c r="Z1706" s="926"/>
      <c r="AA1706" s="926"/>
      <c r="AB1706" s="926"/>
      <c r="AC1706" s="926"/>
      <c r="AD1706" s="926"/>
      <c r="AE1706" s="926"/>
      <c r="AF1706" s="926"/>
      <c r="AG1706" s="926"/>
      <c r="AH1706" s="926"/>
      <c r="AI1706" s="926"/>
      <c r="AJ1706" s="926"/>
      <c r="AK1706" s="926"/>
      <c r="AL1706" s="926"/>
      <c r="AM1706" s="926"/>
      <c r="AN1706" s="926"/>
      <c r="AO1706" s="926"/>
      <c r="AP1706" s="926"/>
      <c r="AQ1706" s="926"/>
      <c r="AR1706" s="926"/>
      <c r="AS1706" s="926"/>
      <c r="AT1706" s="926"/>
      <c r="AU1706" s="926"/>
      <c r="AV1706" s="926"/>
      <c r="AW1706" s="926"/>
      <c r="AX1706" s="926"/>
      <c r="AY1706" s="926"/>
      <c r="AZ1706" s="926"/>
      <c r="BA1706" s="926"/>
      <c r="BB1706" s="926"/>
      <c r="BC1706" s="926"/>
      <c r="BD1706" s="926"/>
      <c r="BE1706" s="926"/>
      <c r="BF1706" s="926"/>
      <c r="BG1706" s="926"/>
      <c r="BH1706" s="926"/>
      <c r="BI1706" s="926"/>
      <c r="BJ1706" s="926"/>
      <c r="BK1706" s="926"/>
      <c r="BL1706" s="927"/>
      <c r="BM1706" s="103"/>
      <c r="BN1706" s="103"/>
      <c r="BO1706" s="103"/>
      <c r="BP1706" s="103"/>
      <c r="BQ1706" s="103"/>
      <c r="BR1706" s="103"/>
      <c r="BS1706" s="103"/>
      <c r="BT1706" s="103"/>
      <c r="BU1706" s="103"/>
    </row>
    <row r="1707" spans="1:97" s="8" customFormat="1" ht="12.75" customHeight="1">
      <c r="A1707" s="266"/>
      <c r="B1707" s="969" t="s">
        <v>33</v>
      </c>
      <c r="C1707" s="970"/>
      <c r="D1707" s="971"/>
      <c r="E1707" s="931" t="s">
        <v>746</v>
      </c>
      <c r="F1707" s="932"/>
      <c r="G1707" s="932"/>
      <c r="H1707" s="932"/>
      <c r="I1707" s="932"/>
      <c r="J1707" s="932"/>
      <c r="K1707" s="932"/>
      <c r="L1707" s="932"/>
      <c r="M1707" s="932"/>
      <c r="N1707" s="932"/>
      <c r="O1707" s="932"/>
      <c r="P1707" s="932"/>
      <c r="Q1707" s="932"/>
      <c r="R1707" s="932"/>
      <c r="S1707" s="932"/>
      <c r="T1707" s="932"/>
      <c r="U1707" s="932"/>
      <c r="V1707" s="932"/>
      <c r="W1707" s="932"/>
      <c r="X1707" s="932"/>
      <c r="Y1707" s="932"/>
      <c r="Z1707" s="932"/>
      <c r="AA1707" s="932"/>
      <c r="AB1707" s="932"/>
      <c r="AC1707" s="932"/>
      <c r="AD1707" s="932"/>
      <c r="AE1707" s="932"/>
      <c r="AF1707" s="932"/>
      <c r="AG1707" s="932"/>
      <c r="AH1707" s="932"/>
      <c r="AI1707" s="932"/>
      <c r="AJ1707" s="932"/>
      <c r="AK1707" s="932"/>
      <c r="AL1707" s="932"/>
      <c r="AM1707" s="932"/>
      <c r="AN1707" s="932"/>
      <c r="AO1707" s="932"/>
      <c r="AP1707" s="932"/>
      <c r="AQ1707" s="932"/>
      <c r="AR1707" s="932"/>
      <c r="AS1707" s="932"/>
      <c r="AT1707" s="932"/>
      <c r="AU1707" s="932"/>
      <c r="AV1707" s="932"/>
      <c r="AW1707" s="932"/>
      <c r="AX1707" s="932"/>
      <c r="AY1707" s="932"/>
      <c r="AZ1707" s="932"/>
      <c r="BA1707" s="932"/>
      <c r="BB1707" s="932"/>
      <c r="BC1707" s="932"/>
      <c r="BD1707" s="932"/>
      <c r="BE1707" s="932"/>
      <c r="BF1707" s="933"/>
      <c r="BG1707" s="899"/>
      <c r="BH1707" s="900"/>
      <c r="BI1707" s="900"/>
      <c r="BJ1707" s="900"/>
      <c r="BK1707" s="900"/>
      <c r="BL1707" s="901"/>
      <c r="BM1707" s="136"/>
      <c r="BN1707" s="136"/>
      <c r="BO1707" s="136"/>
      <c r="BP1707" s="136"/>
      <c r="BQ1707" s="136"/>
      <c r="BR1707" s="136"/>
      <c r="BS1707" s="136"/>
      <c r="BT1707" s="136"/>
      <c r="BU1707" s="136"/>
      <c r="BV1707" s="136"/>
      <c r="BW1707" s="136"/>
      <c r="BX1707" s="136"/>
      <c r="BY1707" s="136"/>
      <c r="BZ1707" s="136"/>
      <c r="CA1707" s="136"/>
      <c r="CB1707" s="136"/>
    </row>
    <row r="1708" spans="1:97" s="8" customFormat="1" ht="12.75" customHeight="1">
      <c r="A1708" s="266"/>
      <c r="B1708" s="972"/>
      <c r="C1708" s="973"/>
      <c r="D1708" s="974"/>
      <c r="E1708" s="934"/>
      <c r="F1708" s="935"/>
      <c r="G1708" s="935"/>
      <c r="H1708" s="935"/>
      <c r="I1708" s="935"/>
      <c r="J1708" s="935"/>
      <c r="K1708" s="935"/>
      <c r="L1708" s="935"/>
      <c r="M1708" s="935"/>
      <c r="N1708" s="935"/>
      <c r="O1708" s="935"/>
      <c r="P1708" s="935"/>
      <c r="Q1708" s="935"/>
      <c r="R1708" s="935"/>
      <c r="S1708" s="935"/>
      <c r="T1708" s="935"/>
      <c r="U1708" s="935"/>
      <c r="V1708" s="935"/>
      <c r="W1708" s="935"/>
      <c r="X1708" s="935"/>
      <c r="Y1708" s="935"/>
      <c r="Z1708" s="935"/>
      <c r="AA1708" s="935"/>
      <c r="AB1708" s="935"/>
      <c r="AC1708" s="935"/>
      <c r="AD1708" s="935"/>
      <c r="AE1708" s="935"/>
      <c r="AF1708" s="935"/>
      <c r="AG1708" s="935"/>
      <c r="AH1708" s="935"/>
      <c r="AI1708" s="935"/>
      <c r="AJ1708" s="935"/>
      <c r="AK1708" s="935"/>
      <c r="AL1708" s="935"/>
      <c r="AM1708" s="935"/>
      <c r="AN1708" s="935"/>
      <c r="AO1708" s="935"/>
      <c r="AP1708" s="935"/>
      <c r="AQ1708" s="935"/>
      <c r="AR1708" s="935"/>
      <c r="AS1708" s="935"/>
      <c r="AT1708" s="935"/>
      <c r="AU1708" s="935"/>
      <c r="AV1708" s="935"/>
      <c r="AW1708" s="935"/>
      <c r="AX1708" s="935"/>
      <c r="AY1708" s="935"/>
      <c r="AZ1708" s="935"/>
      <c r="BA1708" s="935"/>
      <c r="BB1708" s="935"/>
      <c r="BC1708" s="935"/>
      <c r="BD1708" s="935"/>
      <c r="BE1708" s="935"/>
      <c r="BF1708" s="936"/>
      <c r="BG1708" s="902"/>
      <c r="BH1708" s="903"/>
      <c r="BI1708" s="903"/>
      <c r="BJ1708" s="903"/>
      <c r="BK1708" s="903"/>
      <c r="BL1708" s="904"/>
      <c r="BM1708" s="136"/>
      <c r="BN1708" s="136"/>
      <c r="BO1708" s="136"/>
      <c r="BP1708" s="136"/>
      <c r="BQ1708" s="136"/>
      <c r="BR1708" s="136"/>
      <c r="BS1708" s="136"/>
      <c r="BT1708" s="136"/>
      <c r="BU1708" s="136"/>
      <c r="BV1708" s="136"/>
      <c r="BW1708" s="136"/>
      <c r="BX1708" s="136"/>
      <c r="BY1708" s="136"/>
      <c r="BZ1708" s="136"/>
      <c r="CA1708" s="136"/>
      <c r="CB1708" s="136"/>
    </row>
    <row r="1709" spans="1:97" s="8" customFormat="1" ht="12.75" customHeight="1">
      <c r="A1709" s="266"/>
      <c r="B1709" s="972"/>
      <c r="C1709" s="973"/>
      <c r="D1709" s="974"/>
      <c r="E1709" s="934"/>
      <c r="F1709" s="935"/>
      <c r="G1709" s="935"/>
      <c r="H1709" s="935"/>
      <c r="I1709" s="935"/>
      <c r="J1709" s="935"/>
      <c r="K1709" s="935"/>
      <c r="L1709" s="935"/>
      <c r="M1709" s="935"/>
      <c r="N1709" s="935"/>
      <c r="O1709" s="935"/>
      <c r="P1709" s="935"/>
      <c r="Q1709" s="935"/>
      <c r="R1709" s="935"/>
      <c r="S1709" s="935"/>
      <c r="T1709" s="935"/>
      <c r="U1709" s="935"/>
      <c r="V1709" s="935"/>
      <c r="W1709" s="935"/>
      <c r="X1709" s="935"/>
      <c r="Y1709" s="935"/>
      <c r="Z1709" s="935"/>
      <c r="AA1709" s="935"/>
      <c r="AB1709" s="935"/>
      <c r="AC1709" s="935"/>
      <c r="AD1709" s="935"/>
      <c r="AE1709" s="935"/>
      <c r="AF1709" s="935"/>
      <c r="AG1709" s="935"/>
      <c r="AH1709" s="935"/>
      <c r="AI1709" s="935"/>
      <c r="AJ1709" s="935"/>
      <c r="AK1709" s="935"/>
      <c r="AL1709" s="935"/>
      <c r="AM1709" s="935"/>
      <c r="AN1709" s="935"/>
      <c r="AO1709" s="935"/>
      <c r="AP1709" s="935"/>
      <c r="AQ1709" s="935"/>
      <c r="AR1709" s="935"/>
      <c r="AS1709" s="935"/>
      <c r="AT1709" s="935"/>
      <c r="AU1709" s="935"/>
      <c r="AV1709" s="935"/>
      <c r="AW1709" s="935"/>
      <c r="AX1709" s="935"/>
      <c r="AY1709" s="935"/>
      <c r="AZ1709" s="935"/>
      <c r="BA1709" s="935"/>
      <c r="BB1709" s="935"/>
      <c r="BC1709" s="935"/>
      <c r="BD1709" s="935"/>
      <c r="BE1709" s="935"/>
      <c r="BF1709" s="936"/>
      <c r="BG1709" s="902"/>
      <c r="BH1709" s="903"/>
      <c r="BI1709" s="903"/>
      <c r="BJ1709" s="903"/>
      <c r="BK1709" s="903"/>
      <c r="BL1709" s="904"/>
      <c r="BM1709" s="136"/>
      <c r="BN1709" s="136"/>
      <c r="BO1709" s="136"/>
      <c r="BP1709" s="136"/>
      <c r="BQ1709" s="136"/>
      <c r="BR1709" s="136"/>
      <c r="BS1709" s="136"/>
      <c r="BT1709" s="136"/>
      <c r="BU1709" s="136"/>
      <c r="BV1709" s="136"/>
      <c r="BW1709" s="136"/>
      <c r="BX1709" s="136"/>
      <c r="BY1709" s="136"/>
      <c r="BZ1709" s="136"/>
      <c r="CA1709" s="136"/>
      <c r="CB1709" s="136"/>
    </row>
    <row r="1710" spans="1:97" s="135" customFormat="1" ht="12.75" customHeight="1">
      <c r="A1710" s="265"/>
      <c r="B1710" s="972"/>
      <c r="C1710" s="973"/>
      <c r="D1710" s="974"/>
      <c r="E1710" s="934"/>
      <c r="F1710" s="935"/>
      <c r="G1710" s="935"/>
      <c r="H1710" s="935"/>
      <c r="I1710" s="935"/>
      <c r="J1710" s="935"/>
      <c r="K1710" s="935"/>
      <c r="L1710" s="935"/>
      <c r="M1710" s="935"/>
      <c r="N1710" s="935"/>
      <c r="O1710" s="935"/>
      <c r="P1710" s="935"/>
      <c r="Q1710" s="935"/>
      <c r="R1710" s="935"/>
      <c r="S1710" s="935"/>
      <c r="T1710" s="935"/>
      <c r="U1710" s="935"/>
      <c r="V1710" s="935"/>
      <c r="W1710" s="935"/>
      <c r="X1710" s="935"/>
      <c r="Y1710" s="935"/>
      <c r="Z1710" s="935"/>
      <c r="AA1710" s="935"/>
      <c r="AB1710" s="935"/>
      <c r="AC1710" s="935"/>
      <c r="AD1710" s="935"/>
      <c r="AE1710" s="935"/>
      <c r="AF1710" s="935"/>
      <c r="AG1710" s="935"/>
      <c r="AH1710" s="935"/>
      <c r="AI1710" s="935"/>
      <c r="AJ1710" s="935"/>
      <c r="AK1710" s="935"/>
      <c r="AL1710" s="935"/>
      <c r="AM1710" s="935"/>
      <c r="AN1710" s="935"/>
      <c r="AO1710" s="935"/>
      <c r="AP1710" s="935"/>
      <c r="AQ1710" s="935"/>
      <c r="AR1710" s="935"/>
      <c r="AS1710" s="935"/>
      <c r="AT1710" s="935"/>
      <c r="AU1710" s="935"/>
      <c r="AV1710" s="935"/>
      <c r="AW1710" s="935"/>
      <c r="AX1710" s="935"/>
      <c r="AY1710" s="935"/>
      <c r="AZ1710" s="935"/>
      <c r="BA1710" s="935"/>
      <c r="BB1710" s="935"/>
      <c r="BC1710" s="935"/>
      <c r="BD1710" s="935"/>
      <c r="BE1710" s="935"/>
      <c r="BF1710" s="936"/>
      <c r="BG1710" s="902"/>
      <c r="BH1710" s="903"/>
      <c r="BI1710" s="903"/>
      <c r="BJ1710" s="903"/>
      <c r="BK1710" s="903"/>
      <c r="BL1710" s="904"/>
      <c r="BM1710" s="134"/>
      <c r="BN1710" s="134"/>
      <c r="BO1710" s="134"/>
      <c r="BP1710" s="134"/>
      <c r="BQ1710" s="134"/>
      <c r="BR1710" s="134"/>
      <c r="BS1710" s="134"/>
      <c r="BT1710" s="134"/>
      <c r="BU1710" s="134"/>
      <c r="BV1710" s="134"/>
      <c r="BW1710" s="134"/>
      <c r="BX1710" s="134"/>
      <c r="BY1710" s="134"/>
      <c r="BZ1710" s="134"/>
      <c r="CA1710" s="134"/>
      <c r="CB1710" s="134"/>
    </row>
    <row r="1711" spans="1:97" s="16" customFormat="1" ht="12.75" customHeight="1">
      <c r="A1711" s="262"/>
      <c r="B1711" s="972"/>
      <c r="C1711" s="973"/>
      <c r="D1711" s="974"/>
      <c r="E1711" s="934"/>
      <c r="F1711" s="935"/>
      <c r="G1711" s="935"/>
      <c r="H1711" s="935"/>
      <c r="I1711" s="935"/>
      <c r="J1711" s="935"/>
      <c r="K1711" s="935"/>
      <c r="L1711" s="935"/>
      <c r="M1711" s="935"/>
      <c r="N1711" s="935"/>
      <c r="O1711" s="935"/>
      <c r="P1711" s="935"/>
      <c r="Q1711" s="935"/>
      <c r="R1711" s="935"/>
      <c r="S1711" s="935"/>
      <c r="T1711" s="935"/>
      <c r="U1711" s="935"/>
      <c r="V1711" s="935"/>
      <c r="W1711" s="935"/>
      <c r="X1711" s="935"/>
      <c r="Y1711" s="935"/>
      <c r="Z1711" s="935"/>
      <c r="AA1711" s="935"/>
      <c r="AB1711" s="935"/>
      <c r="AC1711" s="935"/>
      <c r="AD1711" s="935"/>
      <c r="AE1711" s="935"/>
      <c r="AF1711" s="935"/>
      <c r="AG1711" s="935"/>
      <c r="AH1711" s="935"/>
      <c r="AI1711" s="935"/>
      <c r="AJ1711" s="935"/>
      <c r="AK1711" s="935"/>
      <c r="AL1711" s="935"/>
      <c r="AM1711" s="935"/>
      <c r="AN1711" s="935"/>
      <c r="AO1711" s="935"/>
      <c r="AP1711" s="935"/>
      <c r="AQ1711" s="935"/>
      <c r="AR1711" s="935"/>
      <c r="AS1711" s="935"/>
      <c r="AT1711" s="935"/>
      <c r="AU1711" s="935"/>
      <c r="AV1711" s="935"/>
      <c r="AW1711" s="935"/>
      <c r="AX1711" s="935"/>
      <c r="AY1711" s="935"/>
      <c r="AZ1711" s="935"/>
      <c r="BA1711" s="935"/>
      <c r="BB1711" s="935"/>
      <c r="BC1711" s="935"/>
      <c r="BD1711" s="935"/>
      <c r="BE1711" s="935"/>
      <c r="BF1711" s="936"/>
      <c r="BG1711" s="902"/>
      <c r="BH1711" s="903"/>
      <c r="BI1711" s="903"/>
      <c r="BJ1711" s="903"/>
      <c r="BK1711" s="903"/>
      <c r="BL1711" s="904"/>
      <c r="BM1711" s="137"/>
      <c r="BN1711" s="137"/>
      <c r="BO1711" s="137"/>
      <c r="BP1711" s="137"/>
      <c r="BQ1711" s="137"/>
      <c r="BR1711" s="137"/>
      <c r="BS1711" s="137"/>
      <c r="BT1711" s="137"/>
      <c r="BU1711" s="137"/>
      <c r="BV1711" s="137"/>
      <c r="BW1711" s="137"/>
      <c r="BX1711" s="137"/>
      <c r="BY1711" s="137"/>
      <c r="BZ1711" s="137"/>
      <c r="CA1711" s="137"/>
      <c r="CB1711" s="137"/>
    </row>
    <row r="1712" spans="1:97" s="16" customFormat="1" ht="12.75" customHeight="1">
      <c r="A1712" s="262"/>
      <c r="B1712" s="972"/>
      <c r="C1712" s="973"/>
      <c r="D1712" s="974"/>
      <c r="E1712" s="934"/>
      <c r="F1712" s="935"/>
      <c r="G1712" s="935"/>
      <c r="H1712" s="935"/>
      <c r="I1712" s="935"/>
      <c r="J1712" s="935"/>
      <c r="K1712" s="935"/>
      <c r="L1712" s="935"/>
      <c r="M1712" s="935"/>
      <c r="N1712" s="935"/>
      <c r="O1712" s="935"/>
      <c r="P1712" s="935"/>
      <c r="Q1712" s="935"/>
      <c r="R1712" s="935"/>
      <c r="S1712" s="935"/>
      <c r="T1712" s="935"/>
      <c r="U1712" s="935"/>
      <c r="V1712" s="935"/>
      <c r="W1712" s="935"/>
      <c r="X1712" s="935"/>
      <c r="Y1712" s="935"/>
      <c r="Z1712" s="935"/>
      <c r="AA1712" s="935"/>
      <c r="AB1712" s="935"/>
      <c r="AC1712" s="935"/>
      <c r="AD1712" s="935"/>
      <c r="AE1712" s="935"/>
      <c r="AF1712" s="935"/>
      <c r="AG1712" s="935"/>
      <c r="AH1712" s="935"/>
      <c r="AI1712" s="935"/>
      <c r="AJ1712" s="935"/>
      <c r="AK1712" s="935"/>
      <c r="AL1712" s="935"/>
      <c r="AM1712" s="935"/>
      <c r="AN1712" s="935"/>
      <c r="AO1712" s="935"/>
      <c r="AP1712" s="935"/>
      <c r="AQ1712" s="935"/>
      <c r="AR1712" s="935"/>
      <c r="AS1712" s="935"/>
      <c r="AT1712" s="935"/>
      <c r="AU1712" s="935"/>
      <c r="AV1712" s="935"/>
      <c r="AW1712" s="935"/>
      <c r="AX1712" s="935"/>
      <c r="AY1712" s="935"/>
      <c r="AZ1712" s="935"/>
      <c r="BA1712" s="935"/>
      <c r="BB1712" s="935"/>
      <c r="BC1712" s="935"/>
      <c r="BD1712" s="935"/>
      <c r="BE1712" s="935"/>
      <c r="BF1712" s="936"/>
      <c r="BG1712" s="902"/>
      <c r="BH1712" s="903"/>
      <c r="BI1712" s="903"/>
      <c r="BJ1712" s="903"/>
      <c r="BK1712" s="903"/>
      <c r="BL1712" s="904"/>
      <c r="BM1712" s="137"/>
      <c r="BN1712" s="137"/>
      <c r="BO1712" s="137"/>
      <c r="BP1712" s="137"/>
      <c r="BQ1712" s="137"/>
      <c r="BR1712" s="137"/>
      <c r="BS1712" s="137"/>
      <c r="BT1712" s="137"/>
      <c r="BU1712" s="137"/>
      <c r="BV1712" s="137"/>
      <c r="BW1712" s="137"/>
      <c r="BX1712" s="137"/>
      <c r="BY1712" s="137"/>
      <c r="BZ1712" s="137"/>
      <c r="CA1712" s="137"/>
      <c r="CB1712" s="137"/>
    </row>
    <row r="1713" spans="1:97" s="16" customFormat="1" ht="12.75" customHeight="1">
      <c r="A1713" s="262"/>
      <c r="B1713" s="975"/>
      <c r="C1713" s="976"/>
      <c r="D1713" s="977"/>
      <c r="E1713" s="937"/>
      <c r="F1713" s="938"/>
      <c r="G1713" s="938"/>
      <c r="H1713" s="938"/>
      <c r="I1713" s="938"/>
      <c r="J1713" s="938"/>
      <c r="K1713" s="938"/>
      <c r="L1713" s="938"/>
      <c r="M1713" s="938"/>
      <c r="N1713" s="938"/>
      <c r="O1713" s="938"/>
      <c r="P1713" s="938"/>
      <c r="Q1713" s="938"/>
      <c r="R1713" s="938"/>
      <c r="S1713" s="938"/>
      <c r="T1713" s="938"/>
      <c r="U1713" s="938"/>
      <c r="V1713" s="938"/>
      <c r="W1713" s="938"/>
      <c r="X1713" s="938"/>
      <c r="Y1713" s="938"/>
      <c r="Z1713" s="938"/>
      <c r="AA1713" s="938"/>
      <c r="AB1713" s="938"/>
      <c r="AC1713" s="938"/>
      <c r="AD1713" s="938"/>
      <c r="AE1713" s="938"/>
      <c r="AF1713" s="938"/>
      <c r="AG1713" s="938"/>
      <c r="AH1713" s="938"/>
      <c r="AI1713" s="938"/>
      <c r="AJ1713" s="938"/>
      <c r="AK1713" s="938"/>
      <c r="AL1713" s="938"/>
      <c r="AM1713" s="938"/>
      <c r="AN1713" s="938"/>
      <c r="AO1713" s="938"/>
      <c r="AP1713" s="938"/>
      <c r="AQ1713" s="938"/>
      <c r="AR1713" s="938"/>
      <c r="AS1713" s="938"/>
      <c r="AT1713" s="938"/>
      <c r="AU1713" s="938"/>
      <c r="AV1713" s="938"/>
      <c r="AW1713" s="938"/>
      <c r="AX1713" s="938"/>
      <c r="AY1713" s="938"/>
      <c r="AZ1713" s="938"/>
      <c r="BA1713" s="938"/>
      <c r="BB1713" s="938"/>
      <c r="BC1713" s="938"/>
      <c r="BD1713" s="938"/>
      <c r="BE1713" s="938"/>
      <c r="BF1713" s="939"/>
      <c r="BG1713" s="905"/>
      <c r="BH1713" s="906"/>
      <c r="BI1713" s="906"/>
      <c r="BJ1713" s="906"/>
      <c r="BK1713" s="906"/>
      <c r="BL1713" s="907"/>
      <c r="BM1713" s="137"/>
      <c r="BN1713" s="137"/>
      <c r="BO1713" s="137"/>
      <c r="BP1713" s="137"/>
      <c r="BQ1713" s="137"/>
      <c r="BR1713" s="137"/>
      <c r="BS1713" s="137"/>
      <c r="BT1713" s="137"/>
      <c r="BU1713" s="137"/>
      <c r="BV1713" s="137"/>
      <c r="BW1713" s="137"/>
      <c r="BX1713" s="137"/>
      <c r="BY1713" s="137"/>
      <c r="BZ1713" s="137"/>
      <c r="CA1713" s="137"/>
      <c r="CB1713" s="137"/>
    </row>
    <row r="1714" spans="1:97" s="135" customFormat="1" ht="12.75" customHeight="1">
      <c r="A1714" s="265"/>
      <c r="B1714" s="969" t="s">
        <v>34</v>
      </c>
      <c r="C1714" s="970"/>
      <c r="D1714" s="971"/>
      <c r="E1714" s="931" t="s">
        <v>670</v>
      </c>
      <c r="F1714" s="932"/>
      <c r="G1714" s="932"/>
      <c r="H1714" s="932"/>
      <c r="I1714" s="932"/>
      <c r="J1714" s="932"/>
      <c r="K1714" s="932"/>
      <c r="L1714" s="932"/>
      <c r="M1714" s="932"/>
      <c r="N1714" s="932"/>
      <c r="O1714" s="932"/>
      <c r="P1714" s="932"/>
      <c r="Q1714" s="932"/>
      <c r="R1714" s="932"/>
      <c r="S1714" s="932"/>
      <c r="T1714" s="932"/>
      <c r="U1714" s="932"/>
      <c r="V1714" s="932"/>
      <c r="W1714" s="932"/>
      <c r="X1714" s="932"/>
      <c r="Y1714" s="932"/>
      <c r="Z1714" s="932"/>
      <c r="AA1714" s="932"/>
      <c r="AB1714" s="932"/>
      <c r="AC1714" s="932"/>
      <c r="AD1714" s="932"/>
      <c r="AE1714" s="932"/>
      <c r="AF1714" s="932"/>
      <c r="AG1714" s="932"/>
      <c r="AH1714" s="932"/>
      <c r="AI1714" s="932"/>
      <c r="AJ1714" s="932"/>
      <c r="AK1714" s="932"/>
      <c r="AL1714" s="932"/>
      <c r="AM1714" s="932"/>
      <c r="AN1714" s="932"/>
      <c r="AO1714" s="932"/>
      <c r="AP1714" s="932"/>
      <c r="AQ1714" s="932"/>
      <c r="AR1714" s="932"/>
      <c r="AS1714" s="932"/>
      <c r="AT1714" s="932"/>
      <c r="AU1714" s="932"/>
      <c r="AV1714" s="932"/>
      <c r="AW1714" s="932"/>
      <c r="AX1714" s="932"/>
      <c r="AY1714" s="932"/>
      <c r="AZ1714" s="932"/>
      <c r="BA1714" s="932"/>
      <c r="BB1714" s="932"/>
      <c r="BC1714" s="932"/>
      <c r="BD1714" s="932"/>
      <c r="BE1714" s="932"/>
      <c r="BF1714" s="933"/>
      <c r="BG1714" s="899"/>
      <c r="BH1714" s="900"/>
      <c r="BI1714" s="900"/>
      <c r="BJ1714" s="900"/>
      <c r="BK1714" s="900"/>
      <c r="BL1714" s="901"/>
      <c r="BM1714" s="134"/>
      <c r="BN1714" s="134"/>
      <c r="BO1714" s="134"/>
      <c r="BP1714" s="134"/>
      <c r="BQ1714" s="134"/>
      <c r="BR1714" s="134"/>
      <c r="BS1714" s="134"/>
      <c r="BT1714" s="134"/>
      <c r="BU1714" s="134"/>
      <c r="BV1714" s="134"/>
      <c r="BW1714" s="134"/>
      <c r="BX1714" s="134"/>
      <c r="BY1714" s="134"/>
      <c r="BZ1714" s="134"/>
      <c r="CA1714" s="134"/>
      <c r="CB1714" s="134"/>
    </row>
    <row r="1715" spans="1:97" s="135" customFormat="1" ht="12.75" customHeight="1">
      <c r="A1715" s="265"/>
      <c r="B1715" s="972"/>
      <c r="C1715" s="973"/>
      <c r="D1715" s="974"/>
      <c r="E1715" s="934"/>
      <c r="F1715" s="935"/>
      <c r="G1715" s="935"/>
      <c r="H1715" s="935"/>
      <c r="I1715" s="935"/>
      <c r="J1715" s="935"/>
      <c r="K1715" s="935"/>
      <c r="L1715" s="935"/>
      <c r="M1715" s="935"/>
      <c r="N1715" s="935"/>
      <c r="O1715" s="935"/>
      <c r="P1715" s="935"/>
      <c r="Q1715" s="935"/>
      <c r="R1715" s="935"/>
      <c r="S1715" s="935"/>
      <c r="T1715" s="935"/>
      <c r="U1715" s="935"/>
      <c r="V1715" s="935"/>
      <c r="W1715" s="935"/>
      <c r="X1715" s="935"/>
      <c r="Y1715" s="935"/>
      <c r="Z1715" s="935"/>
      <c r="AA1715" s="935"/>
      <c r="AB1715" s="935"/>
      <c r="AC1715" s="935"/>
      <c r="AD1715" s="935"/>
      <c r="AE1715" s="935"/>
      <c r="AF1715" s="935"/>
      <c r="AG1715" s="935"/>
      <c r="AH1715" s="935"/>
      <c r="AI1715" s="935"/>
      <c r="AJ1715" s="935"/>
      <c r="AK1715" s="935"/>
      <c r="AL1715" s="935"/>
      <c r="AM1715" s="935"/>
      <c r="AN1715" s="935"/>
      <c r="AO1715" s="935"/>
      <c r="AP1715" s="935"/>
      <c r="AQ1715" s="935"/>
      <c r="AR1715" s="935"/>
      <c r="AS1715" s="935"/>
      <c r="AT1715" s="935"/>
      <c r="AU1715" s="935"/>
      <c r="AV1715" s="935"/>
      <c r="AW1715" s="935"/>
      <c r="AX1715" s="935"/>
      <c r="AY1715" s="935"/>
      <c r="AZ1715" s="935"/>
      <c r="BA1715" s="935"/>
      <c r="BB1715" s="935"/>
      <c r="BC1715" s="935"/>
      <c r="BD1715" s="935"/>
      <c r="BE1715" s="935"/>
      <c r="BF1715" s="936"/>
      <c r="BG1715" s="902"/>
      <c r="BH1715" s="903"/>
      <c r="BI1715" s="903"/>
      <c r="BJ1715" s="903"/>
      <c r="BK1715" s="903"/>
      <c r="BL1715" s="904"/>
      <c r="BM1715" s="134"/>
      <c r="BN1715" s="134"/>
      <c r="BO1715" s="134"/>
      <c r="BP1715" s="134"/>
      <c r="BQ1715" s="134"/>
      <c r="BR1715" s="134"/>
      <c r="BS1715" s="134"/>
      <c r="BT1715" s="134"/>
      <c r="BU1715" s="134"/>
      <c r="BV1715" s="134"/>
      <c r="BW1715" s="134"/>
      <c r="BX1715" s="134"/>
      <c r="BY1715" s="134"/>
      <c r="BZ1715" s="134"/>
      <c r="CA1715" s="134"/>
      <c r="CB1715" s="134"/>
    </row>
    <row r="1716" spans="1:97" s="16" customFormat="1" ht="12.75" customHeight="1">
      <c r="A1716" s="262"/>
      <c r="B1716" s="975"/>
      <c r="C1716" s="976"/>
      <c r="D1716" s="977"/>
      <c r="E1716" s="937"/>
      <c r="F1716" s="938"/>
      <c r="G1716" s="938"/>
      <c r="H1716" s="938"/>
      <c r="I1716" s="938"/>
      <c r="J1716" s="938"/>
      <c r="K1716" s="938"/>
      <c r="L1716" s="938"/>
      <c r="M1716" s="938"/>
      <c r="N1716" s="938"/>
      <c r="O1716" s="938"/>
      <c r="P1716" s="938"/>
      <c r="Q1716" s="938"/>
      <c r="R1716" s="938"/>
      <c r="S1716" s="938"/>
      <c r="T1716" s="938"/>
      <c r="U1716" s="938"/>
      <c r="V1716" s="938"/>
      <c r="W1716" s="938"/>
      <c r="X1716" s="938"/>
      <c r="Y1716" s="938"/>
      <c r="Z1716" s="938"/>
      <c r="AA1716" s="938"/>
      <c r="AB1716" s="938"/>
      <c r="AC1716" s="938"/>
      <c r="AD1716" s="938"/>
      <c r="AE1716" s="938"/>
      <c r="AF1716" s="938"/>
      <c r="AG1716" s="938"/>
      <c r="AH1716" s="938"/>
      <c r="AI1716" s="938"/>
      <c r="AJ1716" s="938"/>
      <c r="AK1716" s="938"/>
      <c r="AL1716" s="938"/>
      <c r="AM1716" s="938"/>
      <c r="AN1716" s="938"/>
      <c r="AO1716" s="938"/>
      <c r="AP1716" s="938"/>
      <c r="AQ1716" s="938"/>
      <c r="AR1716" s="938"/>
      <c r="AS1716" s="938"/>
      <c r="AT1716" s="938"/>
      <c r="AU1716" s="938"/>
      <c r="AV1716" s="938"/>
      <c r="AW1716" s="938"/>
      <c r="AX1716" s="938"/>
      <c r="AY1716" s="938"/>
      <c r="AZ1716" s="938"/>
      <c r="BA1716" s="938"/>
      <c r="BB1716" s="938"/>
      <c r="BC1716" s="938"/>
      <c r="BD1716" s="938"/>
      <c r="BE1716" s="938"/>
      <c r="BF1716" s="939"/>
      <c r="BG1716" s="905"/>
      <c r="BH1716" s="906"/>
      <c r="BI1716" s="906"/>
      <c r="BJ1716" s="906"/>
      <c r="BK1716" s="906"/>
      <c r="BL1716" s="907"/>
      <c r="BM1716" s="137"/>
      <c r="BN1716" s="137"/>
      <c r="BO1716" s="137"/>
      <c r="BP1716" s="137"/>
      <c r="BQ1716" s="137"/>
      <c r="BR1716" s="137"/>
      <c r="BS1716" s="137"/>
      <c r="BT1716" s="137"/>
      <c r="BU1716" s="137"/>
      <c r="BV1716" s="137"/>
      <c r="BW1716" s="137"/>
      <c r="BX1716" s="137"/>
      <c r="BY1716" s="137"/>
      <c r="BZ1716" s="137"/>
      <c r="CA1716" s="137"/>
      <c r="CB1716" s="137"/>
    </row>
    <row r="1717" spans="1:97" ht="12.75" customHeight="1">
      <c r="A1717" s="263"/>
      <c r="B1717" s="969" t="s">
        <v>35</v>
      </c>
      <c r="C1717" s="970"/>
      <c r="D1717" s="971"/>
      <c r="E1717" s="908" t="s">
        <v>174</v>
      </c>
      <c r="F1717" s="909"/>
      <c r="G1717" s="909"/>
      <c r="H1717" s="909"/>
      <c r="I1717" s="909"/>
      <c r="J1717" s="909"/>
      <c r="K1717" s="909"/>
      <c r="L1717" s="909"/>
      <c r="M1717" s="909"/>
      <c r="N1717" s="909"/>
      <c r="O1717" s="909"/>
      <c r="P1717" s="909"/>
      <c r="Q1717" s="909"/>
      <c r="R1717" s="909"/>
      <c r="S1717" s="909"/>
      <c r="T1717" s="909"/>
      <c r="U1717" s="909"/>
      <c r="V1717" s="909"/>
      <c r="W1717" s="909"/>
      <c r="X1717" s="909"/>
      <c r="Y1717" s="909"/>
      <c r="Z1717" s="909"/>
      <c r="AA1717" s="909"/>
      <c r="AB1717" s="909"/>
      <c r="AC1717" s="909"/>
      <c r="AD1717" s="909"/>
      <c r="AE1717" s="909"/>
      <c r="AF1717" s="909"/>
      <c r="AG1717" s="909"/>
      <c r="AH1717" s="909"/>
      <c r="AI1717" s="909"/>
      <c r="AJ1717" s="909"/>
      <c r="AK1717" s="909"/>
      <c r="AL1717" s="909"/>
      <c r="AM1717" s="909"/>
      <c r="AN1717" s="909"/>
      <c r="AO1717" s="909"/>
      <c r="AP1717" s="909"/>
      <c r="AQ1717" s="909"/>
      <c r="AR1717" s="909"/>
      <c r="AS1717" s="909"/>
      <c r="AT1717" s="909"/>
      <c r="AU1717" s="909"/>
      <c r="AV1717" s="909"/>
      <c r="AW1717" s="909"/>
      <c r="AX1717" s="909"/>
      <c r="AY1717" s="909"/>
      <c r="AZ1717" s="909"/>
      <c r="BA1717" s="909"/>
      <c r="BB1717" s="909"/>
      <c r="BC1717" s="909"/>
      <c r="BD1717" s="909"/>
      <c r="BE1717" s="909"/>
      <c r="BF1717" s="910"/>
      <c r="BG1717" s="899"/>
      <c r="BH1717" s="900"/>
      <c r="BI1717" s="900"/>
      <c r="BJ1717" s="900"/>
      <c r="BK1717" s="900"/>
      <c r="BL1717" s="901"/>
    </row>
    <row r="1718" spans="1:97" ht="12.75" customHeight="1">
      <c r="A1718" s="263"/>
      <c r="B1718" s="975"/>
      <c r="C1718" s="976"/>
      <c r="D1718" s="977"/>
      <c r="E1718" s="914"/>
      <c r="F1718" s="915"/>
      <c r="G1718" s="915"/>
      <c r="H1718" s="915"/>
      <c r="I1718" s="915"/>
      <c r="J1718" s="915"/>
      <c r="K1718" s="915"/>
      <c r="L1718" s="915"/>
      <c r="M1718" s="915"/>
      <c r="N1718" s="915"/>
      <c r="O1718" s="915"/>
      <c r="P1718" s="915"/>
      <c r="Q1718" s="915"/>
      <c r="R1718" s="915"/>
      <c r="S1718" s="915"/>
      <c r="T1718" s="915"/>
      <c r="U1718" s="915"/>
      <c r="V1718" s="915"/>
      <c r="W1718" s="915"/>
      <c r="X1718" s="915"/>
      <c r="Y1718" s="915"/>
      <c r="Z1718" s="915"/>
      <c r="AA1718" s="915"/>
      <c r="AB1718" s="915"/>
      <c r="AC1718" s="915"/>
      <c r="AD1718" s="915"/>
      <c r="AE1718" s="915"/>
      <c r="AF1718" s="915"/>
      <c r="AG1718" s="915"/>
      <c r="AH1718" s="915"/>
      <c r="AI1718" s="915"/>
      <c r="AJ1718" s="915"/>
      <c r="AK1718" s="915"/>
      <c r="AL1718" s="915"/>
      <c r="AM1718" s="915"/>
      <c r="AN1718" s="915"/>
      <c r="AO1718" s="915"/>
      <c r="AP1718" s="915"/>
      <c r="AQ1718" s="915"/>
      <c r="AR1718" s="915"/>
      <c r="AS1718" s="915"/>
      <c r="AT1718" s="915"/>
      <c r="AU1718" s="915"/>
      <c r="AV1718" s="915"/>
      <c r="AW1718" s="915"/>
      <c r="AX1718" s="915"/>
      <c r="AY1718" s="915"/>
      <c r="AZ1718" s="915"/>
      <c r="BA1718" s="915"/>
      <c r="BB1718" s="915"/>
      <c r="BC1718" s="915"/>
      <c r="BD1718" s="915"/>
      <c r="BE1718" s="915"/>
      <c r="BF1718" s="916"/>
      <c r="BG1718" s="905"/>
      <c r="BH1718" s="906"/>
      <c r="BI1718" s="906"/>
      <c r="BJ1718" s="906"/>
      <c r="BK1718" s="906"/>
      <c r="BL1718" s="907"/>
    </row>
    <row r="1719" spans="1:97" ht="12.75" customHeight="1">
      <c r="A1719" s="263"/>
      <c r="B1719" s="969" t="s">
        <v>36</v>
      </c>
      <c r="C1719" s="970"/>
      <c r="D1719" s="971"/>
      <c r="E1719" s="908" t="s">
        <v>155</v>
      </c>
      <c r="F1719" s="909"/>
      <c r="G1719" s="909"/>
      <c r="H1719" s="909"/>
      <c r="I1719" s="909"/>
      <c r="J1719" s="909"/>
      <c r="K1719" s="909"/>
      <c r="L1719" s="909"/>
      <c r="M1719" s="909"/>
      <c r="N1719" s="909"/>
      <c r="O1719" s="909"/>
      <c r="P1719" s="909"/>
      <c r="Q1719" s="909"/>
      <c r="R1719" s="909"/>
      <c r="S1719" s="909"/>
      <c r="T1719" s="909"/>
      <c r="U1719" s="909"/>
      <c r="V1719" s="909"/>
      <c r="W1719" s="909"/>
      <c r="X1719" s="909"/>
      <c r="Y1719" s="909"/>
      <c r="Z1719" s="909"/>
      <c r="AA1719" s="909"/>
      <c r="AB1719" s="909"/>
      <c r="AC1719" s="909"/>
      <c r="AD1719" s="909"/>
      <c r="AE1719" s="909"/>
      <c r="AF1719" s="909"/>
      <c r="AG1719" s="909"/>
      <c r="AH1719" s="909"/>
      <c r="AI1719" s="909"/>
      <c r="AJ1719" s="909"/>
      <c r="AK1719" s="909"/>
      <c r="AL1719" s="909"/>
      <c r="AM1719" s="909"/>
      <c r="AN1719" s="909"/>
      <c r="AO1719" s="909"/>
      <c r="AP1719" s="909"/>
      <c r="AQ1719" s="909"/>
      <c r="AR1719" s="909"/>
      <c r="AS1719" s="909"/>
      <c r="AT1719" s="909"/>
      <c r="AU1719" s="909"/>
      <c r="AV1719" s="909"/>
      <c r="AW1719" s="909"/>
      <c r="AX1719" s="909"/>
      <c r="AY1719" s="909"/>
      <c r="AZ1719" s="909"/>
      <c r="BA1719" s="909"/>
      <c r="BB1719" s="909"/>
      <c r="BC1719" s="909"/>
      <c r="BD1719" s="909"/>
      <c r="BE1719" s="909"/>
      <c r="BF1719" s="910"/>
      <c r="BG1719" s="899"/>
      <c r="BH1719" s="900"/>
      <c r="BI1719" s="900"/>
      <c r="BJ1719" s="900"/>
      <c r="BK1719" s="900"/>
      <c r="BL1719" s="901"/>
    </row>
    <row r="1720" spans="1:97" ht="12.75" customHeight="1">
      <c r="A1720" s="263"/>
      <c r="B1720" s="972"/>
      <c r="C1720" s="973"/>
      <c r="D1720" s="974"/>
      <c r="E1720" s="911"/>
      <c r="F1720" s="912"/>
      <c r="G1720" s="912"/>
      <c r="H1720" s="912"/>
      <c r="I1720" s="912"/>
      <c r="J1720" s="912"/>
      <c r="K1720" s="912"/>
      <c r="L1720" s="912"/>
      <c r="M1720" s="912"/>
      <c r="N1720" s="912"/>
      <c r="O1720" s="912"/>
      <c r="P1720" s="912"/>
      <c r="Q1720" s="912"/>
      <c r="R1720" s="912"/>
      <c r="S1720" s="912"/>
      <c r="T1720" s="912"/>
      <c r="U1720" s="912"/>
      <c r="V1720" s="912"/>
      <c r="W1720" s="912"/>
      <c r="X1720" s="912"/>
      <c r="Y1720" s="912"/>
      <c r="Z1720" s="912"/>
      <c r="AA1720" s="912"/>
      <c r="AB1720" s="912"/>
      <c r="AC1720" s="912"/>
      <c r="AD1720" s="912"/>
      <c r="AE1720" s="912"/>
      <c r="AF1720" s="912"/>
      <c r="AG1720" s="912"/>
      <c r="AH1720" s="912"/>
      <c r="AI1720" s="912"/>
      <c r="AJ1720" s="912"/>
      <c r="AK1720" s="912"/>
      <c r="AL1720" s="912"/>
      <c r="AM1720" s="912"/>
      <c r="AN1720" s="912"/>
      <c r="AO1720" s="912"/>
      <c r="AP1720" s="912"/>
      <c r="AQ1720" s="912"/>
      <c r="AR1720" s="912"/>
      <c r="AS1720" s="912"/>
      <c r="AT1720" s="912"/>
      <c r="AU1720" s="912"/>
      <c r="AV1720" s="912"/>
      <c r="AW1720" s="912"/>
      <c r="AX1720" s="912"/>
      <c r="AY1720" s="912"/>
      <c r="AZ1720" s="912"/>
      <c r="BA1720" s="912"/>
      <c r="BB1720" s="912"/>
      <c r="BC1720" s="912"/>
      <c r="BD1720" s="912"/>
      <c r="BE1720" s="912"/>
      <c r="BF1720" s="913"/>
      <c r="BG1720" s="902"/>
      <c r="BH1720" s="903"/>
      <c r="BI1720" s="903"/>
      <c r="BJ1720" s="903"/>
      <c r="BK1720" s="903"/>
      <c r="BL1720" s="904"/>
    </row>
    <row r="1721" spans="1:97" ht="12.75" customHeight="1">
      <c r="A1721" s="263"/>
      <c r="B1721" s="972"/>
      <c r="C1721" s="973"/>
      <c r="D1721" s="974"/>
      <c r="E1721" s="920" t="s">
        <v>6</v>
      </c>
      <c r="F1721" s="921"/>
      <c r="G1721" s="912" t="s">
        <v>163</v>
      </c>
      <c r="H1721" s="912"/>
      <c r="I1721" s="912"/>
      <c r="J1721" s="912"/>
      <c r="K1721" s="912"/>
      <c r="L1721" s="912"/>
      <c r="M1721" s="912"/>
      <c r="N1721" s="912"/>
      <c r="O1721" s="912"/>
      <c r="P1721" s="912"/>
      <c r="Q1721" s="912"/>
      <c r="R1721" s="912"/>
      <c r="S1721" s="912"/>
      <c r="T1721" s="912"/>
      <c r="U1721" s="912"/>
      <c r="V1721" s="912"/>
      <c r="W1721" s="912"/>
      <c r="X1721" s="912"/>
      <c r="Y1721" s="912"/>
      <c r="Z1721" s="912"/>
      <c r="AA1721" s="912"/>
      <c r="AB1721" s="912"/>
      <c r="AC1721" s="912"/>
      <c r="AD1721" s="912"/>
      <c r="AE1721" s="912"/>
      <c r="AF1721" s="912"/>
      <c r="AG1721" s="912"/>
      <c r="AH1721" s="912"/>
      <c r="AI1721" s="912"/>
      <c r="AJ1721" s="912"/>
      <c r="AK1721" s="912"/>
      <c r="AL1721" s="912"/>
      <c r="AM1721" s="912"/>
      <c r="AN1721" s="912"/>
      <c r="AO1721" s="912"/>
      <c r="AP1721" s="912"/>
      <c r="AQ1721" s="912"/>
      <c r="AR1721" s="912"/>
      <c r="AS1721" s="912"/>
      <c r="AT1721" s="912"/>
      <c r="AU1721" s="912"/>
      <c r="AV1721" s="912"/>
      <c r="AW1721" s="912"/>
      <c r="AX1721" s="912"/>
      <c r="AY1721" s="912"/>
      <c r="AZ1721" s="912"/>
      <c r="BA1721" s="912"/>
      <c r="BB1721" s="912"/>
      <c r="BC1721" s="912"/>
      <c r="BD1721" s="912"/>
      <c r="BE1721" s="912"/>
      <c r="BF1721" s="913"/>
      <c r="BG1721" s="902"/>
      <c r="BH1721" s="903"/>
      <c r="BI1721" s="903"/>
      <c r="BJ1721" s="903"/>
      <c r="BK1721" s="903"/>
      <c r="BL1721" s="904"/>
    </row>
    <row r="1722" spans="1:97" ht="12.75" customHeight="1">
      <c r="A1722" s="263"/>
      <c r="B1722" s="972"/>
      <c r="C1722" s="973"/>
      <c r="D1722" s="974"/>
      <c r="E1722" s="920" t="s">
        <v>3</v>
      </c>
      <c r="F1722" s="921"/>
      <c r="G1722" s="912" t="s">
        <v>167</v>
      </c>
      <c r="H1722" s="912"/>
      <c r="I1722" s="912"/>
      <c r="J1722" s="912"/>
      <c r="K1722" s="912"/>
      <c r="L1722" s="912"/>
      <c r="M1722" s="912"/>
      <c r="N1722" s="912"/>
      <c r="O1722" s="912"/>
      <c r="P1722" s="912"/>
      <c r="Q1722" s="912"/>
      <c r="R1722" s="912"/>
      <c r="S1722" s="912"/>
      <c r="T1722" s="912"/>
      <c r="U1722" s="912"/>
      <c r="V1722" s="912"/>
      <c r="W1722" s="912"/>
      <c r="X1722" s="912"/>
      <c r="Y1722" s="912"/>
      <c r="Z1722" s="912"/>
      <c r="AA1722" s="912"/>
      <c r="AB1722" s="912"/>
      <c r="AC1722" s="912"/>
      <c r="AD1722" s="912"/>
      <c r="AE1722" s="912"/>
      <c r="AF1722" s="912"/>
      <c r="AG1722" s="912"/>
      <c r="AH1722" s="912"/>
      <c r="AI1722" s="912"/>
      <c r="AJ1722" s="912"/>
      <c r="AK1722" s="912"/>
      <c r="AL1722" s="912"/>
      <c r="AM1722" s="912"/>
      <c r="AN1722" s="912"/>
      <c r="AO1722" s="912"/>
      <c r="AP1722" s="912"/>
      <c r="AQ1722" s="912"/>
      <c r="AR1722" s="912"/>
      <c r="AS1722" s="912"/>
      <c r="AT1722" s="912"/>
      <c r="AU1722" s="912"/>
      <c r="AV1722" s="912"/>
      <c r="AW1722" s="912"/>
      <c r="AX1722" s="912"/>
      <c r="AY1722" s="912"/>
      <c r="AZ1722" s="912"/>
      <c r="BA1722" s="912"/>
      <c r="BB1722" s="912"/>
      <c r="BC1722" s="912"/>
      <c r="BD1722" s="912"/>
      <c r="BE1722" s="912"/>
      <c r="BF1722" s="913"/>
      <c r="BG1722" s="902"/>
      <c r="BH1722" s="903"/>
      <c r="BI1722" s="903"/>
      <c r="BJ1722" s="903"/>
      <c r="BK1722" s="903"/>
      <c r="BL1722" s="904"/>
    </row>
    <row r="1723" spans="1:97" ht="12.75" customHeight="1">
      <c r="A1723" s="263"/>
      <c r="B1723" s="972"/>
      <c r="C1723" s="973"/>
      <c r="D1723" s="974"/>
      <c r="E1723" s="920" t="s">
        <v>4</v>
      </c>
      <c r="F1723" s="921"/>
      <c r="G1723" s="912" t="s">
        <v>164</v>
      </c>
      <c r="H1723" s="912"/>
      <c r="I1723" s="912"/>
      <c r="J1723" s="912"/>
      <c r="K1723" s="912"/>
      <c r="L1723" s="912"/>
      <c r="M1723" s="912"/>
      <c r="N1723" s="912"/>
      <c r="O1723" s="912"/>
      <c r="P1723" s="912"/>
      <c r="Q1723" s="912"/>
      <c r="R1723" s="912"/>
      <c r="S1723" s="912"/>
      <c r="T1723" s="912"/>
      <c r="U1723" s="912"/>
      <c r="V1723" s="912"/>
      <c r="W1723" s="912"/>
      <c r="X1723" s="912"/>
      <c r="Y1723" s="912"/>
      <c r="Z1723" s="912"/>
      <c r="AA1723" s="912"/>
      <c r="AB1723" s="912"/>
      <c r="AC1723" s="912"/>
      <c r="AD1723" s="912"/>
      <c r="AE1723" s="912"/>
      <c r="AF1723" s="912"/>
      <c r="AG1723" s="912"/>
      <c r="AH1723" s="912"/>
      <c r="AI1723" s="912"/>
      <c r="AJ1723" s="912"/>
      <c r="AK1723" s="912"/>
      <c r="AL1723" s="912"/>
      <c r="AM1723" s="912"/>
      <c r="AN1723" s="912"/>
      <c r="AO1723" s="912"/>
      <c r="AP1723" s="912"/>
      <c r="AQ1723" s="912"/>
      <c r="AR1723" s="912"/>
      <c r="AS1723" s="912"/>
      <c r="AT1723" s="912"/>
      <c r="AU1723" s="912"/>
      <c r="AV1723" s="912"/>
      <c r="AW1723" s="912"/>
      <c r="AX1723" s="912"/>
      <c r="AY1723" s="912"/>
      <c r="AZ1723" s="912"/>
      <c r="BA1723" s="912"/>
      <c r="BB1723" s="912"/>
      <c r="BC1723" s="912"/>
      <c r="BD1723" s="912"/>
      <c r="BE1723" s="912"/>
      <c r="BF1723" s="913"/>
      <c r="BG1723" s="902"/>
      <c r="BH1723" s="903"/>
      <c r="BI1723" s="903"/>
      <c r="BJ1723" s="903"/>
      <c r="BK1723" s="903"/>
      <c r="BL1723" s="904"/>
    </row>
    <row r="1724" spans="1:97" ht="3" customHeight="1">
      <c r="A1724" s="263"/>
      <c r="B1724" s="975"/>
      <c r="C1724" s="976"/>
      <c r="D1724" s="977"/>
      <c r="E1724" s="277"/>
      <c r="F1724" s="278"/>
      <c r="G1724" s="278"/>
      <c r="H1724" s="278"/>
      <c r="I1724" s="278"/>
      <c r="J1724" s="278"/>
      <c r="K1724" s="278"/>
      <c r="L1724" s="278"/>
      <c r="M1724" s="278"/>
      <c r="N1724" s="278"/>
      <c r="O1724" s="278"/>
      <c r="P1724" s="278"/>
      <c r="Q1724" s="278"/>
      <c r="R1724" s="278"/>
      <c r="S1724" s="278"/>
      <c r="T1724" s="278"/>
      <c r="U1724" s="278"/>
      <c r="V1724" s="278"/>
      <c r="W1724" s="278"/>
      <c r="X1724" s="278"/>
      <c r="Y1724" s="278"/>
      <c r="Z1724" s="278"/>
      <c r="AA1724" s="278"/>
      <c r="AB1724" s="278"/>
      <c r="AC1724" s="278"/>
      <c r="AD1724" s="278"/>
      <c r="AE1724" s="278"/>
      <c r="AF1724" s="278"/>
      <c r="AG1724" s="278"/>
      <c r="AH1724" s="278"/>
      <c r="AI1724" s="278"/>
      <c r="AJ1724" s="278"/>
      <c r="AK1724" s="278"/>
      <c r="AL1724" s="278"/>
      <c r="AM1724" s="278"/>
      <c r="AN1724" s="278"/>
      <c r="AO1724" s="278"/>
      <c r="AP1724" s="278"/>
      <c r="AQ1724" s="278"/>
      <c r="AR1724" s="278"/>
      <c r="AS1724" s="278"/>
      <c r="AT1724" s="278"/>
      <c r="AU1724" s="278"/>
      <c r="AV1724" s="278"/>
      <c r="AW1724" s="278"/>
      <c r="AX1724" s="278"/>
      <c r="AY1724" s="278"/>
      <c r="AZ1724" s="278"/>
      <c r="BA1724" s="278"/>
      <c r="BB1724" s="278"/>
      <c r="BC1724" s="278"/>
      <c r="BD1724" s="278"/>
      <c r="BE1724" s="278"/>
      <c r="BF1724" s="279"/>
      <c r="BG1724" s="905"/>
      <c r="BH1724" s="906"/>
      <c r="BI1724" s="906"/>
      <c r="BJ1724" s="906"/>
      <c r="BK1724" s="906"/>
      <c r="BL1724" s="907"/>
    </row>
    <row r="1725" spans="1:97" s="827" customFormat="1" ht="9.75" customHeight="1">
      <c r="BG1725" s="828"/>
      <c r="BH1725" s="828"/>
      <c r="BI1725" s="828"/>
      <c r="BJ1725" s="828"/>
      <c r="BK1725" s="828"/>
      <c r="BL1725" s="829"/>
      <c r="BM1725" s="829"/>
      <c r="BN1725" s="829"/>
      <c r="BO1725" s="829"/>
      <c r="BP1725" s="829"/>
      <c r="BQ1725" s="829"/>
      <c r="BR1725" s="829"/>
      <c r="BS1725" s="829"/>
      <c r="BT1725" s="829"/>
      <c r="BU1725" s="829"/>
      <c r="BV1725" s="829"/>
      <c r="BW1725" s="829"/>
      <c r="BX1725" s="829"/>
      <c r="BY1725" s="829"/>
      <c r="BZ1725" s="829"/>
      <c r="CA1725" s="829"/>
    </row>
    <row r="1726" spans="1:97" s="830" customFormat="1" ht="12.75" customHeight="1">
      <c r="B1726" s="831"/>
      <c r="C1726" s="831"/>
      <c r="D1726" s="831"/>
      <c r="E1726" s="858" t="s">
        <v>1513</v>
      </c>
      <c r="F1726" s="859"/>
      <c r="G1726" s="859"/>
      <c r="H1726" s="859"/>
      <c r="I1726" s="859"/>
      <c r="J1726" s="859"/>
      <c r="K1726" s="859"/>
      <c r="L1726" s="859"/>
      <c r="M1726" s="859"/>
      <c r="N1726" s="859"/>
      <c r="O1726" s="859"/>
      <c r="P1726" s="859"/>
      <c r="Q1726" s="859"/>
      <c r="R1726" s="859"/>
      <c r="S1726" s="859"/>
      <c r="T1726" s="859"/>
      <c r="U1726" s="859"/>
      <c r="V1726" s="859"/>
      <c r="W1726" s="859"/>
      <c r="X1726" s="859"/>
      <c r="Y1726" s="859"/>
      <c r="Z1726" s="859"/>
      <c r="AA1726" s="859"/>
      <c r="AB1726" s="859"/>
      <c r="AC1726" s="859"/>
      <c r="AD1726" s="859"/>
      <c r="AE1726" s="860"/>
      <c r="AF1726" s="864"/>
      <c r="AG1726" s="865"/>
      <c r="AH1726" s="865"/>
      <c r="AI1726" s="865"/>
      <c r="AJ1726" s="865"/>
      <c r="AK1726" s="865"/>
      <c r="AL1726" s="865"/>
      <c r="AM1726" s="865"/>
      <c r="AN1726" s="865"/>
      <c r="AO1726" s="865"/>
      <c r="AP1726" s="866"/>
      <c r="AQ1726" s="870"/>
      <c r="AR1726" s="870"/>
      <c r="AS1726" s="870"/>
      <c r="AT1726" s="870"/>
      <c r="AU1726" s="870"/>
      <c r="AV1726" s="870"/>
      <c r="AW1726" s="870"/>
      <c r="AX1726" s="870"/>
      <c r="AY1726" s="870"/>
      <c r="AZ1726" s="870"/>
      <c r="BA1726" s="870"/>
      <c r="BB1726" s="870"/>
      <c r="BC1726" s="870"/>
      <c r="BD1726" s="870"/>
      <c r="BE1726" s="870"/>
      <c r="BF1726" s="870"/>
      <c r="BG1726" s="832"/>
      <c r="BH1726" s="832"/>
      <c r="BI1726" s="832"/>
      <c r="BJ1726" s="832"/>
      <c r="BK1726" s="832"/>
      <c r="BL1726" s="832"/>
      <c r="BM1726" s="857" t="s">
        <v>82</v>
      </c>
      <c r="BN1726" s="857"/>
      <c r="BO1726" s="857"/>
      <c r="BP1726" s="857"/>
      <c r="BQ1726" s="857"/>
      <c r="BR1726" s="857"/>
      <c r="BS1726" s="857"/>
      <c r="BT1726" s="857"/>
      <c r="BU1726" s="857"/>
      <c r="BV1726" s="857"/>
      <c r="BW1726" s="857"/>
      <c r="BX1726" s="832"/>
      <c r="BY1726" s="832"/>
      <c r="BZ1726" s="832"/>
      <c r="CA1726" s="832"/>
      <c r="CB1726" s="832"/>
      <c r="CC1726" s="832"/>
      <c r="CD1726" s="832"/>
      <c r="CE1726" s="832"/>
      <c r="CF1726" s="832"/>
      <c r="CG1726" s="832"/>
      <c r="CH1726" s="832"/>
      <c r="CK1726" s="833"/>
      <c r="CL1726" s="834"/>
      <c r="CM1726" s="834"/>
      <c r="CN1726" s="834"/>
      <c r="CO1726" s="834"/>
      <c r="CP1726" s="834"/>
      <c r="CQ1726" s="834"/>
      <c r="CR1726" s="834"/>
      <c r="CS1726" s="834"/>
    </row>
    <row r="1727" spans="1:97" s="830" customFormat="1" ht="12.75" customHeight="1">
      <c r="B1727" s="831"/>
      <c r="C1727" s="831"/>
      <c r="D1727" s="831"/>
      <c r="E1727" s="861"/>
      <c r="F1727" s="862"/>
      <c r="G1727" s="862"/>
      <c r="H1727" s="862"/>
      <c r="I1727" s="862"/>
      <c r="J1727" s="862"/>
      <c r="K1727" s="862"/>
      <c r="L1727" s="862"/>
      <c r="M1727" s="862"/>
      <c r="N1727" s="862"/>
      <c r="O1727" s="862"/>
      <c r="P1727" s="862"/>
      <c r="Q1727" s="862"/>
      <c r="R1727" s="862"/>
      <c r="S1727" s="862"/>
      <c r="T1727" s="862"/>
      <c r="U1727" s="862"/>
      <c r="V1727" s="862"/>
      <c r="W1727" s="862"/>
      <c r="X1727" s="862"/>
      <c r="Y1727" s="862"/>
      <c r="Z1727" s="862"/>
      <c r="AA1727" s="862"/>
      <c r="AB1727" s="862"/>
      <c r="AC1727" s="862"/>
      <c r="AD1727" s="862"/>
      <c r="AE1727" s="863"/>
      <c r="AF1727" s="867"/>
      <c r="AG1727" s="868"/>
      <c r="AH1727" s="868"/>
      <c r="AI1727" s="868"/>
      <c r="AJ1727" s="868"/>
      <c r="AK1727" s="868"/>
      <c r="AL1727" s="868"/>
      <c r="AM1727" s="868"/>
      <c r="AN1727" s="868"/>
      <c r="AO1727" s="868"/>
      <c r="AP1727" s="869"/>
      <c r="AQ1727" s="870"/>
      <c r="AR1727" s="870"/>
      <c r="AS1727" s="870"/>
      <c r="AT1727" s="870"/>
      <c r="AU1727" s="870"/>
      <c r="AV1727" s="870"/>
      <c r="AW1727" s="870"/>
      <c r="AX1727" s="870"/>
      <c r="AY1727" s="870"/>
      <c r="AZ1727" s="870"/>
      <c r="BA1727" s="870"/>
      <c r="BB1727" s="870"/>
      <c r="BC1727" s="870"/>
      <c r="BD1727" s="870"/>
      <c r="BE1727" s="870"/>
      <c r="BF1727" s="870"/>
      <c r="BG1727" s="832"/>
      <c r="BH1727" s="832"/>
      <c r="BI1727" s="832"/>
      <c r="BJ1727" s="832"/>
      <c r="BK1727" s="832"/>
      <c r="BL1727" s="832"/>
      <c r="BM1727" s="832"/>
      <c r="BN1727" s="832"/>
      <c r="BO1727" s="832"/>
      <c r="BP1727" s="832"/>
      <c r="BQ1727" s="832"/>
      <c r="BR1727" s="832"/>
      <c r="BS1727" s="832"/>
      <c r="BT1727" s="832"/>
      <c r="BU1727" s="832"/>
      <c r="BV1727" s="832"/>
      <c r="BW1727" s="832"/>
      <c r="BX1727" s="832"/>
      <c r="BY1727" s="832"/>
      <c r="BZ1727" s="832"/>
      <c r="CA1727" s="832"/>
      <c r="CB1727" s="832"/>
      <c r="CC1727" s="832"/>
      <c r="CD1727" s="832"/>
      <c r="CE1727" s="832"/>
      <c r="CF1727" s="832"/>
      <c r="CG1727" s="832"/>
      <c r="CH1727" s="832"/>
      <c r="CK1727" s="833"/>
      <c r="CL1727" s="833"/>
      <c r="CM1727" s="833"/>
      <c r="CN1727" s="833"/>
      <c r="CO1727" s="833"/>
      <c r="CP1727" s="834"/>
      <c r="CQ1727" s="834"/>
      <c r="CR1727" s="834"/>
      <c r="CS1727" s="834"/>
    </row>
    <row r="1728" spans="1:97" s="8" customFormat="1" ht="12.75" customHeight="1">
      <c r="A1728" s="266"/>
      <c r="B1728" s="9"/>
      <c r="C1728" s="9"/>
      <c r="D1728" s="9"/>
      <c r="E1728" s="9"/>
      <c r="F1728" s="9"/>
      <c r="G1728" s="9"/>
      <c r="H1728" s="9"/>
      <c r="I1728" s="9"/>
      <c r="J1728" s="9"/>
      <c r="K1728" s="9"/>
      <c r="L1728" s="9"/>
      <c r="M1728" s="9"/>
      <c r="N1728" s="9"/>
      <c r="O1728" s="9"/>
      <c r="P1728" s="9"/>
      <c r="Q1728" s="9"/>
      <c r="R1728" s="9"/>
      <c r="S1728" s="9"/>
      <c r="BG1728" s="102"/>
      <c r="BH1728" s="102"/>
      <c r="BI1728" s="102"/>
      <c r="BJ1728" s="102"/>
      <c r="BK1728" s="102"/>
      <c r="BL1728" s="102"/>
      <c r="BM1728" s="136"/>
      <c r="BN1728" s="136"/>
      <c r="BO1728" s="136"/>
      <c r="BP1728" s="136"/>
      <c r="BQ1728" s="136"/>
      <c r="BR1728" s="136"/>
      <c r="BS1728" s="136"/>
      <c r="BT1728" s="136"/>
      <c r="BU1728" s="136"/>
      <c r="BV1728" s="136"/>
      <c r="BW1728" s="136"/>
      <c r="BX1728" s="136"/>
      <c r="BY1728" s="136"/>
      <c r="BZ1728" s="136"/>
      <c r="CA1728" s="136"/>
      <c r="CB1728" s="136"/>
    </row>
    <row r="1729" spans="1:80" s="14" customFormat="1" ht="20.100000000000001" customHeight="1">
      <c r="A1729" s="113" t="s">
        <v>870</v>
      </c>
      <c r="B1729" s="90"/>
      <c r="C1729" s="90"/>
      <c r="D1729" s="11"/>
      <c r="E1729" s="12"/>
      <c r="F1729" s="12"/>
      <c r="G1729" s="12"/>
      <c r="H1729" s="12"/>
      <c r="I1729" s="12"/>
      <c r="J1729" s="12"/>
      <c r="K1729" s="12"/>
      <c r="L1729" s="12"/>
      <c r="M1729" s="12"/>
      <c r="N1729" s="12"/>
      <c r="O1729" s="12"/>
      <c r="P1729" s="12"/>
      <c r="Q1729" s="12"/>
      <c r="R1729" s="12"/>
      <c r="S1729" s="12"/>
      <c r="T1729" s="12"/>
      <c r="U1729" s="12"/>
      <c r="V1729" s="12"/>
      <c r="W1729" s="13"/>
      <c r="X1729" s="13"/>
      <c r="Y1729" s="13"/>
      <c r="Z1729" s="13"/>
      <c r="AA1729" s="13"/>
      <c r="AB1729" s="13"/>
      <c r="AC1729" s="13"/>
      <c r="AD1729" s="13"/>
      <c r="AE1729" s="13"/>
      <c r="AF1729" s="13"/>
      <c r="AG1729" s="13"/>
      <c r="AH1729" s="13"/>
      <c r="AI1729" s="13"/>
      <c r="AJ1729" s="13"/>
      <c r="AK1729" s="13"/>
      <c r="AL1729" s="13"/>
      <c r="AM1729" s="13"/>
      <c r="AN1729" s="13"/>
      <c r="AO1729" s="13"/>
      <c r="AP1729" s="13"/>
      <c r="BG1729" s="93"/>
      <c r="BH1729" s="93"/>
      <c r="BI1729" s="93"/>
      <c r="BJ1729" s="93"/>
      <c r="BK1729" s="93"/>
      <c r="BL1729" s="93"/>
      <c r="BM1729" s="101"/>
      <c r="BN1729" s="101"/>
      <c r="BO1729" s="101"/>
      <c r="BP1729" s="101"/>
      <c r="BQ1729" s="101"/>
      <c r="BR1729" s="101"/>
      <c r="BS1729" s="101"/>
      <c r="BT1729" s="101"/>
      <c r="BU1729" s="101"/>
      <c r="BV1729" s="101"/>
      <c r="BW1729" s="101"/>
      <c r="BX1729" s="101"/>
      <c r="BY1729" s="101"/>
      <c r="BZ1729" s="101"/>
      <c r="CA1729" s="101"/>
      <c r="CB1729" s="101"/>
    </row>
    <row r="1730" spans="1:80" s="8" customFormat="1" ht="12.75" customHeight="1">
      <c r="A1730" s="266"/>
      <c r="B1730" s="969" t="s">
        <v>30</v>
      </c>
      <c r="C1730" s="970"/>
      <c r="D1730" s="971"/>
      <c r="E1730" s="931" t="s">
        <v>294</v>
      </c>
      <c r="F1730" s="932"/>
      <c r="G1730" s="932"/>
      <c r="H1730" s="932"/>
      <c r="I1730" s="932"/>
      <c r="J1730" s="932"/>
      <c r="K1730" s="932"/>
      <c r="L1730" s="932"/>
      <c r="M1730" s="932"/>
      <c r="N1730" s="932"/>
      <c r="O1730" s="932"/>
      <c r="P1730" s="932"/>
      <c r="Q1730" s="932"/>
      <c r="R1730" s="932"/>
      <c r="S1730" s="932"/>
      <c r="T1730" s="932"/>
      <c r="U1730" s="932"/>
      <c r="V1730" s="932"/>
      <c r="W1730" s="932"/>
      <c r="X1730" s="932"/>
      <c r="Y1730" s="932"/>
      <c r="Z1730" s="932"/>
      <c r="AA1730" s="932"/>
      <c r="AB1730" s="932"/>
      <c r="AC1730" s="932"/>
      <c r="AD1730" s="932"/>
      <c r="AE1730" s="932"/>
      <c r="AF1730" s="932"/>
      <c r="AG1730" s="932"/>
      <c r="AH1730" s="932"/>
      <c r="AI1730" s="932"/>
      <c r="AJ1730" s="932"/>
      <c r="AK1730" s="932"/>
      <c r="AL1730" s="932"/>
      <c r="AM1730" s="932"/>
      <c r="AN1730" s="932"/>
      <c r="AO1730" s="932"/>
      <c r="AP1730" s="932"/>
      <c r="AQ1730" s="932"/>
      <c r="AR1730" s="932"/>
      <c r="AS1730" s="932"/>
      <c r="AT1730" s="932"/>
      <c r="AU1730" s="932"/>
      <c r="AV1730" s="932"/>
      <c r="AW1730" s="932"/>
      <c r="AX1730" s="932"/>
      <c r="AY1730" s="932"/>
      <c r="AZ1730" s="932"/>
      <c r="BA1730" s="932"/>
      <c r="BB1730" s="932"/>
      <c r="BC1730" s="932"/>
      <c r="BD1730" s="932"/>
      <c r="BE1730" s="932"/>
      <c r="BF1730" s="933"/>
      <c r="BG1730" s="899"/>
      <c r="BH1730" s="900"/>
      <c r="BI1730" s="900"/>
      <c r="BJ1730" s="900"/>
      <c r="BK1730" s="900"/>
      <c r="BL1730" s="901"/>
      <c r="BM1730" s="136"/>
      <c r="BN1730" s="136"/>
      <c r="BO1730" s="136"/>
      <c r="BP1730" s="136"/>
      <c r="BQ1730" s="136"/>
      <c r="BR1730" s="136"/>
      <c r="BS1730" s="136"/>
      <c r="BT1730" s="136"/>
      <c r="BU1730" s="136"/>
      <c r="BV1730" s="136"/>
      <c r="BW1730" s="136"/>
      <c r="BX1730" s="136"/>
      <c r="BY1730" s="136"/>
      <c r="BZ1730" s="136"/>
      <c r="CA1730" s="136"/>
      <c r="CB1730" s="136"/>
    </row>
    <row r="1731" spans="1:80" s="135" customFormat="1" ht="12.75" customHeight="1">
      <c r="A1731" s="265"/>
      <c r="B1731" s="972"/>
      <c r="C1731" s="973"/>
      <c r="D1731" s="974"/>
      <c r="E1731" s="934"/>
      <c r="F1731" s="935"/>
      <c r="G1731" s="935"/>
      <c r="H1731" s="935"/>
      <c r="I1731" s="935"/>
      <c r="J1731" s="935"/>
      <c r="K1731" s="935"/>
      <c r="L1731" s="935"/>
      <c r="M1731" s="935"/>
      <c r="N1731" s="935"/>
      <c r="O1731" s="935"/>
      <c r="P1731" s="935"/>
      <c r="Q1731" s="935"/>
      <c r="R1731" s="935"/>
      <c r="S1731" s="935"/>
      <c r="T1731" s="935"/>
      <c r="U1731" s="935"/>
      <c r="V1731" s="935"/>
      <c r="W1731" s="935"/>
      <c r="X1731" s="935"/>
      <c r="Y1731" s="935"/>
      <c r="Z1731" s="935"/>
      <c r="AA1731" s="935"/>
      <c r="AB1731" s="935"/>
      <c r="AC1731" s="935"/>
      <c r="AD1731" s="935"/>
      <c r="AE1731" s="935"/>
      <c r="AF1731" s="935"/>
      <c r="AG1731" s="935"/>
      <c r="AH1731" s="935"/>
      <c r="AI1731" s="935"/>
      <c r="AJ1731" s="935"/>
      <c r="AK1731" s="935"/>
      <c r="AL1731" s="935"/>
      <c r="AM1731" s="935"/>
      <c r="AN1731" s="935"/>
      <c r="AO1731" s="935"/>
      <c r="AP1731" s="935"/>
      <c r="AQ1731" s="935"/>
      <c r="AR1731" s="935"/>
      <c r="AS1731" s="935"/>
      <c r="AT1731" s="935"/>
      <c r="AU1731" s="935"/>
      <c r="AV1731" s="935"/>
      <c r="AW1731" s="935"/>
      <c r="AX1731" s="935"/>
      <c r="AY1731" s="935"/>
      <c r="AZ1731" s="935"/>
      <c r="BA1731" s="935"/>
      <c r="BB1731" s="935"/>
      <c r="BC1731" s="935"/>
      <c r="BD1731" s="935"/>
      <c r="BE1731" s="935"/>
      <c r="BF1731" s="936"/>
      <c r="BG1731" s="902"/>
      <c r="BH1731" s="903"/>
      <c r="BI1731" s="903"/>
      <c r="BJ1731" s="903"/>
      <c r="BK1731" s="903"/>
      <c r="BL1731" s="904"/>
      <c r="BM1731" s="134"/>
      <c r="BN1731" s="134"/>
      <c r="BO1731" s="134"/>
      <c r="BP1731" s="134"/>
      <c r="BQ1731" s="134"/>
      <c r="BR1731" s="134"/>
      <c r="BS1731" s="134"/>
      <c r="BT1731" s="134"/>
      <c r="BU1731" s="134"/>
      <c r="BV1731" s="134"/>
      <c r="BW1731" s="134"/>
      <c r="BX1731" s="134"/>
      <c r="BY1731" s="134"/>
      <c r="BZ1731" s="134"/>
      <c r="CA1731" s="134"/>
      <c r="CB1731" s="134"/>
    </row>
    <row r="1732" spans="1:80" s="16" customFormat="1" ht="12.75" customHeight="1">
      <c r="A1732" s="262"/>
      <c r="B1732" s="972"/>
      <c r="C1732" s="973"/>
      <c r="D1732" s="974"/>
      <c r="E1732" s="934"/>
      <c r="F1732" s="935"/>
      <c r="G1732" s="935"/>
      <c r="H1732" s="935"/>
      <c r="I1732" s="935"/>
      <c r="J1732" s="935"/>
      <c r="K1732" s="935"/>
      <c r="L1732" s="935"/>
      <c r="M1732" s="935"/>
      <c r="N1732" s="935"/>
      <c r="O1732" s="935"/>
      <c r="P1732" s="935"/>
      <c r="Q1732" s="935"/>
      <c r="R1732" s="935"/>
      <c r="S1732" s="935"/>
      <c r="T1732" s="935"/>
      <c r="U1732" s="935"/>
      <c r="V1732" s="935"/>
      <c r="W1732" s="935"/>
      <c r="X1732" s="935"/>
      <c r="Y1732" s="935"/>
      <c r="Z1732" s="935"/>
      <c r="AA1732" s="935"/>
      <c r="AB1732" s="935"/>
      <c r="AC1732" s="935"/>
      <c r="AD1732" s="935"/>
      <c r="AE1732" s="935"/>
      <c r="AF1732" s="935"/>
      <c r="AG1732" s="935"/>
      <c r="AH1732" s="935"/>
      <c r="AI1732" s="935"/>
      <c r="AJ1732" s="935"/>
      <c r="AK1732" s="935"/>
      <c r="AL1732" s="935"/>
      <c r="AM1732" s="935"/>
      <c r="AN1732" s="935"/>
      <c r="AO1732" s="935"/>
      <c r="AP1732" s="935"/>
      <c r="AQ1732" s="935"/>
      <c r="AR1732" s="935"/>
      <c r="AS1732" s="935"/>
      <c r="AT1732" s="935"/>
      <c r="AU1732" s="935"/>
      <c r="AV1732" s="935"/>
      <c r="AW1732" s="935"/>
      <c r="AX1732" s="935"/>
      <c r="AY1732" s="935"/>
      <c r="AZ1732" s="935"/>
      <c r="BA1732" s="935"/>
      <c r="BB1732" s="935"/>
      <c r="BC1732" s="935"/>
      <c r="BD1732" s="935"/>
      <c r="BE1732" s="935"/>
      <c r="BF1732" s="936"/>
      <c r="BG1732" s="902"/>
      <c r="BH1732" s="903"/>
      <c r="BI1732" s="903"/>
      <c r="BJ1732" s="903"/>
      <c r="BK1732" s="903"/>
      <c r="BL1732" s="904"/>
      <c r="BM1732" s="137"/>
      <c r="BN1732" s="137"/>
      <c r="BO1732" s="137"/>
      <c r="BP1732" s="137"/>
      <c r="BQ1732" s="137"/>
      <c r="BR1732" s="137"/>
      <c r="BS1732" s="137"/>
      <c r="BT1732" s="137"/>
      <c r="BU1732" s="137"/>
      <c r="BV1732" s="137"/>
      <c r="BW1732" s="137"/>
      <c r="BX1732" s="137"/>
      <c r="BY1732" s="137"/>
      <c r="BZ1732" s="137"/>
      <c r="CA1732" s="137"/>
      <c r="CB1732" s="137"/>
    </row>
    <row r="1733" spans="1:80" s="16" customFormat="1" ht="12.75" customHeight="1">
      <c r="A1733" s="262"/>
      <c r="B1733" s="972"/>
      <c r="C1733" s="973"/>
      <c r="D1733" s="974"/>
      <c r="E1733" s="934"/>
      <c r="F1733" s="935"/>
      <c r="G1733" s="935"/>
      <c r="H1733" s="935"/>
      <c r="I1733" s="935"/>
      <c r="J1733" s="935"/>
      <c r="K1733" s="935"/>
      <c r="L1733" s="935"/>
      <c r="M1733" s="935"/>
      <c r="N1733" s="935"/>
      <c r="O1733" s="935"/>
      <c r="P1733" s="935"/>
      <c r="Q1733" s="935"/>
      <c r="R1733" s="935"/>
      <c r="S1733" s="935"/>
      <c r="T1733" s="935"/>
      <c r="U1733" s="935"/>
      <c r="V1733" s="935"/>
      <c r="W1733" s="935"/>
      <c r="X1733" s="935"/>
      <c r="Y1733" s="935"/>
      <c r="Z1733" s="935"/>
      <c r="AA1733" s="935"/>
      <c r="AB1733" s="935"/>
      <c r="AC1733" s="935"/>
      <c r="AD1733" s="935"/>
      <c r="AE1733" s="935"/>
      <c r="AF1733" s="935"/>
      <c r="AG1733" s="935"/>
      <c r="AH1733" s="935"/>
      <c r="AI1733" s="935"/>
      <c r="AJ1733" s="935"/>
      <c r="AK1733" s="935"/>
      <c r="AL1733" s="935"/>
      <c r="AM1733" s="935"/>
      <c r="AN1733" s="935"/>
      <c r="AO1733" s="935"/>
      <c r="AP1733" s="935"/>
      <c r="AQ1733" s="935"/>
      <c r="AR1733" s="935"/>
      <c r="AS1733" s="935"/>
      <c r="AT1733" s="935"/>
      <c r="AU1733" s="935"/>
      <c r="AV1733" s="935"/>
      <c r="AW1733" s="935"/>
      <c r="AX1733" s="935"/>
      <c r="AY1733" s="935"/>
      <c r="AZ1733" s="935"/>
      <c r="BA1733" s="935"/>
      <c r="BB1733" s="935"/>
      <c r="BC1733" s="935"/>
      <c r="BD1733" s="935"/>
      <c r="BE1733" s="935"/>
      <c r="BF1733" s="936"/>
      <c r="BG1733" s="902"/>
      <c r="BH1733" s="903"/>
      <c r="BI1733" s="903"/>
      <c r="BJ1733" s="903"/>
      <c r="BK1733" s="903"/>
      <c r="BL1733" s="904"/>
      <c r="BM1733" s="137"/>
      <c r="BN1733" s="137"/>
      <c r="BO1733" s="137"/>
      <c r="BP1733" s="137"/>
      <c r="BQ1733" s="137"/>
      <c r="BR1733" s="137"/>
      <c r="BS1733" s="137"/>
      <c r="BT1733" s="137"/>
      <c r="BU1733" s="137"/>
      <c r="BV1733" s="137"/>
      <c r="BW1733" s="137"/>
      <c r="BX1733" s="137"/>
      <c r="BY1733" s="137"/>
      <c r="BZ1733" s="137"/>
      <c r="CA1733" s="137"/>
      <c r="CB1733" s="137"/>
    </row>
    <row r="1734" spans="1:80" s="16" customFormat="1" ht="12.75" customHeight="1">
      <c r="A1734" s="262"/>
      <c r="B1734" s="972"/>
      <c r="C1734" s="973"/>
      <c r="D1734" s="974"/>
      <c r="E1734" s="934"/>
      <c r="F1734" s="935"/>
      <c r="G1734" s="935"/>
      <c r="H1734" s="935"/>
      <c r="I1734" s="935"/>
      <c r="J1734" s="935"/>
      <c r="K1734" s="935"/>
      <c r="L1734" s="935"/>
      <c r="M1734" s="935"/>
      <c r="N1734" s="935"/>
      <c r="O1734" s="935"/>
      <c r="P1734" s="935"/>
      <c r="Q1734" s="935"/>
      <c r="R1734" s="935"/>
      <c r="S1734" s="935"/>
      <c r="T1734" s="935"/>
      <c r="U1734" s="935"/>
      <c r="V1734" s="935"/>
      <c r="W1734" s="935"/>
      <c r="X1734" s="935"/>
      <c r="Y1734" s="935"/>
      <c r="Z1734" s="935"/>
      <c r="AA1734" s="935"/>
      <c r="AB1734" s="935"/>
      <c r="AC1734" s="935"/>
      <c r="AD1734" s="935"/>
      <c r="AE1734" s="935"/>
      <c r="AF1734" s="935"/>
      <c r="AG1734" s="935"/>
      <c r="AH1734" s="935"/>
      <c r="AI1734" s="935"/>
      <c r="AJ1734" s="935"/>
      <c r="AK1734" s="935"/>
      <c r="AL1734" s="935"/>
      <c r="AM1734" s="935"/>
      <c r="AN1734" s="935"/>
      <c r="AO1734" s="935"/>
      <c r="AP1734" s="935"/>
      <c r="AQ1734" s="935"/>
      <c r="AR1734" s="935"/>
      <c r="AS1734" s="935"/>
      <c r="AT1734" s="935"/>
      <c r="AU1734" s="935"/>
      <c r="AV1734" s="935"/>
      <c r="AW1734" s="935"/>
      <c r="AX1734" s="935"/>
      <c r="AY1734" s="935"/>
      <c r="AZ1734" s="935"/>
      <c r="BA1734" s="935"/>
      <c r="BB1734" s="935"/>
      <c r="BC1734" s="935"/>
      <c r="BD1734" s="935"/>
      <c r="BE1734" s="935"/>
      <c r="BF1734" s="936"/>
      <c r="BG1734" s="902"/>
      <c r="BH1734" s="903"/>
      <c r="BI1734" s="903"/>
      <c r="BJ1734" s="903"/>
      <c r="BK1734" s="903"/>
      <c r="BL1734" s="904"/>
      <c r="BM1734" s="137"/>
      <c r="BN1734" s="137"/>
      <c r="BO1734" s="137"/>
      <c r="BP1734" s="137"/>
      <c r="BQ1734" s="137"/>
      <c r="BR1734" s="137"/>
      <c r="BS1734" s="137"/>
      <c r="BT1734" s="137"/>
      <c r="BU1734" s="137"/>
      <c r="BV1734" s="137"/>
      <c r="BW1734" s="137"/>
      <c r="BX1734" s="137"/>
      <c r="BY1734" s="137"/>
      <c r="BZ1734" s="137"/>
      <c r="CA1734" s="137"/>
      <c r="CB1734" s="137"/>
    </row>
    <row r="1735" spans="1:80" s="16" customFormat="1" ht="12.75" customHeight="1">
      <c r="A1735" s="262"/>
      <c r="B1735" s="972"/>
      <c r="C1735" s="973"/>
      <c r="D1735" s="974"/>
      <c r="E1735" s="934"/>
      <c r="F1735" s="935"/>
      <c r="G1735" s="935"/>
      <c r="H1735" s="935"/>
      <c r="I1735" s="935"/>
      <c r="J1735" s="935"/>
      <c r="K1735" s="935"/>
      <c r="L1735" s="935"/>
      <c r="M1735" s="935"/>
      <c r="N1735" s="935"/>
      <c r="O1735" s="935"/>
      <c r="P1735" s="935"/>
      <c r="Q1735" s="935"/>
      <c r="R1735" s="935"/>
      <c r="S1735" s="935"/>
      <c r="T1735" s="935"/>
      <c r="U1735" s="935"/>
      <c r="V1735" s="935"/>
      <c r="W1735" s="935"/>
      <c r="X1735" s="935"/>
      <c r="Y1735" s="935"/>
      <c r="Z1735" s="935"/>
      <c r="AA1735" s="935"/>
      <c r="AB1735" s="935"/>
      <c r="AC1735" s="935"/>
      <c r="AD1735" s="935"/>
      <c r="AE1735" s="935"/>
      <c r="AF1735" s="935"/>
      <c r="AG1735" s="935"/>
      <c r="AH1735" s="935"/>
      <c r="AI1735" s="935"/>
      <c r="AJ1735" s="935"/>
      <c r="AK1735" s="935"/>
      <c r="AL1735" s="935"/>
      <c r="AM1735" s="935"/>
      <c r="AN1735" s="935"/>
      <c r="AO1735" s="935"/>
      <c r="AP1735" s="935"/>
      <c r="AQ1735" s="935"/>
      <c r="AR1735" s="935"/>
      <c r="AS1735" s="935"/>
      <c r="AT1735" s="935"/>
      <c r="AU1735" s="935"/>
      <c r="AV1735" s="935"/>
      <c r="AW1735" s="935"/>
      <c r="AX1735" s="935"/>
      <c r="AY1735" s="935"/>
      <c r="AZ1735" s="935"/>
      <c r="BA1735" s="935"/>
      <c r="BB1735" s="935"/>
      <c r="BC1735" s="935"/>
      <c r="BD1735" s="935"/>
      <c r="BE1735" s="935"/>
      <c r="BF1735" s="936"/>
      <c r="BG1735" s="902"/>
      <c r="BH1735" s="903"/>
      <c r="BI1735" s="903"/>
      <c r="BJ1735" s="903"/>
      <c r="BK1735" s="903"/>
      <c r="BL1735" s="904"/>
      <c r="BM1735" s="137"/>
      <c r="BN1735" s="137"/>
      <c r="BO1735" s="137"/>
      <c r="BP1735" s="137"/>
      <c r="BQ1735" s="137"/>
      <c r="BR1735" s="137"/>
      <c r="BS1735" s="137"/>
      <c r="BT1735" s="137"/>
      <c r="BU1735" s="137"/>
      <c r="BV1735" s="137"/>
      <c r="BW1735" s="137"/>
      <c r="BX1735" s="137"/>
      <c r="BY1735" s="137"/>
      <c r="BZ1735" s="137"/>
      <c r="CA1735" s="137"/>
      <c r="CB1735" s="137"/>
    </row>
    <row r="1736" spans="1:80" s="135" customFormat="1" ht="12.75" customHeight="1">
      <c r="A1736" s="265"/>
      <c r="B1736" s="969" t="s">
        <v>33</v>
      </c>
      <c r="C1736" s="970"/>
      <c r="D1736" s="971"/>
      <c r="E1736" s="931" t="s">
        <v>175</v>
      </c>
      <c r="F1736" s="932"/>
      <c r="G1736" s="932"/>
      <c r="H1736" s="932"/>
      <c r="I1736" s="932"/>
      <c r="J1736" s="932"/>
      <c r="K1736" s="932"/>
      <c r="L1736" s="932"/>
      <c r="M1736" s="932"/>
      <c r="N1736" s="932"/>
      <c r="O1736" s="932"/>
      <c r="P1736" s="932"/>
      <c r="Q1736" s="932"/>
      <c r="R1736" s="932"/>
      <c r="S1736" s="932"/>
      <c r="T1736" s="932"/>
      <c r="U1736" s="932"/>
      <c r="V1736" s="932"/>
      <c r="W1736" s="932"/>
      <c r="X1736" s="932"/>
      <c r="Y1736" s="932"/>
      <c r="Z1736" s="932"/>
      <c r="AA1736" s="932"/>
      <c r="AB1736" s="932"/>
      <c r="AC1736" s="932"/>
      <c r="AD1736" s="932"/>
      <c r="AE1736" s="932"/>
      <c r="AF1736" s="932"/>
      <c r="AG1736" s="932"/>
      <c r="AH1736" s="932"/>
      <c r="AI1736" s="932"/>
      <c r="AJ1736" s="932"/>
      <c r="AK1736" s="932"/>
      <c r="AL1736" s="932"/>
      <c r="AM1736" s="932"/>
      <c r="AN1736" s="932"/>
      <c r="AO1736" s="932"/>
      <c r="AP1736" s="932"/>
      <c r="AQ1736" s="932"/>
      <c r="AR1736" s="932"/>
      <c r="AS1736" s="932"/>
      <c r="AT1736" s="932"/>
      <c r="AU1736" s="932"/>
      <c r="AV1736" s="932"/>
      <c r="AW1736" s="932"/>
      <c r="AX1736" s="932"/>
      <c r="AY1736" s="932"/>
      <c r="AZ1736" s="932"/>
      <c r="BA1736" s="932"/>
      <c r="BB1736" s="932"/>
      <c r="BC1736" s="932"/>
      <c r="BD1736" s="932"/>
      <c r="BE1736" s="932"/>
      <c r="BF1736" s="933"/>
      <c r="BG1736" s="899"/>
      <c r="BH1736" s="900"/>
      <c r="BI1736" s="900"/>
      <c r="BJ1736" s="900"/>
      <c r="BK1736" s="900"/>
      <c r="BL1736" s="901"/>
      <c r="BM1736" s="134"/>
      <c r="BN1736" s="134"/>
      <c r="BO1736" s="134"/>
      <c r="BP1736" s="134"/>
      <c r="BQ1736" s="134"/>
      <c r="BR1736" s="134"/>
      <c r="BS1736" s="134"/>
      <c r="BT1736" s="134"/>
      <c r="BU1736" s="134"/>
      <c r="BV1736" s="134"/>
      <c r="BW1736" s="134"/>
      <c r="BX1736" s="134"/>
      <c r="BY1736" s="134"/>
      <c r="BZ1736" s="134"/>
      <c r="CA1736" s="134"/>
      <c r="CB1736" s="134"/>
    </row>
    <row r="1737" spans="1:80" s="16" customFormat="1" ht="12.75" customHeight="1">
      <c r="A1737" s="262"/>
      <c r="B1737" s="975"/>
      <c r="C1737" s="976"/>
      <c r="D1737" s="977"/>
      <c r="E1737" s="937"/>
      <c r="F1737" s="938"/>
      <c r="G1737" s="938"/>
      <c r="H1737" s="938"/>
      <c r="I1737" s="938"/>
      <c r="J1737" s="938"/>
      <c r="K1737" s="938"/>
      <c r="L1737" s="938"/>
      <c r="M1737" s="938"/>
      <c r="N1737" s="938"/>
      <c r="O1737" s="938"/>
      <c r="P1737" s="938"/>
      <c r="Q1737" s="938"/>
      <c r="R1737" s="938"/>
      <c r="S1737" s="938"/>
      <c r="T1737" s="938"/>
      <c r="U1737" s="938"/>
      <c r="V1737" s="938"/>
      <c r="W1737" s="938"/>
      <c r="X1737" s="938"/>
      <c r="Y1737" s="938"/>
      <c r="Z1737" s="938"/>
      <c r="AA1737" s="938"/>
      <c r="AB1737" s="938"/>
      <c r="AC1737" s="938"/>
      <c r="AD1737" s="938"/>
      <c r="AE1737" s="938"/>
      <c r="AF1737" s="938"/>
      <c r="AG1737" s="938"/>
      <c r="AH1737" s="938"/>
      <c r="AI1737" s="938"/>
      <c r="AJ1737" s="938"/>
      <c r="AK1737" s="938"/>
      <c r="AL1737" s="938"/>
      <c r="AM1737" s="938"/>
      <c r="AN1737" s="938"/>
      <c r="AO1737" s="938"/>
      <c r="AP1737" s="938"/>
      <c r="AQ1737" s="938"/>
      <c r="AR1737" s="938"/>
      <c r="AS1737" s="938"/>
      <c r="AT1737" s="938"/>
      <c r="AU1737" s="938"/>
      <c r="AV1737" s="938"/>
      <c r="AW1737" s="938"/>
      <c r="AX1737" s="938"/>
      <c r="AY1737" s="938"/>
      <c r="AZ1737" s="938"/>
      <c r="BA1737" s="938"/>
      <c r="BB1737" s="938"/>
      <c r="BC1737" s="938"/>
      <c r="BD1737" s="938"/>
      <c r="BE1737" s="938"/>
      <c r="BF1737" s="939"/>
      <c r="BG1737" s="905"/>
      <c r="BH1737" s="906"/>
      <c r="BI1737" s="906"/>
      <c r="BJ1737" s="906"/>
      <c r="BK1737" s="906"/>
      <c r="BL1737" s="907"/>
      <c r="BM1737" s="137"/>
      <c r="BN1737" s="137"/>
      <c r="BO1737" s="137"/>
      <c r="BP1737" s="137"/>
      <c r="BQ1737" s="137"/>
      <c r="BR1737" s="137"/>
      <c r="BS1737" s="137"/>
      <c r="BT1737" s="137"/>
      <c r="BU1737" s="137"/>
      <c r="BV1737" s="137"/>
      <c r="BW1737" s="137"/>
      <c r="BX1737" s="137"/>
      <c r="BY1737" s="137"/>
      <c r="BZ1737" s="137"/>
      <c r="CA1737" s="137"/>
      <c r="CB1737" s="137"/>
    </row>
    <row r="1738" spans="1:80" ht="12.75" customHeight="1">
      <c r="A1738" s="263"/>
      <c r="B1738" s="969" t="s">
        <v>34</v>
      </c>
      <c r="C1738" s="970"/>
      <c r="D1738" s="971"/>
      <c r="E1738" s="908" t="s">
        <v>176</v>
      </c>
      <c r="F1738" s="909"/>
      <c r="G1738" s="909"/>
      <c r="H1738" s="909"/>
      <c r="I1738" s="909"/>
      <c r="J1738" s="909"/>
      <c r="K1738" s="909"/>
      <c r="L1738" s="909"/>
      <c r="M1738" s="909"/>
      <c r="N1738" s="909"/>
      <c r="O1738" s="909"/>
      <c r="P1738" s="909"/>
      <c r="Q1738" s="909"/>
      <c r="R1738" s="909"/>
      <c r="S1738" s="909"/>
      <c r="T1738" s="909"/>
      <c r="U1738" s="909"/>
      <c r="V1738" s="909"/>
      <c r="W1738" s="909"/>
      <c r="X1738" s="909"/>
      <c r="Y1738" s="909"/>
      <c r="Z1738" s="909"/>
      <c r="AA1738" s="909"/>
      <c r="AB1738" s="909"/>
      <c r="AC1738" s="909"/>
      <c r="AD1738" s="909"/>
      <c r="AE1738" s="909"/>
      <c r="AF1738" s="909"/>
      <c r="AG1738" s="909"/>
      <c r="AH1738" s="909"/>
      <c r="AI1738" s="909"/>
      <c r="AJ1738" s="909"/>
      <c r="AK1738" s="909"/>
      <c r="AL1738" s="909"/>
      <c r="AM1738" s="909"/>
      <c r="AN1738" s="909"/>
      <c r="AO1738" s="909"/>
      <c r="AP1738" s="909"/>
      <c r="AQ1738" s="909"/>
      <c r="AR1738" s="909"/>
      <c r="AS1738" s="909"/>
      <c r="AT1738" s="909"/>
      <c r="AU1738" s="909"/>
      <c r="AV1738" s="909"/>
      <c r="AW1738" s="909"/>
      <c r="AX1738" s="909"/>
      <c r="AY1738" s="909"/>
      <c r="AZ1738" s="909"/>
      <c r="BA1738" s="909"/>
      <c r="BB1738" s="909"/>
      <c r="BC1738" s="909"/>
      <c r="BD1738" s="909"/>
      <c r="BE1738" s="909"/>
      <c r="BF1738" s="910"/>
      <c r="BG1738" s="899"/>
      <c r="BH1738" s="900"/>
      <c r="BI1738" s="900"/>
      <c r="BJ1738" s="900"/>
      <c r="BK1738" s="900"/>
      <c r="BL1738" s="901"/>
    </row>
    <row r="1739" spans="1:80" ht="12.75" customHeight="1">
      <c r="A1739" s="263"/>
      <c r="B1739" s="975"/>
      <c r="C1739" s="976"/>
      <c r="D1739" s="977"/>
      <c r="E1739" s="914"/>
      <c r="F1739" s="915"/>
      <c r="G1739" s="915"/>
      <c r="H1739" s="915"/>
      <c r="I1739" s="915"/>
      <c r="J1739" s="915"/>
      <c r="K1739" s="915"/>
      <c r="L1739" s="915"/>
      <c r="M1739" s="915"/>
      <c r="N1739" s="915"/>
      <c r="O1739" s="915"/>
      <c r="P1739" s="915"/>
      <c r="Q1739" s="915"/>
      <c r="R1739" s="915"/>
      <c r="S1739" s="915"/>
      <c r="T1739" s="915"/>
      <c r="U1739" s="915"/>
      <c r="V1739" s="915"/>
      <c r="W1739" s="915"/>
      <c r="X1739" s="915"/>
      <c r="Y1739" s="915"/>
      <c r="Z1739" s="915"/>
      <c r="AA1739" s="915"/>
      <c r="AB1739" s="915"/>
      <c r="AC1739" s="915"/>
      <c r="AD1739" s="915"/>
      <c r="AE1739" s="915"/>
      <c r="AF1739" s="915"/>
      <c r="AG1739" s="915"/>
      <c r="AH1739" s="915"/>
      <c r="AI1739" s="915"/>
      <c r="AJ1739" s="915"/>
      <c r="AK1739" s="915"/>
      <c r="AL1739" s="915"/>
      <c r="AM1739" s="915"/>
      <c r="AN1739" s="915"/>
      <c r="AO1739" s="915"/>
      <c r="AP1739" s="915"/>
      <c r="AQ1739" s="915"/>
      <c r="AR1739" s="915"/>
      <c r="AS1739" s="915"/>
      <c r="AT1739" s="915"/>
      <c r="AU1739" s="915"/>
      <c r="AV1739" s="915"/>
      <c r="AW1739" s="915"/>
      <c r="AX1739" s="915"/>
      <c r="AY1739" s="915"/>
      <c r="AZ1739" s="915"/>
      <c r="BA1739" s="915"/>
      <c r="BB1739" s="915"/>
      <c r="BC1739" s="915"/>
      <c r="BD1739" s="915"/>
      <c r="BE1739" s="915"/>
      <c r="BF1739" s="916"/>
      <c r="BG1739" s="905"/>
      <c r="BH1739" s="906"/>
      <c r="BI1739" s="906"/>
      <c r="BJ1739" s="906"/>
      <c r="BK1739" s="906"/>
      <c r="BL1739" s="907"/>
    </row>
    <row r="1740" spans="1:80" ht="12.75" customHeight="1">
      <c r="A1740" s="263"/>
      <c r="B1740" s="969" t="s">
        <v>35</v>
      </c>
      <c r="C1740" s="970"/>
      <c r="D1740" s="971"/>
      <c r="E1740" s="908" t="s">
        <v>295</v>
      </c>
      <c r="F1740" s="909"/>
      <c r="G1740" s="909"/>
      <c r="H1740" s="909"/>
      <c r="I1740" s="909"/>
      <c r="J1740" s="909"/>
      <c r="K1740" s="909"/>
      <c r="L1740" s="909"/>
      <c r="M1740" s="909"/>
      <c r="N1740" s="909"/>
      <c r="O1740" s="909"/>
      <c r="P1740" s="909"/>
      <c r="Q1740" s="909"/>
      <c r="R1740" s="909"/>
      <c r="S1740" s="909"/>
      <c r="T1740" s="909"/>
      <c r="U1740" s="909"/>
      <c r="V1740" s="909"/>
      <c r="W1740" s="909"/>
      <c r="X1740" s="909"/>
      <c r="Y1740" s="909"/>
      <c r="Z1740" s="909"/>
      <c r="AA1740" s="909"/>
      <c r="AB1740" s="909"/>
      <c r="AC1740" s="909"/>
      <c r="AD1740" s="909"/>
      <c r="AE1740" s="909"/>
      <c r="AF1740" s="909"/>
      <c r="AG1740" s="909"/>
      <c r="AH1740" s="909"/>
      <c r="AI1740" s="909"/>
      <c r="AJ1740" s="909"/>
      <c r="AK1740" s="909"/>
      <c r="AL1740" s="909"/>
      <c r="AM1740" s="909"/>
      <c r="AN1740" s="909"/>
      <c r="AO1740" s="909"/>
      <c r="AP1740" s="909"/>
      <c r="AQ1740" s="909"/>
      <c r="AR1740" s="909"/>
      <c r="AS1740" s="909"/>
      <c r="AT1740" s="909"/>
      <c r="AU1740" s="909"/>
      <c r="AV1740" s="909"/>
      <c r="AW1740" s="909"/>
      <c r="AX1740" s="909"/>
      <c r="AY1740" s="909"/>
      <c r="AZ1740" s="909"/>
      <c r="BA1740" s="909"/>
      <c r="BB1740" s="909"/>
      <c r="BC1740" s="909"/>
      <c r="BD1740" s="909"/>
      <c r="BE1740" s="909"/>
      <c r="BF1740" s="910"/>
      <c r="BG1740" s="899"/>
      <c r="BH1740" s="900"/>
      <c r="BI1740" s="900"/>
      <c r="BJ1740" s="900"/>
      <c r="BK1740" s="900"/>
      <c r="BL1740" s="901"/>
    </row>
    <row r="1741" spans="1:80" ht="12.75" customHeight="1">
      <c r="A1741" s="263"/>
      <c r="B1741" s="972"/>
      <c r="C1741" s="973"/>
      <c r="D1741" s="974"/>
      <c r="E1741" s="911"/>
      <c r="F1741" s="912"/>
      <c r="G1741" s="912"/>
      <c r="H1741" s="912"/>
      <c r="I1741" s="912"/>
      <c r="J1741" s="912"/>
      <c r="K1741" s="912"/>
      <c r="L1741" s="912"/>
      <c r="M1741" s="912"/>
      <c r="N1741" s="912"/>
      <c r="O1741" s="912"/>
      <c r="P1741" s="912"/>
      <c r="Q1741" s="912"/>
      <c r="R1741" s="912"/>
      <c r="S1741" s="912"/>
      <c r="T1741" s="912"/>
      <c r="U1741" s="912"/>
      <c r="V1741" s="912"/>
      <c r="W1741" s="912"/>
      <c r="X1741" s="912"/>
      <c r="Y1741" s="912"/>
      <c r="Z1741" s="912"/>
      <c r="AA1741" s="912"/>
      <c r="AB1741" s="912"/>
      <c r="AC1741" s="912"/>
      <c r="AD1741" s="912"/>
      <c r="AE1741" s="912"/>
      <c r="AF1741" s="912"/>
      <c r="AG1741" s="912"/>
      <c r="AH1741" s="912"/>
      <c r="AI1741" s="912"/>
      <c r="AJ1741" s="912"/>
      <c r="AK1741" s="912"/>
      <c r="AL1741" s="912"/>
      <c r="AM1741" s="912"/>
      <c r="AN1741" s="912"/>
      <c r="AO1741" s="912"/>
      <c r="AP1741" s="912"/>
      <c r="AQ1741" s="912"/>
      <c r="AR1741" s="912"/>
      <c r="AS1741" s="912"/>
      <c r="AT1741" s="912"/>
      <c r="AU1741" s="912"/>
      <c r="AV1741" s="912"/>
      <c r="AW1741" s="912"/>
      <c r="AX1741" s="912"/>
      <c r="AY1741" s="912"/>
      <c r="AZ1741" s="912"/>
      <c r="BA1741" s="912"/>
      <c r="BB1741" s="912"/>
      <c r="BC1741" s="912"/>
      <c r="BD1741" s="912"/>
      <c r="BE1741" s="912"/>
      <c r="BF1741" s="913"/>
      <c r="BG1741" s="902"/>
      <c r="BH1741" s="903"/>
      <c r="BI1741" s="903"/>
      <c r="BJ1741" s="903"/>
      <c r="BK1741" s="903"/>
      <c r="BL1741" s="904"/>
    </row>
    <row r="1742" spans="1:80" ht="12.75" customHeight="1">
      <c r="A1742" s="263"/>
      <c r="B1742" s="972"/>
      <c r="C1742" s="973"/>
      <c r="D1742" s="974"/>
      <c r="E1742" s="911"/>
      <c r="F1742" s="912"/>
      <c r="G1742" s="912"/>
      <c r="H1742" s="912"/>
      <c r="I1742" s="912"/>
      <c r="J1742" s="912"/>
      <c r="K1742" s="912"/>
      <c r="L1742" s="912"/>
      <c r="M1742" s="912"/>
      <c r="N1742" s="912"/>
      <c r="O1742" s="912"/>
      <c r="P1742" s="912"/>
      <c r="Q1742" s="912"/>
      <c r="R1742" s="912"/>
      <c r="S1742" s="912"/>
      <c r="T1742" s="912"/>
      <c r="U1742" s="912"/>
      <c r="V1742" s="912"/>
      <c r="W1742" s="912"/>
      <c r="X1742" s="912"/>
      <c r="Y1742" s="912"/>
      <c r="Z1742" s="912"/>
      <c r="AA1742" s="912"/>
      <c r="AB1742" s="912"/>
      <c r="AC1742" s="912"/>
      <c r="AD1742" s="912"/>
      <c r="AE1742" s="912"/>
      <c r="AF1742" s="912"/>
      <c r="AG1742" s="912"/>
      <c r="AH1742" s="912"/>
      <c r="AI1742" s="912"/>
      <c r="AJ1742" s="912"/>
      <c r="AK1742" s="912"/>
      <c r="AL1742" s="912"/>
      <c r="AM1742" s="912"/>
      <c r="AN1742" s="912"/>
      <c r="AO1742" s="912"/>
      <c r="AP1742" s="912"/>
      <c r="AQ1742" s="912"/>
      <c r="AR1742" s="912"/>
      <c r="AS1742" s="912"/>
      <c r="AT1742" s="912"/>
      <c r="AU1742" s="912"/>
      <c r="AV1742" s="912"/>
      <c r="AW1742" s="912"/>
      <c r="AX1742" s="912"/>
      <c r="AY1742" s="912"/>
      <c r="AZ1742" s="912"/>
      <c r="BA1742" s="912"/>
      <c r="BB1742" s="912"/>
      <c r="BC1742" s="912"/>
      <c r="BD1742" s="912"/>
      <c r="BE1742" s="912"/>
      <c r="BF1742" s="913"/>
      <c r="BG1742" s="902"/>
      <c r="BH1742" s="903"/>
      <c r="BI1742" s="903"/>
      <c r="BJ1742" s="903"/>
      <c r="BK1742" s="903"/>
      <c r="BL1742" s="904"/>
    </row>
    <row r="1743" spans="1:80" ht="12.75" customHeight="1">
      <c r="A1743" s="263"/>
      <c r="B1743" s="975"/>
      <c r="C1743" s="976"/>
      <c r="D1743" s="977"/>
      <c r="E1743" s="914"/>
      <c r="F1743" s="915"/>
      <c r="G1743" s="915"/>
      <c r="H1743" s="915"/>
      <c r="I1743" s="915"/>
      <c r="J1743" s="915"/>
      <c r="K1743" s="915"/>
      <c r="L1743" s="915"/>
      <c r="M1743" s="915"/>
      <c r="N1743" s="915"/>
      <c r="O1743" s="915"/>
      <c r="P1743" s="915"/>
      <c r="Q1743" s="915"/>
      <c r="R1743" s="915"/>
      <c r="S1743" s="915"/>
      <c r="T1743" s="915"/>
      <c r="U1743" s="915"/>
      <c r="V1743" s="915"/>
      <c r="W1743" s="915"/>
      <c r="X1743" s="915"/>
      <c r="Y1743" s="915"/>
      <c r="Z1743" s="915"/>
      <c r="AA1743" s="915"/>
      <c r="AB1743" s="915"/>
      <c r="AC1743" s="915"/>
      <c r="AD1743" s="915"/>
      <c r="AE1743" s="915"/>
      <c r="AF1743" s="915"/>
      <c r="AG1743" s="915"/>
      <c r="AH1743" s="915"/>
      <c r="AI1743" s="915"/>
      <c r="AJ1743" s="915"/>
      <c r="AK1743" s="915"/>
      <c r="AL1743" s="915"/>
      <c r="AM1743" s="915"/>
      <c r="AN1743" s="915"/>
      <c r="AO1743" s="915"/>
      <c r="AP1743" s="915"/>
      <c r="AQ1743" s="915"/>
      <c r="AR1743" s="915"/>
      <c r="AS1743" s="915"/>
      <c r="AT1743" s="915"/>
      <c r="AU1743" s="915"/>
      <c r="AV1743" s="915"/>
      <c r="AW1743" s="915"/>
      <c r="AX1743" s="915"/>
      <c r="AY1743" s="915"/>
      <c r="AZ1743" s="915"/>
      <c r="BA1743" s="915"/>
      <c r="BB1743" s="915"/>
      <c r="BC1743" s="915"/>
      <c r="BD1743" s="915"/>
      <c r="BE1743" s="915"/>
      <c r="BF1743" s="916"/>
      <c r="BG1743" s="905"/>
      <c r="BH1743" s="906"/>
      <c r="BI1743" s="906"/>
      <c r="BJ1743" s="906"/>
      <c r="BK1743" s="906"/>
      <c r="BL1743" s="907"/>
    </row>
    <row r="1744" spans="1:80" s="135" customFormat="1" ht="12.75" customHeight="1">
      <c r="A1744" s="265"/>
      <c r="B1744" s="969" t="s">
        <v>36</v>
      </c>
      <c r="C1744" s="970"/>
      <c r="D1744" s="971"/>
      <c r="E1744" s="908" t="s">
        <v>166</v>
      </c>
      <c r="F1744" s="909"/>
      <c r="G1744" s="909"/>
      <c r="H1744" s="909"/>
      <c r="I1744" s="953"/>
      <c r="J1744" s="953"/>
      <c r="K1744" s="953"/>
      <c r="L1744" s="953"/>
      <c r="M1744" s="953"/>
      <c r="N1744" s="953"/>
      <c r="O1744" s="953"/>
      <c r="P1744" s="953"/>
      <c r="Q1744" s="953"/>
      <c r="R1744" s="953"/>
      <c r="S1744" s="953"/>
      <c r="T1744" s="953"/>
      <c r="U1744" s="953"/>
      <c r="V1744" s="953"/>
      <c r="W1744" s="953"/>
      <c r="X1744" s="953"/>
      <c r="Y1744" s="953"/>
      <c r="Z1744" s="953"/>
      <c r="AA1744" s="953"/>
      <c r="AB1744" s="953"/>
      <c r="AC1744" s="953"/>
      <c r="AD1744" s="953"/>
      <c r="AE1744" s="953"/>
      <c r="AF1744" s="953"/>
      <c r="AG1744" s="953"/>
      <c r="AH1744" s="953"/>
      <c r="AI1744" s="953"/>
      <c r="AJ1744" s="953"/>
      <c r="AK1744" s="953"/>
      <c r="AL1744" s="953"/>
      <c r="AM1744" s="953"/>
      <c r="AN1744" s="953"/>
      <c r="AO1744" s="953"/>
      <c r="AP1744" s="953"/>
      <c r="AQ1744" s="953"/>
      <c r="AR1744" s="953"/>
      <c r="AS1744" s="953"/>
      <c r="AT1744" s="953"/>
      <c r="AU1744" s="953"/>
      <c r="AV1744" s="953"/>
      <c r="AW1744" s="953"/>
      <c r="AX1744" s="953"/>
      <c r="AY1744" s="953"/>
      <c r="AZ1744" s="953"/>
      <c r="BA1744" s="953"/>
      <c r="BB1744" s="953"/>
      <c r="BC1744" s="953"/>
      <c r="BD1744" s="953"/>
      <c r="BE1744" s="953"/>
      <c r="BF1744" s="954"/>
      <c r="BG1744" s="899"/>
      <c r="BH1744" s="900"/>
      <c r="BI1744" s="900"/>
      <c r="BJ1744" s="900"/>
      <c r="BK1744" s="900"/>
      <c r="BL1744" s="901"/>
      <c r="BM1744" s="134"/>
      <c r="BN1744" s="134"/>
      <c r="BO1744" s="134"/>
      <c r="BP1744" s="134"/>
      <c r="BQ1744" s="134"/>
      <c r="BR1744" s="134"/>
      <c r="BS1744" s="134"/>
      <c r="BT1744" s="134"/>
      <c r="BU1744" s="134"/>
      <c r="BV1744" s="134"/>
      <c r="BW1744" s="134"/>
      <c r="BX1744" s="134"/>
      <c r="BY1744" s="134"/>
      <c r="BZ1744" s="134"/>
      <c r="CA1744" s="134"/>
      <c r="CB1744" s="134"/>
    </row>
    <row r="1745" spans="1:97" s="135" customFormat="1" ht="12.75" customHeight="1">
      <c r="A1745" s="265"/>
      <c r="B1745" s="975"/>
      <c r="C1745" s="976"/>
      <c r="D1745" s="977"/>
      <c r="E1745" s="957"/>
      <c r="F1745" s="958"/>
      <c r="G1745" s="958"/>
      <c r="H1745" s="958"/>
      <c r="I1745" s="958"/>
      <c r="J1745" s="958"/>
      <c r="K1745" s="958"/>
      <c r="L1745" s="958"/>
      <c r="M1745" s="958"/>
      <c r="N1745" s="958"/>
      <c r="O1745" s="958"/>
      <c r="P1745" s="958"/>
      <c r="Q1745" s="958"/>
      <c r="R1745" s="958"/>
      <c r="S1745" s="958"/>
      <c r="T1745" s="958"/>
      <c r="U1745" s="958"/>
      <c r="V1745" s="958"/>
      <c r="W1745" s="958"/>
      <c r="X1745" s="958"/>
      <c r="Y1745" s="958"/>
      <c r="Z1745" s="958"/>
      <c r="AA1745" s="958"/>
      <c r="AB1745" s="958"/>
      <c r="AC1745" s="958"/>
      <c r="AD1745" s="958"/>
      <c r="AE1745" s="958"/>
      <c r="AF1745" s="958"/>
      <c r="AG1745" s="958"/>
      <c r="AH1745" s="958"/>
      <c r="AI1745" s="958"/>
      <c r="AJ1745" s="958"/>
      <c r="AK1745" s="958"/>
      <c r="AL1745" s="958"/>
      <c r="AM1745" s="958"/>
      <c r="AN1745" s="958"/>
      <c r="AO1745" s="958"/>
      <c r="AP1745" s="958"/>
      <c r="AQ1745" s="958"/>
      <c r="AR1745" s="958"/>
      <c r="AS1745" s="958"/>
      <c r="AT1745" s="958"/>
      <c r="AU1745" s="958"/>
      <c r="AV1745" s="958"/>
      <c r="AW1745" s="958"/>
      <c r="AX1745" s="958"/>
      <c r="AY1745" s="958"/>
      <c r="AZ1745" s="958"/>
      <c r="BA1745" s="958"/>
      <c r="BB1745" s="958"/>
      <c r="BC1745" s="958"/>
      <c r="BD1745" s="958"/>
      <c r="BE1745" s="958"/>
      <c r="BF1745" s="959"/>
      <c r="BG1745" s="905"/>
      <c r="BH1745" s="906"/>
      <c r="BI1745" s="906"/>
      <c r="BJ1745" s="906"/>
      <c r="BK1745" s="906"/>
      <c r="BL1745" s="907"/>
      <c r="BM1745" s="134"/>
      <c r="BN1745" s="134"/>
      <c r="BO1745" s="134"/>
      <c r="BP1745" s="134"/>
      <c r="BQ1745" s="134"/>
      <c r="BR1745" s="134"/>
      <c r="BS1745" s="134"/>
      <c r="BT1745" s="134"/>
      <c r="BU1745" s="134"/>
      <c r="BV1745" s="134"/>
      <c r="BW1745" s="134"/>
      <c r="BX1745" s="134"/>
      <c r="BY1745" s="134"/>
      <c r="BZ1745" s="134"/>
      <c r="CA1745" s="134"/>
      <c r="CB1745" s="134"/>
    </row>
    <row r="1746" spans="1:97" s="827" customFormat="1" ht="9.75" customHeight="1">
      <c r="BG1746" s="828"/>
      <c r="BH1746" s="828"/>
      <c r="BI1746" s="828"/>
      <c r="BJ1746" s="828"/>
      <c r="BK1746" s="828"/>
      <c r="BL1746" s="829"/>
      <c r="BM1746" s="829"/>
      <c r="BN1746" s="829"/>
      <c r="BO1746" s="829"/>
      <c r="BP1746" s="829"/>
      <c r="BQ1746" s="829"/>
      <c r="BR1746" s="829"/>
      <c r="BS1746" s="829"/>
      <c r="BT1746" s="829"/>
      <c r="BU1746" s="829"/>
      <c r="BV1746" s="829"/>
      <c r="BW1746" s="829"/>
      <c r="BX1746" s="829"/>
      <c r="BY1746" s="829"/>
      <c r="BZ1746" s="829"/>
      <c r="CA1746" s="829"/>
    </row>
    <row r="1747" spans="1:97" s="830" customFormat="1" ht="12.75" customHeight="1">
      <c r="B1747" s="831"/>
      <c r="C1747" s="831"/>
      <c r="D1747" s="831"/>
      <c r="E1747" s="858" t="s">
        <v>1513</v>
      </c>
      <c r="F1747" s="859"/>
      <c r="G1747" s="859"/>
      <c r="H1747" s="859"/>
      <c r="I1747" s="859"/>
      <c r="J1747" s="859"/>
      <c r="K1747" s="859"/>
      <c r="L1747" s="859"/>
      <c r="M1747" s="859"/>
      <c r="N1747" s="859"/>
      <c r="O1747" s="859"/>
      <c r="P1747" s="859"/>
      <c r="Q1747" s="859"/>
      <c r="R1747" s="859"/>
      <c r="S1747" s="859"/>
      <c r="T1747" s="859"/>
      <c r="U1747" s="859"/>
      <c r="V1747" s="859"/>
      <c r="W1747" s="859"/>
      <c r="X1747" s="859"/>
      <c r="Y1747" s="859"/>
      <c r="Z1747" s="859"/>
      <c r="AA1747" s="859"/>
      <c r="AB1747" s="859"/>
      <c r="AC1747" s="859"/>
      <c r="AD1747" s="859"/>
      <c r="AE1747" s="860"/>
      <c r="AF1747" s="864"/>
      <c r="AG1747" s="865"/>
      <c r="AH1747" s="865"/>
      <c r="AI1747" s="865"/>
      <c r="AJ1747" s="865"/>
      <c r="AK1747" s="865"/>
      <c r="AL1747" s="865"/>
      <c r="AM1747" s="865"/>
      <c r="AN1747" s="865"/>
      <c r="AO1747" s="865"/>
      <c r="AP1747" s="866"/>
      <c r="AQ1747" s="870"/>
      <c r="AR1747" s="870"/>
      <c r="AS1747" s="870"/>
      <c r="AT1747" s="870"/>
      <c r="AU1747" s="870"/>
      <c r="AV1747" s="870"/>
      <c r="AW1747" s="870"/>
      <c r="AX1747" s="870"/>
      <c r="AY1747" s="870"/>
      <c r="AZ1747" s="870"/>
      <c r="BA1747" s="870"/>
      <c r="BB1747" s="870"/>
      <c r="BC1747" s="870"/>
      <c r="BD1747" s="870"/>
      <c r="BE1747" s="870"/>
      <c r="BF1747" s="870"/>
      <c r="BG1747" s="832"/>
      <c r="BH1747" s="832"/>
      <c r="BI1747" s="832"/>
      <c r="BJ1747" s="832"/>
      <c r="BK1747" s="832"/>
      <c r="BL1747" s="832"/>
      <c r="BM1747" s="857" t="s">
        <v>82</v>
      </c>
      <c r="BN1747" s="857"/>
      <c r="BO1747" s="857"/>
      <c r="BP1747" s="857"/>
      <c r="BQ1747" s="857"/>
      <c r="BR1747" s="857"/>
      <c r="BS1747" s="857"/>
      <c r="BT1747" s="857"/>
      <c r="BU1747" s="857"/>
      <c r="BV1747" s="857"/>
      <c r="BW1747" s="857"/>
      <c r="BX1747" s="832"/>
      <c r="BY1747" s="832"/>
      <c r="BZ1747" s="832"/>
      <c r="CA1747" s="832"/>
      <c r="CB1747" s="832"/>
      <c r="CC1747" s="832"/>
      <c r="CD1747" s="832"/>
      <c r="CE1747" s="832"/>
      <c r="CF1747" s="832"/>
      <c r="CG1747" s="832"/>
      <c r="CH1747" s="832"/>
      <c r="CK1747" s="833"/>
      <c r="CL1747" s="834"/>
      <c r="CM1747" s="834"/>
      <c r="CN1747" s="834"/>
      <c r="CO1747" s="834"/>
      <c r="CP1747" s="834"/>
      <c r="CQ1747" s="834"/>
      <c r="CR1747" s="834"/>
      <c r="CS1747" s="834"/>
    </row>
    <row r="1748" spans="1:97" s="830" customFormat="1" ht="12.75" customHeight="1">
      <c r="B1748" s="831"/>
      <c r="C1748" s="831"/>
      <c r="D1748" s="831"/>
      <c r="E1748" s="861"/>
      <c r="F1748" s="862"/>
      <c r="G1748" s="862"/>
      <c r="H1748" s="862"/>
      <c r="I1748" s="862"/>
      <c r="J1748" s="862"/>
      <c r="K1748" s="862"/>
      <c r="L1748" s="862"/>
      <c r="M1748" s="862"/>
      <c r="N1748" s="862"/>
      <c r="O1748" s="862"/>
      <c r="P1748" s="862"/>
      <c r="Q1748" s="862"/>
      <c r="R1748" s="862"/>
      <c r="S1748" s="862"/>
      <c r="T1748" s="862"/>
      <c r="U1748" s="862"/>
      <c r="V1748" s="862"/>
      <c r="W1748" s="862"/>
      <c r="X1748" s="862"/>
      <c r="Y1748" s="862"/>
      <c r="Z1748" s="862"/>
      <c r="AA1748" s="862"/>
      <c r="AB1748" s="862"/>
      <c r="AC1748" s="862"/>
      <c r="AD1748" s="862"/>
      <c r="AE1748" s="863"/>
      <c r="AF1748" s="867"/>
      <c r="AG1748" s="868"/>
      <c r="AH1748" s="868"/>
      <c r="AI1748" s="868"/>
      <c r="AJ1748" s="868"/>
      <c r="AK1748" s="868"/>
      <c r="AL1748" s="868"/>
      <c r="AM1748" s="868"/>
      <c r="AN1748" s="868"/>
      <c r="AO1748" s="868"/>
      <c r="AP1748" s="869"/>
      <c r="AQ1748" s="870"/>
      <c r="AR1748" s="870"/>
      <c r="AS1748" s="870"/>
      <c r="AT1748" s="870"/>
      <c r="AU1748" s="870"/>
      <c r="AV1748" s="870"/>
      <c r="AW1748" s="870"/>
      <c r="AX1748" s="870"/>
      <c r="AY1748" s="870"/>
      <c r="AZ1748" s="870"/>
      <c r="BA1748" s="870"/>
      <c r="BB1748" s="870"/>
      <c r="BC1748" s="870"/>
      <c r="BD1748" s="870"/>
      <c r="BE1748" s="870"/>
      <c r="BF1748" s="870"/>
      <c r="BG1748" s="832"/>
      <c r="BH1748" s="832"/>
      <c r="BI1748" s="832"/>
      <c r="BJ1748" s="832"/>
      <c r="BK1748" s="832"/>
      <c r="BL1748" s="832"/>
      <c r="BM1748" s="832"/>
      <c r="BN1748" s="832"/>
      <c r="BO1748" s="832"/>
      <c r="BP1748" s="832"/>
      <c r="BQ1748" s="832"/>
      <c r="BR1748" s="832"/>
      <c r="BS1748" s="832"/>
      <c r="BT1748" s="832"/>
      <c r="BU1748" s="832"/>
      <c r="BV1748" s="832"/>
      <c r="BW1748" s="832"/>
      <c r="BX1748" s="832"/>
      <c r="BY1748" s="832"/>
      <c r="BZ1748" s="832"/>
      <c r="CA1748" s="832"/>
      <c r="CB1748" s="832"/>
      <c r="CC1748" s="832"/>
      <c r="CD1748" s="832"/>
      <c r="CE1748" s="832"/>
      <c r="CF1748" s="832"/>
      <c r="CG1748" s="832"/>
      <c r="CH1748" s="832"/>
      <c r="CK1748" s="833"/>
      <c r="CL1748" s="833"/>
      <c r="CM1748" s="833"/>
      <c r="CN1748" s="833"/>
      <c r="CO1748" s="833"/>
      <c r="CP1748" s="834"/>
      <c r="CQ1748" s="834"/>
      <c r="CR1748" s="834"/>
      <c r="CS1748" s="834"/>
    </row>
    <row r="1749" spans="1:97" s="8" customFormat="1" ht="12" customHeight="1">
      <c r="A1749" s="266"/>
      <c r="B1749" s="9"/>
      <c r="C1749" s="9"/>
      <c r="D1749" s="9"/>
      <c r="E1749" s="9"/>
      <c r="F1749" s="9"/>
      <c r="G1749" s="9"/>
      <c r="H1749" s="9"/>
      <c r="I1749" s="9"/>
      <c r="J1749" s="9"/>
      <c r="K1749" s="9"/>
      <c r="L1749" s="9"/>
      <c r="M1749" s="9"/>
      <c r="N1749" s="9"/>
      <c r="O1749" s="9"/>
      <c r="P1749" s="9"/>
      <c r="Q1749" s="9"/>
      <c r="R1749" s="9"/>
      <c r="S1749" s="9"/>
      <c r="BG1749" s="102"/>
      <c r="BH1749" s="102"/>
      <c r="BI1749" s="102"/>
      <c r="BJ1749" s="102"/>
      <c r="BK1749" s="102"/>
      <c r="BL1749" s="102"/>
      <c r="BM1749" s="136"/>
      <c r="BN1749" s="136"/>
      <c r="BO1749" s="136"/>
      <c r="BP1749" s="136"/>
      <c r="BQ1749" s="136"/>
      <c r="BR1749" s="136"/>
      <c r="BS1749" s="136"/>
      <c r="BT1749" s="136"/>
      <c r="BU1749" s="136"/>
      <c r="BV1749" s="136"/>
      <c r="BW1749" s="136"/>
      <c r="BX1749" s="136"/>
      <c r="BY1749" s="136"/>
      <c r="BZ1749" s="136"/>
      <c r="CA1749" s="136"/>
      <c r="CB1749" s="136"/>
    </row>
    <row r="1750" spans="1:97" s="14" customFormat="1" ht="20.100000000000001" customHeight="1">
      <c r="A1750" s="113" t="s">
        <v>898</v>
      </c>
      <c r="B1750" s="113"/>
      <c r="C1750" s="113"/>
      <c r="D1750" s="312"/>
      <c r="E1750" s="313"/>
      <c r="F1750" s="313"/>
      <c r="G1750" s="313"/>
      <c r="H1750" s="313"/>
      <c r="I1750" s="313"/>
      <c r="J1750" s="313"/>
      <c r="K1750" s="313"/>
      <c r="L1750" s="313"/>
      <c r="M1750" s="313"/>
      <c r="N1750" s="313"/>
      <c r="O1750" s="313"/>
      <c r="P1750" s="313"/>
      <c r="Q1750" s="313"/>
      <c r="R1750" s="313"/>
      <c r="S1750" s="313"/>
      <c r="T1750" s="313"/>
      <c r="U1750" s="313"/>
      <c r="V1750" s="313"/>
      <c r="W1750" s="221"/>
      <c r="X1750" s="221"/>
      <c r="Y1750" s="221"/>
      <c r="Z1750" s="221"/>
      <c r="AA1750" s="221"/>
      <c r="AB1750" s="221"/>
      <c r="AC1750" s="221"/>
      <c r="AD1750" s="221"/>
      <c r="AE1750" s="221"/>
      <c r="AF1750" s="221"/>
      <c r="AG1750" s="221"/>
      <c r="AH1750" s="221"/>
      <c r="AI1750" s="221"/>
      <c r="AJ1750" s="221"/>
      <c r="AK1750" s="221"/>
      <c r="AL1750" s="221"/>
      <c r="AM1750" s="221"/>
      <c r="AN1750" s="221"/>
      <c r="AO1750" s="13"/>
      <c r="AP1750" s="13"/>
      <c r="BI1750" s="311"/>
      <c r="BJ1750" s="311"/>
      <c r="BK1750" s="311"/>
      <c r="BL1750" s="311"/>
      <c r="BM1750" s="311"/>
      <c r="BN1750" s="328"/>
      <c r="BO1750" s="101"/>
      <c r="BP1750" s="101"/>
      <c r="BQ1750" s="101"/>
      <c r="BR1750" s="101"/>
      <c r="BS1750" s="101"/>
      <c r="BT1750" s="101"/>
      <c r="BU1750" s="101"/>
      <c r="BV1750" s="101"/>
      <c r="BW1750" s="101"/>
      <c r="BX1750" s="101"/>
      <c r="BY1750" s="101"/>
      <c r="BZ1750" s="101"/>
      <c r="CA1750" s="101"/>
      <c r="CB1750" s="101"/>
      <c r="CC1750" s="101"/>
    </row>
    <row r="1751" spans="1:97" s="15" customFormat="1" ht="18" customHeight="1">
      <c r="A1751" s="90"/>
      <c r="B1751" s="925" t="s">
        <v>871</v>
      </c>
      <c r="C1751" s="926"/>
      <c r="D1751" s="926"/>
      <c r="E1751" s="926"/>
      <c r="F1751" s="926"/>
      <c r="G1751" s="926"/>
      <c r="H1751" s="926"/>
      <c r="I1751" s="926"/>
      <c r="J1751" s="926"/>
      <c r="K1751" s="926"/>
      <c r="L1751" s="926"/>
      <c r="M1751" s="926"/>
      <c r="N1751" s="926"/>
      <c r="O1751" s="926"/>
      <c r="P1751" s="926"/>
      <c r="Q1751" s="926"/>
      <c r="R1751" s="926"/>
      <c r="S1751" s="926"/>
      <c r="T1751" s="926"/>
      <c r="U1751" s="926"/>
      <c r="V1751" s="926"/>
      <c r="W1751" s="926"/>
      <c r="X1751" s="926"/>
      <c r="Y1751" s="926"/>
      <c r="Z1751" s="926"/>
      <c r="AA1751" s="926"/>
      <c r="AB1751" s="926"/>
      <c r="AC1751" s="926"/>
      <c r="AD1751" s="926"/>
      <c r="AE1751" s="926"/>
      <c r="AF1751" s="926"/>
      <c r="AG1751" s="926"/>
      <c r="AH1751" s="926"/>
      <c r="AI1751" s="926"/>
      <c r="AJ1751" s="926"/>
      <c r="AK1751" s="926"/>
      <c r="AL1751" s="926"/>
      <c r="AM1751" s="926"/>
      <c r="AN1751" s="926"/>
      <c r="AO1751" s="926"/>
      <c r="AP1751" s="926"/>
      <c r="AQ1751" s="926"/>
      <c r="AR1751" s="926"/>
      <c r="AS1751" s="926"/>
      <c r="AT1751" s="926"/>
      <c r="AU1751" s="926"/>
      <c r="AV1751" s="926"/>
      <c r="AW1751" s="926"/>
      <c r="AX1751" s="926"/>
      <c r="AY1751" s="926"/>
      <c r="AZ1751" s="926"/>
      <c r="BA1751" s="926"/>
      <c r="BB1751" s="926"/>
      <c r="BC1751" s="926"/>
      <c r="BD1751" s="926"/>
      <c r="BE1751" s="926"/>
      <c r="BF1751" s="926"/>
      <c r="BG1751" s="926"/>
      <c r="BH1751" s="926"/>
      <c r="BI1751" s="926"/>
      <c r="BJ1751" s="926"/>
      <c r="BK1751" s="926"/>
      <c r="BL1751" s="926"/>
      <c r="BM1751" s="473"/>
      <c r="BN1751" s="467"/>
      <c r="BO1751" s="103"/>
      <c r="BP1751" s="103"/>
      <c r="BQ1751" s="103"/>
      <c r="BR1751" s="103"/>
      <c r="BS1751" s="103"/>
      <c r="BT1751" s="103"/>
      <c r="BU1751" s="103"/>
      <c r="BV1751" s="103"/>
    </row>
    <row r="1752" spans="1:97" s="461" customFormat="1" ht="12.6" customHeight="1">
      <c r="A1752" s="389"/>
      <c r="B1752" s="969" t="s">
        <v>872</v>
      </c>
      <c r="C1752" s="970"/>
      <c r="D1752" s="971"/>
      <c r="E1752" s="940" t="s">
        <v>1515</v>
      </c>
      <c r="F1752" s="941"/>
      <c r="G1752" s="941"/>
      <c r="H1752" s="941"/>
      <c r="I1752" s="941"/>
      <c r="J1752" s="941"/>
      <c r="K1752" s="941"/>
      <c r="L1752" s="941"/>
      <c r="M1752" s="941"/>
      <c r="N1752" s="941"/>
      <c r="O1752" s="941"/>
      <c r="P1752" s="941"/>
      <c r="Q1752" s="941"/>
      <c r="R1752" s="941"/>
      <c r="S1752" s="941"/>
      <c r="T1752" s="941"/>
      <c r="U1752" s="941"/>
      <c r="V1752" s="941"/>
      <c r="W1752" s="941"/>
      <c r="X1752" s="941"/>
      <c r="Y1752" s="941"/>
      <c r="Z1752" s="941"/>
      <c r="AA1752" s="941"/>
      <c r="AB1752" s="941"/>
      <c r="AC1752" s="941"/>
      <c r="AD1752" s="941"/>
      <c r="AE1752" s="941"/>
      <c r="AF1752" s="941"/>
      <c r="AG1752" s="941"/>
      <c r="AH1752" s="941"/>
      <c r="AI1752" s="941"/>
      <c r="AJ1752" s="941"/>
      <c r="AK1752" s="941"/>
      <c r="AL1752" s="941"/>
      <c r="AM1752" s="941"/>
      <c r="AN1752" s="941"/>
      <c r="AO1752" s="941"/>
      <c r="AP1752" s="941"/>
      <c r="AQ1752" s="941"/>
      <c r="AR1752" s="941"/>
      <c r="AS1752" s="941"/>
      <c r="AT1752" s="941"/>
      <c r="AU1752" s="941"/>
      <c r="AV1752" s="941"/>
      <c r="AW1752" s="941"/>
      <c r="AX1752" s="941"/>
      <c r="AY1752" s="941"/>
      <c r="AZ1752" s="941"/>
      <c r="BA1752" s="941"/>
      <c r="BB1752" s="941"/>
      <c r="BC1752" s="941"/>
      <c r="BD1752" s="941"/>
      <c r="BE1752" s="941"/>
      <c r="BF1752" s="941"/>
      <c r="BG1752" s="1078"/>
      <c r="BH1752" s="1079"/>
      <c r="BI1752" s="1079"/>
      <c r="BJ1752" s="1079"/>
      <c r="BK1752" s="1079"/>
      <c r="BL1752" s="1080"/>
      <c r="BM1752" s="470"/>
      <c r="BN1752" s="89"/>
      <c r="BO1752" s="391"/>
      <c r="BP1752" s="391"/>
      <c r="BQ1752" s="391"/>
      <c r="BR1752" s="391"/>
      <c r="BS1752" s="391"/>
      <c r="BT1752" s="391"/>
      <c r="BU1752" s="391"/>
      <c r="BV1752" s="391"/>
      <c r="BW1752" s="391"/>
      <c r="BX1752" s="391"/>
      <c r="BY1752" s="391"/>
      <c r="BZ1752" s="391"/>
      <c r="CA1752" s="391"/>
      <c r="CB1752" s="391"/>
      <c r="CC1752" s="391"/>
    </row>
    <row r="1753" spans="1:97" s="461" customFormat="1" ht="12.6" customHeight="1">
      <c r="A1753" s="389"/>
      <c r="B1753" s="972"/>
      <c r="C1753" s="973"/>
      <c r="D1753" s="974"/>
      <c r="E1753" s="943"/>
      <c r="F1753" s="944"/>
      <c r="G1753" s="944"/>
      <c r="H1753" s="944"/>
      <c r="I1753" s="944"/>
      <c r="J1753" s="944"/>
      <c r="K1753" s="944"/>
      <c r="L1753" s="944"/>
      <c r="M1753" s="944"/>
      <c r="N1753" s="944"/>
      <c r="O1753" s="944"/>
      <c r="P1753" s="944"/>
      <c r="Q1753" s="944"/>
      <c r="R1753" s="944"/>
      <c r="S1753" s="944"/>
      <c r="T1753" s="944"/>
      <c r="U1753" s="944"/>
      <c r="V1753" s="944"/>
      <c r="W1753" s="944"/>
      <c r="X1753" s="944"/>
      <c r="Y1753" s="944"/>
      <c r="Z1753" s="944"/>
      <c r="AA1753" s="944"/>
      <c r="AB1753" s="944"/>
      <c r="AC1753" s="944"/>
      <c r="AD1753" s="944"/>
      <c r="AE1753" s="944"/>
      <c r="AF1753" s="944"/>
      <c r="AG1753" s="944"/>
      <c r="AH1753" s="944"/>
      <c r="AI1753" s="944"/>
      <c r="AJ1753" s="944"/>
      <c r="AK1753" s="944"/>
      <c r="AL1753" s="944"/>
      <c r="AM1753" s="944"/>
      <c r="AN1753" s="944"/>
      <c r="AO1753" s="944"/>
      <c r="AP1753" s="944"/>
      <c r="AQ1753" s="944"/>
      <c r="AR1753" s="944"/>
      <c r="AS1753" s="944"/>
      <c r="AT1753" s="944"/>
      <c r="AU1753" s="944"/>
      <c r="AV1753" s="944"/>
      <c r="AW1753" s="944"/>
      <c r="AX1753" s="944"/>
      <c r="AY1753" s="944"/>
      <c r="AZ1753" s="944"/>
      <c r="BA1753" s="944"/>
      <c r="BB1753" s="944"/>
      <c r="BC1753" s="944"/>
      <c r="BD1753" s="944"/>
      <c r="BE1753" s="944"/>
      <c r="BF1753" s="944"/>
      <c r="BG1753" s="1081"/>
      <c r="BH1753" s="1082"/>
      <c r="BI1753" s="1082"/>
      <c r="BJ1753" s="1082"/>
      <c r="BK1753" s="1082"/>
      <c r="BL1753" s="1083"/>
      <c r="BM1753" s="470"/>
      <c r="BN1753" s="89"/>
      <c r="BO1753" s="391"/>
      <c r="BP1753" s="391"/>
      <c r="BQ1753" s="391"/>
      <c r="BR1753" s="391"/>
      <c r="BS1753" s="391"/>
      <c r="BT1753" s="391"/>
      <c r="BU1753" s="391"/>
      <c r="BV1753" s="391"/>
      <c r="BW1753" s="391"/>
      <c r="BX1753" s="391"/>
      <c r="BY1753" s="391"/>
      <c r="BZ1753" s="391"/>
      <c r="CA1753" s="391"/>
      <c r="CB1753" s="391"/>
      <c r="CC1753" s="391"/>
    </row>
    <row r="1754" spans="1:97" s="8" customFormat="1" ht="12.6" customHeight="1">
      <c r="A1754" s="9"/>
      <c r="B1754" s="972"/>
      <c r="C1754" s="973"/>
      <c r="D1754" s="974"/>
      <c r="E1754" s="943"/>
      <c r="F1754" s="944"/>
      <c r="G1754" s="944"/>
      <c r="H1754" s="944"/>
      <c r="I1754" s="944"/>
      <c r="J1754" s="944"/>
      <c r="K1754" s="944"/>
      <c r="L1754" s="944"/>
      <c r="M1754" s="944"/>
      <c r="N1754" s="944"/>
      <c r="O1754" s="944"/>
      <c r="P1754" s="944"/>
      <c r="Q1754" s="944"/>
      <c r="R1754" s="944"/>
      <c r="S1754" s="944"/>
      <c r="T1754" s="944"/>
      <c r="U1754" s="944"/>
      <c r="V1754" s="944"/>
      <c r="W1754" s="944"/>
      <c r="X1754" s="944"/>
      <c r="Y1754" s="944"/>
      <c r="Z1754" s="944"/>
      <c r="AA1754" s="944"/>
      <c r="AB1754" s="944"/>
      <c r="AC1754" s="944"/>
      <c r="AD1754" s="944"/>
      <c r="AE1754" s="944"/>
      <c r="AF1754" s="944"/>
      <c r="AG1754" s="944"/>
      <c r="AH1754" s="944"/>
      <c r="AI1754" s="944"/>
      <c r="AJ1754" s="944"/>
      <c r="AK1754" s="944"/>
      <c r="AL1754" s="944"/>
      <c r="AM1754" s="944"/>
      <c r="AN1754" s="944"/>
      <c r="AO1754" s="944"/>
      <c r="AP1754" s="944"/>
      <c r="AQ1754" s="944"/>
      <c r="AR1754" s="944"/>
      <c r="AS1754" s="944"/>
      <c r="AT1754" s="944"/>
      <c r="AU1754" s="944"/>
      <c r="AV1754" s="944"/>
      <c r="AW1754" s="944"/>
      <c r="AX1754" s="944"/>
      <c r="AY1754" s="944"/>
      <c r="AZ1754" s="944"/>
      <c r="BA1754" s="944"/>
      <c r="BB1754" s="944"/>
      <c r="BC1754" s="944"/>
      <c r="BD1754" s="944"/>
      <c r="BE1754" s="944"/>
      <c r="BF1754" s="944"/>
      <c r="BG1754" s="1081"/>
      <c r="BH1754" s="1082"/>
      <c r="BI1754" s="1082"/>
      <c r="BJ1754" s="1082"/>
      <c r="BK1754" s="1082"/>
      <c r="BL1754" s="1083"/>
      <c r="BM1754" s="470"/>
      <c r="BN1754" s="468"/>
      <c r="BO1754" s="136"/>
      <c r="BP1754" s="136"/>
      <c r="BQ1754" s="136"/>
      <c r="BR1754" s="136"/>
      <c r="BS1754" s="136"/>
      <c r="BT1754" s="136"/>
      <c r="BU1754" s="136"/>
      <c r="BV1754" s="136"/>
      <c r="BW1754" s="136"/>
      <c r="BX1754" s="136"/>
      <c r="BY1754" s="136"/>
      <c r="BZ1754" s="136"/>
      <c r="CA1754" s="136"/>
      <c r="CB1754" s="136"/>
      <c r="CC1754" s="136"/>
    </row>
    <row r="1755" spans="1:97" s="804" customFormat="1" ht="12.6" customHeight="1">
      <c r="A1755" s="389"/>
      <c r="B1755" s="972"/>
      <c r="C1755" s="973"/>
      <c r="D1755" s="974"/>
      <c r="E1755" s="951" t="s">
        <v>1</v>
      </c>
      <c r="F1755" s="952"/>
      <c r="G1755" s="949" t="s">
        <v>1504</v>
      </c>
      <c r="H1755" s="949"/>
      <c r="I1755" s="949"/>
      <c r="J1755" s="949"/>
      <c r="K1755" s="949"/>
      <c r="L1755" s="949"/>
      <c r="M1755" s="949"/>
      <c r="N1755" s="949"/>
      <c r="O1755" s="949"/>
      <c r="P1755" s="949"/>
      <c r="Q1755" s="949"/>
      <c r="R1755" s="949"/>
      <c r="S1755" s="949"/>
      <c r="T1755" s="949"/>
      <c r="U1755" s="949"/>
      <c r="V1755" s="949"/>
      <c r="W1755" s="949"/>
      <c r="X1755" s="949"/>
      <c r="Y1755" s="949"/>
      <c r="Z1755" s="949"/>
      <c r="AA1755" s="949"/>
      <c r="AB1755" s="949"/>
      <c r="AC1755" s="949"/>
      <c r="AD1755" s="949"/>
      <c r="AE1755" s="949"/>
      <c r="AF1755" s="949"/>
      <c r="AG1755" s="949"/>
      <c r="AH1755" s="949"/>
      <c r="AI1755" s="949"/>
      <c r="AJ1755" s="949"/>
      <c r="AK1755" s="949"/>
      <c r="AL1755" s="949"/>
      <c r="AM1755" s="949"/>
      <c r="AN1755" s="949"/>
      <c r="AO1755" s="949"/>
      <c r="AP1755" s="949"/>
      <c r="AQ1755" s="949"/>
      <c r="AR1755" s="949"/>
      <c r="AS1755" s="949"/>
      <c r="AT1755" s="949"/>
      <c r="AU1755" s="949"/>
      <c r="AV1755" s="949"/>
      <c r="AW1755" s="949"/>
      <c r="AX1755" s="949"/>
      <c r="AY1755" s="949"/>
      <c r="AZ1755" s="949"/>
      <c r="BA1755" s="949"/>
      <c r="BB1755" s="949"/>
      <c r="BC1755" s="949"/>
      <c r="BD1755" s="949"/>
      <c r="BE1755" s="949"/>
      <c r="BF1755" s="527"/>
      <c r="BG1755" s="1081"/>
      <c r="BH1755" s="1082"/>
      <c r="BI1755" s="1082"/>
      <c r="BJ1755" s="1082"/>
      <c r="BK1755" s="1082"/>
      <c r="BL1755" s="1083"/>
      <c r="BM1755" s="470"/>
      <c r="BN1755" s="89"/>
      <c r="BO1755" s="391"/>
      <c r="BP1755" s="391"/>
      <c r="BQ1755" s="391"/>
      <c r="BR1755" s="391"/>
      <c r="BS1755" s="391"/>
      <c r="BT1755" s="391"/>
      <c r="BU1755" s="391"/>
      <c r="BV1755" s="391"/>
      <c r="BW1755" s="391"/>
      <c r="BX1755" s="391"/>
      <c r="BY1755" s="391"/>
      <c r="BZ1755" s="391"/>
      <c r="CA1755" s="391"/>
      <c r="CB1755" s="391"/>
      <c r="CC1755" s="391"/>
    </row>
    <row r="1756" spans="1:97" s="804" customFormat="1" ht="12.6" customHeight="1">
      <c r="A1756" s="389"/>
      <c r="B1756" s="972"/>
      <c r="C1756" s="973"/>
      <c r="D1756" s="974"/>
      <c r="E1756" s="823"/>
      <c r="F1756" s="824"/>
      <c r="G1756" s="949"/>
      <c r="H1756" s="949"/>
      <c r="I1756" s="949"/>
      <c r="J1756" s="949"/>
      <c r="K1756" s="949"/>
      <c r="L1756" s="949"/>
      <c r="M1756" s="949"/>
      <c r="N1756" s="949"/>
      <c r="O1756" s="949"/>
      <c r="P1756" s="949"/>
      <c r="Q1756" s="949"/>
      <c r="R1756" s="949"/>
      <c r="S1756" s="949"/>
      <c r="T1756" s="949"/>
      <c r="U1756" s="949"/>
      <c r="V1756" s="949"/>
      <c r="W1756" s="949"/>
      <c r="X1756" s="949"/>
      <c r="Y1756" s="949"/>
      <c r="Z1756" s="949"/>
      <c r="AA1756" s="949"/>
      <c r="AB1756" s="949"/>
      <c r="AC1756" s="949"/>
      <c r="AD1756" s="949"/>
      <c r="AE1756" s="949"/>
      <c r="AF1756" s="949"/>
      <c r="AG1756" s="949"/>
      <c r="AH1756" s="949"/>
      <c r="AI1756" s="949"/>
      <c r="AJ1756" s="949"/>
      <c r="AK1756" s="949"/>
      <c r="AL1756" s="949"/>
      <c r="AM1756" s="949"/>
      <c r="AN1756" s="949"/>
      <c r="AO1756" s="949"/>
      <c r="AP1756" s="949"/>
      <c r="AQ1756" s="949"/>
      <c r="AR1756" s="949"/>
      <c r="AS1756" s="949"/>
      <c r="AT1756" s="949"/>
      <c r="AU1756" s="949"/>
      <c r="AV1756" s="949"/>
      <c r="AW1756" s="949"/>
      <c r="AX1756" s="949"/>
      <c r="AY1756" s="949"/>
      <c r="AZ1756" s="949"/>
      <c r="BA1756" s="949"/>
      <c r="BB1756" s="949"/>
      <c r="BC1756" s="949"/>
      <c r="BD1756" s="949"/>
      <c r="BE1756" s="949"/>
      <c r="BF1756" s="527"/>
      <c r="BG1756" s="1081"/>
      <c r="BH1756" s="1082"/>
      <c r="BI1756" s="1082"/>
      <c r="BJ1756" s="1082"/>
      <c r="BK1756" s="1082"/>
      <c r="BL1756" s="1083"/>
      <c r="BM1756" s="470"/>
      <c r="BN1756" s="89"/>
      <c r="BO1756" s="391"/>
      <c r="BP1756" s="391"/>
      <c r="BQ1756" s="391"/>
      <c r="BR1756" s="391"/>
      <c r="BS1756" s="391"/>
      <c r="BT1756" s="391"/>
      <c r="BU1756" s="391"/>
      <c r="BV1756" s="391"/>
      <c r="BW1756" s="391"/>
      <c r="BX1756" s="391"/>
      <c r="BY1756" s="391"/>
      <c r="BZ1756" s="391"/>
      <c r="CA1756" s="391"/>
      <c r="CB1756" s="391"/>
      <c r="CC1756" s="391"/>
    </row>
    <row r="1757" spans="1:97" s="804" customFormat="1" ht="12.6" customHeight="1">
      <c r="A1757" s="389"/>
      <c r="B1757" s="972"/>
      <c r="C1757" s="973"/>
      <c r="D1757" s="974"/>
      <c r="E1757" s="823"/>
      <c r="F1757" s="824"/>
      <c r="G1757" s="949"/>
      <c r="H1757" s="949"/>
      <c r="I1757" s="949"/>
      <c r="J1757" s="949"/>
      <c r="K1757" s="949"/>
      <c r="L1757" s="949"/>
      <c r="M1757" s="949"/>
      <c r="N1757" s="949"/>
      <c r="O1757" s="949"/>
      <c r="P1757" s="949"/>
      <c r="Q1757" s="949"/>
      <c r="R1757" s="949"/>
      <c r="S1757" s="949"/>
      <c r="T1757" s="949"/>
      <c r="U1757" s="949"/>
      <c r="V1757" s="949"/>
      <c r="W1757" s="949"/>
      <c r="X1757" s="949"/>
      <c r="Y1757" s="949"/>
      <c r="Z1757" s="949"/>
      <c r="AA1757" s="949"/>
      <c r="AB1757" s="949"/>
      <c r="AC1757" s="949"/>
      <c r="AD1757" s="949"/>
      <c r="AE1757" s="949"/>
      <c r="AF1757" s="949"/>
      <c r="AG1757" s="949"/>
      <c r="AH1757" s="949"/>
      <c r="AI1757" s="949"/>
      <c r="AJ1757" s="949"/>
      <c r="AK1757" s="949"/>
      <c r="AL1757" s="949"/>
      <c r="AM1757" s="949"/>
      <c r="AN1757" s="949"/>
      <c r="AO1757" s="949"/>
      <c r="AP1757" s="949"/>
      <c r="AQ1757" s="949"/>
      <c r="AR1757" s="949"/>
      <c r="AS1757" s="949"/>
      <c r="AT1757" s="949"/>
      <c r="AU1757" s="949"/>
      <c r="AV1757" s="949"/>
      <c r="AW1757" s="949"/>
      <c r="AX1757" s="949"/>
      <c r="AY1757" s="949"/>
      <c r="AZ1757" s="949"/>
      <c r="BA1757" s="949"/>
      <c r="BB1757" s="949"/>
      <c r="BC1757" s="949"/>
      <c r="BD1757" s="949"/>
      <c r="BE1757" s="949"/>
      <c r="BF1757" s="527"/>
      <c r="BG1757" s="1081"/>
      <c r="BH1757" s="1082"/>
      <c r="BI1757" s="1082"/>
      <c r="BJ1757" s="1082"/>
      <c r="BK1757" s="1082"/>
      <c r="BL1757" s="1083"/>
      <c r="BM1757" s="470"/>
      <c r="BN1757" s="89"/>
      <c r="BO1757" s="391"/>
      <c r="BP1757" s="391"/>
      <c r="BQ1757" s="391"/>
      <c r="BR1757" s="391"/>
      <c r="BS1757" s="391"/>
      <c r="BT1757" s="391"/>
      <c r="BU1757" s="391"/>
      <c r="BV1757" s="391"/>
      <c r="BW1757" s="391"/>
      <c r="BX1757" s="391"/>
      <c r="BY1757" s="391"/>
      <c r="BZ1757" s="391"/>
      <c r="CA1757" s="391"/>
      <c r="CB1757" s="391"/>
      <c r="CC1757" s="391"/>
    </row>
    <row r="1758" spans="1:97" s="804" customFormat="1" ht="12.6" customHeight="1">
      <c r="A1758" s="389"/>
      <c r="B1758" s="972"/>
      <c r="C1758" s="973"/>
      <c r="D1758" s="974"/>
      <c r="E1758" s="823"/>
      <c r="F1758" s="824"/>
      <c r="G1758" s="949"/>
      <c r="H1758" s="949"/>
      <c r="I1758" s="949"/>
      <c r="J1758" s="949"/>
      <c r="K1758" s="949"/>
      <c r="L1758" s="949"/>
      <c r="M1758" s="949"/>
      <c r="N1758" s="949"/>
      <c r="O1758" s="949"/>
      <c r="P1758" s="949"/>
      <c r="Q1758" s="949"/>
      <c r="R1758" s="949"/>
      <c r="S1758" s="949"/>
      <c r="T1758" s="949"/>
      <c r="U1758" s="949"/>
      <c r="V1758" s="949"/>
      <c r="W1758" s="949"/>
      <c r="X1758" s="949"/>
      <c r="Y1758" s="949"/>
      <c r="Z1758" s="949"/>
      <c r="AA1758" s="949"/>
      <c r="AB1758" s="949"/>
      <c r="AC1758" s="949"/>
      <c r="AD1758" s="949"/>
      <c r="AE1758" s="949"/>
      <c r="AF1758" s="949"/>
      <c r="AG1758" s="949"/>
      <c r="AH1758" s="949"/>
      <c r="AI1758" s="949"/>
      <c r="AJ1758" s="949"/>
      <c r="AK1758" s="949"/>
      <c r="AL1758" s="949"/>
      <c r="AM1758" s="949"/>
      <c r="AN1758" s="949"/>
      <c r="AO1758" s="949"/>
      <c r="AP1758" s="949"/>
      <c r="AQ1758" s="949"/>
      <c r="AR1758" s="949"/>
      <c r="AS1758" s="949"/>
      <c r="AT1758" s="949"/>
      <c r="AU1758" s="949"/>
      <c r="AV1758" s="949"/>
      <c r="AW1758" s="949"/>
      <c r="AX1758" s="949"/>
      <c r="AY1758" s="949"/>
      <c r="AZ1758" s="949"/>
      <c r="BA1758" s="949"/>
      <c r="BB1758" s="949"/>
      <c r="BC1758" s="949"/>
      <c r="BD1758" s="949"/>
      <c r="BE1758" s="949"/>
      <c r="BF1758" s="527"/>
      <c r="BG1758" s="1081"/>
      <c r="BH1758" s="1082"/>
      <c r="BI1758" s="1082"/>
      <c r="BJ1758" s="1082"/>
      <c r="BK1758" s="1082"/>
      <c r="BL1758" s="1083"/>
      <c r="BM1758" s="470"/>
      <c r="BN1758" s="89"/>
      <c r="BO1758" s="391"/>
      <c r="BP1758" s="391"/>
      <c r="BQ1758" s="391"/>
      <c r="BR1758" s="391"/>
      <c r="BS1758" s="391"/>
      <c r="BT1758" s="391"/>
      <c r="BU1758" s="391"/>
      <c r="BV1758" s="391"/>
      <c r="BW1758" s="391"/>
      <c r="BX1758" s="391"/>
      <c r="BY1758" s="391"/>
      <c r="BZ1758" s="391"/>
      <c r="CA1758" s="391"/>
      <c r="CB1758" s="391"/>
      <c r="CC1758" s="391"/>
    </row>
    <row r="1759" spans="1:97" s="804" customFormat="1" ht="15" customHeight="1">
      <c r="A1759" s="389"/>
      <c r="B1759" s="972"/>
      <c r="C1759" s="973"/>
      <c r="D1759" s="974"/>
      <c r="E1759" s="823"/>
      <c r="F1759" s="824"/>
      <c r="G1759" s="949"/>
      <c r="H1759" s="949"/>
      <c r="I1759" s="949"/>
      <c r="J1759" s="949"/>
      <c r="K1759" s="949"/>
      <c r="L1759" s="949"/>
      <c r="M1759" s="949"/>
      <c r="N1759" s="949"/>
      <c r="O1759" s="949"/>
      <c r="P1759" s="949"/>
      <c r="Q1759" s="949"/>
      <c r="R1759" s="949"/>
      <c r="S1759" s="949"/>
      <c r="T1759" s="949"/>
      <c r="U1759" s="949"/>
      <c r="V1759" s="949"/>
      <c r="W1759" s="949"/>
      <c r="X1759" s="949"/>
      <c r="Y1759" s="949"/>
      <c r="Z1759" s="949"/>
      <c r="AA1759" s="949"/>
      <c r="AB1759" s="949"/>
      <c r="AC1759" s="949"/>
      <c r="AD1759" s="949"/>
      <c r="AE1759" s="949"/>
      <c r="AF1759" s="949"/>
      <c r="AG1759" s="949"/>
      <c r="AH1759" s="949"/>
      <c r="AI1759" s="949"/>
      <c r="AJ1759" s="949"/>
      <c r="AK1759" s="949"/>
      <c r="AL1759" s="949"/>
      <c r="AM1759" s="949"/>
      <c r="AN1759" s="949"/>
      <c r="AO1759" s="949"/>
      <c r="AP1759" s="949"/>
      <c r="AQ1759" s="949"/>
      <c r="AR1759" s="949"/>
      <c r="AS1759" s="949"/>
      <c r="AT1759" s="949"/>
      <c r="AU1759" s="949"/>
      <c r="AV1759" s="949"/>
      <c r="AW1759" s="949"/>
      <c r="AX1759" s="949"/>
      <c r="AY1759" s="949"/>
      <c r="AZ1759" s="949"/>
      <c r="BA1759" s="949"/>
      <c r="BB1759" s="949"/>
      <c r="BC1759" s="949"/>
      <c r="BD1759" s="949"/>
      <c r="BE1759" s="949"/>
      <c r="BF1759" s="527"/>
      <c r="BG1759" s="1081"/>
      <c r="BH1759" s="1082"/>
      <c r="BI1759" s="1082"/>
      <c r="BJ1759" s="1082"/>
      <c r="BK1759" s="1082"/>
      <c r="BL1759" s="1083"/>
      <c r="BM1759" s="470"/>
      <c r="BN1759" s="89"/>
      <c r="BO1759" s="391"/>
      <c r="BP1759" s="391"/>
      <c r="BQ1759" s="391"/>
      <c r="BR1759" s="391"/>
      <c r="BS1759" s="391"/>
      <c r="BT1759" s="391"/>
      <c r="BU1759" s="391"/>
      <c r="BV1759" s="391"/>
      <c r="BW1759" s="391"/>
      <c r="BX1759" s="391"/>
      <c r="BY1759" s="391"/>
      <c r="BZ1759" s="391"/>
      <c r="CA1759" s="391"/>
      <c r="CB1759" s="391"/>
      <c r="CC1759" s="391"/>
    </row>
    <row r="1760" spans="1:97" s="461" customFormat="1" ht="12.6" customHeight="1">
      <c r="A1760" s="389"/>
      <c r="B1760" s="972"/>
      <c r="C1760" s="973"/>
      <c r="D1760" s="974"/>
      <c r="E1760" s="951" t="s">
        <v>1</v>
      </c>
      <c r="F1760" s="952"/>
      <c r="G1760" s="949" t="s">
        <v>1516</v>
      </c>
      <c r="H1760" s="949"/>
      <c r="I1760" s="949"/>
      <c r="J1760" s="949"/>
      <c r="K1760" s="949"/>
      <c r="L1760" s="949"/>
      <c r="M1760" s="949"/>
      <c r="N1760" s="949"/>
      <c r="O1760" s="949"/>
      <c r="P1760" s="949"/>
      <c r="Q1760" s="949"/>
      <c r="R1760" s="949"/>
      <c r="S1760" s="949"/>
      <c r="T1760" s="949"/>
      <c r="U1760" s="949"/>
      <c r="V1760" s="949"/>
      <c r="W1760" s="949"/>
      <c r="X1760" s="949"/>
      <c r="Y1760" s="949"/>
      <c r="Z1760" s="949"/>
      <c r="AA1760" s="949"/>
      <c r="AB1760" s="949"/>
      <c r="AC1760" s="949"/>
      <c r="AD1760" s="949"/>
      <c r="AE1760" s="949"/>
      <c r="AF1760" s="949"/>
      <c r="AG1760" s="949"/>
      <c r="AH1760" s="949"/>
      <c r="AI1760" s="949"/>
      <c r="AJ1760" s="949"/>
      <c r="AK1760" s="949"/>
      <c r="AL1760" s="949"/>
      <c r="AM1760" s="949"/>
      <c r="AN1760" s="949"/>
      <c r="AO1760" s="949"/>
      <c r="AP1760" s="949"/>
      <c r="AQ1760" s="949"/>
      <c r="AR1760" s="949"/>
      <c r="AS1760" s="949"/>
      <c r="AT1760" s="949"/>
      <c r="AU1760" s="949"/>
      <c r="AV1760" s="949"/>
      <c r="AW1760" s="949"/>
      <c r="AX1760" s="949"/>
      <c r="AY1760" s="949"/>
      <c r="AZ1760" s="949"/>
      <c r="BA1760" s="949"/>
      <c r="BB1760" s="949"/>
      <c r="BC1760" s="949"/>
      <c r="BD1760" s="949"/>
      <c r="BE1760" s="949"/>
      <c r="BF1760" s="527"/>
      <c r="BG1760" s="1081"/>
      <c r="BH1760" s="1082"/>
      <c r="BI1760" s="1082"/>
      <c r="BJ1760" s="1082"/>
      <c r="BK1760" s="1082"/>
      <c r="BL1760" s="1083"/>
      <c r="BM1760" s="470"/>
      <c r="BN1760" s="89"/>
      <c r="BO1760" s="391"/>
      <c r="BP1760" s="391"/>
      <c r="BQ1760" s="391"/>
      <c r="BR1760" s="391"/>
      <c r="BS1760" s="391"/>
      <c r="BT1760" s="391"/>
      <c r="BU1760" s="391"/>
      <c r="BV1760" s="391"/>
      <c r="BW1760" s="391"/>
      <c r="BX1760" s="391"/>
      <c r="BY1760" s="391"/>
      <c r="BZ1760" s="391"/>
      <c r="CA1760" s="391"/>
      <c r="CB1760" s="391"/>
      <c r="CC1760" s="391"/>
    </row>
    <row r="1761" spans="1:124" s="461" customFormat="1" ht="15" customHeight="1">
      <c r="A1761" s="389"/>
      <c r="B1761" s="972"/>
      <c r="C1761" s="973"/>
      <c r="D1761" s="974"/>
      <c r="E1761" s="823"/>
      <c r="F1761" s="824"/>
      <c r="G1761" s="949"/>
      <c r="H1761" s="949"/>
      <c r="I1761" s="949"/>
      <c r="J1761" s="949"/>
      <c r="K1761" s="949"/>
      <c r="L1761" s="949"/>
      <c r="M1761" s="949"/>
      <c r="N1761" s="949"/>
      <c r="O1761" s="949"/>
      <c r="P1761" s="949"/>
      <c r="Q1761" s="949"/>
      <c r="R1761" s="949"/>
      <c r="S1761" s="949"/>
      <c r="T1761" s="949"/>
      <c r="U1761" s="949"/>
      <c r="V1761" s="949"/>
      <c r="W1761" s="949"/>
      <c r="X1761" s="949"/>
      <c r="Y1761" s="949"/>
      <c r="Z1761" s="949"/>
      <c r="AA1761" s="949"/>
      <c r="AB1761" s="949"/>
      <c r="AC1761" s="949"/>
      <c r="AD1761" s="949"/>
      <c r="AE1761" s="949"/>
      <c r="AF1761" s="949"/>
      <c r="AG1761" s="949"/>
      <c r="AH1761" s="949"/>
      <c r="AI1761" s="949"/>
      <c r="AJ1761" s="949"/>
      <c r="AK1761" s="949"/>
      <c r="AL1761" s="949"/>
      <c r="AM1761" s="949"/>
      <c r="AN1761" s="949"/>
      <c r="AO1761" s="949"/>
      <c r="AP1761" s="949"/>
      <c r="AQ1761" s="949"/>
      <c r="AR1761" s="949"/>
      <c r="AS1761" s="949"/>
      <c r="AT1761" s="949"/>
      <c r="AU1761" s="949"/>
      <c r="AV1761" s="949"/>
      <c r="AW1761" s="949"/>
      <c r="AX1761" s="949"/>
      <c r="AY1761" s="949"/>
      <c r="AZ1761" s="949"/>
      <c r="BA1761" s="949"/>
      <c r="BB1761" s="949"/>
      <c r="BC1761" s="949"/>
      <c r="BD1761" s="949"/>
      <c r="BE1761" s="949"/>
      <c r="BF1761" s="527"/>
      <c r="BG1761" s="1081"/>
      <c r="BH1761" s="1082"/>
      <c r="BI1761" s="1082"/>
      <c r="BJ1761" s="1082"/>
      <c r="BK1761" s="1082"/>
      <c r="BL1761" s="1083"/>
      <c r="BM1761" s="470"/>
      <c r="BN1761" s="89"/>
      <c r="BO1761" s="391"/>
      <c r="BP1761" s="391"/>
      <c r="BQ1761" s="391"/>
      <c r="BR1761" s="391"/>
      <c r="BS1761" s="391"/>
      <c r="BT1761" s="391"/>
      <c r="BU1761" s="391"/>
      <c r="BV1761" s="391"/>
      <c r="BW1761" s="391"/>
      <c r="BX1761" s="391"/>
      <c r="BY1761" s="391"/>
      <c r="BZ1761" s="391"/>
      <c r="CA1761" s="391"/>
      <c r="CB1761" s="391"/>
      <c r="CC1761" s="391"/>
    </row>
    <row r="1762" spans="1:124" s="461" customFormat="1" ht="3" hidden="1" customHeight="1">
      <c r="A1762" s="389"/>
      <c r="B1762" s="972"/>
      <c r="C1762" s="973"/>
      <c r="D1762" s="974"/>
      <c r="E1762" s="788"/>
      <c r="F1762" s="789"/>
      <c r="G1762" s="790"/>
      <c r="H1762" s="790"/>
      <c r="I1762" s="790"/>
      <c r="J1762" s="790"/>
      <c r="K1762" s="790"/>
      <c r="L1762" s="790"/>
      <c r="M1762" s="790"/>
      <c r="N1762" s="790"/>
      <c r="O1762" s="790"/>
      <c r="P1762" s="790"/>
      <c r="Q1762" s="790"/>
      <c r="R1762" s="790"/>
      <c r="S1762" s="790"/>
      <c r="T1762" s="790"/>
      <c r="U1762" s="790"/>
      <c r="V1762" s="790"/>
      <c r="W1762" s="790"/>
      <c r="X1762" s="790"/>
      <c r="Y1762" s="790"/>
      <c r="Z1762" s="790"/>
      <c r="AA1762" s="790"/>
      <c r="AB1762" s="790"/>
      <c r="AC1762" s="790"/>
      <c r="AD1762" s="790"/>
      <c r="AE1762" s="790"/>
      <c r="AF1762" s="790"/>
      <c r="AG1762" s="790"/>
      <c r="AH1762" s="790"/>
      <c r="AI1762" s="790"/>
      <c r="AJ1762" s="790"/>
      <c r="AK1762" s="790"/>
      <c r="AL1762" s="790"/>
      <c r="AM1762" s="790"/>
      <c r="AN1762" s="790"/>
      <c r="AO1762" s="790"/>
      <c r="AP1762" s="790"/>
      <c r="AQ1762" s="790"/>
      <c r="AR1762" s="790"/>
      <c r="AS1762" s="790"/>
      <c r="AT1762" s="790"/>
      <c r="AU1762" s="790"/>
      <c r="AV1762" s="790"/>
      <c r="AW1762" s="790"/>
      <c r="AX1762" s="790"/>
      <c r="AY1762" s="790"/>
      <c r="AZ1762" s="790"/>
      <c r="BA1762" s="790"/>
      <c r="BB1762" s="790"/>
      <c r="BC1762" s="790"/>
      <c r="BD1762" s="790"/>
      <c r="BE1762" s="790"/>
      <c r="BF1762" s="790"/>
      <c r="BG1762" s="1081"/>
      <c r="BH1762" s="1082"/>
      <c r="BI1762" s="1082"/>
      <c r="BJ1762" s="1082"/>
      <c r="BK1762" s="1082"/>
      <c r="BL1762" s="1083"/>
      <c r="BM1762" s="470"/>
      <c r="BN1762" s="89"/>
      <c r="BO1762" s="391"/>
      <c r="BP1762" s="391"/>
      <c r="BQ1762" s="391"/>
      <c r="BR1762" s="391"/>
      <c r="BS1762" s="391"/>
      <c r="BT1762" s="391"/>
      <c r="BU1762" s="391"/>
      <c r="BV1762" s="391"/>
      <c r="BW1762" s="391"/>
      <c r="BX1762" s="391"/>
      <c r="BY1762" s="391"/>
      <c r="BZ1762" s="391"/>
      <c r="CA1762" s="391"/>
      <c r="CB1762" s="391"/>
      <c r="CC1762" s="391"/>
    </row>
    <row r="1763" spans="1:124" s="461" customFormat="1" ht="12.6" customHeight="1">
      <c r="A1763" s="389"/>
      <c r="B1763" s="972"/>
      <c r="C1763" s="973"/>
      <c r="D1763" s="974"/>
      <c r="E1763" s="1144" t="s">
        <v>1</v>
      </c>
      <c r="F1763" s="1145"/>
      <c r="G1763" s="1077" t="s">
        <v>1438</v>
      </c>
      <c r="H1763" s="1077"/>
      <c r="I1763" s="1077"/>
      <c r="J1763" s="1077"/>
      <c r="K1763" s="1077"/>
      <c r="L1763" s="1077"/>
      <c r="M1763" s="1077"/>
      <c r="N1763" s="1077"/>
      <c r="O1763" s="1077"/>
      <c r="P1763" s="1077"/>
      <c r="Q1763" s="1077"/>
      <c r="R1763" s="1077"/>
      <c r="S1763" s="1077"/>
      <c r="T1763" s="1077"/>
      <c r="U1763" s="1077"/>
      <c r="V1763" s="1077"/>
      <c r="W1763" s="1077"/>
      <c r="X1763" s="1077"/>
      <c r="Y1763" s="1077"/>
      <c r="Z1763" s="1077"/>
      <c r="AA1763" s="1077"/>
      <c r="AB1763" s="1077"/>
      <c r="AC1763" s="1077"/>
      <c r="AD1763" s="1077"/>
      <c r="AE1763" s="1077"/>
      <c r="AF1763" s="1077"/>
      <c r="AG1763" s="1077"/>
      <c r="AH1763" s="1077"/>
      <c r="AI1763" s="1077"/>
      <c r="AJ1763" s="1077"/>
      <c r="AK1763" s="1077"/>
      <c r="AL1763" s="1077"/>
      <c r="AM1763" s="1077"/>
      <c r="AN1763" s="1077"/>
      <c r="AO1763" s="1077"/>
      <c r="AP1763" s="1077"/>
      <c r="AQ1763" s="1077"/>
      <c r="AR1763" s="1077"/>
      <c r="AS1763" s="1077"/>
      <c r="AT1763" s="1077"/>
      <c r="AU1763" s="1077"/>
      <c r="AV1763" s="1077"/>
      <c r="AW1763" s="1077"/>
      <c r="AX1763" s="1077"/>
      <c r="AY1763" s="1077"/>
      <c r="AZ1763" s="1077"/>
      <c r="BA1763" s="1077"/>
      <c r="BB1763" s="1077"/>
      <c r="BC1763" s="1077"/>
      <c r="BD1763" s="1077"/>
      <c r="BE1763" s="1077"/>
      <c r="BF1763" s="787"/>
      <c r="BG1763" s="1081"/>
      <c r="BH1763" s="1082"/>
      <c r="BI1763" s="1082"/>
      <c r="BJ1763" s="1082"/>
      <c r="BK1763" s="1082"/>
      <c r="BL1763" s="1083"/>
      <c r="BM1763" s="470"/>
      <c r="BN1763" s="89"/>
      <c r="BO1763" s="391"/>
      <c r="BP1763" s="391"/>
      <c r="BQ1763" s="391"/>
      <c r="BR1763" s="391"/>
      <c r="BS1763" s="391"/>
      <c r="BT1763" s="391"/>
      <c r="BU1763" s="391"/>
      <c r="BV1763" s="391"/>
      <c r="BW1763" s="391"/>
      <c r="BX1763" s="391"/>
      <c r="BY1763" s="391"/>
      <c r="BZ1763" s="391"/>
      <c r="CA1763" s="391"/>
      <c r="CB1763" s="391"/>
      <c r="CC1763" s="391"/>
    </row>
    <row r="1764" spans="1:124" s="461" customFormat="1" ht="12.6" customHeight="1">
      <c r="A1764" s="389"/>
      <c r="B1764" s="972"/>
      <c r="C1764" s="973"/>
      <c r="D1764" s="974"/>
      <c r="E1764" s="788"/>
      <c r="F1764" s="789"/>
      <c r="G1764" s="1077"/>
      <c r="H1764" s="1077"/>
      <c r="I1764" s="1077"/>
      <c r="J1764" s="1077"/>
      <c r="K1764" s="1077"/>
      <c r="L1764" s="1077"/>
      <c r="M1764" s="1077"/>
      <c r="N1764" s="1077"/>
      <c r="O1764" s="1077"/>
      <c r="P1764" s="1077"/>
      <c r="Q1764" s="1077"/>
      <c r="R1764" s="1077"/>
      <c r="S1764" s="1077"/>
      <c r="T1764" s="1077"/>
      <c r="U1764" s="1077"/>
      <c r="V1764" s="1077"/>
      <c r="W1764" s="1077"/>
      <c r="X1764" s="1077"/>
      <c r="Y1764" s="1077"/>
      <c r="Z1764" s="1077"/>
      <c r="AA1764" s="1077"/>
      <c r="AB1764" s="1077"/>
      <c r="AC1764" s="1077"/>
      <c r="AD1764" s="1077"/>
      <c r="AE1764" s="1077"/>
      <c r="AF1764" s="1077"/>
      <c r="AG1764" s="1077"/>
      <c r="AH1764" s="1077"/>
      <c r="AI1764" s="1077"/>
      <c r="AJ1764" s="1077"/>
      <c r="AK1764" s="1077"/>
      <c r="AL1764" s="1077"/>
      <c r="AM1764" s="1077"/>
      <c r="AN1764" s="1077"/>
      <c r="AO1764" s="1077"/>
      <c r="AP1764" s="1077"/>
      <c r="AQ1764" s="1077"/>
      <c r="AR1764" s="1077"/>
      <c r="AS1764" s="1077"/>
      <c r="AT1764" s="1077"/>
      <c r="AU1764" s="1077"/>
      <c r="AV1764" s="1077"/>
      <c r="AW1764" s="1077"/>
      <c r="AX1764" s="1077"/>
      <c r="AY1764" s="1077"/>
      <c r="AZ1764" s="1077"/>
      <c r="BA1764" s="1077"/>
      <c r="BB1764" s="1077"/>
      <c r="BC1764" s="1077"/>
      <c r="BD1764" s="1077"/>
      <c r="BE1764" s="1077"/>
      <c r="BF1764" s="787"/>
      <c r="BG1764" s="1081"/>
      <c r="BH1764" s="1082"/>
      <c r="BI1764" s="1082"/>
      <c r="BJ1764" s="1082"/>
      <c r="BK1764" s="1082"/>
      <c r="BL1764" s="1083"/>
      <c r="BM1764" s="470"/>
      <c r="BN1764" s="89"/>
      <c r="BO1764" s="391"/>
      <c r="BP1764" s="391"/>
      <c r="BQ1764" s="391"/>
      <c r="BR1764" s="391"/>
      <c r="BS1764" s="391"/>
      <c r="BT1764" s="391"/>
      <c r="BU1764" s="391"/>
      <c r="BV1764" s="391"/>
      <c r="BW1764" s="391"/>
      <c r="BX1764" s="391"/>
      <c r="BY1764" s="391"/>
      <c r="BZ1764" s="391"/>
      <c r="CA1764" s="391"/>
      <c r="CB1764" s="391"/>
      <c r="CC1764" s="391"/>
    </row>
    <row r="1765" spans="1:124" s="461" customFormat="1" ht="3" customHeight="1">
      <c r="A1765" s="389"/>
      <c r="B1765" s="972"/>
      <c r="C1765" s="973"/>
      <c r="D1765" s="974"/>
      <c r="E1765" s="788"/>
      <c r="F1765" s="789"/>
      <c r="G1765" s="790"/>
      <c r="H1765" s="790"/>
      <c r="I1765" s="790"/>
      <c r="J1765" s="790"/>
      <c r="K1765" s="790"/>
      <c r="L1765" s="790"/>
      <c r="M1765" s="790"/>
      <c r="N1765" s="790"/>
      <c r="O1765" s="790"/>
      <c r="P1765" s="790"/>
      <c r="Q1765" s="790"/>
      <c r="R1765" s="790"/>
      <c r="S1765" s="790"/>
      <c r="T1765" s="790"/>
      <c r="U1765" s="790"/>
      <c r="V1765" s="790"/>
      <c r="W1765" s="790"/>
      <c r="X1765" s="790"/>
      <c r="Y1765" s="790"/>
      <c r="Z1765" s="790"/>
      <c r="AA1765" s="790"/>
      <c r="AB1765" s="790"/>
      <c r="AC1765" s="790"/>
      <c r="AD1765" s="790"/>
      <c r="AE1765" s="790"/>
      <c r="AF1765" s="790"/>
      <c r="AG1765" s="790"/>
      <c r="AH1765" s="790"/>
      <c r="AI1765" s="790"/>
      <c r="AJ1765" s="790"/>
      <c r="AK1765" s="790"/>
      <c r="AL1765" s="790"/>
      <c r="AM1765" s="790"/>
      <c r="AN1765" s="790"/>
      <c r="AO1765" s="790"/>
      <c r="AP1765" s="790"/>
      <c r="AQ1765" s="790"/>
      <c r="AR1765" s="790"/>
      <c r="AS1765" s="790"/>
      <c r="AT1765" s="790"/>
      <c r="AU1765" s="790"/>
      <c r="AV1765" s="790"/>
      <c r="AW1765" s="790"/>
      <c r="AX1765" s="790"/>
      <c r="AY1765" s="790"/>
      <c r="AZ1765" s="790"/>
      <c r="BA1765" s="790"/>
      <c r="BB1765" s="790"/>
      <c r="BC1765" s="790"/>
      <c r="BD1765" s="790"/>
      <c r="BE1765" s="790"/>
      <c r="BF1765" s="790"/>
      <c r="BG1765" s="1081"/>
      <c r="BH1765" s="1082"/>
      <c r="BI1765" s="1082"/>
      <c r="BJ1765" s="1082"/>
      <c r="BK1765" s="1082"/>
      <c r="BL1765" s="1083"/>
      <c r="BM1765" s="470"/>
      <c r="BN1765" s="89"/>
      <c r="BO1765" s="391"/>
      <c r="BP1765" s="391"/>
      <c r="BQ1765" s="391"/>
      <c r="BR1765" s="391"/>
      <c r="BS1765" s="391"/>
      <c r="BT1765" s="391"/>
      <c r="BU1765" s="391"/>
      <c r="BV1765" s="391"/>
      <c r="BW1765" s="391"/>
      <c r="BX1765" s="391"/>
      <c r="BY1765" s="391"/>
      <c r="BZ1765" s="391"/>
      <c r="CA1765" s="391"/>
      <c r="CB1765" s="391"/>
      <c r="CC1765" s="391"/>
    </row>
    <row r="1766" spans="1:124" s="461" customFormat="1" ht="12.6" customHeight="1">
      <c r="A1766" s="389"/>
      <c r="B1766" s="972"/>
      <c r="C1766" s="973"/>
      <c r="D1766" s="974"/>
      <c r="E1766" s="1144" t="s">
        <v>1</v>
      </c>
      <c r="F1766" s="1145"/>
      <c r="G1766" s="1077" t="s">
        <v>1439</v>
      </c>
      <c r="H1766" s="1077"/>
      <c r="I1766" s="1077"/>
      <c r="J1766" s="1077"/>
      <c r="K1766" s="1077"/>
      <c r="L1766" s="1077"/>
      <c r="M1766" s="1077"/>
      <c r="N1766" s="1077"/>
      <c r="O1766" s="1077"/>
      <c r="P1766" s="1077"/>
      <c r="Q1766" s="1077"/>
      <c r="R1766" s="1077"/>
      <c r="S1766" s="1077"/>
      <c r="T1766" s="1077"/>
      <c r="U1766" s="1077"/>
      <c r="V1766" s="1077"/>
      <c r="W1766" s="1077"/>
      <c r="X1766" s="1077"/>
      <c r="Y1766" s="1077"/>
      <c r="Z1766" s="1077"/>
      <c r="AA1766" s="1077"/>
      <c r="AB1766" s="1077"/>
      <c r="AC1766" s="1077"/>
      <c r="AD1766" s="1077"/>
      <c r="AE1766" s="1077"/>
      <c r="AF1766" s="1077"/>
      <c r="AG1766" s="1077"/>
      <c r="AH1766" s="1077"/>
      <c r="AI1766" s="1077"/>
      <c r="AJ1766" s="1077"/>
      <c r="AK1766" s="1077"/>
      <c r="AL1766" s="1077"/>
      <c r="AM1766" s="1077"/>
      <c r="AN1766" s="1077"/>
      <c r="AO1766" s="1077"/>
      <c r="AP1766" s="1077"/>
      <c r="AQ1766" s="1077"/>
      <c r="AR1766" s="1077"/>
      <c r="AS1766" s="1077"/>
      <c r="AT1766" s="1077"/>
      <c r="AU1766" s="1077"/>
      <c r="AV1766" s="1077"/>
      <c r="AW1766" s="1077"/>
      <c r="AX1766" s="1077"/>
      <c r="AY1766" s="1077"/>
      <c r="AZ1766" s="1077"/>
      <c r="BA1766" s="1077"/>
      <c r="BB1766" s="1077"/>
      <c r="BC1766" s="1077"/>
      <c r="BD1766" s="1077"/>
      <c r="BE1766" s="1077"/>
      <c r="BF1766" s="787"/>
      <c r="BG1766" s="1081"/>
      <c r="BH1766" s="1082"/>
      <c r="BI1766" s="1082"/>
      <c r="BJ1766" s="1082"/>
      <c r="BK1766" s="1082"/>
      <c r="BL1766" s="1083"/>
      <c r="BM1766" s="470"/>
      <c r="BN1766" s="89"/>
      <c r="BO1766" s="391"/>
      <c r="BP1766" s="391"/>
      <c r="BQ1766" s="391"/>
      <c r="BR1766" s="391"/>
      <c r="BS1766" s="391"/>
      <c r="BT1766" s="391"/>
      <c r="BU1766" s="391"/>
      <c r="BV1766" s="391"/>
      <c r="BW1766" s="391"/>
      <c r="BX1766" s="391"/>
      <c r="BY1766" s="391"/>
      <c r="BZ1766" s="391"/>
      <c r="CA1766" s="391"/>
      <c r="CB1766" s="391"/>
      <c r="CC1766" s="391"/>
    </row>
    <row r="1767" spans="1:124" s="8" customFormat="1" ht="3" customHeight="1">
      <c r="A1767" s="9"/>
      <c r="B1767" s="972"/>
      <c r="C1767" s="973"/>
      <c r="D1767" s="974"/>
      <c r="E1767" s="288"/>
      <c r="F1767" s="30"/>
      <c r="G1767" s="30"/>
      <c r="H1767" s="30"/>
      <c r="I1767" s="30"/>
      <c r="J1767" s="30"/>
      <c r="K1767" s="30"/>
      <c r="L1767" s="30"/>
      <c r="M1767" s="30"/>
      <c r="N1767" s="30"/>
      <c r="O1767" s="30"/>
      <c r="P1767" s="30"/>
      <c r="Q1767" s="30"/>
      <c r="R1767" s="30"/>
      <c r="S1767" s="30"/>
      <c r="T1767" s="30"/>
      <c r="U1767" s="30"/>
      <c r="V1767" s="30"/>
      <c r="W1767" s="30"/>
      <c r="X1767" s="30"/>
      <c r="Y1767" s="30"/>
      <c r="Z1767" s="30"/>
      <c r="AA1767" s="30"/>
      <c r="AB1767" s="30"/>
      <c r="AC1767" s="30"/>
      <c r="AD1767" s="30"/>
      <c r="AE1767" s="30"/>
      <c r="AF1767" s="30"/>
      <c r="AG1767" s="30"/>
      <c r="AH1767" s="30"/>
      <c r="AI1767" s="30"/>
      <c r="AJ1767" s="30"/>
      <c r="AK1767" s="30"/>
      <c r="AL1767" s="30"/>
      <c r="AM1767" s="30"/>
      <c r="AN1767" s="30"/>
      <c r="AO1767" s="30"/>
      <c r="AP1767" s="30"/>
      <c r="AQ1767" s="30"/>
      <c r="AR1767" s="30"/>
      <c r="AS1767" s="30"/>
      <c r="AT1767" s="30"/>
      <c r="AU1767" s="30"/>
      <c r="AV1767" s="30"/>
      <c r="AW1767" s="30"/>
      <c r="AX1767" s="30"/>
      <c r="AY1767" s="30"/>
      <c r="AZ1767" s="30"/>
      <c r="BA1767" s="30"/>
      <c r="BB1767" s="30"/>
      <c r="BC1767" s="30"/>
      <c r="BD1767" s="30"/>
      <c r="BE1767" s="30"/>
      <c r="BF1767" s="30"/>
      <c r="BG1767" s="1084"/>
      <c r="BH1767" s="1085"/>
      <c r="BI1767" s="1085"/>
      <c r="BJ1767" s="1085"/>
      <c r="BK1767" s="1085"/>
      <c r="BL1767" s="1086"/>
      <c r="BM1767" s="470"/>
      <c r="BN1767" s="468"/>
      <c r="BO1767" s="136"/>
      <c r="BP1767" s="136"/>
      <c r="BQ1767" s="136"/>
      <c r="BR1767" s="136"/>
      <c r="BS1767" s="136"/>
      <c r="BT1767" s="136"/>
      <c r="BU1767" s="136"/>
      <c r="BV1767" s="136"/>
      <c r="BW1767" s="136"/>
      <c r="BX1767" s="136"/>
      <c r="BY1767" s="136"/>
      <c r="BZ1767" s="136"/>
      <c r="CA1767" s="136"/>
      <c r="CB1767" s="136"/>
      <c r="CC1767" s="136"/>
    </row>
    <row r="1768" spans="1:124" s="461" customFormat="1" ht="12.6" customHeight="1">
      <c r="A1768" s="389"/>
      <c r="B1768" s="969" t="s">
        <v>33</v>
      </c>
      <c r="C1768" s="970"/>
      <c r="D1768" s="971"/>
      <c r="E1768" s="1088" t="s">
        <v>873</v>
      </c>
      <c r="F1768" s="1089"/>
      <c r="G1768" s="1089"/>
      <c r="H1768" s="1089"/>
      <c r="I1768" s="1089"/>
      <c r="J1768" s="1089"/>
      <c r="K1768" s="1089"/>
      <c r="L1768" s="1089"/>
      <c r="M1768" s="1089"/>
      <c r="N1768" s="1089"/>
      <c r="O1768" s="1089"/>
      <c r="P1768" s="1089"/>
      <c r="Q1768" s="1089"/>
      <c r="R1768" s="1089"/>
      <c r="S1768" s="1089"/>
      <c r="T1768" s="1089"/>
      <c r="U1768" s="1089"/>
      <c r="V1768" s="1089"/>
      <c r="W1768" s="1089"/>
      <c r="X1768" s="1089"/>
      <c r="Y1768" s="1089"/>
      <c r="Z1768" s="1089"/>
      <c r="AA1768" s="1089"/>
      <c r="AB1768" s="1089"/>
      <c r="AC1768" s="1089"/>
      <c r="AD1768" s="1089"/>
      <c r="AE1768" s="1089"/>
      <c r="AF1768" s="1089"/>
      <c r="AG1768" s="1089"/>
      <c r="AH1768" s="1089"/>
      <c r="AI1768" s="1089"/>
      <c r="AJ1768" s="1089"/>
      <c r="AK1768" s="1089"/>
      <c r="AL1768" s="1089"/>
      <c r="AM1768" s="1089"/>
      <c r="AN1768" s="1089"/>
      <c r="AO1768" s="1089"/>
      <c r="AP1768" s="1089"/>
      <c r="AQ1768" s="1089"/>
      <c r="AR1768" s="1089"/>
      <c r="AS1768" s="1089"/>
      <c r="AT1768" s="1089"/>
      <c r="AU1768" s="1089"/>
      <c r="AV1768" s="1089"/>
      <c r="AW1768" s="1089"/>
      <c r="AX1768" s="1089"/>
      <c r="AY1768" s="1089"/>
      <c r="AZ1768" s="1089"/>
      <c r="BA1768" s="1089"/>
      <c r="BB1768" s="1089"/>
      <c r="BC1768" s="1089"/>
      <c r="BD1768" s="1089"/>
      <c r="BE1768" s="1089"/>
      <c r="BF1768" s="1089"/>
      <c r="BG1768" s="1078"/>
      <c r="BH1768" s="1079"/>
      <c r="BI1768" s="1079"/>
      <c r="BJ1768" s="1079"/>
      <c r="BK1768" s="1079"/>
      <c r="BL1768" s="1080"/>
      <c r="BM1768" s="470"/>
      <c r="BN1768" s="89"/>
      <c r="BO1768" s="391"/>
      <c r="BP1768" s="391"/>
      <c r="BQ1768" s="391"/>
      <c r="BR1768" s="391"/>
      <c r="BS1768" s="391"/>
      <c r="BT1768" s="391"/>
      <c r="BU1768" s="391"/>
      <c r="BV1768" s="391"/>
      <c r="BW1768" s="391"/>
      <c r="BX1768" s="391"/>
      <c r="BY1768" s="391"/>
      <c r="BZ1768" s="391"/>
      <c r="CA1768" s="391"/>
      <c r="CB1768" s="391"/>
      <c r="CC1768" s="391"/>
    </row>
    <row r="1769" spans="1:124" s="8" customFormat="1" ht="12.6" customHeight="1">
      <c r="A1769" s="9"/>
      <c r="B1769" s="972"/>
      <c r="C1769" s="973"/>
      <c r="D1769" s="974"/>
      <c r="E1769" s="1090"/>
      <c r="F1769" s="1091"/>
      <c r="G1769" s="1091"/>
      <c r="H1769" s="1091"/>
      <c r="I1769" s="1091"/>
      <c r="J1769" s="1091"/>
      <c r="K1769" s="1091"/>
      <c r="L1769" s="1091"/>
      <c r="M1769" s="1091"/>
      <c r="N1769" s="1091"/>
      <c r="O1769" s="1091"/>
      <c r="P1769" s="1091"/>
      <c r="Q1769" s="1091"/>
      <c r="R1769" s="1091"/>
      <c r="S1769" s="1091"/>
      <c r="T1769" s="1091"/>
      <c r="U1769" s="1091"/>
      <c r="V1769" s="1091"/>
      <c r="W1769" s="1091"/>
      <c r="X1769" s="1091"/>
      <c r="Y1769" s="1091"/>
      <c r="Z1769" s="1091"/>
      <c r="AA1769" s="1091"/>
      <c r="AB1769" s="1091"/>
      <c r="AC1769" s="1091"/>
      <c r="AD1769" s="1091"/>
      <c r="AE1769" s="1091"/>
      <c r="AF1769" s="1091"/>
      <c r="AG1769" s="1091"/>
      <c r="AH1769" s="1091"/>
      <c r="AI1769" s="1091"/>
      <c r="AJ1769" s="1091"/>
      <c r="AK1769" s="1091"/>
      <c r="AL1769" s="1091"/>
      <c r="AM1769" s="1091"/>
      <c r="AN1769" s="1091"/>
      <c r="AO1769" s="1091"/>
      <c r="AP1769" s="1091"/>
      <c r="AQ1769" s="1091"/>
      <c r="AR1769" s="1091"/>
      <c r="AS1769" s="1091"/>
      <c r="AT1769" s="1091"/>
      <c r="AU1769" s="1091"/>
      <c r="AV1769" s="1091"/>
      <c r="AW1769" s="1091"/>
      <c r="AX1769" s="1091"/>
      <c r="AY1769" s="1091"/>
      <c r="AZ1769" s="1091"/>
      <c r="BA1769" s="1091"/>
      <c r="BB1769" s="1091"/>
      <c r="BC1769" s="1091"/>
      <c r="BD1769" s="1091"/>
      <c r="BE1769" s="1091"/>
      <c r="BF1769" s="1091"/>
      <c r="BG1769" s="1084"/>
      <c r="BH1769" s="1085"/>
      <c r="BI1769" s="1085"/>
      <c r="BJ1769" s="1085"/>
      <c r="BK1769" s="1085"/>
      <c r="BL1769" s="1086"/>
      <c r="BM1769" s="470"/>
      <c r="BN1769" s="468"/>
      <c r="BO1769" s="136"/>
      <c r="BP1769" s="136"/>
      <c r="BQ1769" s="136"/>
      <c r="BR1769" s="136"/>
      <c r="BS1769" s="136"/>
      <c r="BT1769" s="136"/>
      <c r="BU1769" s="136"/>
      <c r="BV1769" s="136"/>
      <c r="BW1769" s="136"/>
      <c r="BX1769" s="136"/>
      <c r="BY1769" s="136"/>
      <c r="BZ1769" s="136"/>
      <c r="CA1769" s="136"/>
      <c r="CB1769" s="136"/>
      <c r="CC1769" s="136"/>
    </row>
    <row r="1770" spans="1:124" s="461" customFormat="1" ht="12.6" customHeight="1">
      <c r="A1770" s="389"/>
      <c r="B1770" s="969" t="s">
        <v>34</v>
      </c>
      <c r="C1770" s="970"/>
      <c r="D1770" s="971"/>
      <c r="E1770" s="940" t="s">
        <v>874</v>
      </c>
      <c r="F1770" s="941"/>
      <c r="G1770" s="941"/>
      <c r="H1770" s="941"/>
      <c r="I1770" s="941"/>
      <c r="J1770" s="941"/>
      <c r="K1770" s="941"/>
      <c r="L1770" s="941"/>
      <c r="M1770" s="941"/>
      <c r="N1770" s="941"/>
      <c r="O1770" s="941"/>
      <c r="P1770" s="941"/>
      <c r="Q1770" s="941"/>
      <c r="R1770" s="941"/>
      <c r="S1770" s="941"/>
      <c r="T1770" s="941"/>
      <c r="U1770" s="941"/>
      <c r="V1770" s="941"/>
      <c r="W1770" s="941"/>
      <c r="X1770" s="941"/>
      <c r="Y1770" s="941"/>
      <c r="Z1770" s="941"/>
      <c r="AA1770" s="941"/>
      <c r="AB1770" s="941"/>
      <c r="AC1770" s="941"/>
      <c r="AD1770" s="941"/>
      <c r="AE1770" s="941"/>
      <c r="AF1770" s="941"/>
      <c r="AG1770" s="941"/>
      <c r="AH1770" s="941"/>
      <c r="AI1770" s="941"/>
      <c r="AJ1770" s="941"/>
      <c r="AK1770" s="941"/>
      <c r="AL1770" s="941"/>
      <c r="AM1770" s="941"/>
      <c r="AN1770" s="941"/>
      <c r="AO1770" s="941"/>
      <c r="AP1770" s="941"/>
      <c r="AQ1770" s="941"/>
      <c r="AR1770" s="941"/>
      <c r="AS1770" s="941"/>
      <c r="AT1770" s="941"/>
      <c r="AU1770" s="941"/>
      <c r="AV1770" s="941"/>
      <c r="AW1770" s="941"/>
      <c r="AX1770" s="941"/>
      <c r="AY1770" s="941"/>
      <c r="AZ1770" s="941"/>
      <c r="BA1770" s="941"/>
      <c r="BB1770" s="941"/>
      <c r="BC1770" s="941"/>
      <c r="BD1770" s="941"/>
      <c r="BE1770" s="941"/>
      <c r="BF1770" s="941"/>
      <c r="BG1770" s="1078"/>
      <c r="BH1770" s="1079"/>
      <c r="BI1770" s="1079"/>
      <c r="BJ1770" s="1079"/>
      <c r="BK1770" s="1079"/>
      <c r="BL1770" s="1080"/>
      <c r="BM1770" s="470"/>
      <c r="BN1770" s="89"/>
      <c r="BO1770" s="391"/>
      <c r="BP1770" s="391"/>
      <c r="BQ1770" s="391"/>
      <c r="BR1770" s="391"/>
      <c r="BS1770" s="391"/>
      <c r="BT1770" s="391"/>
      <c r="BU1770" s="391"/>
      <c r="BV1770" s="391"/>
      <c r="BW1770" s="391"/>
      <c r="BX1770" s="391"/>
      <c r="BY1770" s="391"/>
      <c r="BZ1770" s="391"/>
      <c r="CA1770" s="391"/>
      <c r="CB1770" s="391"/>
      <c r="CC1770" s="391"/>
      <c r="DT1770" s="460"/>
    </row>
    <row r="1771" spans="1:124" s="8" customFormat="1" ht="12.6" customHeight="1">
      <c r="A1771" s="9"/>
      <c r="B1771" s="975"/>
      <c r="C1771" s="976"/>
      <c r="D1771" s="977"/>
      <c r="E1771" s="946"/>
      <c r="F1771" s="947"/>
      <c r="G1771" s="947"/>
      <c r="H1771" s="947"/>
      <c r="I1771" s="947"/>
      <c r="J1771" s="947"/>
      <c r="K1771" s="947"/>
      <c r="L1771" s="947"/>
      <c r="M1771" s="947"/>
      <c r="N1771" s="947"/>
      <c r="O1771" s="947"/>
      <c r="P1771" s="947"/>
      <c r="Q1771" s="947"/>
      <c r="R1771" s="947"/>
      <c r="S1771" s="947"/>
      <c r="T1771" s="947"/>
      <c r="U1771" s="947"/>
      <c r="V1771" s="947"/>
      <c r="W1771" s="947"/>
      <c r="X1771" s="947"/>
      <c r="Y1771" s="947"/>
      <c r="Z1771" s="947"/>
      <c r="AA1771" s="947"/>
      <c r="AB1771" s="947"/>
      <c r="AC1771" s="947"/>
      <c r="AD1771" s="947"/>
      <c r="AE1771" s="947"/>
      <c r="AF1771" s="947"/>
      <c r="AG1771" s="947"/>
      <c r="AH1771" s="947"/>
      <c r="AI1771" s="947"/>
      <c r="AJ1771" s="947"/>
      <c r="AK1771" s="947"/>
      <c r="AL1771" s="947"/>
      <c r="AM1771" s="947"/>
      <c r="AN1771" s="947"/>
      <c r="AO1771" s="947"/>
      <c r="AP1771" s="947"/>
      <c r="AQ1771" s="947"/>
      <c r="AR1771" s="947"/>
      <c r="AS1771" s="947"/>
      <c r="AT1771" s="947"/>
      <c r="AU1771" s="947"/>
      <c r="AV1771" s="947"/>
      <c r="AW1771" s="947"/>
      <c r="AX1771" s="947"/>
      <c r="AY1771" s="947"/>
      <c r="AZ1771" s="947"/>
      <c r="BA1771" s="947"/>
      <c r="BB1771" s="947"/>
      <c r="BC1771" s="947"/>
      <c r="BD1771" s="947"/>
      <c r="BE1771" s="947"/>
      <c r="BF1771" s="947"/>
      <c r="BG1771" s="1084"/>
      <c r="BH1771" s="1085"/>
      <c r="BI1771" s="1085"/>
      <c r="BJ1771" s="1085"/>
      <c r="BK1771" s="1085"/>
      <c r="BL1771" s="1086"/>
      <c r="BM1771" s="470"/>
      <c r="BN1771" s="468"/>
      <c r="BO1771" s="136"/>
      <c r="BP1771" s="136"/>
      <c r="BQ1771" s="136"/>
      <c r="BR1771" s="136"/>
      <c r="BS1771" s="136"/>
      <c r="BT1771" s="136"/>
      <c r="BU1771" s="136"/>
      <c r="BV1771" s="136"/>
      <c r="BW1771" s="136"/>
      <c r="BX1771" s="136"/>
      <c r="BY1771" s="136"/>
      <c r="BZ1771" s="136"/>
      <c r="CA1771" s="136"/>
      <c r="CB1771" s="136"/>
      <c r="CC1771" s="136"/>
    </row>
    <row r="1772" spans="1:124" s="15" customFormat="1" ht="18" customHeight="1">
      <c r="A1772" s="90"/>
      <c r="B1772" s="925" t="s">
        <v>875</v>
      </c>
      <c r="C1772" s="926"/>
      <c r="D1772" s="926"/>
      <c r="E1772" s="926"/>
      <c r="F1772" s="926"/>
      <c r="G1772" s="926"/>
      <c r="H1772" s="926"/>
      <c r="I1772" s="926"/>
      <c r="J1772" s="926"/>
      <c r="K1772" s="926"/>
      <c r="L1772" s="926"/>
      <c r="M1772" s="926"/>
      <c r="N1772" s="926"/>
      <c r="O1772" s="926"/>
      <c r="P1772" s="926"/>
      <c r="Q1772" s="926"/>
      <c r="R1772" s="926"/>
      <c r="S1772" s="926"/>
      <c r="T1772" s="926"/>
      <c r="U1772" s="926"/>
      <c r="V1772" s="926"/>
      <c r="W1772" s="926"/>
      <c r="X1772" s="926"/>
      <c r="Y1772" s="926"/>
      <c r="Z1772" s="926"/>
      <c r="AA1772" s="926"/>
      <c r="AB1772" s="926"/>
      <c r="AC1772" s="926"/>
      <c r="AD1772" s="926"/>
      <c r="AE1772" s="926"/>
      <c r="AF1772" s="926"/>
      <c r="AG1772" s="926"/>
      <c r="AH1772" s="926"/>
      <c r="AI1772" s="926"/>
      <c r="AJ1772" s="926"/>
      <c r="AK1772" s="926"/>
      <c r="AL1772" s="926"/>
      <c r="AM1772" s="926"/>
      <c r="AN1772" s="926"/>
      <c r="AO1772" s="926"/>
      <c r="AP1772" s="926"/>
      <c r="AQ1772" s="926"/>
      <c r="AR1772" s="926"/>
      <c r="AS1772" s="926"/>
      <c r="AT1772" s="926"/>
      <c r="AU1772" s="926"/>
      <c r="AV1772" s="926"/>
      <c r="AW1772" s="926"/>
      <c r="AX1772" s="926"/>
      <c r="AY1772" s="926"/>
      <c r="AZ1772" s="926"/>
      <c r="BA1772" s="926"/>
      <c r="BB1772" s="926"/>
      <c r="BC1772" s="926"/>
      <c r="BD1772" s="926"/>
      <c r="BE1772" s="926"/>
      <c r="BF1772" s="926"/>
      <c r="BG1772" s="926"/>
      <c r="BH1772" s="926"/>
      <c r="BI1772" s="926"/>
      <c r="BJ1772" s="926"/>
      <c r="BK1772" s="926"/>
      <c r="BL1772" s="926"/>
      <c r="BM1772" s="473"/>
      <c r="BN1772" s="467"/>
      <c r="BO1772" s="103"/>
      <c r="BP1772" s="103"/>
      <c r="BQ1772" s="103"/>
      <c r="BR1772" s="103"/>
      <c r="BS1772" s="103"/>
      <c r="BT1772" s="103"/>
      <c r="BU1772" s="103"/>
      <c r="BV1772" s="103"/>
    </row>
    <row r="1773" spans="1:124" s="461" customFormat="1" ht="15" customHeight="1">
      <c r="A1773" s="2"/>
      <c r="B1773" s="969" t="s">
        <v>35</v>
      </c>
      <c r="C1773" s="970"/>
      <c r="D1773" s="971"/>
      <c r="E1773" s="881" t="s">
        <v>1098</v>
      </c>
      <c r="F1773" s="882"/>
      <c r="G1773" s="882"/>
      <c r="H1773" s="882"/>
      <c r="I1773" s="882"/>
      <c r="J1773" s="882"/>
      <c r="K1773" s="882"/>
      <c r="L1773" s="882"/>
      <c r="M1773" s="882"/>
      <c r="N1773" s="882"/>
      <c r="O1773" s="882"/>
      <c r="P1773" s="882"/>
      <c r="Q1773" s="882"/>
      <c r="R1773" s="882"/>
      <c r="S1773" s="882"/>
      <c r="T1773" s="882"/>
      <c r="U1773" s="882"/>
      <c r="V1773" s="882"/>
      <c r="W1773" s="882"/>
      <c r="X1773" s="882"/>
      <c r="Y1773" s="882"/>
      <c r="Z1773" s="882"/>
      <c r="AA1773" s="882"/>
      <c r="AB1773" s="882"/>
      <c r="AC1773" s="882"/>
      <c r="AD1773" s="882"/>
      <c r="AE1773" s="882"/>
      <c r="AF1773" s="882"/>
      <c r="AG1773" s="882"/>
      <c r="AH1773" s="882"/>
      <c r="AI1773" s="882"/>
      <c r="AJ1773" s="882"/>
      <c r="AK1773" s="882"/>
      <c r="AL1773" s="882"/>
      <c r="AM1773" s="882"/>
      <c r="AN1773" s="882"/>
      <c r="AO1773" s="882"/>
      <c r="AP1773" s="882"/>
      <c r="AQ1773" s="882"/>
      <c r="AR1773" s="882"/>
      <c r="AS1773" s="882"/>
      <c r="AT1773" s="882"/>
      <c r="AU1773" s="882"/>
      <c r="AV1773" s="882"/>
      <c r="AW1773" s="882"/>
      <c r="AX1773" s="882"/>
      <c r="AY1773" s="882"/>
      <c r="AZ1773" s="882"/>
      <c r="BA1773" s="882"/>
      <c r="BB1773" s="882"/>
      <c r="BC1773" s="882"/>
      <c r="BD1773" s="882"/>
      <c r="BE1773" s="882"/>
      <c r="BF1773" s="882"/>
      <c r="BG1773" s="887"/>
      <c r="BH1773" s="888"/>
      <c r="BI1773" s="888"/>
      <c r="BJ1773" s="888"/>
      <c r="BK1773" s="888"/>
      <c r="BL1773" s="889"/>
      <c r="BM1773" s="470"/>
      <c r="BN1773" s="89"/>
      <c r="BO1773" s="390"/>
      <c r="BP1773" s="391"/>
      <c r="BQ1773" s="391"/>
      <c r="BR1773" s="391"/>
      <c r="BS1773" s="391"/>
      <c r="BT1773" s="391"/>
      <c r="BU1773" s="391"/>
      <c r="BV1773" s="391"/>
      <c r="BW1773" s="391"/>
      <c r="BX1773" s="391"/>
      <c r="BY1773" s="391"/>
      <c r="BZ1773" s="391"/>
      <c r="CA1773" s="391"/>
      <c r="CB1773" s="391"/>
      <c r="CC1773" s="391"/>
    </row>
    <row r="1774" spans="1:124" s="461" customFormat="1" ht="15" customHeight="1">
      <c r="A1774" s="2"/>
      <c r="B1774" s="972"/>
      <c r="C1774" s="973"/>
      <c r="D1774" s="974"/>
      <c r="E1774" s="1027"/>
      <c r="F1774" s="886"/>
      <c r="G1774" s="886"/>
      <c r="H1774" s="886"/>
      <c r="I1774" s="886"/>
      <c r="J1774" s="886"/>
      <c r="K1774" s="886"/>
      <c r="L1774" s="886"/>
      <c r="M1774" s="886"/>
      <c r="N1774" s="886"/>
      <c r="O1774" s="886"/>
      <c r="P1774" s="886"/>
      <c r="Q1774" s="886"/>
      <c r="R1774" s="886"/>
      <c r="S1774" s="886"/>
      <c r="T1774" s="886"/>
      <c r="U1774" s="886"/>
      <c r="V1774" s="886"/>
      <c r="W1774" s="886"/>
      <c r="X1774" s="886"/>
      <c r="Y1774" s="886"/>
      <c r="Z1774" s="886"/>
      <c r="AA1774" s="886"/>
      <c r="AB1774" s="886"/>
      <c r="AC1774" s="886"/>
      <c r="AD1774" s="886"/>
      <c r="AE1774" s="886"/>
      <c r="AF1774" s="886"/>
      <c r="AG1774" s="886"/>
      <c r="AH1774" s="886"/>
      <c r="AI1774" s="886"/>
      <c r="AJ1774" s="886"/>
      <c r="AK1774" s="886"/>
      <c r="AL1774" s="886"/>
      <c r="AM1774" s="886"/>
      <c r="AN1774" s="886"/>
      <c r="AO1774" s="886"/>
      <c r="AP1774" s="886"/>
      <c r="AQ1774" s="886"/>
      <c r="AR1774" s="886"/>
      <c r="AS1774" s="886"/>
      <c r="AT1774" s="886"/>
      <c r="AU1774" s="886"/>
      <c r="AV1774" s="886"/>
      <c r="AW1774" s="886"/>
      <c r="AX1774" s="886"/>
      <c r="AY1774" s="886"/>
      <c r="AZ1774" s="886"/>
      <c r="BA1774" s="886"/>
      <c r="BB1774" s="886"/>
      <c r="BC1774" s="886"/>
      <c r="BD1774" s="886"/>
      <c r="BE1774" s="886"/>
      <c r="BF1774" s="886"/>
      <c r="BG1774" s="887"/>
      <c r="BH1774" s="888"/>
      <c r="BI1774" s="888"/>
      <c r="BJ1774" s="888"/>
      <c r="BK1774" s="888"/>
      <c r="BL1774" s="889"/>
      <c r="BM1774" s="470"/>
      <c r="BN1774" s="89"/>
      <c r="BO1774" s="390"/>
      <c r="BP1774" s="391"/>
      <c r="BQ1774" s="391"/>
      <c r="BR1774" s="391"/>
      <c r="BS1774" s="391"/>
      <c r="BT1774" s="391"/>
      <c r="BU1774" s="391"/>
      <c r="BV1774" s="391"/>
      <c r="BW1774" s="391"/>
      <c r="BX1774" s="391"/>
      <c r="BY1774" s="391"/>
      <c r="BZ1774" s="391"/>
      <c r="CA1774" s="391"/>
      <c r="CB1774" s="391"/>
      <c r="CC1774" s="391"/>
    </row>
    <row r="1775" spans="1:124" s="461" customFormat="1" ht="3.75" customHeight="1">
      <c r="A1775" s="2"/>
      <c r="B1775" s="972"/>
      <c r="C1775" s="973"/>
      <c r="D1775" s="974"/>
      <c r="E1775" s="1027"/>
      <c r="F1775" s="886"/>
      <c r="G1775" s="886"/>
      <c r="H1775" s="886"/>
      <c r="I1775" s="886"/>
      <c r="J1775" s="886"/>
      <c r="K1775" s="886"/>
      <c r="L1775" s="886"/>
      <c r="M1775" s="886"/>
      <c r="N1775" s="886"/>
      <c r="O1775" s="886"/>
      <c r="P1775" s="886"/>
      <c r="Q1775" s="886"/>
      <c r="R1775" s="886"/>
      <c r="S1775" s="886"/>
      <c r="T1775" s="886"/>
      <c r="U1775" s="886"/>
      <c r="V1775" s="886"/>
      <c r="W1775" s="886"/>
      <c r="X1775" s="886"/>
      <c r="Y1775" s="886"/>
      <c r="Z1775" s="886"/>
      <c r="AA1775" s="886"/>
      <c r="AB1775" s="886"/>
      <c r="AC1775" s="886"/>
      <c r="AD1775" s="886"/>
      <c r="AE1775" s="886"/>
      <c r="AF1775" s="886"/>
      <c r="AG1775" s="886"/>
      <c r="AH1775" s="886"/>
      <c r="AI1775" s="886"/>
      <c r="AJ1775" s="886"/>
      <c r="AK1775" s="886"/>
      <c r="AL1775" s="886"/>
      <c r="AM1775" s="886"/>
      <c r="AN1775" s="886"/>
      <c r="AO1775" s="886"/>
      <c r="AP1775" s="886"/>
      <c r="AQ1775" s="886"/>
      <c r="AR1775" s="886"/>
      <c r="AS1775" s="886"/>
      <c r="AT1775" s="886"/>
      <c r="AU1775" s="886"/>
      <c r="AV1775" s="886"/>
      <c r="AW1775" s="886"/>
      <c r="AX1775" s="886"/>
      <c r="AY1775" s="886"/>
      <c r="AZ1775" s="886"/>
      <c r="BA1775" s="886"/>
      <c r="BB1775" s="886"/>
      <c r="BC1775" s="886"/>
      <c r="BD1775" s="886"/>
      <c r="BE1775" s="886"/>
      <c r="BF1775" s="886"/>
      <c r="BG1775" s="887"/>
      <c r="BH1775" s="888"/>
      <c r="BI1775" s="888"/>
      <c r="BJ1775" s="888"/>
      <c r="BK1775" s="888"/>
      <c r="BL1775" s="889"/>
      <c r="BM1775" s="470"/>
      <c r="BN1775" s="89"/>
      <c r="BO1775" s="391"/>
      <c r="BP1775" s="391"/>
      <c r="BQ1775" s="391"/>
      <c r="BR1775" s="391"/>
      <c r="BS1775" s="391"/>
      <c r="BT1775" s="391"/>
      <c r="BU1775" s="391"/>
      <c r="BV1775" s="391"/>
      <c r="BW1775" s="391"/>
      <c r="BX1775" s="391"/>
      <c r="BY1775" s="391"/>
      <c r="BZ1775" s="391"/>
      <c r="CA1775" s="391"/>
      <c r="CB1775" s="391"/>
      <c r="CC1775" s="391"/>
    </row>
    <row r="1776" spans="1:124" s="461" customFormat="1" ht="36" customHeight="1">
      <c r="B1776" s="972"/>
      <c r="C1776" s="973"/>
      <c r="D1776" s="974"/>
      <c r="E1776" s="519"/>
      <c r="F1776" s="1163" t="s">
        <v>526</v>
      </c>
      <c r="G1776" s="1164"/>
      <c r="H1776" s="1143" t="s">
        <v>876</v>
      </c>
      <c r="I1776" s="1143"/>
      <c r="J1776" s="1143"/>
      <c r="K1776" s="1143"/>
      <c r="L1776" s="1143"/>
      <c r="M1776" s="1143"/>
      <c r="N1776" s="1143"/>
      <c r="O1776" s="1143"/>
      <c r="P1776" s="1143"/>
      <c r="Q1776" s="1143"/>
      <c r="R1776" s="1143"/>
      <c r="S1776" s="1143"/>
      <c r="T1776" s="1143"/>
      <c r="U1776" s="1143"/>
      <c r="V1776" s="1143"/>
      <c r="W1776" s="1143"/>
      <c r="X1776" s="1143"/>
      <c r="Y1776" s="1143"/>
      <c r="Z1776" s="1143"/>
      <c r="AA1776" s="1143"/>
      <c r="AB1776" s="1143"/>
      <c r="AC1776" s="1143"/>
      <c r="AD1776" s="1143"/>
      <c r="AE1776" s="1143"/>
      <c r="AF1776" s="1143"/>
      <c r="AG1776" s="1143"/>
      <c r="AH1776" s="1143"/>
      <c r="AI1776" s="1143"/>
      <c r="AJ1776" s="1143"/>
      <c r="AK1776" s="1143"/>
      <c r="AL1776" s="1143"/>
      <c r="AM1776" s="1143"/>
      <c r="AN1776" s="1143"/>
      <c r="AO1776" s="1143"/>
      <c r="AP1776" s="1143"/>
      <c r="AQ1776" s="1143"/>
      <c r="AR1776" s="1143"/>
      <c r="AS1776" s="1143"/>
      <c r="AT1776" s="1143"/>
      <c r="AU1776" s="1143"/>
      <c r="AV1776" s="1143"/>
      <c r="AW1776" s="1143"/>
      <c r="AX1776" s="1143"/>
      <c r="AY1776" s="1143"/>
      <c r="AZ1776" s="1143"/>
      <c r="BA1776" s="1143"/>
      <c r="BB1776" s="1143"/>
      <c r="BC1776" s="1143"/>
      <c r="BD1776" s="1143"/>
      <c r="BE1776" s="1143"/>
      <c r="BF1776" s="1143"/>
      <c r="BG1776" s="1146"/>
      <c r="BH1776" s="1147"/>
      <c r="BI1776" s="1147"/>
      <c r="BJ1776" s="1147"/>
      <c r="BK1776" s="1147"/>
      <c r="BL1776" s="1148"/>
      <c r="BM1776" s="474"/>
      <c r="BN1776" s="89"/>
      <c r="BO1776" s="391"/>
      <c r="BP1776" s="391"/>
      <c r="BQ1776" s="391"/>
      <c r="BR1776" s="391"/>
      <c r="BS1776" s="391"/>
      <c r="BT1776" s="391"/>
      <c r="BU1776" s="391"/>
      <c r="BV1776" s="391"/>
      <c r="BW1776" s="391"/>
      <c r="BX1776" s="391"/>
      <c r="BY1776" s="391"/>
      <c r="BZ1776" s="391"/>
      <c r="CA1776" s="391"/>
      <c r="CB1776" s="391"/>
      <c r="CC1776" s="391"/>
    </row>
    <row r="1777" spans="1:97" s="461" customFormat="1" ht="18" customHeight="1">
      <c r="B1777" s="972"/>
      <c r="C1777" s="973"/>
      <c r="D1777" s="974"/>
      <c r="E1777" s="519"/>
      <c r="F1777" s="1123" t="s">
        <v>3</v>
      </c>
      <c r="G1777" s="1124"/>
      <c r="H1777" s="1143" t="s">
        <v>877</v>
      </c>
      <c r="I1777" s="1143"/>
      <c r="J1777" s="1143"/>
      <c r="K1777" s="1143"/>
      <c r="L1777" s="1143"/>
      <c r="M1777" s="1143"/>
      <c r="N1777" s="1143"/>
      <c r="O1777" s="1143"/>
      <c r="P1777" s="1143"/>
      <c r="Q1777" s="1143"/>
      <c r="R1777" s="1143"/>
      <c r="S1777" s="1143"/>
      <c r="T1777" s="1143"/>
      <c r="U1777" s="1143"/>
      <c r="V1777" s="1143"/>
      <c r="W1777" s="1143"/>
      <c r="X1777" s="1143"/>
      <c r="Y1777" s="1143"/>
      <c r="Z1777" s="1143"/>
      <c r="AA1777" s="1143"/>
      <c r="AB1777" s="1143"/>
      <c r="AC1777" s="1143"/>
      <c r="AD1777" s="1143"/>
      <c r="AE1777" s="1143"/>
      <c r="AF1777" s="1143"/>
      <c r="AG1777" s="1143"/>
      <c r="AH1777" s="1143"/>
      <c r="AI1777" s="1143"/>
      <c r="AJ1777" s="1143"/>
      <c r="AK1777" s="1143"/>
      <c r="AL1777" s="1143"/>
      <c r="AM1777" s="1143"/>
      <c r="AN1777" s="1143"/>
      <c r="AO1777" s="1143"/>
      <c r="AP1777" s="1143"/>
      <c r="AQ1777" s="1143"/>
      <c r="AR1777" s="1143"/>
      <c r="AS1777" s="1143"/>
      <c r="AT1777" s="1143"/>
      <c r="AU1777" s="1143"/>
      <c r="AV1777" s="1143"/>
      <c r="AW1777" s="1143"/>
      <c r="AX1777" s="1143"/>
      <c r="AY1777" s="1143"/>
      <c r="AZ1777" s="1143"/>
      <c r="BA1777" s="1143"/>
      <c r="BB1777" s="1143"/>
      <c r="BC1777" s="1143"/>
      <c r="BD1777" s="1143"/>
      <c r="BE1777" s="1143"/>
      <c r="BF1777" s="1143"/>
      <c r="BG1777" s="1146"/>
      <c r="BH1777" s="1147"/>
      <c r="BI1777" s="1147"/>
      <c r="BJ1777" s="1147"/>
      <c r="BK1777" s="1147"/>
      <c r="BL1777" s="1148"/>
      <c r="BM1777" s="474"/>
      <c r="BN1777" s="89"/>
      <c r="BO1777" s="391"/>
      <c r="BP1777" s="391"/>
      <c r="BQ1777" s="391"/>
      <c r="BR1777" s="391"/>
      <c r="BS1777" s="391"/>
      <c r="BT1777" s="391"/>
      <c r="BU1777" s="391"/>
      <c r="BV1777" s="391"/>
      <c r="BW1777" s="391"/>
      <c r="BX1777" s="391"/>
      <c r="BY1777" s="391"/>
      <c r="BZ1777" s="391"/>
      <c r="CA1777" s="391"/>
      <c r="CB1777" s="391"/>
      <c r="CC1777" s="391"/>
    </row>
    <row r="1778" spans="1:97" s="461" customFormat="1" ht="15.75" customHeight="1">
      <c r="B1778" s="972"/>
      <c r="C1778" s="973"/>
      <c r="D1778" s="974"/>
      <c r="E1778" s="519"/>
      <c r="F1778" s="1123" t="s">
        <v>4</v>
      </c>
      <c r="G1778" s="1124"/>
      <c r="H1778" s="1149" t="s">
        <v>848</v>
      </c>
      <c r="I1778" s="1149"/>
      <c r="J1778" s="1149"/>
      <c r="K1778" s="1149"/>
      <c r="L1778" s="1149"/>
      <c r="M1778" s="1149"/>
      <c r="N1778" s="1149"/>
      <c r="O1778" s="1149"/>
      <c r="P1778" s="1149"/>
      <c r="Q1778" s="1149"/>
      <c r="R1778" s="1149"/>
      <c r="S1778" s="1149"/>
      <c r="T1778" s="1149"/>
      <c r="U1778" s="1149"/>
      <c r="V1778" s="1149"/>
      <c r="W1778" s="1149"/>
      <c r="X1778" s="1149"/>
      <c r="Y1778" s="1149"/>
      <c r="Z1778" s="1149"/>
      <c r="AA1778" s="1149"/>
      <c r="AB1778" s="1149"/>
      <c r="AC1778" s="1149"/>
      <c r="AD1778" s="1149"/>
      <c r="AE1778" s="1149"/>
      <c r="AF1778" s="1149"/>
      <c r="AG1778" s="1149"/>
      <c r="AH1778" s="1149"/>
      <c r="AI1778" s="1149"/>
      <c r="AJ1778" s="1149"/>
      <c r="AK1778" s="1149"/>
      <c r="AL1778" s="1149"/>
      <c r="AM1778" s="1149"/>
      <c r="AN1778" s="1149"/>
      <c r="AO1778" s="1149"/>
      <c r="AP1778" s="1149"/>
      <c r="AQ1778" s="1149"/>
      <c r="AR1778" s="1149"/>
      <c r="AS1778" s="1149"/>
      <c r="AT1778" s="1149"/>
      <c r="AU1778" s="1149"/>
      <c r="AV1778" s="1149"/>
      <c r="AW1778" s="1149"/>
      <c r="AX1778" s="1149"/>
      <c r="AY1778" s="1149"/>
      <c r="AZ1778" s="1149"/>
      <c r="BA1778" s="1149"/>
      <c r="BB1778" s="1149"/>
      <c r="BC1778" s="1149"/>
      <c r="BD1778" s="1149"/>
      <c r="BE1778" s="1149"/>
      <c r="BF1778" s="1149"/>
      <c r="BG1778" s="1146"/>
      <c r="BH1778" s="1147"/>
      <c r="BI1778" s="1147"/>
      <c r="BJ1778" s="1147"/>
      <c r="BK1778" s="1147"/>
      <c r="BL1778" s="1148"/>
      <c r="BM1778" s="474"/>
      <c r="BN1778" s="89"/>
      <c r="BO1778" s="391"/>
      <c r="BP1778" s="391"/>
      <c r="BQ1778" s="391"/>
      <c r="BR1778" s="391"/>
      <c r="BS1778" s="391"/>
      <c r="BT1778" s="391"/>
      <c r="BU1778" s="391"/>
      <c r="BV1778" s="391"/>
      <c r="BW1778" s="391"/>
      <c r="BX1778" s="391"/>
      <c r="BY1778" s="391"/>
      <c r="BZ1778" s="391"/>
      <c r="CA1778" s="391"/>
      <c r="CB1778" s="391"/>
      <c r="CC1778" s="391"/>
    </row>
    <row r="1779" spans="1:97" s="461" customFormat="1" ht="25.5" customHeight="1">
      <c r="B1779" s="975"/>
      <c r="C1779" s="976"/>
      <c r="D1779" s="977"/>
      <c r="E1779" s="280"/>
      <c r="F1779" s="1125"/>
      <c r="G1779" s="1126"/>
      <c r="H1779" s="884"/>
      <c r="I1779" s="884"/>
      <c r="J1779" s="884"/>
      <c r="K1779" s="884"/>
      <c r="L1779" s="884"/>
      <c r="M1779" s="884"/>
      <c r="N1779" s="884"/>
      <c r="O1779" s="884"/>
      <c r="P1779" s="884"/>
      <c r="Q1779" s="884"/>
      <c r="R1779" s="884"/>
      <c r="S1779" s="884"/>
      <c r="T1779" s="884"/>
      <c r="U1779" s="884"/>
      <c r="V1779" s="884"/>
      <c r="W1779" s="884"/>
      <c r="X1779" s="884"/>
      <c r="Y1779" s="884"/>
      <c r="Z1779" s="884"/>
      <c r="AA1779" s="884"/>
      <c r="AB1779" s="884"/>
      <c r="AC1779" s="884"/>
      <c r="AD1779" s="884"/>
      <c r="AE1779" s="884"/>
      <c r="AF1779" s="884"/>
      <c r="AG1779" s="884"/>
      <c r="AH1779" s="884"/>
      <c r="AI1779" s="884"/>
      <c r="AJ1779" s="884"/>
      <c r="AK1779" s="884"/>
      <c r="AL1779" s="884"/>
      <c r="AM1779" s="884"/>
      <c r="AN1779" s="884"/>
      <c r="AO1779" s="884"/>
      <c r="AP1779" s="884"/>
      <c r="AQ1779" s="884"/>
      <c r="AR1779" s="884"/>
      <c r="AS1779" s="884"/>
      <c r="AT1779" s="884"/>
      <c r="AU1779" s="884"/>
      <c r="AV1779" s="884"/>
      <c r="AW1779" s="884"/>
      <c r="AX1779" s="884"/>
      <c r="AY1779" s="884"/>
      <c r="AZ1779" s="884"/>
      <c r="BA1779" s="884"/>
      <c r="BB1779" s="884"/>
      <c r="BC1779" s="884"/>
      <c r="BD1779" s="884"/>
      <c r="BE1779" s="884"/>
      <c r="BF1779" s="884"/>
      <c r="BG1779" s="1146"/>
      <c r="BH1779" s="1147"/>
      <c r="BI1779" s="1147"/>
      <c r="BJ1779" s="1147"/>
      <c r="BK1779" s="1147"/>
      <c r="BL1779" s="1148"/>
      <c r="BM1779" s="474"/>
      <c r="BN1779" s="89"/>
      <c r="BO1779" s="391"/>
      <c r="BP1779" s="391"/>
      <c r="BQ1779" s="391"/>
      <c r="BR1779" s="391"/>
      <c r="BS1779" s="391"/>
      <c r="BT1779" s="391"/>
      <c r="BU1779" s="391"/>
      <c r="BV1779" s="391"/>
      <c r="BW1779" s="391"/>
      <c r="BX1779" s="391"/>
      <c r="BY1779" s="391"/>
      <c r="BZ1779" s="391"/>
      <c r="CA1779" s="391"/>
      <c r="CB1779" s="391"/>
      <c r="CC1779" s="391"/>
    </row>
    <row r="1780" spans="1:97" s="827" customFormat="1" ht="9.75" customHeight="1">
      <c r="BG1780" s="828"/>
      <c r="BH1780" s="828"/>
      <c r="BI1780" s="828"/>
      <c r="BJ1780" s="828"/>
      <c r="BK1780" s="828"/>
      <c r="BL1780" s="829"/>
      <c r="BM1780" s="829"/>
      <c r="BN1780" s="829"/>
      <c r="BO1780" s="829"/>
      <c r="BP1780" s="829"/>
      <c r="BQ1780" s="829"/>
      <c r="BR1780" s="829"/>
      <c r="BS1780" s="829"/>
      <c r="BT1780" s="829"/>
      <c r="BU1780" s="829"/>
      <c r="BV1780" s="829"/>
      <c r="BW1780" s="829"/>
      <c r="BX1780" s="829"/>
      <c r="BY1780" s="829"/>
      <c r="BZ1780" s="829"/>
      <c r="CA1780" s="829"/>
    </row>
    <row r="1781" spans="1:97" s="830" customFormat="1" ht="12.75" customHeight="1">
      <c r="B1781" s="831"/>
      <c r="C1781" s="831"/>
      <c r="D1781" s="831"/>
      <c r="E1781" s="858" t="s">
        <v>1513</v>
      </c>
      <c r="F1781" s="859"/>
      <c r="G1781" s="859"/>
      <c r="H1781" s="859"/>
      <c r="I1781" s="859"/>
      <c r="J1781" s="859"/>
      <c r="K1781" s="859"/>
      <c r="L1781" s="859"/>
      <c r="M1781" s="859"/>
      <c r="N1781" s="859"/>
      <c r="O1781" s="859"/>
      <c r="P1781" s="859"/>
      <c r="Q1781" s="859"/>
      <c r="R1781" s="859"/>
      <c r="S1781" s="859"/>
      <c r="T1781" s="859"/>
      <c r="U1781" s="859"/>
      <c r="V1781" s="859"/>
      <c r="W1781" s="859"/>
      <c r="X1781" s="859"/>
      <c r="Y1781" s="859"/>
      <c r="Z1781" s="859"/>
      <c r="AA1781" s="859"/>
      <c r="AB1781" s="859"/>
      <c r="AC1781" s="859"/>
      <c r="AD1781" s="859"/>
      <c r="AE1781" s="860"/>
      <c r="AF1781" s="864"/>
      <c r="AG1781" s="865"/>
      <c r="AH1781" s="865"/>
      <c r="AI1781" s="865"/>
      <c r="AJ1781" s="865"/>
      <c r="AK1781" s="865"/>
      <c r="AL1781" s="865"/>
      <c r="AM1781" s="865"/>
      <c r="AN1781" s="865"/>
      <c r="AO1781" s="865"/>
      <c r="AP1781" s="866"/>
      <c r="AQ1781" s="870"/>
      <c r="AR1781" s="870"/>
      <c r="AS1781" s="870"/>
      <c r="AT1781" s="870"/>
      <c r="AU1781" s="870"/>
      <c r="AV1781" s="870"/>
      <c r="AW1781" s="870"/>
      <c r="AX1781" s="870"/>
      <c r="AY1781" s="870"/>
      <c r="AZ1781" s="870"/>
      <c r="BA1781" s="870"/>
      <c r="BB1781" s="870"/>
      <c r="BC1781" s="870"/>
      <c r="BD1781" s="870"/>
      <c r="BE1781" s="870"/>
      <c r="BF1781" s="870"/>
      <c r="BG1781" s="832"/>
      <c r="BH1781" s="832"/>
      <c r="BI1781" s="832"/>
      <c r="BJ1781" s="832"/>
      <c r="BK1781" s="832"/>
      <c r="BL1781" s="832"/>
      <c r="BM1781" s="857" t="s">
        <v>82</v>
      </c>
      <c r="BN1781" s="857"/>
      <c r="BO1781" s="857"/>
      <c r="BP1781" s="857"/>
      <c r="BQ1781" s="857"/>
      <c r="BR1781" s="857"/>
      <c r="BS1781" s="857"/>
      <c r="BT1781" s="857"/>
      <c r="BU1781" s="857"/>
      <c r="BV1781" s="857"/>
      <c r="BW1781" s="857"/>
      <c r="BX1781" s="832"/>
      <c r="BY1781" s="832"/>
      <c r="BZ1781" s="832"/>
      <c r="CA1781" s="832"/>
      <c r="CB1781" s="832"/>
      <c r="CC1781" s="832"/>
      <c r="CD1781" s="832"/>
      <c r="CE1781" s="832"/>
      <c r="CF1781" s="832"/>
      <c r="CG1781" s="832"/>
      <c r="CH1781" s="832"/>
      <c r="CK1781" s="833"/>
      <c r="CL1781" s="834"/>
      <c r="CM1781" s="834"/>
      <c r="CN1781" s="834"/>
      <c r="CO1781" s="834"/>
      <c r="CP1781" s="834"/>
      <c r="CQ1781" s="834"/>
      <c r="CR1781" s="834"/>
      <c r="CS1781" s="834"/>
    </row>
    <row r="1782" spans="1:97" s="830" customFormat="1" ht="12.75" customHeight="1">
      <c r="B1782" s="831"/>
      <c r="C1782" s="831"/>
      <c r="D1782" s="831"/>
      <c r="E1782" s="861"/>
      <c r="F1782" s="862"/>
      <c r="G1782" s="862"/>
      <c r="H1782" s="862"/>
      <c r="I1782" s="862"/>
      <c r="J1782" s="862"/>
      <c r="K1782" s="862"/>
      <c r="L1782" s="862"/>
      <c r="M1782" s="862"/>
      <c r="N1782" s="862"/>
      <c r="O1782" s="862"/>
      <c r="P1782" s="862"/>
      <c r="Q1782" s="862"/>
      <c r="R1782" s="862"/>
      <c r="S1782" s="862"/>
      <c r="T1782" s="862"/>
      <c r="U1782" s="862"/>
      <c r="V1782" s="862"/>
      <c r="W1782" s="862"/>
      <c r="X1782" s="862"/>
      <c r="Y1782" s="862"/>
      <c r="Z1782" s="862"/>
      <c r="AA1782" s="862"/>
      <c r="AB1782" s="862"/>
      <c r="AC1782" s="862"/>
      <c r="AD1782" s="862"/>
      <c r="AE1782" s="863"/>
      <c r="AF1782" s="867"/>
      <c r="AG1782" s="868"/>
      <c r="AH1782" s="868"/>
      <c r="AI1782" s="868"/>
      <c r="AJ1782" s="868"/>
      <c r="AK1782" s="868"/>
      <c r="AL1782" s="868"/>
      <c r="AM1782" s="868"/>
      <c r="AN1782" s="868"/>
      <c r="AO1782" s="868"/>
      <c r="AP1782" s="869"/>
      <c r="AQ1782" s="870"/>
      <c r="AR1782" s="870"/>
      <c r="AS1782" s="870"/>
      <c r="AT1782" s="870"/>
      <c r="AU1782" s="870"/>
      <c r="AV1782" s="870"/>
      <c r="AW1782" s="870"/>
      <c r="AX1782" s="870"/>
      <c r="AY1782" s="870"/>
      <c r="AZ1782" s="870"/>
      <c r="BA1782" s="870"/>
      <c r="BB1782" s="870"/>
      <c r="BC1782" s="870"/>
      <c r="BD1782" s="870"/>
      <c r="BE1782" s="870"/>
      <c r="BF1782" s="870"/>
      <c r="BG1782" s="832"/>
      <c r="BH1782" s="832"/>
      <c r="BI1782" s="832"/>
      <c r="BJ1782" s="832"/>
      <c r="BK1782" s="832"/>
      <c r="BL1782" s="832"/>
      <c r="BM1782" s="832"/>
      <c r="BN1782" s="832"/>
      <c r="BO1782" s="832"/>
      <c r="BP1782" s="832"/>
      <c r="BQ1782" s="832"/>
      <c r="BR1782" s="832"/>
      <c r="BS1782" s="832"/>
      <c r="BT1782" s="832"/>
      <c r="BU1782" s="832"/>
      <c r="BV1782" s="832"/>
      <c r="BW1782" s="832"/>
      <c r="BX1782" s="832"/>
      <c r="BY1782" s="832"/>
      <c r="BZ1782" s="832"/>
      <c r="CA1782" s="832"/>
      <c r="CB1782" s="832"/>
      <c r="CC1782" s="832"/>
      <c r="CD1782" s="832"/>
      <c r="CE1782" s="832"/>
      <c r="CF1782" s="832"/>
      <c r="CG1782" s="832"/>
      <c r="CH1782" s="832"/>
      <c r="CK1782" s="833"/>
      <c r="CL1782" s="833"/>
      <c r="CM1782" s="833"/>
      <c r="CN1782" s="833"/>
      <c r="CO1782" s="833"/>
      <c r="CP1782" s="834"/>
      <c r="CQ1782" s="834"/>
      <c r="CR1782" s="834"/>
      <c r="CS1782" s="834"/>
    </row>
    <row r="1783" spans="1:97" s="35" customFormat="1" ht="12.75" customHeight="1">
      <c r="A1783" s="36"/>
      <c r="B1783" s="36"/>
      <c r="C1783" s="36"/>
      <c r="D1783" s="36"/>
      <c r="E1783" s="36"/>
      <c r="F1783" s="36"/>
      <c r="G1783" s="36"/>
      <c r="H1783" s="36"/>
      <c r="I1783" s="36"/>
      <c r="J1783" s="36"/>
      <c r="K1783" s="36"/>
      <c r="L1783" s="36"/>
      <c r="M1783" s="36"/>
      <c r="N1783" s="36"/>
      <c r="O1783" s="36"/>
      <c r="P1783" s="36"/>
      <c r="Q1783" s="36"/>
      <c r="R1783" s="36"/>
      <c r="S1783" s="36"/>
      <c r="BI1783" s="409"/>
      <c r="BJ1783" s="409"/>
      <c r="BK1783" s="409"/>
      <c r="BL1783" s="409"/>
      <c r="BM1783" s="409"/>
      <c r="BN1783" s="469"/>
      <c r="BO1783" s="130"/>
      <c r="BP1783" s="130"/>
      <c r="BQ1783" s="130"/>
      <c r="BR1783" s="130"/>
      <c r="BS1783" s="130"/>
      <c r="BT1783" s="130"/>
      <c r="BU1783" s="130"/>
      <c r="BV1783" s="130"/>
      <c r="BW1783" s="130"/>
      <c r="BX1783" s="130"/>
      <c r="BY1783" s="130"/>
      <c r="BZ1783" s="130"/>
      <c r="CA1783" s="130"/>
      <c r="CB1783" s="130"/>
      <c r="CC1783" s="130"/>
    </row>
    <row r="1784" spans="1:97" s="14" customFormat="1" ht="20.100000000000001" customHeight="1">
      <c r="A1784" s="113" t="s">
        <v>878</v>
      </c>
      <c r="B1784" s="90"/>
      <c r="C1784" s="90"/>
      <c r="D1784" s="11"/>
      <c r="E1784" s="12"/>
      <c r="F1784" s="12"/>
      <c r="G1784" s="12"/>
      <c r="H1784" s="12"/>
      <c r="I1784" s="12"/>
      <c r="J1784" s="12"/>
      <c r="K1784" s="12"/>
      <c r="L1784" s="12"/>
      <c r="M1784" s="12"/>
      <c r="N1784" s="12"/>
      <c r="O1784" s="12"/>
      <c r="P1784" s="12"/>
      <c r="Q1784" s="12"/>
      <c r="R1784" s="12"/>
      <c r="S1784" s="12"/>
      <c r="T1784" s="12"/>
      <c r="U1784" s="12"/>
      <c r="V1784" s="12"/>
      <c r="W1784" s="13"/>
      <c r="X1784" s="13"/>
      <c r="Y1784" s="13"/>
      <c r="Z1784" s="13"/>
      <c r="AA1784" s="13"/>
      <c r="AB1784" s="13"/>
      <c r="AC1784" s="13"/>
      <c r="AD1784" s="13"/>
      <c r="AE1784" s="13"/>
      <c r="AF1784" s="13"/>
      <c r="AG1784" s="13"/>
      <c r="AH1784" s="13"/>
      <c r="AI1784" s="13"/>
      <c r="AJ1784" s="13"/>
      <c r="AK1784" s="13"/>
      <c r="AL1784" s="13"/>
      <c r="AM1784" s="13"/>
      <c r="AN1784" s="13"/>
      <c r="AO1784" s="13"/>
      <c r="AP1784" s="13"/>
      <c r="BG1784" s="93"/>
      <c r="BH1784" s="93"/>
      <c r="BI1784" s="93"/>
      <c r="BJ1784" s="93"/>
      <c r="BK1784" s="93"/>
      <c r="BL1784" s="93"/>
      <c r="BM1784" s="101"/>
      <c r="BN1784" s="101"/>
      <c r="BO1784" s="101"/>
      <c r="BP1784" s="101"/>
      <c r="BQ1784" s="101"/>
      <c r="BR1784" s="101"/>
      <c r="BS1784" s="101"/>
      <c r="BT1784" s="101"/>
      <c r="BU1784" s="101"/>
      <c r="BV1784" s="101"/>
      <c r="BW1784" s="101"/>
      <c r="BX1784" s="101"/>
      <c r="BY1784" s="101"/>
      <c r="BZ1784" s="101"/>
      <c r="CA1784" s="101"/>
      <c r="CB1784" s="101"/>
    </row>
    <row r="1785" spans="1:97" s="135" customFormat="1" ht="12.75" customHeight="1">
      <c r="A1785" s="265"/>
      <c r="B1785" s="969" t="s">
        <v>30</v>
      </c>
      <c r="C1785" s="970"/>
      <c r="D1785" s="971"/>
      <c r="E1785" s="881" t="s">
        <v>748</v>
      </c>
      <c r="F1785" s="882"/>
      <c r="G1785" s="882"/>
      <c r="H1785" s="882"/>
      <c r="I1785" s="882"/>
      <c r="J1785" s="882"/>
      <c r="K1785" s="882"/>
      <c r="L1785" s="882"/>
      <c r="M1785" s="882"/>
      <c r="N1785" s="882"/>
      <c r="O1785" s="882"/>
      <c r="P1785" s="882"/>
      <c r="Q1785" s="882"/>
      <c r="R1785" s="882"/>
      <c r="S1785" s="882"/>
      <c r="T1785" s="882"/>
      <c r="U1785" s="882"/>
      <c r="V1785" s="882"/>
      <c r="W1785" s="882"/>
      <c r="X1785" s="882"/>
      <c r="Y1785" s="882"/>
      <c r="Z1785" s="882"/>
      <c r="AA1785" s="882"/>
      <c r="AB1785" s="882"/>
      <c r="AC1785" s="882"/>
      <c r="AD1785" s="882"/>
      <c r="AE1785" s="882"/>
      <c r="AF1785" s="882"/>
      <c r="AG1785" s="882"/>
      <c r="AH1785" s="882"/>
      <c r="AI1785" s="882"/>
      <c r="AJ1785" s="882"/>
      <c r="AK1785" s="882"/>
      <c r="AL1785" s="882"/>
      <c r="AM1785" s="882"/>
      <c r="AN1785" s="882"/>
      <c r="AO1785" s="882"/>
      <c r="AP1785" s="882"/>
      <c r="AQ1785" s="882"/>
      <c r="AR1785" s="882"/>
      <c r="AS1785" s="882"/>
      <c r="AT1785" s="882"/>
      <c r="AU1785" s="882"/>
      <c r="AV1785" s="882"/>
      <c r="AW1785" s="882"/>
      <c r="AX1785" s="882"/>
      <c r="AY1785" s="882"/>
      <c r="AZ1785" s="882"/>
      <c r="BA1785" s="882"/>
      <c r="BB1785" s="882"/>
      <c r="BC1785" s="882"/>
      <c r="BD1785" s="882"/>
      <c r="BE1785" s="882"/>
      <c r="BF1785" s="891"/>
      <c r="BG1785" s="899"/>
      <c r="BH1785" s="900"/>
      <c r="BI1785" s="900"/>
      <c r="BJ1785" s="900"/>
      <c r="BK1785" s="900"/>
      <c r="BL1785" s="901"/>
      <c r="BM1785" s="134"/>
      <c r="BN1785" s="134"/>
      <c r="BO1785" s="134"/>
      <c r="BP1785" s="134"/>
      <c r="BQ1785" s="134"/>
      <c r="BR1785" s="134"/>
      <c r="BS1785" s="134"/>
      <c r="BT1785" s="134"/>
      <c r="BU1785" s="134"/>
      <c r="BV1785" s="134"/>
      <c r="BW1785" s="134"/>
      <c r="BX1785" s="134"/>
      <c r="BY1785" s="134"/>
      <c r="BZ1785" s="134"/>
      <c r="CA1785" s="134"/>
      <c r="CB1785" s="134"/>
    </row>
    <row r="1786" spans="1:97" s="135" customFormat="1" ht="12.75" customHeight="1">
      <c r="A1786" s="265"/>
      <c r="B1786" s="972"/>
      <c r="C1786" s="973"/>
      <c r="D1786" s="974"/>
      <c r="E1786" s="1027"/>
      <c r="F1786" s="886"/>
      <c r="G1786" s="886"/>
      <c r="H1786" s="886"/>
      <c r="I1786" s="886"/>
      <c r="J1786" s="886"/>
      <c r="K1786" s="886"/>
      <c r="L1786" s="886"/>
      <c r="M1786" s="886"/>
      <c r="N1786" s="886"/>
      <c r="O1786" s="886"/>
      <c r="P1786" s="886"/>
      <c r="Q1786" s="886"/>
      <c r="R1786" s="886"/>
      <c r="S1786" s="886"/>
      <c r="T1786" s="886"/>
      <c r="U1786" s="886"/>
      <c r="V1786" s="886"/>
      <c r="W1786" s="886"/>
      <c r="X1786" s="886"/>
      <c r="Y1786" s="886"/>
      <c r="Z1786" s="886"/>
      <c r="AA1786" s="886"/>
      <c r="AB1786" s="886"/>
      <c r="AC1786" s="886"/>
      <c r="AD1786" s="886"/>
      <c r="AE1786" s="886"/>
      <c r="AF1786" s="886"/>
      <c r="AG1786" s="886"/>
      <c r="AH1786" s="886"/>
      <c r="AI1786" s="886"/>
      <c r="AJ1786" s="886"/>
      <c r="AK1786" s="886"/>
      <c r="AL1786" s="886"/>
      <c r="AM1786" s="886"/>
      <c r="AN1786" s="886"/>
      <c r="AO1786" s="886"/>
      <c r="AP1786" s="886"/>
      <c r="AQ1786" s="886"/>
      <c r="AR1786" s="886"/>
      <c r="AS1786" s="886"/>
      <c r="AT1786" s="886"/>
      <c r="AU1786" s="886"/>
      <c r="AV1786" s="886"/>
      <c r="AW1786" s="886"/>
      <c r="AX1786" s="886"/>
      <c r="AY1786" s="886"/>
      <c r="AZ1786" s="886"/>
      <c r="BA1786" s="886"/>
      <c r="BB1786" s="886"/>
      <c r="BC1786" s="886"/>
      <c r="BD1786" s="886"/>
      <c r="BE1786" s="886"/>
      <c r="BF1786" s="919"/>
      <c r="BG1786" s="902"/>
      <c r="BH1786" s="903"/>
      <c r="BI1786" s="903"/>
      <c r="BJ1786" s="903"/>
      <c r="BK1786" s="903"/>
      <c r="BL1786" s="904"/>
      <c r="BM1786" s="134"/>
      <c r="BN1786" s="134"/>
      <c r="BO1786" s="134"/>
      <c r="BP1786" s="134"/>
      <c r="BQ1786" s="134"/>
      <c r="BR1786" s="134"/>
      <c r="BS1786" s="134"/>
      <c r="BT1786" s="134"/>
      <c r="BU1786" s="134"/>
      <c r="BV1786" s="134"/>
      <c r="BW1786" s="134"/>
      <c r="BX1786" s="134"/>
      <c r="BY1786" s="134"/>
      <c r="BZ1786" s="134"/>
      <c r="CA1786" s="134"/>
      <c r="CB1786" s="134"/>
    </row>
    <row r="1787" spans="1:97" s="135" customFormat="1" ht="12.75" customHeight="1">
      <c r="A1787" s="265"/>
      <c r="B1787" s="972"/>
      <c r="C1787" s="973"/>
      <c r="D1787" s="974"/>
      <c r="E1787" s="920" t="s">
        <v>1</v>
      </c>
      <c r="F1787" s="921"/>
      <c r="G1787" s="912" t="s">
        <v>749</v>
      </c>
      <c r="H1787" s="912"/>
      <c r="I1787" s="912"/>
      <c r="J1787" s="912"/>
      <c r="K1787" s="912"/>
      <c r="L1787" s="912"/>
      <c r="M1787" s="912"/>
      <c r="N1787" s="912"/>
      <c r="O1787" s="912"/>
      <c r="P1787" s="912"/>
      <c r="Q1787" s="912"/>
      <c r="R1787" s="912"/>
      <c r="S1787" s="912"/>
      <c r="T1787" s="912"/>
      <c r="U1787" s="912"/>
      <c r="V1787" s="912"/>
      <c r="W1787" s="912"/>
      <c r="X1787" s="912"/>
      <c r="Y1787" s="912"/>
      <c r="Z1787" s="912"/>
      <c r="AA1787" s="912"/>
      <c r="AB1787" s="912"/>
      <c r="AC1787" s="912"/>
      <c r="AD1787" s="912"/>
      <c r="AE1787" s="912"/>
      <c r="AF1787" s="912"/>
      <c r="AG1787" s="912"/>
      <c r="AH1787" s="912"/>
      <c r="AI1787" s="912"/>
      <c r="AJ1787" s="912"/>
      <c r="AK1787" s="912"/>
      <c r="AL1787" s="912"/>
      <c r="AM1787" s="912"/>
      <c r="AN1787" s="912"/>
      <c r="AO1787" s="912"/>
      <c r="AP1787" s="912"/>
      <c r="AQ1787" s="912"/>
      <c r="AR1787" s="912"/>
      <c r="AS1787" s="912"/>
      <c r="AT1787" s="912"/>
      <c r="AU1787" s="912"/>
      <c r="AV1787" s="912"/>
      <c r="AW1787" s="912"/>
      <c r="AX1787" s="912"/>
      <c r="AY1787" s="912"/>
      <c r="AZ1787" s="912"/>
      <c r="BA1787" s="912"/>
      <c r="BB1787" s="912"/>
      <c r="BC1787" s="912"/>
      <c r="BD1787" s="912"/>
      <c r="BE1787" s="912"/>
      <c r="BF1787" s="913"/>
      <c r="BG1787" s="902"/>
      <c r="BH1787" s="903"/>
      <c r="BI1787" s="903"/>
      <c r="BJ1787" s="903"/>
      <c r="BK1787" s="903"/>
      <c r="BL1787" s="904"/>
      <c r="BM1787" s="134"/>
      <c r="BN1787" s="134"/>
      <c r="BO1787" s="134"/>
      <c r="BP1787" s="134"/>
      <c r="BQ1787" s="134"/>
      <c r="BR1787" s="134"/>
      <c r="BS1787" s="134"/>
      <c r="BT1787" s="134"/>
      <c r="BU1787" s="134"/>
      <c r="BV1787" s="134"/>
      <c r="BW1787" s="134"/>
      <c r="BX1787" s="134"/>
      <c r="BY1787" s="134"/>
      <c r="BZ1787" s="134"/>
      <c r="CA1787" s="134"/>
      <c r="CB1787" s="134"/>
    </row>
    <row r="1788" spans="1:97" s="135" customFormat="1" ht="12.75" customHeight="1">
      <c r="A1788" s="265"/>
      <c r="B1788" s="972"/>
      <c r="C1788" s="973"/>
      <c r="D1788" s="974"/>
      <c r="E1788" s="319"/>
      <c r="F1788" s="317"/>
      <c r="G1788" s="912"/>
      <c r="H1788" s="912"/>
      <c r="I1788" s="912"/>
      <c r="J1788" s="912"/>
      <c r="K1788" s="912"/>
      <c r="L1788" s="912"/>
      <c r="M1788" s="912"/>
      <c r="N1788" s="912"/>
      <c r="O1788" s="912"/>
      <c r="P1788" s="912"/>
      <c r="Q1788" s="912"/>
      <c r="R1788" s="912"/>
      <c r="S1788" s="912"/>
      <c r="T1788" s="912"/>
      <c r="U1788" s="912"/>
      <c r="V1788" s="912"/>
      <c r="W1788" s="912"/>
      <c r="X1788" s="912"/>
      <c r="Y1788" s="912"/>
      <c r="Z1788" s="912"/>
      <c r="AA1788" s="912"/>
      <c r="AB1788" s="912"/>
      <c r="AC1788" s="912"/>
      <c r="AD1788" s="912"/>
      <c r="AE1788" s="912"/>
      <c r="AF1788" s="912"/>
      <c r="AG1788" s="912"/>
      <c r="AH1788" s="912"/>
      <c r="AI1788" s="912"/>
      <c r="AJ1788" s="912"/>
      <c r="AK1788" s="912"/>
      <c r="AL1788" s="912"/>
      <c r="AM1788" s="912"/>
      <c r="AN1788" s="912"/>
      <c r="AO1788" s="912"/>
      <c r="AP1788" s="912"/>
      <c r="AQ1788" s="912"/>
      <c r="AR1788" s="912"/>
      <c r="AS1788" s="912"/>
      <c r="AT1788" s="912"/>
      <c r="AU1788" s="912"/>
      <c r="AV1788" s="912"/>
      <c r="AW1788" s="912"/>
      <c r="AX1788" s="912"/>
      <c r="AY1788" s="912"/>
      <c r="AZ1788" s="912"/>
      <c r="BA1788" s="912"/>
      <c r="BB1788" s="912"/>
      <c r="BC1788" s="912"/>
      <c r="BD1788" s="912"/>
      <c r="BE1788" s="912"/>
      <c r="BF1788" s="913"/>
      <c r="BG1788" s="902"/>
      <c r="BH1788" s="903"/>
      <c r="BI1788" s="903"/>
      <c r="BJ1788" s="903"/>
      <c r="BK1788" s="903"/>
      <c r="BL1788" s="904"/>
      <c r="BM1788" s="134"/>
      <c r="BN1788" s="134"/>
      <c r="BO1788" s="134"/>
      <c r="BP1788" s="134"/>
      <c r="BQ1788" s="134"/>
      <c r="BR1788" s="134"/>
      <c r="BS1788" s="134"/>
      <c r="BT1788" s="134"/>
      <c r="BU1788" s="134"/>
      <c r="BV1788" s="134"/>
      <c r="BW1788" s="134"/>
      <c r="BX1788" s="134"/>
      <c r="BY1788" s="134"/>
      <c r="BZ1788" s="134"/>
      <c r="CA1788" s="134"/>
      <c r="CB1788" s="134"/>
    </row>
    <row r="1789" spans="1:97" s="135" customFormat="1" ht="5.25" customHeight="1">
      <c r="A1789" s="265"/>
      <c r="B1789" s="975"/>
      <c r="C1789" s="976"/>
      <c r="D1789" s="977"/>
      <c r="E1789" s="319"/>
      <c r="F1789" s="317"/>
      <c r="G1789" s="317"/>
      <c r="H1789" s="317"/>
      <c r="I1789" s="317"/>
      <c r="J1789" s="317"/>
      <c r="K1789" s="317"/>
      <c r="L1789" s="317"/>
      <c r="M1789" s="317"/>
      <c r="N1789" s="317"/>
      <c r="O1789" s="317"/>
      <c r="P1789" s="317"/>
      <c r="Q1789" s="317"/>
      <c r="R1789" s="317"/>
      <c r="S1789" s="317"/>
      <c r="T1789" s="317"/>
      <c r="U1789" s="317"/>
      <c r="V1789" s="317"/>
      <c r="W1789" s="317"/>
      <c r="X1789" s="317"/>
      <c r="Y1789" s="317"/>
      <c r="Z1789" s="317"/>
      <c r="AA1789" s="317"/>
      <c r="AB1789" s="317"/>
      <c r="AC1789" s="317"/>
      <c r="AD1789" s="317"/>
      <c r="AE1789" s="317"/>
      <c r="AF1789" s="317"/>
      <c r="AG1789" s="317"/>
      <c r="AH1789" s="317"/>
      <c r="AI1789" s="317"/>
      <c r="AJ1789" s="317"/>
      <c r="AK1789" s="317"/>
      <c r="AL1789" s="317"/>
      <c r="AM1789" s="317"/>
      <c r="AN1789" s="317"/>
      <c r="AO1789" s="317"/>
      <c r="AP1789" s="317"/>
      <c r="AQ1789" s="317"/>
      <c r="AR1789" s="317"/>
      <c r="AS1789" s="317"/>
      <c r="AT1789" s="317"/>
      <c r="AU1789" s="317"/>
      <c r="AV1789" s="317"/>
      <c r="AW1789" s="317"/>
      <c r="AX1789" s="317"/>
      <c r="AY1789" s="317"/>
      <c r="AZ1789" s="317"/>
      <c r="BA1789" s="317"/>
      <c r="BB1789" s="317"/>
      <c r="BC1789" s="317"/>
      <c r="BD1789" s="317"/>
      <c r="BE1789" s="317"/>
      <c r="BF1789" s="318"/>
      <c r="BG1789" s="905"/>
      <c r="BH1789" s="906"/>
      <c r="BI1789" s="906"/>
      <c r="BJ1789" s="906"/>
      <c r="BK1789" s="906"/>
      <c r="BL1789" s="907"/>
      <c r="BM1789" s="134"/>
      <c r="BN1789" s="134"/>
      <c r="BO1789" s="134"/>
      <c r="BP1789" s="134"/>
      <c r="BQ1789" s="134"/>
      <c r="BR1789" s="134"/>
      <c r="BS1789" s="134"/>
      <c r="BT1789" s="134"/>
      <c r="BU1789" s="134"/>
      <c r="BV1789" s="134"/>
      <c r="BW1789" s="134"/>
      <c r="BX1789" s="134"/>
      <c r="BY1789" s="134"/>
      <c r="BZ1789" s="134"/>
      <c r="CA1789" s="134"/>
      <c r="CB1789" s="134"/>
    </row>
    <row r="1790" spans="1:97" s="135" customFormat="1" ht="12.75" customHeight="1">
      <c r="A1790" s="265"/>
      <c r="B1790" s="969" t="s">
        <v>33</v>
      </c>
      <c r="C1790" s="970"/>
      <c r="D1790" s="971"/>
      <c r="E1790" s="940" t="s">
        <v>750</v>
      </c>
      <c r="F1790" s="941"/>
      <c r="G1790" s="941"/>
      <c r="H1790" s="941"/>
      <c r="I1790" s="941"/>
      <c r="J1790" s="941"/>
      <c r="K1790" s="941"/>
      <c r="L1790" s="941"/>
      <c r="M1790" s="941"/>
      <c r="N1790" s="941"/>
      <c r="O1790" s="941"/>
      <c r="P1790" s="941"/>
      <c r="Q1790" s="941"/>
      <c r="R1790" s="941"/>
      <c r="S1790" s="941"/>
      <c r="T1790" s="941"/>
      <c r="U1790" s="941"/>
      <c r="V1790" s="941"/>
      <c r="W1790" s="941"/>
      <c r="X1790" s="941"/>
      <c r="Y1790" s="941"/>
      <c r="Z1790" s="941"/>
      <c r="AA1790" s="941"/>
      <c r="AB1790" s="941"/>
      <c r="AC1790" s="941"/>
      <c r="AD1790" s="941"/>
      <c r="AE1790" s="941"/>
      <c r="AF1790" s="941"/>
      <c r="AG1790" s="941"/>
      <c r="AH1790" s="941"/>
      <c r="AI1790" s="941"/>
      <c r="AJ1790" s="941"/>
      <c r="AK1790" s="941"/>
      <c r="AL1790" s="941"/>
      <c r="AM1790" s="941"/>
      <c r="AN1790" s="941"/>
      <c r="AO1790" s="941"/>
      <c r="AP1790" s="941"/>
      <c r="AQ1790" s="941"/>
      <c r="AR1790" s="941"/>
      <c r="AS1790" s="941"/>
      <c r="AT1790" s="941"/>
      <c r="AU1790" s="941"/>
      <c r="AV1790" s="941"/>
      <c r="AW1790" s="941"/>
      <c r="AX1790" s="941"/>
      <c r="AY1790" s="941"/>
      <c r="AZ1790" s="941"/>
      <c r="BA1790" s="941"/>
      <c r="BB1790" s="941"/>
      <c r="BC1790" s="941"/>
      <c r="BD1790" s="941"/>
      <c r="BE1790" s="941"/>
      <c r="BF1790" s="942"/>
      <c r="BG1790" s="899"/>
      <c r="BH1790" s="900"/>
      <c r="BI1790" s="900"/>
      <c r="BJ1790" s="900"/>
      <c r="BK1790" s="900"/>
      <c r="BL1790" s="901"/>
      <c r="BM1790" s="134"/>
      <c r="BN1790" s="134"/>
      <c r="BO1790" s="134"/>
      <c r="BP1790" s="134"/>
      <c r="BQ1790" s="134"/>
      <c r="BR1790" s="134"/>
      <c r="BS1790" s="134"/>
      <c r="BT1790" s="134"/>
      <c r="BU1790" s="134"/>
      <c r="BV1790" s="134"/>
      <c r="BW1790" s="134"/>
      <c r="BX1790" s="134"/>
      <c r="BY1790" s="134"/>
      <c r="BZ1790" s="134"/>
      <c r="CA1790" s="134"/>
      <c r="CB1790" s="134"/>
    </row>
    <row r="1791" spans="1:97" s="135" customFormat="1" ht="12.75" customHeight="1">
      <c r="A1791" s="265"/>
      <c r="B1791" s="972"/>
      <c r="C1791" s="973"/>
      <c r="D1791" s="974"/>
      <c r="E1791" s="943"/>
      <c r="F1791" s="944"/>
      <c r="G1791" s="944"/>
      <c r="H1791" s="944"/>
      <c r="I1791" s="944"/>
      <c r="J1791" s="944"/>
      <c r="K1791" s="944"/>
      <c r="L1791" s="944"/>
      <c r="M1791" s="944"/>
      <c r="N1791" s="944"/>
      <c r="O1791" s="944"/>
      <c r="P1791" s="944"/>
      <c r="Q1791" s="944"/>
      <c r="R1791" s="944"/>
      <c r="S1791" s="944"/>
      <c r="T1791" s="944"/>
      <c r="U1791" s="944"/>
      <c r="V1791" s="944"/>
      <c r="W1791" s="944"/>
      <c r="X1791" s="944"/>
      <c r="Y1791" s="944"/>
      <c r="Z1791" s="944"/>
      <c r="AA1791" s="944"/>
      <c r="AB1791" s="944"/>
      <c r="AC1791" s="944"/>
      <c r="AD1791" s="944"/>
      <c r="AE1791" s="944"/>
      <c r="AF1791" s="944"/>
      <c r="AG1791" s="944"/>
      <c r="AH1791" s="944"/>
      <c r="AI1791" s="944"/>
      <c r="AJ1791" s="944"/>
      <c r="AK1791" s="944"/>
      <c r="AL1791" s="944"/>
      <c r="AM1791" s="944"/>
      <c r="AN1791" s="944"/>
      <c r="AO1791" s="944"/>
      <c r="AP1791" s="944"/>
      <c r="AQ1791" s="944"/>
      <c r="AR1791" s="944"/>
      <c r="AS1791" s="944"/>
      <c r="AT1791" s="944"/>
      <c r="AU1791" s="944"/>
      <c r="AV1791" s="944"/>
      <c r="AW1791" s="944"/>
      <c r="AX1791" s="944"/>
      <c r="AY1791" s="944"/>
      <c r="AZ1791" s="944"/>
      <c r="BA1791" s="944"/>
      <c r="BB1791" s="944"/>
      <c r="BC1791" s="944"/>
      <c r="BD1791" s="944"/>
      <c r="BE1791" s="944"/>
      <c r="BF1791" s="945"/>
      <c r="BG1791" s="902"/>
      <c r="BH1791" s="903"/>
      <c r="BI1791" s="903"/>
      <c r="BJ1791" s="903"/>
      <c r="BK1791" s="903"/>
      <c r="BL1791" s="904"/>
      <c r="BM1791" s="134"/>
      <c r="BN1791" s="134"/>
      <c r="BO1791" s="134"/>
      <c r="BP1791" s="134"/>
      <c r="BQ1791" s="134"/>
      <c r="BR1791" s="134"/>
      <c r="BS1791" s="134"/>
      <c r="BT1791" s="134"/>
      <c r="BU1791" s="134"/>
      <c r="BV1791" s="134"/>
      <c r="BW1791" s="134"/>
      <c r="BX1791" s="134"/>
      <c r="BY1791" s="134"/>
      <c r="BZ1791" s="134"/>
      <c r="CA1791" s="134"/>
      <c r="CB1791" s="134"/>
    </row>
    <row r="1792" spans="1:97" s="135" customFormat="1" ht="12.75" customHeight="1">
      <c r="A1792" s="265"/>
      <c r="B1792" s="972"/>
      <c r="C1792" s="973"/>
      <c r="D1792" s="974"/>
      <c r="E1792" s="943"/>
      <c r="F1792" s="944"/>
      <c r="G1792" s="944"/>
      <c r="H1792" s="944"/>
      <c r="I1792" s="944"/>
      <c r="J1792" s="944"/>
      <c r="K1792" s="944"/>
      <c r="L1792" s="944"/>
      <c r="M1792" s="944"/>
      <c r="N1792" s="944"/>
      <c r="O1792" s="944"/>
      <c r="P1792" s="944"/>
      <c r="Q1792" s="944"/>
      <c r="R1792" s="944"/>
      <c r="S1792" s="944"/>
      <c r="T1792" s="944"/>
      <c r="U1792" s="944"/>
      <c r="V1792" s="944"/>
      <c r="W1792" s="944"/>
      <c r="X1792" s="944"/>
      <c r="Y1792" s="944"/>
      <c r="Z1792" s="944"/>
      <c r="AA1792" s="944"/>
      <c r="AB1792" s="944"/>
      <c r="AC1792" s="944"/>
      <c r="AD1792" s="944"/>
      <c r="AE1792" s="944"/>
      <c r="AF1792" s="944"/>
      <c r="AG1792" s="944"/>
      <c r="AH1792" s="944"/>
      <c r="AI1792" s="944"/>
      <c r="AJ1792" s="944"/>
      <c r="AK1792" s="944"/>
      <c r="AL1792" s="944"/>
      <c r="AM1792" s="944"/>
      <c r="AN1792" s="944"/>
      <c r="AO1792" s="944"/>
      <c r="AP1792" s="944"/>
      <c r="AQ1792" s="944"/>
      <c r="AR1792" s="944"/>
      <c r="AS1792" s="944"/>
      <c r="AT1792" s="944"/>
      <c r="AU1792" s="944"/>
      <c r="AV1792" s="944"/>
      <c r="AW1792" s="944"/>
      <c r="AX1792" s="944"/>
      <c r="AY1792" s="944"/>
      <c r="AZ1792" s="944"/>
      <c r="BA1792" s="944"/>
      <c r="BB1792" s="944"/>
      <c r="BC1792" s="944"/>
      <c r="BD1792" s="944"/>
      <c r="BE1792" s="944"/>
      <c r="BF1792" s="945"/>
      <c r="BG1792" s="902"/>
      <c r="BH1792" s="903"/>
      <c r="BI1792" s="903"/>
      <c r="BJ1792" s="903"/>
      <c r="BK1792" s="903"/>
      <c r="BL1792" s="904"/>
      <c r="BM1792" s="134"/>
      <c r="BN1792" s="134"/>
      <c r="BO1792" s="134"/>
      <c r="BP1792" s="134"/>
      <c r="BQ1792" s="134"/>
      <c r="BR1792" s="134"/>
      <c r="BS1792" s="134"/>
      <c r="BT1792" s="134"/>
      <c r="BU1792" s="134"/>
      <c r="BV1792" s="134"/>
      <c r="BW1792" s="134"/>
      <c r="BX1792" s="134"/>
      <c r="BY1792" s="134"/>
      <c r="BZ1792" s="134"/>
      <c r="CA1792" s="134"/>
      <c r="CB1792" s="134"/>
    </row>
    <row r="1793" spans="1:80" s="135" customFormat="1" ht="12.75" customHeight="1">
      <c r="A1793" s="265"/>
      <c r="B1793" s="972"/>
      <c r="C1793" s="973"/>
      <c r="D1793" s="974"/>
      <c r="E1793" s="943"/>
      <c r="F1793" s="944"/>
      <c r="G1793" s="944"/>
      <c r="H1793" s="944"/>
      <c r="I1793" s="944"/>
      <c r="J1793" s="944"/>
      <c r="K1793" s="944"/>
      <c r="L1793" s="944"/>
      <c r="M1793" s="944"/>
      <c r="N1793" s="944"/>
      <c r="O1793" s="944"/>
      <c r="P1793" s="944"/>
      <c r="Q1793" s="944"/>
      <c r="R1793" s="944"/>
      <c r="S1793" s="944"/>
      <c r="T1793" s="944"/>
      <c r="U1793" s="944"/>
      <c r="V1793" s="944"/>
      <c r="W1793" s="944"/>
      <c r="X1793" s="944"/>
      <c r="Y1793" s="944"/>
      <c r="Z1793" s="944"/>
      <c r="AA1793" s="944"/>
      <c r="AB1793" s="944"/>
      <c r="AC1793" s="944"/>
      <c r="AD1793" s="944"/>
      <c r="AE1793" s="944"/>
      <c r="AF1793" s="944"/>
      <c r="AG1793" s="944"/>
      <c r="AH1793" s="944"/>
      <c r="AI1793" s="944"/>
      <c r="AJ1793" s="944"/>
      <c r="AK1793" s="944"/>
      <c r="AL1793" s="944"/>
      <c r="AM1793" s="944"/>
      <c r="AN1793" s="944"/>
      <c r="AO1793" s="944"/>
      <c r="AP1793" s="944"/>
      <c r="AQ1793" s="944"/>
      <c r="AR1793" s="944"/>
      <c r="AS1793" s="944"/>
      <c r="AT1793" s="944"/>
      <c r="AU1793" s="944"/>
      <c r="AV1793" s="944"/>
      <c r="AW1793" s="944"/>
      <c r="AX1793" s="944"/>
      <c r="AY1793" s="944"/>
      <c r="AZ1793" s="944"/>
      <c r="BA1793" s="944"/>
      <c r="BB1793" s="944"/>
      <c r="BC1793" s="944"/>
      <c r="BD1793" s="944"/>
      <c r="BE1793" s="944"/>
      <c r="BF1793" s="945"/>
      <c r="BG1793" s="902"/>
      <c r="BH1793" s="903"/>
      <c r="BI1793" s="903"/>
      <c r="BJ1793" s="903"/>
      <c r="BK1793" s="903"/>
      <c r="BL1793" s="904"/>
      <c r="BM1793" s="134"/>
      <c r="BN1793" s="134"/>
      <c r="BO1793" s="134"/>
      <c r="BP1793" s="134"/>
      <c r="BQ1793" s="134"/>
      <c r="BR1793" s="134"/>
      <c r="BS1793" s="134"/>
      <c r="BT1793" s="134"/>
      <c r="BU1793" s="134"/>
      <c r="BV1793" s="134"/>
      <c r="BW1793" s="134"/>
      <c r="BX1793" s="134"/>
      <c r="BY1793" s="134"/>
      <c r="BZ1793" s="134"/>
      <c r="CA1793" s="134"/>
      <c r="CB1793" s="134"/>
    </row>
    <row r="1794" spans="1:80" s="135" customFormat="1" ht="12.75" customHeight="1">
      <c r="A1794" s="265"/>
      <c r="B1794" s="975"/>
      <c r="C1794" s="976"/>
      <c r="D1794" s="977"/>
      <c r="E1794" s="943"/>
      <c r="F1794" s="944"/>
      <c r="G1794" s="944"/>
      <c r="H1794" s="944"/>
      <c r="I1794" s="944"/>
      <c r="J1794" s="944"/>
      <c r="K1794" s="944"/>
      <c r="L1794" s="944"/>
      <c r="M1794" s="944"/>
      <c r="N1794" s="944"/>
      <c r="O1794" s="944"/>
      <c r="P1794" s="944"/>
      <c r="Q1794" s="944"/>
      <c r="R1794" s="944"/>
      <c r="S1794" s="944"/>
      <c r="T1794" s="944"/>
      <c r="U1794" s="944"/>
      <c r="V1794" s="944"/>
      <c r="W1794" s="944"/>
      <c r="X1794" s="944"/>
      <c r="Y1794" s="944"/>
      <c r="Z1794" s="944"/>
      <c r="AA1794" s="944"/>
      <c r="AB1794" s="944"/>
      <c r="AC1794" s="944"/>
      <c r="AD1794" s="944"/>
      <c r="AE1794" s="944"/>
      <c r="AF1794" s="944"/>
      <c r="AG1794" s="944"/>
      <c r="AH1794" s="944"/>
      <c r="AI1794" s="944"/>
      <c r="AJ1794" s="944"/>
      <c r="AK1794" s="944"/>
      <c r="AL1794" s="944"/>
      <c r="AM1794" s="944"/>
      <c r="AN1794" s="944"/>
      <c r="AO1794" s="944"/>
      <c r="AP1794" s="944"/>
      <c r="AQ1794" s="944"/>
      <c r="AR1794" s="944"/>
      <c r="AS1794" s="944"/>
      <c r="AT1794" s="944"/>
      <c r="AU1794" s="944"/>
      <c r="AV1794" s="944"/>
      <c r="AW1794" s="944"/>
      <c r="AX1794" s="944"/>
      <c r="AY1794" s="944"/>
      <c r="AZ1794" s="944"/>
      <c r="BA1794" s="944"/>
      <c r="BB1794" s="944"/>
      <c r="BC1794" s="944"/>
      <c r="BD1794" s="944"/>
      <c r="BE1794" s="944"/>
      <c r="BF1794" s="945"/>
      <c r="BG1794" s="902"/>
      <c r="BH1794" s="903"/>
      <c r="BI1794" s="903"/>
      <c r="BJ1794" s="903"/>
      <c r="BK1794" s="903"/>
      <c r="BL1794" s="904"/>
      <c r="BM1794" s="134"/>
      <c r="BN1794" s="134"/>
      <c r="BO1794" s="134"/>
      <c r="BP1794" s="134"/>
      <c r="BQ1794" s="134"/>
      <c r="BR1794" s="134"/>
      <c r="BS1794" s="134"/>
      <c r="BT1794" s="134"/>
      <c r="BU1794" s="134"/>
      <c r="BV1794" s="134"/>
      <c r="BW1794" s="134"/>
      <c r="BX1794" s="134"/>
      <c r="BY1794" s="134"/>
      <c r="BZ1794" s="134"/>
      <c r="CA1794" s="134"/>
      <c r="CB1794" s="134"/>
    </row>
    <row r="1795" spans="1:80" s="135" customFormat="1" ht="12.75" customHeight="1">
      <c r="A1795" s="265"/>
      <c r="B1795" s="969" t="s">
        <v>34</v>
      </c>
      <c r="C1795" s="970"/>
      <c r="D1795" s="971"/>
      <c r="E1795" s="940" t="s">
        <v>751</v>
      </c>
      <c r="F1795" s="941"/>
      <c r="G1795" s="941"/>
      <c r="H1795" s="941"/>
      <c r="I1795" s="941"/>
      <c r="J1795" s="941"/>
      <c r="K1795" s="941"/>
      <c r="L1795" s="941"/>
      <c r="M1795" s="941"/>
      <c r="N1795" s="941"/>
      <c r="O1795" s="941"/>
      <c r="P1795" s="941"/>
      <c r="Q1795" s="941"/>
      <c r="R1795" s="941"/>
      <c r="S1795" s="941"/>
      <c r="T1795" s="941"/>
      <c r="U1795" s="941"/>
      <c r="V1795" s="941"/>
      <c r="W1795" s="941"/>
      <c r="X1795" s="941"/>
      <c r="Y1795" s="941"/>
      <c r="Z1795" s="941"/>
      <c r="AA1795" s="941"/>
      <c r="AB1795" s="941"/>
      <c r="AC1795" s="941"/>
      <c r="AD1795" s="941"/>
      <c r="AE1795" s="941"/>
      <c r="AF1795" s="941"/>
      <c r="AG1795" s="941"/>
      <c r="AH1795" s="941"/>
      <c r="AI1795" s="941"/>
      <c r="AJ1795" s="941"/>
      <c r="AK1795" s="941"/>
      <c r="AL1795" s="941"/>
      <c r="AM1795" s="941"/>
      <c r="AN1795" s="941"/>
      <c r="AO1795" s="941"/>
      <c r="AP1795" s="941"/>
      <c r="AQ1795" s="941"/>
      <c r="AR1795" s="941"/>
      <c r="AS1795" s="941"/>
      <c r="AT1795" s="941"/>
      <c r="AU1795" s="941"/>
      <c r="AV1795" s="941"/>
      <c r="AW1795" s="941"/>
      <c r="AX1795" s="941"/>
      <c r="AY1795" s="941"/>
      <c r="AZ1795" s="941"/>
      <c r="BA1795" s="941"/>
      <c r="BB1795" s="941"/>
      <c r="BC1795" s="941"/>
      <c r="BD1795" s="941"/>
      <c r="BE1795" s="941"/>
      <c r="BF1795" s="942"/>
      <c r="BG1795" s="899"/>
      <c r="BH1795" s="900"/>
      <c r="BI1795" s="900"/>
      <c r="BJ1795" s="900"/>
      <c r="BK1795" s="900"/>
      <c r="BL1795" s="901"/>
      <c r="BM1795" s="134"/>
      <c r="BN1795" s="134"/>
      <c r="BO1795" s="134"/>
      <c r="BP1795" s="134"/>
      <c r="BQ1795" s="134"/>
      <c r="BR1795" s="134"/>
      <c r="BS1795" s="134"/>
      <c r="BT1795" s="134"/>
      <c r="BU1795" s="134"/>
      <c r="BV1795" s="134"/>
      <c r="BW1795" s="134"/>
      <c r="BX1795" s="134"/>
      <c r="BY1795" s="134"/>
      <c r="BZ1795" s="134"/>
      <c r="CA1795" s="134"/>
      <c r="CB1795" s="134"/>
    </row>
    <row r="1796" spans="1:80" s="135" customFormat="1" ht="12.75" customHeight="1">
      <c r="A1796" s="265"/>
      <c r="B1796" s="972"/>
      <c r="C1796" s="973"/>
      <c r="D1796" s="974"/>
      <c r="E1796" s="943"/>
      <c r="F1796" s="944"/>
      <c r="G1796" s="944"/>
      <c r="H1796" s="944"/>
      <c r="I1796" s="944"/>
      <c r="J1796" s="944"/>
      <c r="K1796" s="944"/>
      <c r="L1796" s="944"/>
      <c r="M1796" s="944"/>
      <c r="N1796" s="944"/>
      <c r="O1796" s="944"/>
      <c r="P1796" s="944"/>
      <c r="Q1796" s="944"/>
      <c r="R1796" s="944"/>
      <c r="S1796" s="944"/>
      <c r="T1796" s="944"/>
      <c r="U1796" s="944"/>
      <c r="V1796" s="944"/>
      <c r="W1796" s="944"/>
      <c r="X1796" s="944"/>
      <c r="Y1796" s="944"/>
      <c r="Z1796" s="944"/>
      <c r="AA1796" s="944"/>
      <c r="AB1796" s="944"/>
      <c r="AC1796" s="944"/>
      <c r="AD1796" s="944"/>
      <c r="AE1796" s="944"/>
      <c r="AF1796" s="944"/>
      <c r="AG1796" s="944"/>
      <c r="AH1796" s="944"/>
      <c r="AI1796" s="944"/>
      <c r="AJ1796" s="944"/>
      <c r="AK1796" s="944"/>
      <c r="AL1796" s="944"/>
      <c r="AM1796" s="944"/>
      <c r="AN1796" s="944"/>
      <c r="AO1796" s="944"/>
      <c r="AP1796" s="944"/>
      <c r="AQ1796" s="944"/>
      <c r="AR1796" s="944"/>
      <c r="AS1796" s="944"/>
      <c r="AT1796" s="944"/>
      <c r="AU1796" s="944"/>
      <c r="AV1796" s="944"/>
      <c r="AW1796" s="944"/>
      <c r="AX1796" s="944"/>
      <c r="AY1796" s="944"/>
      <c r="AZ1796" s="944"/>
      <c r="BA1796" s="944"/>
      <c r="BB1796" s="944"/>
      <c r="BC1796" s="944"/>
      <c r="BD1796" s="944"/>
      <c r="BE1796" s="944"/>
      <c r="BF1796" s="945"/>
      <c r="BG1796" s="902"/>
      <c r="BH1796" s="903"/>
      <c r="BI1796" s="903"/>
      <c r="BJ1796" s="903"/>
      <c r="BK1796" s="903"/>
      <c r="BL1796" s="904"/>
      <c r="BM1796" s="134"/>
      <c r="BN1796" s="134"/>
      <c r="BO1796" s="134"/>
      <c r="BP1796" s="134"/>
      <c r="BQ1796" s="134"/>
      <c r="BR1796" s="134"/>
      <c r="BS1796" s="134"/>
      <c r="BT1796" s="134"/>
      <c r="BU1796" s="134"/>
      <c r="BV1796" s="134"/>
      <c r="BW1796" s="134"/>
      <c r="BX1796" s="134"/>
      <c r="BY1796" s="134"/>
      <c r="BZ1796" s="134"/>
      <c r="CA1796" s="134"/>
      <c r="CB1796" s="134"/>
    </row>
    <row r="1797" spans="1:80" s="135" customFormat="1" ht="12.75" customHeight="1">
      <c r="A1797" s="265"/>
      <c r="B1797" s="975"/>
      <c r="C1797" s="976"/>
      <c r="D1797" s="977"/>
      <c r="E1797" s="943"/>
      <c r="F1797" s="944"/>
      <c r="G1797" s="944"/>
      <c r="H1797" s="944"/>
      <c r="I1797" s="944"/>
      <c r="J1797" s="944"/>
      <c r="K1797" s="944"/>
      <c r="L1797" s="944"/>
      <c r="M1797" s="944"/>
      <c r="N1797" s="944"/>
      <c r="O1797" s="944"/>
      <c r="P1797" s="944"/>
      <c r="Q1797" s="944"/>
      <c r="R1797" s="944"/>
      <c r="S1797" s="944"/>
      <c r="T1797" s="944"/>
      <c r="U1797" s="944"/>
      <c r="V1797" s="944"/>
      <c r="W1797" s="944"/>
      <c r="X1797" s="944"/>
      <c r="Y1797" s="944"/>
      <c r="Z1797" s="944"/>
      <c r="AA1797" s="944"/>
      <c r="AB1797" s="944"/>
      <c r="AC1797" s="944"/>
      <c r="AD1797" s="944"/>
      <c r="AE1797" s="944"/>
      <c r="AF1797" s="944"/>
      <c r="AG1797" s="944"/>
      <c r="AH1797" s="944"/>
      <c r="AI1797" s="944"/>
      <c r="AJ1797" s="944"/>
      <c r="AK1797" s="944"/>
      <c r="AL1797" s="944"/>
      <c r="AM1797" s="944"/>
      <c r="AN1797" s="944"/>
      <c r="AO1797" s="944"/>
      <c r="AP1797" s="944"/>
      <c r="AQ1797" s="944"/>
      <c r="AR1797" s="944"/>
      <c r="AS1797" s="944"/>
      <c r="AT1797" s="944"/>
      <c r="AU1797" s="944"/>
      <c r="AV1797" s="944"/>
      <c r="AW1797" s="944"/>
      <c r="AX1797" s="944"/>
      <c r="AY1797" s="944"/>
      <c r="AZ1797" s="944"/>
      <c r="BA1797" s="944"/>
      <c r="BB1797" s="944"/>
      <c r="BC1797" s="944"/>
      <c r="BD1797" s="944"/>
      <c r="BE1797" s="944"/>
      <c r="BF1797" s="945"/>
      <c r="BG1797" s="902"/>
      <c r="BH1797" s="903"/>
      <c r="BI1797" s="903"/>
      <c r="BJ1797" s="903"/>
      <c r="BK1797" s="903"/>
      <c r="BL1797" s="904"/>
      <c r="BM1797" s="134"/>
      <c r="BN1797" s="134"/>
      <c r="BO1797" s="134"/>
      <c r="BP1797" s="134"/>
      <c r="BQ1797" s="134"/>
      <c r="BR1797" s="134"/>
      <c r="BS1797" s="134"/>
      <c r="BT1797" s="134"/>
      <c r="BU1797" s="134"/>
      <c r="BV1797" s="134"/>
      <c r="BW1797" s="134"/>
      <c r="BX1797" s="134"/>
      <c r="BY1797" s="134"/>
      <c r="BZ1797" s="134"/>
      <c r="CA1797" s="134"/>
      <c r="CB1797" s="134"/>
    </row>
    <row r="1798" spans="1:80" s="135" customFormat="1" ht="12.75" customHeight="1">
      <c r="A1798" s="265"/>
      <c r="B1798" s="969" t="s">
        <v>35</v>
      </c>
      <c r="C1798" s="970"/>
      <c r="D1798" s="971"/>
      <c r="E1798" s="940" t="s">
        <v>752</v>
      </c>
      <c r="F1798" s="941"/>
      <c r="G1798" s="941"/>
      <c r="H1798" s="941"/>
      <c r="I1798" s="941"/>
      <c r="J1798" s="941"/>
      <c r="K1798" s="941"/>
      <c r="L1798" s="941"/>
      <c r="M1798" s="941"/>
      <c r="N1798" s="941"/>
      <c r="O1798" s="941"/>
      <c r="P1798" s="941"/>
      <c r="Q1798" s="941"/>
      <c r="R1798" s="941"/>
      <c r="S1798" s="941"/>
      <c r="T1798" s="941"/>
      <c r="U1798" s="941"/>
      <c r="V1798" s="941"/>
      <c r="W1798" s="941"/>
      <c r="X1798" s="941"/>
      <c r="Y1798" s="941"/>
      <c r="Z1798" s="941"/>
      <c r="AA1798" s="941"/>
      <c r="AB1798" s="941"/>
      <c r="AC1798" s="941"/>
      <c r="AD1798" s="941"/>
      <c r="AE1798" s="941"/>
      <c r="AF1798" s="941"/>
      <c r="AG1798" s="941"/>
      <c r="AH1798" s="941"/>
      <c r="AI1798" s="941"/>
      <c r="AJ1798" s="941"/>
      <c r="AK1798" s="941"/>
      <c r="AL1798" s="941"/>
      <c r="AM1798" s="941"/>
      <c r="AN1798" s="941"/>
      <c r="AO1798" s="941"/>
      <c r="AP1798" s="941"/>
      <c r="AQ1798" s="941"/>
      <c r="AR1798" s="941"/>
      <c r="AS1798" s="941"/>
      <c r="AT1798" s="941"/>
      <c r="AU1798" s="941"/>
      <c r="AV1798" s="941"/>
      <c r="AW1798" s="941"/>
      <c r="AX1798" s="941"/>
      <c r="AY1798" s="941"/>
      <c r="AZ1798" s="941"/>
      <c r="BA1798" s="941"/>
      <c r="BB1798" s="941"/>
      <c r="BC1798" s="941"/>
      <c r="BD1798" s="941"/>
      <c r="BE1798" s="941"/>
      <c r="BF1798" s="942"/>
      <c r="BG1798" s="899"/>
      <c r="BH1798" s="900"/>
      <c r="BI1798" s="900"/>
      <c r="BJ1798" s="900"/>
      <c r="BK1798" s="900"/>
      <c r="BL1798" s="901"/>
      <c r="BM1798" s="134"/>
      <c r="BN1798" s="134"/>
      <c r="BO1798" s="134"/>
      <c r="BP1798" s="134"/>
      <c r="BQ1798" s="134"/>
      <c r="BR1798" s="134"/>
      <c r="BS1798" s="134"/>
      <c r="BT1798" s="134"/>
      <c r="BU1798" s="134"/>
      <c r="BV1798" s="134"/>
      <c r="BW1798" s="134"/>
      <c r="BX1798" s="134"/>
      <c r="BY1798" s="134"/>
      <c r="BZ1798" s="134"/>
      <c r="CA1798" s="134"/>
      <c r="CB1798" s="134"/>
    </row>
    <row r="1799" spans="1:80" s="135" customFormat="1" ht="12.75" customHeight="1">
      <c r="A1799" s="265"/>
      <c r="B1799" s="972"/>
      <c r="C1799" s="973"/>
      <c r="D1799" s="974"/>
      <c r="E1799" s="943"/>
      <c r="F1799" s="944"/>
      <c r="G1799" s="944"/>
      <c r="H1799" s="944"/>
      <c r="I1799" s="944"/>
      <c r="J1799" s="944"/>
      <c r="K1799" s="944"/>
      <c r="L1799" s="944"/>
      <c r="M1799" s="944"/>
      <c r="N1799" s="944"/>
      <c r="O1799" s="944"/>
      <c r="P1799" s="944"/>
      <c r="Q1799" s="944"/>
      <c r="R1799" s="944"/>
      <c r="S1799" s="944"/>
      <c r="T1799" s="944"/>
      <c r="U1799" s="944"/>
      <c r="V1799" s="944"/>
      <c r="W1799" s="944"/>
      <c r="X1799" s="944"/>
      <c r="Y1799" s="944"/>
      <c r="Z1799" s="944"/>
      <c r="AA1799" s="944"/>
      <c r="AB1799" s="944"/>
      <c r="AC1799" s="944"/>
      <c r="AD1799" s="944"/>
      <c r="AE1799" s="944"/>
      <c r="AF1799" s="944"/>
      <c r="AG1799" s="944"/>
      <c r="AH1799" s="944"/>
      <c r="AI1799" s="944"/>
      <c r="AJ1799" s="944"/>
      <c r="AK1799" s="944"/>
      <c r="AL1799" s="944"/>
      <c r="AM1799" s="944"/>
      <c r="AN1799" s="944"/>
      <c r="AO1799" s="944"/>
      <c r="AP1799" s="944"/>
      <c r="AQ1799" s="944"/>
      <c r="AR1799" s="944"/>
      <c r="AS1799" s="944"/>
      <c r="AT1799" s="944"/>
      <c r="AU1799" s="944"/>
      <c r="AV1799" s="944"/>
      <c r="AW1799" s="944"/>
      <c r="AX1799" s="944"/>
      <c r="AY1799" s="944"/>
      <c r="AZ1799" s="944"/>
      <c r="BA1799" s="944"/>
      <c r="BB1799" s="944"/>
      <c r="BC1799" s="944"/>
      <c r="BD1799" s="944"/>
      <c r="BE1799" s="944"/>
      <c r="BF1799" s="945"/>
      <c r="BG1799" s="902"/>
      <c r="BH1799" s="903"/>
      <c r="BI1799" s="903"/>
      <c r="BJ1799" s="903"/>
      <c r="BK1799" s="903"/>
      <c r="BL1799" s="904"/>
      <c r="BM1799" s="134"/>
      <c r="BN1799" s="134"/>
      <c r="BO1799" s="134"/>
      <c r="BP1799" s="134"/>
      <c r="BQ1799" s="134"/>
      <c r="BR1799" s="134"/>
      <c r="BS1799" s="134"/>
      <c r="BT1799" s="134"/>
      <c r="BU1799" s="134"/>
      <c r="BV1799" s="134"/>
      <c r="BW1799" s="134"/>
      <c r="BX1799" s="134"/>
      <c r="BY1799" s="134"/>
      <c r="BZ1799" s="134"/>
      <c r="CA1799" s="134"/>
      <c r="CB1799" s="134"/>
    </row>
    <row r="1800" spans="1:80" s="135" customFormat="1" ht="12.75" customHeight="1">
      <c r="A1800" s="265"/>
      <c r="B1800" s="972"/>
      <c r="C1800" s="973"/>
      <c r="D1800" s="974"/>
      <c r="E1800" s="943"/>
      <c r="F1800" s="944"/>
      <c r="G1800" s="944"/>
      <c r="H1800" s="944"/>
      <c r="I1800" s="944"/>
      <c r="J1800" s="944"/>
      <c r="K1800" s="944"/>
      <c r="L1800" s="944"/>
      <c r="M1800" s="944"/>
      <c r="N1800" s="944"/>
      <c r="O1800" s="944"/>
      <c r="P1800" s="944"/>
      <c r="Q1800" s="944"/>
      <c r="R1800" s="944"/>
      <c r="S1800" s="944"/>
      <c r="T1800" s="944"/>
      <c r="U1800" s="944"/>
      <c r="V1800" s="944"/>
      <c r="W1800" s="944"/>
      <c r="X1800" s="944"/>
      <c r="Y1800" s="944"/>
      <c r="Z1800" s="944"/>
      <c r="AA1800" s="944"/>
      <c r="AB1800" s="944"/>
      <c r="AC1800" s="944"/>
      <c r="AD1800" s="944"/>
      <c r="AE1800" s="944"/>
      <c r="AF1800" s="944"/>
      <c r="AG1800" s="944"/>
      <c r="AH1800" s="944"/>
      <c r="AI1800" s="944"/>
      <c r="AJ1800" s="944"/>
      <c r="AK1800" s="944"/>
      <c r="AL1800" s="944"/>
      <c r="AM1800" s="944"/>
      <c r="AN1800" s="944"/>
      <c r="AO1800" s="944"/>
      <c r="AP1800" s="944"/>
      <c r="AQ1800" s="944"/>
      <c r="AR1800" s="944"/>
      <c r="AS1800" s="944"/>
      <c r="AT1800" s="944"/>
      <c r="AU1800" s="944"/>
      <c r="AV1800" s="944"/>
      <c r="AW1800" s="944"/>
      <c r="AX1800" s="944"/>
      <c r="AY1800" s="944"/>
      <c r="AZ1800" s="944"/>
      <c r="BA1800" s="944"/>
      <c r="BB1800" s="944"/>
      <c r="BC1800" s="944"/>
      <c r="BD1800" s="944"/>
      <c r="BE1800" s="944"/>
      <c r="BF1800" s="945"/>
      <c r="BG1800" s="902"/>
      <c r="BH1800" s="903"/>
      <c r="BI1800" s="903"/>
      <c r="BJ1800" s="903"/>
      <c r="BK1800" s="903"/>
      <c r="BL1800" s="904"/>
      <c r="BM1800" s="134"/>
      <c r="BN1800" s="134"/>
      <c r="BO1800" s="134"/>
      <c r="BP1800" s="134"/>
      <c r="BQ1800" s="134"/>
      <c r="BR1800" s="134"/>
      <c r="BS1800" s="134"/>
      <c r="BT1800" s="134"/>
      <c r="BU1800" s="134"/>
      <c r="BV1800" s="134"/>
      <c r="BW1800" s="134"/>
      <c r="BX1800" s="134"/>
      <c r="BY1800" s="134"/>
      <c r="BZ1800" s="134"/>
      <c r="CA1800" s="134"/>
      <c r="CB1800" s="134"/>
    </row>
    <row r="1801" spans="1:80" s="135" customFormat="1" ht="12.75" customHeight="1">
      <c r="A1801" s="265"/>
      <c r="B1801" s="972"/>
      <c r="C1801" s="973"/>
      <c r="D1801" s="974"/>
      <c r="E1801" s="951" t="s">
        <v>6</v>
      </c>
      <c r="F1801" s="952"/>
      <c r="G1801" s="949" t="s">
        <v>753</v>
      </c>
      <c r="H1801" s="949"/>
      <c r="I1801" s="949"/>
      <c r="J1801" s="949"/>
      <c r="K1801" s="949"/>
      <c r="L1801" s="949"/>
      <c r="M1801" s="949"/>
      <c r="N1801" s="949"/>
      <c r="O1801" s="949"/>
      <c r="P1801" s="949"/>
      <c r="Q1801" s="949"/>
      <c r="R1801" s="949"/>
      <c r="S1801" s="949"/>
      <c r="T1801" s="949"/>
      <c r="U1801" s="949"/>
      <c r="V1801" s="949"/>
      <c r="W1801" s="949"/>
      <c r="X1801" s="949"/>
      <c r="Y1801" s="949"/>
      <c r="Z1801" s="949"/>
      <c r="AA1801" s="949"/>
      <c r="AB1801" s="949"/>
      <c r="AC1801" s="949"/>
      <c r="AD1801" s="949"/>
      <c r="AE1801" s="949"/>
      <c r="AF1801" s="949"/>
      <c r="AG1801" s="949"/>
      <c r="AH1801" s="949"/>
      <c r="AI1801" s="949"/>
      <c r="AJ1801" s="949"/>
      <c r="AK1801" s="949"/>
      <c r="AL1801" s="949"/>
      <c r="AM1801" s="949"/>
      <c r="AN1801" s="949"/>
      <c r="AO1801" s="949"/>
      <c r="AP1801" s="949"/>
      <c r="AQ1801" s="949"/>
      <c r="AR1801" s="949"/>
      <c r="AS1801" s="949"/>
      <c r="AT1801" s="949"/>
      <c r="AU1801" s="949"/>
      <c r="AV1801" s="949"/>
      <c r="AW1801" s="949"/>
      <c r="AX1801" s="949"/>
      <c r="AY1801" s="949"/>
      <c r="AZ1801" s="949"/>
      <c r="BA1801" s="949"/>
      <c r="BB1801" s="949"/>
      <c r="BC1801" s="949"/>
      <c r="BD1801" s="949"/>
      <c r="BE1801" s="949"/>
      <c r="BF1801" s="950"/>
      <c r="BG1801" s="902"/>
      <c r="BH1801" s="903"/>
      <c r="BI1801" s="903"/>
      <c r="BJ1801" s="903"/>
      <c r="BK1801" s="903"/>
      <c r="BL1801" s="904"/>
      <c r="BM1801" s="134"/>
      <c r="BN1801" s="134"/>
      <c r="BO1801" s="134"/>
      <c r="BP1801" s="134"/>
      <c r="BQ1801" s="134"/>
      <c r="BR1801" s="134"/>
      <c r="BS1801" s="134"/>
      <c r="BT1801" s="134"/>
      <c r="BU1801" s="134"/>
      <c r="BV1801" s="134"/>
      <c r="BW1801" s="134"/>
      <c r="BX1801" s="134"/>
      <c r="BY1801" s="134"/>
      <c r="BZ1801" s="134"/>
      <c r="CA1801" s="134"/>
      <c r="CB1801" s="134"/>
    </row>
    <row r="1802" spans="1:80" s="135" customFormat="1" ht="12.75" customHeight="1">
      <c r="A1802" s="265"/>
      <c r="B1802" s="972"/>
      <c r="C1802" s="973"/>
      <c r="D1802" s="974"/>
      <c r="E1802" s="405"/>
      <c r="F1802" s="406"/>
      <c r="G1802" s="949"/>
      <c r="H1802" s="949"/>
      <c r="I1802" s="949"/>
      <c r="J1802" s="949"/>
      <c r="K1802" s="949"/>
      <c r="L1802" s="949"/>
      <c r="M1802" s="949"/>
      <c r="N1802" s="949"/>
      <c r="O1802" s="949"/>
      <c r="P1802" s="949"/>
      <c r="Q1802" s="949"/>
      <c r="R1802" s="949"/>
      <c r="S1802" s="949"/>
      <c r="T1802" s="949"/>
      <c r="U1802" s="949"/>
      <c r="V1802" s="949"/>
      <c r="W1802" s="949"/>
      <c r="X1802" s="949"/>
      <c r="Y1802" s="949"/>
      <c r="Z1802" s="949"/>
      <c r="AA1802" s="949"/>
      <c r="AB1802" s="949"/>
      <c r="AC1802" s="949"/>
      <c r="AD1802" s="949"/>
      <c r="AE1802" s="949"/>
      <c r="AF1802" s="949"/>
      <c r="AG1802" s="949"/>
      <c r="AH1802" s="949"/>
      <c r="AI1802" s="949"/>
      <c r="AJ1802" s="949"/>
      <c r="AK1802" s="949"/>
      <c r="AL1802" s="949"/>
      <c r="AM1802" s="949"/>
      <c r="AN1802" s="949"/>
      <c r="AO1802" s="949"/>
      <c r="AP1802" s="949"/>
      <c r="AQ1802" s="949"/>
      <c r="AR1802" s="949"/>
      <c r="AS1802" s="949"/>
      <c r="AT1802" s="949"/>
      <c r="AU1802" s="949"/>
      <c r="AV1802" s="949"/>
      <c r="AW1802" s="949"/>
      <c r="AX1802" s="949"/>
      <c r="AY1802" s="949"/>
      <c r="AZ1802" s="949"/>
      <c r="BA1802" s="949"/>
      <c r="BB1802" s="949"/>
      <c r="BC1802" s="949"/>
      <c r="BD1802" s="949"/>
      <c r="BE1802" s="949"/>
      <c r="BF1802" s="950"/>
      <c r="BG1802" s="902"/>
      <c r="BH1802" s="903"/>
      <c r="BI1802" s="903"/>
      <c r="BJ1802" s="903"/>
      <c r="BK1802" s="903"/>
      <c r="BL1802" s="904"/>
      <c r="BM1802" s="134"/>
      <c r="BN1802" s="134"/>
      <c r="BO1802" s="134"/>
      <c r="BP1802" s="134"/>
      <c r="BQ1802" s="134"/>
      <c r="BR1802" s="134"/>
      <c r="BS1802" s="134"/>
      <c r="BT1802" s="134"/>
      <c r="BU1802" s="134"/>
      <c r="BV1802" s="134"/>
      <c r="BW1802" s="134"/>
      <c r="BX1802" s="134"/>
      <c r="BY1802" s="134"/>
      <c r="BZ1802" s="134"/>
      <c r="CA1802" s="134"/>
      <c r="CB1802" s="134"/>
    </row>
    <row r="1803" spans="1:80" s="135" customFormat="1" ht="12.75" customHeight="1">
      <c r="A1803" s="265"/>
      <c r="B1803" s="972"/>
      <c r="C1803" s="973"/>
      <c r="D1803" s="974"/>
      <c r="E1803" s="307"/>
      <c r="F1803" s="308"/>
      <c r="G1803" s="949"/>
      <c r="H1803" s="949"/>
      <c r="I1803" s="949"/>
      <c r="J1803" s="949"/>
      <c r="K1803" s="949"/>
      <c r="L1803" s="949"/>
      <c r="M1803" s="949"/>
      <c r="N1803" s="949"/>
      <c r="O1803" s="949"/>
      <c r="P1803" s="949"/>
      <c r="Q1803" s="949"/>
      <c r="R1803" s="949"/>
      <c r="S1803" s="949"/>
      <c r="T1803" s="949"/>
      <c r="U1803" s="949"/>
      <c r="V1803" s="949"/>
      <c r="W1803" s="949"/>
      <c r="X1803" s="949"/>
      <c r="Y1803" s="949"/>
      <c r="Z1803" s="949"/>
      <c r="AA1803" s="949"/>
      <c r="AB1803" s="949"/>
      <c r="AC1803" s="949"/>
      <c r="AD1803" s="949"/>
      <c r="AE1803" s="949"/>
      <c r="AF1803" s="949"/>
      <c r="AG1803" s="949"/>
      <c r="AH1803" s="949"/>
      <c r="AI1803" s="949"/>
      <c r="AJ1803" s="949"/>
      <c r="AK1803" s="949"/>
      <c r="AL1803" s="949"/>
      <c r="AM1803" s="949"/>
      <c r="AN1803" s="949"/>
      <c r="AO1803" s="949"/>
      <c r="AP1803" s="949"/>
      <c r="AQ1803" s="949"/>
      <c r="AR1803" s="949"/>
      <c r="AS1803" s="949"/>
      <c r="AT1803" s="949"/>
      <c r="AU1803" s="949"/>
      <c r="AV1803" s="949"/>
      <c r="AW1803" s="949"/>
      <c r="AX1803" s="949"/>
      <c r="AY1803" s="949"/>
      <c r="AZ1803" s="949"/>
      <c r="BA1803" s="949"/>
      <c r="BB1803" s="949"/>
      <c r="BC1803" s="949"/>
      <c r="BD1803" s="949"/>
      <c r="BE1803" s="949"/>
      <c r="BF1803" s="950"/>
      <c r="BG1803" s="902"/>
      <c r="BH1803" s="903"/>
      <c r="BI1803" s="903"/>
      <c r="BJ1803" s="903"/>
      <c r="BK1803" s="903"/>
      <c r="BL1803" s="904"/>
      <c r="BM1803" s="134"/>
      <c r="BN1803" s="134"/>
      <c r="BO1803" s="134"/>
      <c r="BP1803" s="134"/>
      <c r="BQ1803" s="134"/>
      <c r="BR1803" s="134"/>
      <c r="BS1803" s="134"/>
      <c r="BT1803" s="134"/>
      <c r="BU1803" s="134"/>
      <c r="BV1803" s="134"/>
      <c r="BW1803" s="134"/>
      <c r="BX1803" s="134"/>
      <c r="BY1803" s="134"/>
      <c r="BZ1803" s="134"/>
      <c r="CA1803" s="134"/>
      <c r="CB1803" s="134"/>
    </row>
    <row r="1804" spans="1:80" s="135" customFormat="1" ht="12.75" customHeight="1">
      <c r="A1804" s="265"/>
      <c r="B1804" s="972"/>
      <c r="C1804" s="973"/>
      <c r="D1804" s="974"/>
      <c r="E1804" s="951" t="s">
        <v>3</v>
      </c>
      <c r="F1804" s="952"/>
      <c r="G1804" s="949" t="s">
        <v>754</v>
      </c>
      <c r="H1804" s="949"/>
      <c r="I1804" s="949"/>
      <c r="J1804" s="949"/>
      <c r="K1804" s="949"/>
      <c r="L1804" s="949"/>
      <c r="M1804" s="949"/>
      <c r="N1804" s="949"/>
      <c r="O1804" s="949"/>
      <c r="P1804" s="949"/>
      <c r="Q1804" s="949"/>
      <c r="R1804" s="949"/>
      <c r="S1804" s="949"/>
      <c r="T1804" s="949"/>
      <c r="U1804" s="949"/>
      <c r="V1804" s="949"/>
      <c r="W1804" s="949"/>
      <c r="X1804" s="949"/>
      <c r="Y1804" s="949"/>
      <c r="Z1804" s="949"/>
      <c r="AA1804" s="949"/>
      <c r="AB1804" s="949"/>
      <c r="AC1804" s="949"/>
      <c r="AD1804" s="949"/>
      <c r="AE1804" s="949"/>
      <c r="AF1804" s="949"/>
      <c r="AG1804" s="949"/>
      <c r="AH1804" s="949"/>
      <c r="AI1804" s="949"/>
      <c r="AJ1804" s="949"/>
      <c r="AK1804" s="949"/>
      <c r="AL1804" s="949"/>
      <c r="AM1804" s="949"/>
      <c r="AN1804" s="949"/>
      <c r="AO1804" s="949"/>
      <c r="AP1804" s="949"/>
      <c r="AQ1804" s="949"/>
      <c r="AR1804" s="949"/>
      <c r="AS1804" s="949"/>
      <c r="AT1804" s="949"/>
      <c r="AU1804" s="949"/>
      <c r="AV1804" s="949"/>
      <c r="AW1804" s="949"/>
      <c r="AX1804" s="949"/>
      <c r="AY1804" s="949"/>
      <c r="AZ1804" s="949"/>
      <c r="BA1804" s="949"/>
      <c r="BB1804" s="949"/>
      <c r="BC1804" s="949"/>
      <c r="BD1804" s="949"/>
      <c r="BE1804" s="949"/>
      <c r="BF1804" s="950"/>
      <c r="BG1804" s="902"/>
      <c r="BH1804" s="903"/>
      <c r="BI1804" s="903"/>
      <c r="BJ1804" s="903"/>
      <c r="BK1804" s="903"/>
      <c r="BL1804" s="904"/>
      <c r="BM1804" s="134"/>
      <c r="BN1804" s="134"/>
      <c r="BO1804" s="134"/>
      <c r="BP1804" s="134"/>
      <c r="BQ1804" s="134"/>
      <c r="BR1804" s="134"/>
      <c r="BS1804" s="134"/>
      <c r="BT1804" s="134"/>
      <c r="BU1804" s="134"/>
      <c r="BV1804" s="134"/>
      <c r="BW1804" s="134"/>
      <c r="BX1804" s="134"/>
      <c r="BY1804" s="134"/>
      <c r="BZ1804" s="134"/>
      <c r="CA1804" s="134"/>
      <c r="CB1804" s="134"/>
    </row>
    <row r="1805" spans="1:80" s="135" customFormat="1" ht="12.75" customHeight="1">
      <c r="A1805" s="265"/>
      <c r="B1805" s="972"/>
      <c r="C1805" s="973"/>
      <c r="D1805" s="974"/>
      <c r="E1805" s="405"/>
      <c r="F1805" s="406"/>
      <c r="G1805" s="949"/>
      <c r="H1805" s="949"/>
      <c r="I1805" s="949"/>
      <c r="J1805" s="949"/>
      <c r="K1805" s="949"/>
      <c r="L1805" s="949"/>
      <c r="M1805" s="949"/>
      <c r="N1805" s="949"/>
      <c r="O1805" s="949"/>
      <c r="P1805" s="949"/>
      <c r="Q1805" s="949"/>
      <c r="R1805" s="949"/>
      <c r="S1805" s="949"/>
      <c r="T1805" s="949"/>
      <c r="U1805" s="949"/>
      <c r="V1805" s="949"/>
      <c r="W1805" s="949"/>
      <c r="X1805" s="949"/>
      <c r="Y1805" s="949"/>
      <c r="Z1805" s="949"/>
      <c r="AA1805" s="949"/>
      <c r="AB1805" s="949"/>
      <c r="AC1805" s="949"/>
      <c r="AD1805" s="949"/>
      <c r="AE1805" s="949"/>
      <c r="AF1805" s="949"/>
      <c r="AG1805" s="949"/>
      <c r="AH1805" s="949"/>
      <c r="AI1805" s="949"/>
      <c r="AJ1805" s="949"/>
      <c r="AK1805" s="949"/>
      <c r="AL1805" s="949"/>
      <c r="AM1805" s="949"/>
      <c r="AN1805" s="949"/>
      <c r="AO1805" s="949"/>
      <c r="AP1805" s="949"/>
      <c r="AQ1805" s="949"/>
      <c r="AR1805" s="949"/>
      <c r="AS1805" s="949"/>
      <c r="AT1805" s="949"/>
      <c r="AU1805" s="949"/>
      <c r="AV1805" s="949"/>
      <c r="AW1805" s="949"/>
      <c r="AX1805" s="949"/>
      <c r="AY1805" s="949"/>
      <c r="AZ1805" s="949"/>
      <c r="BA1805" s="949"/>
      <c r="BB1805" s="949"/>
      <c r="BC1805" s="949"/>
      <c r="BD1805" s="949"/>
      <c r="BE1805" s="949"/>
      <c r="BF1805" s="950"/>
      <c r="BG1805" s="902"/>
      <c r="BH1805" s="903"/>
      <c r="BI1805" s="903"/>
      <c r="BJ1805" s="903"/>
      <c r="BK1805" s="903"/>
      <c r="BL1805" s="904"/>
      <c r="BM1805" s="134"/>
      <c r="BN1805" s="134"/>
      <c r="BO1805" s="134"/>
      <c r="BP1805" s="134"/>
      <c r="BQ1805" s="134"/>
      <c r="BR1805" s="134"/>
      <c r="BS1805" s="134"/>
      <c r="BT1805" s="134"/>
      <c r="BU1805" s="134"/>
      <c r="BV1805" s="134"/>
      <c r="BW1805" s="134"/>
      <c r="BX1805" s="134"/>
      <c r="BY1805" s="134"/>
      <c r="BZ1805" s="134"/>
      <c r="CA1805" s="134"/>
      <c r="CB1805" s="134"/>
    </row>
    <row r="1806" spans="1:80" s="135" customFormat="1" ht="12.75" customHeight="1">
      <c r="A1806" s="265"/>
      <c r="B1806" s="972"/>
      <c r="C1806" s="973"/>
      <c r="D1806" s="974"/>
      <c r="E1806" s="405"/>
      <c r="F1806" s="406"/>
      <c r="G1806" s="949"/>
      <c r="H1806" s="949"/>
      <c r="I1806" s="949"/>
      <c r="J1806" s="949"/>
      <c r="K1806" s="949"/>
      <c r="L1806" s="949"/>
      <c r="M1806" s="949"/>
      <c r="N1806" s="949"/>
      <c r="O1806" s="949"/>
      <c r="P1806" s="949"/>
      <c r="Q1806" s="949"/>
      <c r="R1806" s="949"/>
      <c r="S1806" s="949"/>
      <c r="T1806" s="949"/>
      <c r="U1806" s="949"/>
      <c r="V1806" s="949"/>
      <c r="W1806" s="949"/>
      <c r="X1806" s="949"/>
      <c r="Y1806" s="949"/>
      <c r="Z1806" s="949"/>
      <c r="AA1806" s="949"/>
      <c r="AB1806" s="949"/>
      <c r="AC1806" s="949"/>
      <c r="AD1806" s="949"/>
      <c r="AE1806" s="949"/>
      <c r="AF1806" s="949"/>
      <c r="AG1806" s="949"/>
      <c r="AH1806" s="949"/>
      <c r="AI1806" s="949"/>
      <c r="AJ1806" s="949"/>
      <c r="AK1806" s="949"/>
      <c r="AL1806" s="949"/>
      <c r="AM1806" s="949"/>
      <c r="AN1806" s="949"/>
      <c r="AO1806" s="949"/>
      <c r="AP1806" s="949"/>
      <c r="AQ1806" s="949"/>
      <c r="AR1806" s="949"/>
      <c r="AS1806" s="949"/>
      <c r="AT1806" s="949"/>
      <c r="AU1806" s="949"/>
      <c r="AV1806" s="949"/>
      <c r="AW1806" s="949"/>
      <c r="AX1806" s="949"/>
      <c r="AY1806" s="949"/>
      <c r="AZ1806" s="949"/>
      <c r="BA1806" s="949"/>
      <c r="BB1806" s="949"/>
      <c r="BC1806" s="949"/>
      <c r="BD1806" s="949"/>
      <c r="BE1806" s="949"/>
      <c r="BF1806" s="950"/>
      <c r="BG1806" s="902"/>
      <c r="BH1806" s="903"/>
      <c r="BI1806" s="903"/>
      <c r="BJ1806" s="903"/>
      <c r="BK1806" s="903"/>
      <c r="BL1806" s="904"/>
      <c r="BM1806" s="134"/>
      <c r="BN1806" s="134"/>
      <c r="BO1806" s="134"/>
      <c r="BP1806" s="134"/>
      <c r="BQ1806" s="134"/>
      <c r="BR1806" s="134"/>
      <c r="BS1806" s="134"/>
      <c r="BT1806" s="134"/>
      <c r="BU1806" s="134"/>
      <c r="BV1806" s="134"/>
      <c r="BW1806" s="134"/>
      <c r="BX1806" s="134"/>
      <c r="BY1806" s="134"/>
      <c r="BZ1806" s="134"/>
      <c r="CA1806" s="134"/>
      <c r="CB1806" s="134"/>
    </row>
    <row r="1807" spans="1:80" s="135" customFormat="1" ht="12.75" customHeight="1">
      <c r="A1807" s="265"/>
      <c r="B1807" s="972"/>
      <c r="C1807" s="973"/>
      <c r="D1807" s="974"/>
      <c r="E1807" s="405"/>
      <c r="F1807" s="406"/>
      <c r="G1807" s="949"/>
      <c r="H1807" s="949"/>
      <c r="I1807" s="949"/>
      <c r="J1807" s="949"/>
      <c r="K1807" s="949"/>
      <c r="L1807" s="949"/>
      <c r="M1807" s="949"/>
      <c r="N1807" s="949"/>
      <c r="O1807" s="949"/>
      <c r="P1807" s="949"/>
      <c r="Q1807" s="949"/>
      <c r="R1807" s="949"/>
      <c r="S1807" s="949"/>
      <c r="T1807" s="949"/>
      <c r="U1807" s="949"/>
      <c r="V1807" s="949"/>
      <c r="W1807" s="949"/>
      <c r="X1807" s="949"/>
      <c r="Y1807" s="949"/>
      <c r="Z1807" s="949"/>
      <c r="AA1807" s="949"/>
      <c r="AB1807" s="949"/>
      <c r="AC1807" s="949"/>
      <c r="AD1807" s="949"/>
      <c r="AE1807" s="949"/>
      <c r="AF1807" s="949"/>
      <c r="AG1807" s="949"/>
      <c r="AH1807" s="949"/>
      <c r="AI1807" s="949"/>
      <c r="AJ1807" s="949"/>
      <c r="AK1807" s="949"/>
      <c r="AL1807" s="949"/>
      <c r="AM1807" s="949"/>
      <c r="AN1807" s="949"/>
      <c r="AO1807" s="949"/>
      <c r="AP1807" s="949"/>
      <c r="AQ1807" s="949"/>
      <c r="AR1807" s="949"/>
      <c r="AS1807" s="949"/>
      <c r="AT1807" s="949"/>
      <c r="AU1807" s="949"/>
      <c r="AV1807" s="949"/>
      <c r="AW1807" s="949"/>
      <c r="AX1807" s="949"/>
      <c r="AY1807" s="949"/>
      <c r="AZ1807" s="949"/>
      <c r="BA1807" s="949"/>
      <c r="BB1807" s="949"/>
      <c r="BC1807" s="949"/>
      <c r="BD1807" s="949"/>
      <c r="BE1807" s="949"/>
      <c r="BF1807" s="950"/>
      <c r="BG1807" s="902"/>
      <c r="BH1807" s="903"/>
      <c r="BI1807" s="903"/>
      <c r="BJ1807" s="903"/>
      <c r="BK1807" s="903"/>
      <c r="BL1807" s="904"/>
      <c r="BM1807" s="134"/>
      <c r="BN1807" s="134"/>
      <c r="BO1807" s="134"/>
      <c r="BP1807" s="134"/>
      <c r="BQ1807" s="134"/>
      <c r="BR1807" s="134"/>
      <c r="BS1807" s="134"/>
      <c r="BT1807" s="134"/>
      <c r="BU1807" s="134"/>
      <c r="BV1807" s="134"/>
      <c r="BW1807" s="134"/>
      <c r="BX1807" s="134"/>
      <c r="BY1807" s="134"/>
      <c r="BZ1807" s="134"/>
      <c r="CA1807" s="134"/>
      <c r="CB1807" s="134"/>
    </row>
    <row r="1808" spans="1:80" s="135" customFormat="1" ht="12.75" customHeight="1">
      <c r="A1808" s="265"/>
      <c r="B1808" s="972"/>
      <c r="C1808" s="973"/>
      <c r="D1808" s="974"/>
      <c r="E1808" s="405"/>
      <c r="F1808" s="406"/>
      <c r="G1808" s="949"/>
      <c r="H1808" s="949"/>
      <c r="I1808" s="949"/>
      <c r="J1808" s="949"/>
      <c r="K1808" s="949"/>
      <c r="L1808" s="949"/>
      <c r="M1808" s="949"/>
      <c r="N1808" s="949"/>
      <c r="O1808" s="949"/>
      <c r="P1808" s="949"/>
      <c r="Q1808" s="949"/>
      <c r="R1808" s="949"/>
      <c r="S1808" s="949"/>
      <c r="T1808" s="949"/>
      <c r="U1808" s="949"/>
      <c r="V1808" s="949"/>
      <c r="W1808" s="949"/>
      <c r="X1808" s="949"/>
      <c r="Y1808" s="949"/>
      <c r="Z1808" s="949"/>
      <c r="AA1808" s="949"/>
      <c r="AB1808" s="949"/>
      <c r="AC1808" s="949"/>
      <c r="AD1808" s="949"/>
      <c r="AE1808" s="949"/>
      <c r="AF1808" s="949"/>
      <c r="AG1808" s="949"/>
      <c r="AH1808" s="949"/>
      <c r="AI1808" s="949"/>
      <c r="AJ1808" s="949"/>
      <c r="AK1808" s="949"/>
      <c r="AL1808" s="949"/>
      <c r="AM1808" s="949"/>
      <c r="AN1808" s="949"/>
      <c r="AO1808" s="949"/>
      <c r="AP1808" s="949"/>
      <c r="AQ1808" s="949"/>
      <c r="AR1808" s="949"/>
      <c r="AS1808" s="949"/>
      <c r="AT1808" s="949"/>
      <c r="AU1808" s="949"/>
      <c r="AV1808" s="949"/>
      <c r="AW1808" s="949"/>
      <c r="AX1808" s="949"/>
      <c r="AY1808" s="949"/>
      <c r="AZ1808" s="949"/>
      <c r="BA1808" s="949"/>
      <c r="BB1808" s="949"/>
      <c r="BC1808" s="949"/>
      <c r="BD1808" s="949"/>
      <c r="BE1808" s="949"/>
      <c r="BF1808" s="950"/>
      <c r="BG1808" s="902"/>
      <c r="BH1808" s="903"/>
      <c r="BI1808" s="903"/>
      <c r="BJ1808" s="903"/>
      <c r="BK1808" s="903"/>
      <c r="BL1808" s="904"/>
      <c r="BM1808" s="134"/>
      <c r="BN1808" s="134"/>
      <c r="BO1808" s="134"/>
      <c r="BP1808" s="134"/>
      <c r="BQ1808" s="134"/>
      <c r="BR1808" s="134"/>
      <c r="BS1808" s="134"/>
      <c r="BT1808" s="134"/>
      <c r="BU1808" s="134"/>
      <c r="BV1808" s="134"/>
      <c r="BW1808" s="134"/>
      <c r="BX1808" s="134"/>
      <c r="BY1808" s="134"/>
      <c r="BZ1808" s="134"/>
      <c r="CA1808" s="134"/>
      <c r="CB1808" s="134"/>
    </row>
    <row r="1809" spans="1:80" s="135" customFormat="1" ht="12.75" customHeight="1">
      <c r="A1809" s="265"/>
      <c r="B1809" s="972"/>
      <c r="C1809" s="973"/>
      <c r="D1809" s="974"/>
      <c r="E1809" s="405"/>
      <c r="F1809" s="406"/>
      <c r="G1809" s="949"/>
      <c r="H1809" s="949"/>
      <c r="I1809" s="949"/>
      <c r="J1809" s="949"/>
      <c r="K1809" s="949"/>
      <c r="L1809" s="949"/>
      <c r="M1809" s="949"/>
      <c r="N1809" s="949"/>
      <c r="O1809" s="949"/>
      <c r="P1809" s="949"/>
      <c r="Q1809" s="949"/>
      <c r="R1809" s="949"/>
      <c r="S1809" s="949"/>
      <c r="T1809" s="949"/>
      <c r="U1809" s="949"/>
      <c r="V1809" s="949"/>
      <c r="W1809" s="949"/>
      <c r="X1809" s="949"/>
      <c r="Y1809" s="949"/>
      <c r="Z1809" s="949"/>
      <c r="AA1809" s="949"/>
      <c r="AB1809" s="949"/>
      <c r="AC1809" s="949"/>
      <c r="AD1809" s="949"/>
      <c r="AE1809" s="949"/>
      <c r="AF1809" s="949"/>
      <c r="AG1809" s="949"/>
      <c r="AH1809" s="949"/>
      <c r="AI1809" s="949"/>
      <c r="AJ1809" s="949"/>
      <c r="AK1809" s="949"/>
      <c r="AL1809" s="949"/>
      <c r="AM1809" s="949"/>
      <c r="AN1809" s="949"/>
      <c r="AO1809" s="949"/>
      <c r="AP1809" s="949"/>
      <c r="AQ1809" s="949"/>
      <c r="AR1809" s="949"/>
      <c r="AS1809" s="949"/>
      <c r="AT1809" s="949"/>
      <c r="AU1809" s="949"/>
      <c r="AV1809" s="949"/>
      <c r="AW1809" s="949"/>
      <c r="AX1809" s="949"/>
      <c r="AY1809" s="949"/>
      <c r="AZ1809" s="949"/>
      <c r="BA1809" s="949"/>
      <c r="BB1809" s="949"/>
      <c r="BC1809" s="949"/>
      <c r="BD1809" s="949"/>
      <c r="BE1809" s="949"/>
      <c r="BF1809" s="950"/>
      <c r="BG1809" s="902"/>
      <c r="BH1809" s="903"/>
      <c r="BI1809" s="903"/>
      <c r="BJ1809" s="903"/>
      <c r="BK1809" s="903"/>
      <c r="BL1809" s="904"/>
      <c r="BM1809" s="134"/>
      <c r="BN1809" s="134"/>
      <c r="BO1809" s="134"/>
      <c r="BP1809" s="134"/>
      <c r="BQ1809" s="134"/>
      <c r="BR1809" s="134"/>
      <c r="BS1809" s="134"/>
      <c r="BT1809" s="134"/>
      <c r="BU1809" s="134"/>
      <c r="BV1809" s="134"/>
      <c r="BW1809" s="134"/>
      <c r="BX1809" s="134"/>
      <c r="BY1809" s="134"/>
      <c r="BZ1809" s="134"/>
      <c r="CA1809" s="134"/>
      <c r="CB1809" s="134"/>
    </row>
    <row r="1810" spans="1:80" s="135" customFormat="1" ht="12.75" customHeight="1">
      <c r="A1810" s="265"/>
      <c r="B1810" s="972"/>
      <c r="C1810" s="973"/>
      <c r="D1810" s="974"/>
      <c r="E1810" s="405"/>
      <c r="F1810" s="406"/>
      <c r="G1810" s="949"/>
      <c r="H1810" s="949"/>
      <c r="I1810" s="949"/>
      <c r="J1810" s="949"/>
      <c r="K1810" s="949"/>
      <c r="L1810" s="949"/>
      <c r="M1810" s="949"/>
      <c r="N1810" s="949"/>
      <c r="O1810" s="949"/>
      <c r="P1810" s="949"/>
      <c r="Q1810" s="949"/>
      <c r="R1810" s="949"/>
      <c r="S1810" s="949"/>
      <c r="T1810" s="949"/>
      <c r="U1810" s="949"/>
      <c r="V1810" s="949"/>
      <c r="W1810" s="949"/>
      <c r="X1810" s="949"/>
      <c r="Y1810" s="949"/>
      <c r="Z1810" s="949"/>
      <c r="AA1810" s="949"/>
      <c r="AB1810" s="949"/>
      <c r="AC1810" s="949"/>
      <c r="AD1810" s="949"/>
      <c r="AE1810" s="949"/>
      <c r="AF1810" s="949"/>
      <c r="AG1810" s="949"/>
      <c r="AH1810" s="949"/>
      <c r="AI1810" s="949"/>
      <c r="AJ1810" s="949"/>
      <c r="AK1810" s="949"/>
      <c r="AL1810" s="949"/>
      <c r="AM1810" s="949"/>
      <c r="AN1810" s="949"/>
      <c r="AO1810" s="949"/>
      <c r="AP1810" s="949"/>
      <c r="AQ1810" s="949"/>
      <c r="AR1810" s="949"/>
      <c r="AS1810" s="949"/>
      <c r="AT1810" s="949"/>
      <c r="AU1810" s="949"/>
      <c r="AV1810" s="949"/>
      <c r="AW1810" s="949"/>
      <c r="AX1810" s="949"/>
      <c r="AY1810" s="949"/>
      <c r="AZ1810" s="949"/>
      <c r="BA1810" s="949"/>
      <c r="BB1810" s="949"/>
      <c r="BC1810" s="949"/>
      <c r="BD1810" s="949"/>
      <c r="BE1810" s="949"/>
      <c r="BF1810" s="950"/>
      <c r="BG1810" s="902"/>
      <c r="BH1810" s="903"/>
      <c r="BI1810" s="903"/>
      <c r="BJ1810" s="903"/>
      <c r="BK1810" s="903"/>
      <c r="BL1810" s="904"/>
      <c r="BM1810" s="134"/>
      <c r="BN1810" s="134"/>
      <c r="BO1810" s="134"/>
      <c r="BP1810" s="134"/>
      <c r="BQ1810" s="134"/>
      <c r="BR1810" s="134"/>
      <c r="BS1810" s="134"/>
      <c r="BT1810" s="134"/>
      <c r="BU1810" s="134"/>
      <c r="BV1810" s="134"/>
      <c r="BW1810" s="134"/>
      <c r="BX1810" s="134"/>
      <c r="BY1810" s="134"/>
      <c r="BZ1810" s="134"/>
      <c r="CA1810" s="134"/>
      <c r="CB1810" s="134"/>
    </row>
    <row r="1811" spans="1:80" s="135" customFormat="1" ht="12.75" customHeight="1">
      <c r="A1811" s="265"/>
      <c r="B1811" s="972"/>
      <c r="C1811" s="973"/>
      <c r="D1811" s="974"/>
      <c r="E1811" s="843"/>
      <c r="F1811" s="844"/>
      <c r="G1811" s="949"/>
      <c r="H1811" s="949"/>
      <c r="I1811" s="949"/>
      <c r="J1811" s="949"/>
      <c r="K1811" s="949"/>
      <c r="L1811" s="949"/>
      <c r="M1811" s="949"/>
      <c r="N1811" s="949"/>
      <c r="O1811" s="949"/>
      <c r="P1811" s="949"/>
      <c r="Q1811" s="949"/>
      <c r="R1811" s="949"/>
      <c r="S1811" s="949"/>
      <c r="T1811" s="949"/>
      <c r="U1811" s="949"/>
      <c r="V1811" s="949"/>
      <c r="W1811" s="949"/>
      <c r="X1811" s="949"/>
      <c r="Y1811" s="949"/>
      <c r="Z1811" s="949"/>
      <c r="AA1811" s="949"/>
      <c r="AB1811" s="949"/>
      <c r="AC1811" s="949"/>
      <c r="AD1811" s="949"/>
      <c r="AE1811" s="949"/>
      <c r="AF1811" s="949"/>
      <c r="AG1811" s="949"/>
      <c r="AH1811" s="949"/>
      <c r="AI1811" s="949"/>
      <c r="AJ1811" s="949"/>
      <c r="AK1811" s="949"/>
      <c r="AL1811" s="949"/>
      <c r="AM1811" s="949"/>
      <c r="AN1811" s="949"/>
      <c r="AO1811" s="949"/>
      <c r="AP1811" s="949"/>
      <c r="AQ1811" s="949"/>
      <c r="AR1811" s="949"/>
      <c r="AS1811" s="949"/>
      <c r="AT1811" s="949"/>
      <c r="AU1811" s="949"/>
      <c r="AV1811" s="949"/>
      <c r="AW1811" s="949"/>
      <c r="AX1811" s="949"/>
      <c r="AY1811" s="949"/>
      <c r="AZ1811" s="949"/>
      <c r="BA1811" s="949"/>
      <c r="BB1811" s="949"/>
      <c r="BC1811" s="949"/>
      <c r="BD1811" s="949"/>
      <c r="BE1811" s="949"/>
      <c r="BF1811" s="950"/>
      <c r="BG1811" s="902"/>
      <c r="BH1811" s="903"/>
      <c r="BI1811" s="903"/>
      <c r="BJ1811" s="903"/>
      <c r="BK1811" s="903"/>
      <c r="BL1811" s="904"/>
      <c r="BM1811" s="134"/>
      <c r="BN1811" s="134"/>
      <c r="BO1811" s="134"/>
      <c r="BP1811" s="134"/>
      <c r="BQ1811" s="134"/>
      <c r="BR1811" s="134"/>
      <c r="BS1811" s="134"/>
      <c r="BT1811" s="134"/>
      <c r="BU1811" s="134"/>
      <c r="BV1811" s="134"/>
      <c r="BW1811" s="134"/>
      <c r="BX1811" s="134"/>
      <c r="BY1811" s="134"/>
      <c r="BZ1811" s="134"/>
      <c r="CA1811" s="134"/>
      <c r="CB1811" s="134"/>
    </row>
    <row r="1812" spans="1:80" s="135" customFormat="1" ht="6.75" customHeight="1">
      <c r="A1812" s="265"/>
      <c r="B1812" s="972"/>
      <c r="C1812" s="973"/>
      <c r="D1812" s="974"/>
      <c r="E1812" s="405"/>
      <c r="F1812" s="406"/>
      <c r="G1812" s="949"/>
      <c r="H1812" s="949"/>
      <c r="I1812" s="949"/>
      <c r="J1812" s="949"/>
      <c r="K1812" s="949"/>
      <c r="L1812" s="949"/>
      <c r="M1812" s="949"/>
      <c r="N1812" s="949"/>
      <c r="O1812" s="949"/>
      <c r="P1812" s="949"/>
      <c r="Q1812" s="949"/>
      <c r="R1812" s="949"/>
      <c r="S1812" s="949"/>
      <c r="T1812" s="949"/>
      <c r="U1812" s="949"/>
      <c r="V1812" s="949"/>
      <c r="W1812" s="949"/>
      <c r="X1812" s="949"/>
      <c r="Y1812" s="949"/>
      <c r="Z1812" s="949"/>
      <c r="AA1812" s="949"/>
      <c r="AB1812" s="949"/>
      <c r="AC1812" s="949"/>
      <c r="AD1812" s="949"/>
      <c r="AE1812" s="949"/>
      <c r="AF1812" s="949"/>
      <c r="AG1812" s="949"/>
      <c r="AH1812" s="949"/>
      <c r="AI1812" s="949"/>
      <c r="AJ1812" s="949"/>
      <c r="AK1812" s="949"/>
      <c r="AL1812" s="949"/>
      <c r="AM1812" s="949"/>
      <c r="AN1812" s="949"/>
      <c r="AO1812" s="949"/>
      <c r="AP1812" s="949"/>
      <c r="AQ1812" s="949"/>
      <c r="AR1812" s="949"/>
      <c r="AS1812" s="949"/>
      <c r="AT1812" s="949"/>
      <c r="AU1812" s="949"/>
      <c r="AV1812" s="949"/>
      <c r="AW1812" s="949"/>
      <c r="AX1812" s="949"/>
      <c r="AY1812" s="949"/>
      <c r="AZ1812" s="949"/>
      <c r="BA1812" s="949"/>
      <c r="BB1812" s="949"/>
      <c r="BC1812" s="949"/>
      <c r="BD1812" s="949"/>
      <c r="BE1812" s="949"/>
      <c r="BF1812" s="950"/>
      <c r="BG1812" s="902"/>
      <c r="BH1812" s="903"/>
      <c r="BI1812" s="903"/>
      <c r="BJ1812" s="903"/>
      <c r="BK1812" s="903"/>
      <c r="BL1812" s="904"/>
      <c r="BM1812" s="134"/>
      <c r="BN1812" s="134"/>
      <c r="BO1812" s="134"/>
      <c r="BP1812" s="134"/>
      <c r="BQ1812" s="134"/>
      <c r="BR1812" s="134"/>
      <c r="BS1812" s="134"/>
      <c r="BT1812" s="134"/>
      <c r="BU1812" s="134"/>
      <c r="BV1812" s="134"/>
      <c r="BW1812" s="134"/>
      <c r="BX1812" s="134"/>
      <c r="BY1812" s="134"/>
      <c r="BZ1812" s="134"/>
      <c r="CA1812" s="134"/>
      <c r="CB1812" s="134"/>
    </row>
    <row r="1813" spans="1:80" s="135" customFormat="1" ht="12.75" customHeight="1">
      <c r="A1813" s="265"/>
      <c r="B1813" s="972"/>
      <c r="C1813" s="973"/>
      <c r="D1813" s="974"/>
      <c r="E1813" s="951" t="s">
        <v>4</v>
      </c>
      <c r="F1813" s="952"/>
      <c r="G1813" s="949" t="s">
        <v>755</v>
      </c>
      <c r="H1813" s="949"/>
      <c r="I1813" s="949"/>
      <c r="J1813" s="949"/>
      <c r="K1813" s="949"/>
      <c r="L1813" s="949"/>
      <c r="M1813" s="949"/>
      <c r="N1813" s="949"/>
      <c r="O1813" s="949"/>
      <c r="P1813" s="949"/>
      <c r="Q1813" s="949"/>
      <c r="R1813" s="949"/>
      <c r="S1813" s="949"/>
      <c r="T1813" s="949"/>
      <c r="U1813" s="949"/>
      <c r="V1813" s="949"/>
      <c r="W1813" s="949"/>
      <c r="X1813" s="949"/>
      <c r="Y1813" s="949"/>
      <c r="Z1813" s="949"/>
      <c r="AA1813" s="949"/>
      <c r="AB1813" s="949"/>
      <c r="AC1813" s="949"/>
      <c r="AD1813" s="949"/>
      <c r="AE1813" s="949"/>
      <c r="AF1813" s="949"/>
      <c r="AG1813" s="949"/>
      <c r="AH1813" s="949"/>
      <c r="AI1813" s="949"/>
      <c r="AJ1813" s="949"/>
      <c r="AK1813" s="949"/>
      <c r="AL1813" s="949"/>
      <c r="AM1813" s="949"/>
      <c r="AN1813" s="949"/>
      <c r="AO1813" s="949"/>
      <c r="AP1813" s="949"/>
      <c r="AQ1813" s="949"/>
      <c r="AR1813" s="949"/>
      <c r="AS1813" s="949"/>
      <c r="AT1813" s="949"/>
      <c r="AU1813" s="949"/>
      <c r="AV1813" s="949"/>
      <c r="AW1813" s="949"/>
      <c r="AX1813" s="949"/>
      <c r="AY1813" s="949"/>
      <c r="AZ1813" s="949"/>
      <c r="BA1813" s="949"/>
      <c r="BB1813" s="949"/>
      <c r="BC1813" s="949"/>
      <c r="BD1813" s="949"/>
      <c r="BE1813" s="949"/>
      <c r="BF1813" s="950"/>
      <c r="BG1813" s="902"/>
      <c r="BH1813" s="903"/>
      <c r="BI1813" s="903"/>
      <c r="BJ1813" s="903"/>
      <c r="BK1813" s="903"/>
      <c r="BL1813" s="904"/>
      <c r="BM1813" s="134"/>
      <c r="BN1813" s="134"/>
      <c r="BO1813" s="134"/>
      <c r="BP1813" s="134"/>
      <c r="BQ1813" s="134"/>
      <c r="BR1813" s="134"/>
      <c r="BS1813" s="134"/>
      <c r="BT1813" s="134"/>
      <c r="BU1813" s="134"/>
      <c r="BV1813" s="134"/>
      <c r="BW1813" s="134"/>
      <c r="BX1813" s="134"/>
      <c r="BY1813" s="134"/>
      <c r="BZ1813" s="134"/>
      <c r="CA1813" s="134"/>
      <c r="CB1813" s="134"/>
    </row>
    <row r="1814" spans="1:80" s="135" customFormat="1" ht="12.75" customHeight="1">
      <c r="A1814" s="265"/>
      <c r="B1814" s="972"/>
      <c r="C1814" s="973"/>
      <c r="D1814" s="974"/>
      <c r="E1814" s="405"/>
      <c r="F1814" s="406"/>
      <c r="G1814" s="949"/>
      <c r="H1814" s="949"/>
      <c r="I1814" s="949"/>
      <c r="J1814" s="949"/>
      <c r="K1814" s="949"/>
      <c r="L1814" s="949"/>
      <c r="M1814" s="949"/>
      <c r="N1814" s="949"/>
      <c r="O1814" s="949"/>
      <c r="P1814" s="949"/>
      <c r="Q1814" s="949"/>
      <c r="R1814" s="949"/>
      <c r="S1814" s="949"/>
      <c r="T1814" s="949"/>
      <c r="U1814" s="949"/>
      <c r="V1814" s="949"/>
      <c r="W1814" s="949"/>
      <c r="X1814" s="949"/>
      <c r="Y1814" s="949"/>
      <c r="Z1814" s="949"/>
      <c r="AA1814" s="949"/>
      <c r="AB1814" s="949"/>
      <c r="AC1814" s="949"/>
      <c r="AD1814" s="949"/>
      <c r="AE1814" s="949"/>
      <c r="AF1814" s="949"/>
      <c r="AG1814" s="949"/>
      <c r="AH1814" s="949"/>
      <c r="AI1814" s="949"/>
      <c r="AJ1814" s="949"/>
      <c r="AK1814" s="949"/>
      <c r="AL1814" s="949"/>
      <c r="AM1814" s="949"/>
      <c r="AN1814" s="949"/>
      <c r="AO1814" s="949"/>
      <c r="AP1814" s="949"/>
      <c r="AQ1814" s="949"/>
      <c r="AR1814" s="949"/>
      <c r="AS1814" s="949"/>
      <c r="AT1814" s="949"/>
      <c r="AU1814" s="949"/>
      <c r="AV1814" s="949"/>
      <c r="AW1814" s="949"/>
      <c r="AX1814" s="949"/>
      <c r="AY1814" s="949"/>
      <c r="AZ1814" s="949"/>
      <c r="BA1814" s="949"/>
      <c r="BB1814" s="949"/>
      <c r="BC1814" s="949"/>
      <c r="BD1814" s="949"/>
      <c r="BE1814" s="949"/>
      <c r="BF1814" s="950"/>
      <c r="BG1814" s="902"/>
      <c r="BH1814" s="903"/>
      <c r="BI1814" s="903"/>
      <c r="BJ1814" s="903"/>
      <c r="BK1814" s="903"/>
      <c r="BL1814" s="904"/>
      <c r="BM1814" s="134"/>
      <c r="BN1814" s="134"/>
      <c r="BO1814" s="134"/>
      <c r="BP1814" s="134"/>
      <c r="BQ1814" s="134"/>
      <c r="BR1814" s="134"/>
      <c r="BS1814" s="134"/>
      <c r="BT1814" s="134"/>
      <c r="BU1814" s="134"/>
      <c r="BV1814" s="134"/>
      <c r="BW1814" s="134"/>
      <c r="BX1814" s="134"/>
      <c r="BY1814" s="134"/>
      <c r="BZ1814" s="134"/>
      <c r="CA1814" s="134"/>
      <c r="CB1814" s="134"/>
    </row>
    <row r="1815" spans="1:80" s="135" customFormat="1" ht="12.75" customHeight="1">
      <c r="A1815" s="265"/>
      <c r="B1815" s="972"/>
      <c r="C1815" s="973"/>
      <c r="D1815" s="974"/>
      <c r="E1815" s="951" t="s">
        <v>5</v>
      </c>
      <c r="F1815" s="952"/>
      <c r="G1815" s="949" t="s">
        <v>756</v>
      </c>
      <c r="H1815" s="949"/>
      <c r="I1815" s="949"/>
      <c r="J1815" s="949"/>
      <c r="K1815" s="949"/>
      <c r="L1815" s="949"/>
      <c r="M1815" s="949"/>
      <c r="N1815" s="949"/>
      <c r="O1815" s="949"/>
      <c r="P1815" s="949"/>
      <c r="Q1815" s="949"/>
      <c r="R1815" s="949"/>
      <c r="S1815" s="949"/>
      <c r="T1815" s="949"/>
      <c r="U1815" s="949"/>
      <c r="V1815" s="949"/>
      <c r="W1815" s="949"/>
      <c r="X1815" s="949"/>
      <c r="Y1815" s="949"/>
      <c r="Z1815" s="949"/>
      <c r="AA1815" s="949"/>
      <c r="AB1815" s="949"/>
      <c r="AC1815" s="949"/>
      <c r="AD1815" s="949"/>
      <c r="AE1815" s="949"/>
      <c r="AF1815" s="949"/>
      <c r="AG1815" s="949"/>
      <c r="AH1815" s="949"/>
      <c r="AI1815" s="949"/>
      <c r="AJ1815" s="949"/>
      <c r="AK1815" s="949"/>
      <c r="AL1815" s="949"/>
      <c r="AM1815" s="949"/>
      <c r="AN1815" s="949"/>
      <c r="AO1815" s="949"/>
      <c r="AP1815" s="949"/>
      <c r="AQ1815" s="949"/>
      <c r="AR1815" s="949"/>
      <c r="AS1815" s="949"/>
      <c r="AT1815" s="949"/>
      <c r="AU1815" s="949"/>
      <c r="AV1815" s="949"/>
      <c r="AW1815" s="949"/>
      <c r="AX1815" s="949"/>
      <c r="AY1815" s="949"/>
      <c r="AZ1815" s="949"/>
      <c r="BA1815" s="949"/>
      <c r="BB1815" s="949"/>
      <c r="BC1815" s="949"/>
      <c r="BD1815" s="949"/>
      <c r="BE1815" s="949"/>
      <c r="BF1815" s="950"/>
      <c r="BG1815" s="902"/>
      <c r="BH1815" s="903"/>
      <c r="BI1815" s="903"/>
      <c r="BJ1815" s="903"/>
      <c r="BK1815" s="903"/>
      <c r="BL1815" s="904"/>
      <c r="BM1815" s="134"/>
      <c r="BN1815" s="134"/>
      <c r="BO1815" s="134"/>
      <c r="BP1815" s="134"/>
      <c r="BQ1815" s="134"/>
      <c r="BR1815" s="134"/>
      <c r="BS1815" s="134"/>
      <c r="BT1815" s="134"/>
      <c r="BU1815" s="134"/>
      <c r="BV1815" s="134"/>
      <c r="BW1815" s="134"/>
      <c r="BX1815" s="134"/>
      <c r="BY1815" s="134"/>
      <c r="BZ1815" s="134"/>
      <c r="CA1815" s="134"/>
      <c r="CB1815" s="134"/>
    </row>
    <row r="1816" spans="1:80" s="135" customFormat="1" ht="12.75" customHeight="1">
      <c r="A1816" s="265"/>
      <c r="B1816" s="972"/>
      <c r="C1816" s="973"/>
      <c r="D1816" s="974"/>
      <c r="E1816" s="405"/>
      <c r="F1816" s="406"/>
      <c r="G1816" s="949"/>
      <c r="H1816" s="949"/>
      <c r="I1816" s="949"/>
      <c r="J1816" s="949"/>
      <c r="K1816" s="949"/>
      <c r="L1816" s="949"/>
      <c r="M1816" s="949"/>
      <c r="N1816" s="949"/>
      <c r="O1816" s="949"/>
      <c r="P1816" s="949"/>
      <c r="Q1816" s="949"/>
      <c r="R1816" s="949"/>
      <c r="S1816" s="949"/>
      <c r="T1816" s="949"/>
      <c r="U1816" s="949"/>
      <c r="V1816" s="949"/>
      <c r="W1816" s="949"/>
      <c r="X1816" s="949"/>
      <c r="Y1816" s="949"/>
      <c r="Z1816" s="949"/>
      <c r="AA1816" s="949"/>
      <c r="AB1816" s="949"/>
      <c r="AC1816" s="949"/>
      <c r="AD1816" s="949"/>
      <c r="AE1816" s="949"/>
      <c r="AF1816" s="949"/>
      <c r="AG1816" s="949"/>
      <c r="AH1816" s="949"/>
      <c r="AI1816" s="949"/>
      <c r="AJ1816" s="949"/>
      <c r="AK1816" s="949"/>
      <c r="AL1816" s="949"/>
      <c r="AM1816" s="949"/>
      <c r="AN1816" s="949"/>
      <c r="AO1816" s="949"/>
      <c r="AP1816" s="949"/>
      <c r="AQ1816" s="949"/>
      <c r="AR1816" s="949"/>
      <c r="AS1816" s="949"/>
      <c r="AT1816" s="949"/>
      <c r="AU1816" s="949"/>
      <c r="AV1816" s="949"/>
      <c r="AW1816" s="949"/>
      <c r="AX1816" s="949"/>
      <c r="AY1816" s="949"/>
      <c r="AZ1816" s="949"/>
      <c r="BA1816" s="949"/>
      <c r="BB1816" s="949"/>
      <c r="BC1816" s="949"/>
      <c r="BD1816" s="949"/>
      <c r="BE1816" s="949"/>
      <c r="BF1816" s="950"/>
      <c r="BG1816" s="902"/>
      <c r="BH1816" s="903"/>
      <c r="BI1816" s="903"/>
      <c r="BJ1816" s="903"/>
      <c r="BK1816" s="903"/>
      <c r="BL1816" s="904"/>
      <c r="BM1816" s="134"/>
      <c r="BN1816" s="134"/>
      <c r="BO1816" s="134"/>
      <c r="BP1816" s="134"/>
      <c r="BQ1816" s="134"/>
      <c r="BR1816" s="134"/>
      <c r="BS1816" s="134"/>
      <c r="BT1816" s="134"/>
      <c r="BU1816" s="134"/>
      <c r="BV1816" s="134"/>
      <c r="BW1816" s="134"/>
      <c r="BX1816" s="134"/>
      <c r="BY1816" s="134"/>
      <c r="BZ1816" s="134"/>
      <c r="CA1816" s="134"/>
      <c r="CB1816" s="134"/>
    </row>
    <row r="1817" spans="1:80" s="135" customFormat="1" ht="12.75" customHeight="1">
      <c r="A1817" s="265"/>
      <c r="B1817" s="972"/>
      <c r="C1817" s="973"/>
      <c r="D1817" s="974"/>
      <c r="E1817" s="405"/>
      <c r="F1817" s="406"/>
      <c r="G1817" s="949"/>
      <c r="H1817" s="949"/>
      <c r="I1817" s="949"/>
      <c r="J1817" s="949"/>
      <c r="K1817" s="949"/>
      <c r="L1817" s="949"/>
      <c r="M1817" s="949"/>
      <c r="N1817" s="949"/>
      <c r="O1817" s="949"/>
      <c r="P1817" s="949"/>
      <c r="Q1817" s="949"/>
      <c r="R1817" s="949"/>
      <c r="S1817" s="949"/>
      <c r="T1817" s="949"/>
      <c r="U1817" s="949"/>
      <c r="V1817" s="949"/>
      <c r="W1817" s="949"/>
      <c r="X1817" s="949"/>
      <c r="Y1817" s="949"/>
      <c r="Z1817" s="949"/>
      <c r="AA1817" s="949"/>
      <c r="AB1817" s="949"/>
      <c r="AC1817" s="949"/>
      <c r="AD1817" s="949"/>
      <c r="AE1817" s="949"/>
      <c r="AF1817" s="949"/>
      <c r="AG1817" s="949"/>
      <c r="AH1817" s="949"/>
      <c r="AI1817" s="949"/>
      <c r="AJ1817" s="949"/>
      <c r="AK1817" s="949"/>
      <c r="AL1817" s="949"/>
      <c r="AM1817" s="949"/>
      <c r="AN1817" s="949"/>
      <c r="AO1817" s="949"/>
      <c r="AP1817" s="949"/>
      <c r="AQ1817" s="949"/>
      <c r="AR1817" s="949"/>
      <c r="AS1817" s="949"/>
      <c r="AT1817" s="949"/>
      <c r="AU1817" s="949"/>
      <c r="AV1817" s="949"/>
      <c r="AW1817" s="949"/>
      <c r="AX1817" s="949"/>
      <c r="AY1817" s="949"/>
      <c r="AZ1817" s="949"/>
      <c r="BA1817" s="949"/>
      <c r="BB1817" s="949"/>
      <c r="BC1817" s="949"/>
      <c r="BD1817" s="949"/>
      <c r="BE1817" s="949"/>
      <c r="BF1817" s="950"/>
      <c r="BG1817" s="902"/>
      <c r="BH1817" s="903"/>
      <c r="BI1817" s="903"/>
      <c r="BJ1817" s="903"/>
      <c r="BK1817" s="903"/>
      <c r="BL1817" s="904"/>
      <c r="BM1817" s="134"/>
      <c r="BN1817" s="134"/>
      <c r="BO1817" s="134"/>
      <c r="BP1817" s="134"/>
      <c r="BQ1817" s="134"/>
      <c r="BR1817" s="134"/>
      <c r="BS1817" s="134"/>
      <c r="BT1817" s="134"/>
      <c r="BU1817" s="134"/>
      <c r="BV1817" s="134"/>
      <c r="BW1817" s="134"/>
      <c r="BX1817" s="134"/>
      <c r="BY1817" s="134"/>
      <c r="BZ1817" s="134"/>
      <c r="CA1817" s="134"/>
      <c r="CB1817" s="134"/>
    </row>
    <row r="1818" spans="1:80" s="135" customFormat="1" ht="12.75" customHeight="1">
      <c r="A1818" s="265"/>
      <c r="B1818" s="972"/>
      <c r="C1818" s="973"/>
      <c r="D1818" s="974"/>
      <c r="E1818" s="405"/>
      <c r="F1818" s="406"/>
      <c r="G1818" s="949"/>
      <c r="H1818" s="949"/>
      <c r="I1818" s="949"/>
      <c r="J1818" s="949"/>
      <c r="K1818" s="949"/>
      <c r="L1818" s="949"/>
      <c r="M1818" s="949"/>
      <c r="N1818" s="949"/>
      <c r="O1818" s="949"/>
      <c r="P1818" s="949"/>
      <c r="Q1818" s="949"/>
      <c r="R1818" s="949"/>
      <c r="S1818" s="949"/>
      <c r="T1818" s="949"/>
      <c r="U1818" s="949"/>
      <c r="V1818" s="949"/>
      <c r="W1818" s="949"/>
      <c r="X1818" s="949"/>
      <c r="Y1818" s="949"/>
      <c r="Z1818" s="949"/>
      <c r="AA1818" s="949"/>
      <c r="AB1818" s="949"/>
      <c r="AC1818" s="949"/>
      <c r="AD1818" s="949"/>
      <c r="AE1818" s="949"/>
      <c r="AF1818" s="949"/>
      <c r="AG1818" s="949"/>
      <c r="AH1818" s="949"/>
      <c r="AI1818" s="949"/>
      <c r="AJ1818" s="949"/>
      <c r="AK1818" s="949"/>
      <c r="AL1818" s="949"/>
      <c r="AM1818" s="949"/>
      <c r="AN1818" s="949"/>
      <c r="AO1818" s="949"/>
      <c r="AP1818" s="949"/>
      <c r="AQ1818" s="949"/>
      <c r="AR1818" s="949"/>
      <c r="AS1818" s="949"/>
      <c r="AT1818" s="949"/>
      <c r="AU1818" s="949"/>
      <c r="AV1818" s="949"/>
      <c r="AW1818" s="949"/>
      <c r="AX1818" s="949"/>
      <c r="AY1818" s="949"/>
      <c r="AZ1818" s="949"/>
      <c r="BA1818" s="949"/>
      <c r="BB1818" s="949"/>
      <c r="BC1818" s="949"/>
      <c r="BD1818" s="949"/>
      <c r="BE1818" s="949"/>
      <c r="BF1818" s="950"/>
      <c r="BG1818" s="902"/>
      <c r="BH1818" s="903"/>
      <c r="BI1818" s="903"/>
      <c r="BJ1818" s="903"/>
      <c r="BK1818" s="903"/>
      <c r="BL1818" s="904"/>
      <c r="BM1818" s="134"/>
      <c r="BN1818" s="134"/>
      <c r="BO1818" s="134"/>
      <c r="BP1818" s="134"/>
      <c r="BQ1818" s="134"/>
      <c r="BR1818" s="134"/>
      <c r="BS1818" s="134"/>
      <c r="BT1818" s="134"/>
      <c r="BU1818" s="134"/>
      <c r="BV1818" s="134"/>
      <c r="BW1818" s="134"/>
      <c r="BX1818" s="134"/>
      <c r="BY1818" s="134"/>
      <c r="BZ1818" s="134"/>
      <c r="CA1818" s="134"/>
      <c r="CB1818" s="134"/>
    </row>
    <row r="1819" spans="1:80" s="135" customFormat="1" ht="12.75" customHeight="1">
      <c r="A1819" s="265"/>
      <c r="B1819" s="972"/>
      <c r="C1819" s="973"/>
      <c r="D1819" s="974"/>
      <c r="E1819" s="405"/>
      <c r="F1819" s="406"/>
      <c r="G1819" s="949"/>
      <c r="H1819" s="949"/>
      <c r="I1819" s="949"/>
      <c r="J1819" s="949"/>
      <c r="K1819" s="949"/>
      <c r="L1819" s="949"/>
      <c r="M1819" s="949"/>
      <c r="N1819" s="949"/>
      <c r="O1819" s="949"/>
      <c r="P1819" s="949"/>
      <c r="Q1819" s="949"/>
      <c r="R1819" s="949"/>
      <c r="S1819" s="949"/>
      <c r="T1819" s="949"/>
      <c r="U1819" s="949"/>
      <c r="V1819" s="949"/>
      <c r="W1819" s="949"/>
      <c r="X1819" s="949"/>
      <c r="Y1819" s="949"/>
      <c r="Z1819" s="949"/>
      <c r="AA1819" s="949"/>
      <c r="AB1819" s="949"/>
      <c r="AC1819" s="949"/>
      <c r="AD1819" s="949"/>
      <c r="AE1819" s="949"/>
      <c r="AF1819" s="949"/>
      <c r="AG1819" s="949"/>
      <c r="AH1819" s="949"/>
      <c r="AI1819" s="949"/>
      <c r="AJ1819" s="949"/>
      <c r="AK1819" s="949"/>
      <c r="AL1819" s="949"/>
      <c r="AM1819" s="949"/>
      <c r="AN1819" s="949"/>
      <c r="AO1819" s="949"/>
      <c r="AP1819" s="949"/>
      <c r="AQ1819" s="949"/>
      <c r="AR1819" s="949"/>
      <c r="AS1819" s="949"/>
      <c r="AT1819" s="949"/>
      <c r="AU1819" s="949"/>
      <c r="AV1819" s="949"/>
      <c r="AW1819" s="949"/>
      <c r="AX1819" s="949"/>
      <c r="AY1819" s="949"/>
      <c r="AZ1819" s="949"/>
      <c r="BA1819" s="949"/>
      <c r="BB1819" s="949"/>
      <c r="BC1819" s="949"/>
      <c r="BD1819" s="949"/>
      <c r="BE1819" s="949"/>
      <c r="BF1819" s="950"/>
      <c r="BG1819" s="902"/>
      <c r="BH1819" s="903"/>
      <c r="BI1819" s="903"/>
      <c r="BJ1819" s="903"/>
      <c r="BK1819" s="903"/>
      <c r="BL1819" s="904"/>
      <c r="BM1819" s="134"/>
      <c r="BN1819" s="134"/>
      <c r="BO1819" s="134"/>
      <c r="BP1819" s="134"/>
      <c r="BQ1819" s="134"/>
      <c r="BR1819" s="134"/>
      <c r="BS1819" s="134"/>
      <c r="BT1819" s="134"/>
      <c r="BU1819" s="134"/>
      <c r="BV1819" s="134"/>
      <c r="BW1819" s="134"/>
      <c r="BX1819" s="134"/>
      <c r="BY1819" s="134"/>
      <c r="BZ1819" s="134"/>
      <c r="CA1819" s="134"/>
      <c r="CB1819" s="134"/>
    </row>
    <row r="1820" spans="1:80" s="135" customFormat="1" ht="3" customHeight="1">
      <c r="A1820" s="265"/>
      <c r="B1820" s="975"/>
      <c r="C1820" s="976"/>
      <c r="D1820" s="977"/>
      <c r="E1820" s="128"/>
      <c r="F1820" s="213"/>
      <c r="G1820" s="213"/>
      <c r="H1820" s="213"/>
      <c r="I1820" s="213"/>
      <c r="J1820" s="213"/>
      <c r="K1820" s="213"/>
      <c r="L1820" s="213"/>
      <c r="M1820" s="213"/>
      <c r="N1820" s="213"/>
      <c r="O1820" s="213"/>
      <c r="P1820" s="213"/>
      <c r="Q1820" s="213"/>
      <c r="R1820" s="213"/>
      <c r="S1820" s="213"/>
      <c r="T1820" s="213"/>
      <c r="U1820" s="213"/>
      <c r="V1820" s="213"/>
      <c r="W1820" s="213"/>
      <c r="X1820" s="213"/>
      <c r="Y1820" s="213"/>
      <c r="Z1820" s="213"/>
      <c r="AA1820" s="213"/>
      <c r="AB1820" s="213"/>
      <c r="AC1820" s="213"/>
      <c r="AD1820" s="213"/>
      <c r="AE1820" s="213"/>
      <c r="AF1820" s="213"/>
      <c r="AG1820" s="213"/>
      <c r="AH1820" s="213"/>
      <c r="AI1820" s="213"/>
      <c r="AJ1820" s="213"/>
      <c r="AK1820" s="213"/>
      <c r="AL1820" s="213"/>
      <c r="AM1820" s="213"/>
      <c r="AN1820" s="213"/>
      <c r="AO1820" s="213"/>
      <c r="AP1820" s="213"/>
      <c r="AQ1820" s="213"/>
      <c r="AR1820" s="213"/>
      <c r="AS1820" s="213"/>
      <c r="AT1820" s="213"/>
      <c r="AU1820" s="213"/>
      <c r="AV1820" s="213"/>
      <c r="AW1820" s="213"/>
      <c r="AX1820" s="213"/>
      <c r="AY1820" s="213"/>
      <c r="AZ1820" s="213"/>
      <c r="BA1820" s="213"/>
      <c r="BB1820" s="213"/>
      <c r="BC1820" s="213"/>
      <c r="BD1820" s="213"/>
      <c r="BE1820" s="213"/>
      <c r="BF1820" s="214"/>
      <c r="BG1820" s="902"/>
      <c r="BH1820" s="903"/>
      <c r="BI1820" s="903"/>
      <c r="BJ1820" s="903"/>
      <c r="BK1820" s="903"/>
      <c r="BL1820" s="904"/>
      <c r="BM1820" s="134"/>
      <c r="BN1820" s="134"/>
      <c r="BO1820" s="134"/>
      <c r="BP1820" s="134"/>
      <c r="BQ1820" s="134"/>
      <c r="BR1820" s="134"/>
      <c r="BS1820" s="134"/>
      <c r="BT1820" s="134"/>
      <c r="BU1820" s="134"/>
      <c r="BV1820" s="134"/>
      <c r="BW1820" s="134"/>
      <c r="BX1820" s="134"/>
      <c r="BY1820" s="134"/>
      <c r="BZ1820" s="134"/>
      <c r="CA1820" s="134"/>
      <c r="CB1820" s="134"/>
    </row>
    <row r="1821" spans="1:80" s="135" customFormat="1" ht="12.75" customHeight="1">
      <c r="A1821" s="265"/>
      <c r="B1821" s="969" t="s">
        <v>36</v>
      </c>
      <c r="C1821" s="970"/>
      <c r="D1821" s="971"/>
      <c r="E1821" s="940" t="s">
        <v>1521</v>
      </c>
      <c r="F1821" s="941"/>
      <c r="G1821" s="941"/>
      <c r="H1821" s="941"/>
      <c r="I1821" s="941"/>
      <c r="J1821" s="941"/>
      <c r="K1821" s="941"/>
      <c r="L1821" s="941"/>
      <c r="M1821" s="941"/>
      <c r="N1821" s="941"/>
      <c r="O1821" s="941"/>
      <c r="P1821" s="941"/>
      <c r="Q1821" s="941"/>
      <c r="R1821" s="941"/>
      <c r="S1821" s="941"/>
      <c r="T1821" s="941"/>
      <c r="U1821" s="941"/>
      <c r="V1821" s="941"/>
      <c r="W1821" s="941"/>
      <c r="X1821" s="941"/>
      <c r="Y1821" s="941"/>
      <c r="Z1821" s="941"/>
      <c r="AA1821" s="941"/>
      <c r="AB1821" s="941"/>
      <c r="AC1821" s="941"/>
      <c r="AD1821" s="941"/>
      <c r="AE1821" s="941"/>
      <c r="AF1821" s="941"/>
      <c r="AG1821" s="941"/>
      <c r="AH1821" s="941"/>
      <c r="AI1821" s="941"/>
      <c r="AJ1821" s="941"/>
      <c r="AK1821" s="941"/>
      <c r="AL1821" s="941"/>
      <c r="AM1821" s="941"/>
      <c r="AN1821" s="941"/>
      <c r="AO1821" s="941"/>
      <c r="AP1821" s="941"/>
      <c r="AQ1821" s="941"/>
      <c r="AR1821" s="941"/>
      <c r="AS1821" s="941"/>
      <c r="AT1821" s="941"/>
      <c r="AU1821" s="941"/>
      <c r="AV1821" s="941"/>
      <c r="AW1821" s="941"/>
      <c r="AX1821" s="941"/>
      <c r="AY1821" s="941"/>
      <c r="AZ1821" s="941"/>
      <c r="BA1821" s="941"/>
      <c r="BB1821" s="941"/>
      <c r="BC1821" s="941"/>
      <c r="BD1821" s="941"/>
      <c r="BE1821" s="941"/>
      <c r="BF1821" s="942"/>
      <c r="BG1821" s="899"/>
      <c r="BH1821" s="900"/>
      <c r="BI1821" s="900"/>
      <c r="BJ1821" s="900"/>
      <c r="BK1821" s="900"/>
      <c r="BL1821" s="901"/>
      <c r="BM1821" s="134"/>
      <c r="BN1821" s="134"/>
      <c r="BO1821" s="134"/>
      <c r="BP1821" s="134"/>
      <c r="BQ1821" s="134"/>
      <c r="BR1821" s="134"/>
      <c r="BS1821" s="134"/>
      <c r="BT1821" s="134"/>
      <c r="BU1821" s="134"/>
      <c r="BV1821" s="134"/>
      <c r="BW1821" s="134"/>
      <c r="BX1821" s="134"/>
      <c r="BY1821" s="134"/>
      <c r="BZ1821" s="134"/>
      <c r="CA1821" s="134"/>
      <c r="CB1821" s="134"/>
    </row>
    <row r="1822" spans="1:80" s="135" customFormat="1" ht="12.75" customHeight="1">
      <c r="A1822" s="265"/>
      <c r="B1822" s="972"/>
      <c r="C1822" s="973"/>
      <c r="D1822" s="974"/>
      <c r="E1822" s="943"/>
      <c r="F1822" s="944"/>
      <c r="G1822" s="944"/>
      <c r="H1822" s="944"/>
      <c r="I1822" s="944"/>
      <c r="J1822" s="944"/>
      <c r="K1822" s="944"/>
      <c r="L1822" s="944"/>
      <c r="M1822" s="944"/>
      <c r="N1822" s="944"/>
      <c r="O1822" s="944"/>
      <c r="P1822" s="944"/>
      <c r="Q1822" s="944"/>
      <c r="R1822" s="944"/>
      <c r="S1822" s="944"/>
      <c r="T1822" s="944"/>
      <c r="U1822" s="944"/>
      <c r="V1822" s="944"/>
      <c r="W1822" s="944"/>
      <c r="X1822" s="944"/>
      <c r="Y1822" s="944"/>
      <c r="Z1822" s="944"/>
      <c r="AA1822" s="944"/>
      <c r="AB1822" s="944"/>
      <c r="AC1822" s="944"/>
      <c r="AD1822" s="944"/>
      <c r="AE1822" s="944"/>
      <c r="AF1822" s="944"/>
      <c r="AG1822" s="944"/>
      <c r="AH1822" s="944"/>
      <c r="AI1822" s="944"/>
      <c r="AJ1822" s="944"/>
      <c r="AK1822" s="944"/>
      <c r="AL1822" s="944"/>
      <c r="AM1822" s="944"/>
      <c r="AN1822" s="944"/>
      <c r="AO1822" s="944"/>
      <c r="AP1822" s="944"/>
      <c r="AQ1822" s="944"/>
      <c r="AR1822" s="944"/>
      <c r="AS1822" s="944"/>
      <c r="AT1822" s="944"/>
      <c r="AU1822" s="944"/>
      <c r="AV1822" s="944"/>
      <c r="AW1822" s="944"/>
      <c r="AX1822" s="944"/>
      <c r="AY1822" s="944"/>
      <c r="AZ1822" s="944"/>
      <c r="BA1822" s="944"/>
      <c r="BB1822" s="944"/>
      <c r="BC1822" s="944"/>
      <c r="BD1822" s="944"/>
      <c r="BE1822" s="944"/>
      <c r="BF1822" s="945"/>
      <c r="BG1822" s="902"/>
      <c r="BH1822" s="903"/>
      <c r="BI1822" s="903"/>
      <c r="BJ1822" s="903"/>
      <c r="BK1822" s="903"/>
      <c r="BL1822" s="904"/>
      <c r="BM1822" s="134"/>
      <c r="BN1822" s="134"/>
      <c r="BO1822" s="134"/>
      <c r="BP1822" s="134"/>
      <c r="BQ1822" s="134"/>
      <c r="BR1822" s="134"/>
      <c r="BS1822" s="134"/>
      <c r="BT1822" s="134"/>
      <c r="BU1822" s="134"/>
      <c r="BV1822" s="134"/>
      <c r="BW1822" s="134"/>
      <c r="BX1822" s="134"/>
      <c r="BY1822" s="134"/>
      <c r="BZ1822" s="134"/>
      <c r="CA1822" s="134"/>
      <c r="CB1822" s="134"/>
    </row>
    <row r="1823" spans="1:80" s="135" customFormat="1" ht="12.75" customHeight="1">
      <c r="A1823" s="265"/>
      <c r="B1823" s="972"/>
      <c r="C1823" s="973"/>
      <c r="D1823" s="974"/>
      <c r="E1823" s="943"/>
      <c r="F1823" s="944"/>
      <c r="G1823" s="944"/>
      <c r="H1823" s="944"/>
      <c r="I1823" s="944"/>
      <c r="J1823" s="944"/>
      <c r="K1823" s="944"/>
      <c r="L1823" s="944"/>
      <c r="M1823" s="944"/>
      <c r="N1823" s="944"/>
      <c r="O1823" s="944"/>
      <c r="P1823" s="944"/>
      <c r="Q1823" s="944"/>
      <c r="R1823" s="944"/>
      <c r="S1823" s="944"/>
      <c r="T1823" s="944"/>
      <c r="U1823" s="944"/>
      <c r="V1823" s="944"/>
      <c r="W1823" s="944"/>
      <c r="X1823" s="944"/>
      <c r="Y1823" s="944"/>
      <c r="Z1823" s="944"/>
      <c r="AA1823" s="944"/>
      <c r="AB1823" s="944"/>
      <c r="AC1823" s="944"/>
      <c r="AD1823" s="944"/>
      <c r="AE1823" s="944"/>
      <c r="AF1823" s="944"/>
      <c r="AG1823" s="944"/>
      <c r="AH1823" s="944"/>
      <c r="AI1823" s="944"/>
      <c r="AJ1823" s="944"/>
      <c r="AK1823" s="944"/>
      <c r="AL1823" s="944"/>
      <c r="AM1823" s="944"/>
      <c r="AN1823" s="944"/>
      <c r="AO1823" s="944"/>
      <c r="AP1823" s="944"/>
      <c r="AQ1823" s="944"/>
      <c r="AR1823" s="944"/>
      <c r="AS1823" s="944"/>
      <c r="AT1823" s="944"/>
      <c r="AU1823" s="944"/>
      <c r="AV1823" s="944"/>
      <c r="AW1823" s="944"/>
      <c r="AX1823" s="944"/>
      <c r="AY1823" s="944"/>
      <c r="AZ1823" s="944"/>
      <c r="BA1823" s="944"/>
      <c r="BB1823" s="944"/>
      <c r="BC1823" s="944"/>
      <c r="BD1823" s="944"/>
      <c r="BE1823" s="944"/>
      <c r="BF1823" s="945"/>
      <c r="BG1823" s="902"/>
      <c r="BH1823" s="903"/>
      <c r="BI1823" s="903"/>
      <c r="BJ1823" s="903"/>
      <c r="BK1823" s="903"/>
      <c r="BL1823" s="904"/>
      <c r="BM1823" s="134"/>
      <c r="BN1823" s="134"/>
      <c r="BO1823" s="134"/>
      <c r="BP1823" s="134"/>
      <c r="BQ1823" s="134"/>
      <c r="BR1823" s="134"/>
      <c r="BS1823" s="134"/>
      <c r="BT1823" s="134"/>
      <c r="BU1823" s="134"/>
      <c r="BV1823" s="134"/>
      <c r="BW1823" s="134"/>
      <c r="BX1823" s="134"/>
      <c r="BY1823" s="134"/>
      <c r="BZ1823" s="134"/>
      <c r="CA1823" s="134"/>
      <c r="CB1823" s="134"/>
    </row>
    <row r="1824" spans="1:80" s="135" customFormat="1" ht="12.75" customHeight="1">
      <c r="A1824" s="265"/>
      <c r="B1824" s="975"/>
      <c r="C1824" s="976"/>
      <c r="D1824" s="977"/>
      <c r="E1824" s="943"/>
      <c r="F1824" s="944"/>
      <c r="G1824" s="944"/>
      <c r="H1824" s="944"/>
      <c r="I1824" s="944"/>
      <c r="J1824" s="944"/>
      <c r="K1824" s="944"/>
      <c r="L1824" s="944"/>
      <c r="M1824" s="944"/>
      <c r="N1824" s="944"/>
      <c r="O1824" s="944"/>
      <c r="P1824" s="944"/>
      <c r="Q1824" s="944"/>
      <c r="R1824" s="944"/>
      <c r="S1824" s="944"/>
      <c r="T1824" s="944"/>
      <c r="U1824" s="944"/>
      <c r="V1824" s="944"/>
      <c r="W1824" s="944"/>
      <c r="X1824" s="944"/>
      <c r="Y1824" s="944"/>
      <c r="Z1824" s="944"/>
      <c r="AA1824" s="944"/>
      <c r="AB1824" s="944"/>
      <c r="AC1824" s="944"/>
      <c r="AD1824" s="944"/>
      <c r="AE1824" s="944"/>
      <c r="AF1824" s="944"/>
      <c r="AG1824" s="944"/>
      <c r="AH1824" s="944"/>
      <c r="AI1824" s="944"/>
      <c r="AJ1824" s="944"/>
      <c r="AK1824" s="944"/>
      <c r="AL1824" s="944"/>
      <c r="AM1824" s="944"/>
      <c r="AN1824" s="944"/>
      <c r="AO1824" s="944"/>
      <c r="AP1824" s="944"/>
      <c r="AQ1824" s="944"/>
      <c r="AR1824" s="944"/>
      <c r="AS1824" s="944"/>
      <c r="AT1824" s="944"/>
      <c r="AU1824" s="944"/>
      <c r="AV1824" s="944"/>
      <c r="AW1824" s="944"/>
      <c r="AX1824" s="944"/>
      <c r="AY1824" s="944"/>
      <c r="AZ1824" s="944"/>
      <c r="BA1824" s="944"/>
      <c r="BB1824" s="944"/>
      <c r="BC1824" s="944"/>
      <c r="BD1824" s="944"/>
      <c r="BE1824" s="944"/>
      <c r="BF1824" s="945"/>
      <c r="BG1824" s="902"/>
      <c r="BH1824" s="903"/>
      <c r="BI1824" s="903"/>
      <c r="BJ1824" s="903"/>
      <c r="BK1824" s="903"/>
      <c r="BL1824" s="904"/>
      <c r="BM1824" s="134"/>
      <c r="BN1824" s="134"/>
      <c r="BO1824" s="134"/>
      <c r="BP1824" s="134"/>
      <c r="BQ1824" s="134"/>
      <c r="BR1824" s="134"/>
      <c r="BS1824" s="134"/>
      <c r="BT1824" s="134"/>
      <c r="BU1824" s="134"/>
      <c r="BV1824" s="134"/>
      <c r="BW1824" s="134"/>
      <c r="BX1824" s="134"/>
      <c r="BY1824" s="134"/>
      <c r="BZ1824" s="134"/>
      <c r="CA1824" s="134"/>
      <c r="CB1824" s="134"/>
    </row>
    <row r="1825" spans="1:97" s="15" customFormat="1" ht="12.75" customHeight="1">
      <c r="A1825" s="316"/>
      <c r="B1825" s="969" t="s">
        <v>38</v>
      </c>
      <c r="C1825" s="970"/>
      <c r="D1825" s="971"/>
      <c r="E1825" s="909" t="s">
        <v>440</v>
      </c>
      <c r="F1825" s="909"/>
      <c r="G1825" s="909"/>
      <c r="H1825" s="909"/>
      <c r="I1825" s="909"/>
      <c r="J1825" s="909"/>
      <c r="K1825" s="909"/>
      <c r="L1825" s="909"/>
      <c r="M1825" s="909"/>
      <c r="N1825" s="909"/>
      <c r="O1825" s="909"/>
      <c r="P1825" s="909"/>
      <c r="Q1825" s="909"/>
      <c r="R1825" s="909"/>
      <c r="S1825" s="909"/>
      <c r="T1825" s="909"/>
      <c r="U1825" s="909"/>
      <c r="V1825" s="909"/>
      <c r="W1825" s="909"/>
      <c r="X1825" s="909"/>
      <c r="Y1825" s="909"/>
      <c r="Z1825" s="909"/>
      <c r="AA1825" s="909"/>
      <c r="AB1825" s="909"/>
      <c r="AC1825" s="909"/>
      <c r="AD1825" s="909"/>
      <c r="AE1825" s="909"/>
      <c r="AF1825" s="909"/>
      <c r="AG1825" s="909"/>
      <c r="AH1825" s="909"/>
      <c r="AI1825" s="909"/>
      <c r="AJ1825" s="909"/>
      <c r="AK1825" s="909"/>
      <c r="AL1825" s="909"/>
      <c r="AM1825" s="909"/>
      <c r="AN1825" s="909"/>
      <c r="AO1825" s="909"/>
      <c r="AP1825" s="909"/>
      <c r="AQ1825" s="909"/>
      <c r="AR1825" s="909"/>
      <c r="AS1825" s="909"/>
      <c r="AT1825" s="909"/>
      <c r="AU1825" s="909"/>
      <c r="AV1825" s="909"/>
      <c r="AW1825" s="909"/>
      <c r="AX1825" s="909"/>
      <c r="AY1825" s="909"/>
      <c r="AZ1825" s="909"/>
      <c r="BA1825" s="909"/>
      <c r="BB1825" s="909"/>
      <c r="BC1825" s="909"/>
      <c r="BD1825" s="909"/>
      <c r="BE1825" s="909"/>
      <c r="BF1825" s="909"/>
      <c r="BG1825" s="966"/>
      <c r="BH1825" s="966"/>
      <c r="BI1825" s="966"/>
      <c r="BJ1825" s="966"/>
      <c r="BK1825" s="966"/>
      <c r="BL1825" s="966"/>
      <c r="BM1825" s="103"/>
      <c r="BN1825" s="103"/>
      <c r="BO1825" s="103"/>
      <c r="BP1825" s="103"/>
      <c r="BQ1825" s="103"/>
      <c r="BR1825" s="103"/>
      <c r="BS1825" s="103"/>
      <c r="BT1825" s="103"/>
      <c r="BU1825" s="103"/>
      <c r="BV1825" s="103"/>
      <c r="BW1825" s="103"/>
      <c r="BX1825" s="103"/>
      <c r="BY1825" s="103"/>
      <c r="BZ1825" s="103"/>
      <c r="CA1825" s="103"/>
    </row>
    <row r="1826" spans="1:97" s="15" customFormat="1" ht="12.75" customHeight="1">
      <c r="A1826" s="316"/>
      <c r="B1826" s="972"/>
      <c r="C1826" s="973"/>
      <c r="D1826" s="974"/>
      <c r="E1826" s="912"/>
      <c r="F1826" s="912"/>
      <c r="G1826" s="912"/>
      <c r="H1826" s="912"/>
      <c r="I1826" s="912"/>
      <c r="J1826" s="912"/>
      <c r="K1826" s="912"/>
      <c r="L1826" s="912"/>
      <c r="M1826" s="912"/>
      <c r="N1826" s="912"/>
      <c r="O1826" s="912"/>
      <c r="P1826" s="912"/>
      <c r="Q1826" s="912"/>
      <c r="R1826" s="912"/>
      <c r="S1826" s="912"/>
      <c r="T1826" s="912"/>
      <c r="U1826" s="912"/>
      <c r="V1826" s="912"/>
      <c r="W1826" s="912"/>
      <c r="X1826" s="912"/>
      <c r="Y1826" s="912"/>
      <c r="Z1826" s="912"/>
      <c r="AA1826" s="912"/>
      <c r="AB1826" s="912"/>
      <c r="AC1826" s="912"/>
      <c r="AD1826" s="912"/>
      <c r="AE1826" s="912"/>
      <c r="AF1826" s="912"/>
      <c r="AG1826" s="912"/>
      <c r="AH1826" s="912"/>
      <c r="AI1826" s="912"/>
      <c r="AJ1826" s="912"/>
      <c r="AK1826" s="912"/>
      <c r="AL1826" s="912"/>
      <c r="AM1826" s="912"/>
      <c r="AN1826" s="912"/>
      <c r="AO1826" s="912"/>
      <c r="AP1826" s="912"/>
      <c r="AQ1826" s="912"/>
      <c r="AR1826" s="912"/>
      <c r="AS1826" s="912"/>
      <c r="AT1826" s="912"/>
      <c r="AU1826" s="912"/>
      <c r="AV1826" s="912"/>
      <c r="AW1826" s="912"/>
      <c r="AX1826" s="912"/>
      <c r="AY1826" s="912"/>
      <c r="AZ1826" s="912"/>
      <c r="BA1826" s="912"/>
      <c r="BB1826" s="912"/>
      <c r="BC1826" s="912"/>
      <c r="BD1826" s="912"/>
      <c r="BE1826" s="912"/>
      <c r="BF1826" s="912"/>
      <c r="BG1826" s="966"/>
      <c r="BH1826" s="966"/>
      <c r="BI1826" s="966"/>
      <c r="BJ1826" s="966"/>
      <c r="BK1826" s="966"/>
      <c r="BL1826" s="966"/>
      <c r="BM1826" s="103"/>
      <c r="BN1826" s="103"/>
      <c r="BO1826" s="103"/>
      <c r="BP1826" s="103"/>
      <c r="BQ1826" s="103"/>
      <c r="BR1826" s="103"/>
      <c r="BS1826" s="103"/>
      <c r="BT1826" s="103"/>
      <c r="BU1826" s="103"/>
      <c r="BV1826" s="103"/>
      <c r="BW1826" s="103"/>
      <c r="BX1826" s="103"/>
      <c r="BY1826" s="103"/>
      <c r="BZ1826" s="103"/>
      <c r="CA1826" s="103"/>
    </row>
    <row r="1827" spans="1:97" s="15" customFormat="1" ht="12.75" customHeight="1">
      <c r="A1827" s="316"/>
      <c r="B1827" s="972"/>
      <c r="C1827" s="973"/>
      <c r="D1827" s="974"/>
      <c r="E1827" s="912"/>
      <c r="F1827" s="912"/>
      <c r="G1827" s="912"/>
      <c r="H1827" s="912"/>
      <c r="I1827" s="912"/>
      <c r="J1827" s="912"/>
      <c r="K1827" s="912"/>
      <c r="L1827" s="912"/>
      <c r="M1827" s="912"/>
      <c r="N1827" s="912"/>
      <c r="O1827" s="912"/>
      <c r="P1827" s="912"/>
      <c r="Q1827" s="912"/>
      <c r="R1827" s="912"/>
      <c r="S1827" s="912"/>
      <c r="T1827" s="912"/>
      <c r="U1827" s="912"/>
      <c r="V1827" s="912"/>
      <c r="W1827" s="912"/>
      <c r="X1827" s="912"/>
      <c r="Y1827" s="912"/>
      <c r="Z1827" s="912"/>
      <c r="AA1827" s="912"/>
      <c r="AB1827" s="912"/>
      <c r="AC1827" s="912"/>
      <c r="AD1827" s="912"/>
      <c r="AE1827" s="912"/>
      <c r="AF1827" s="912"/>
      <c r="AG1827" s="912"/>
      <c r="AH1827" s="912"/>
      <c r="AI1827" s="912"/>
      <c r="AJ1827" s="912"/>
      <c r="AK1827" s="912"/>
      <c r="AL1827" s="912"/>
      <c r="AM1827" s="912"/>
      <c r="AN1827" s="912"/>
      <c r="AO1827" s="912"/>
      <c r="AP1827" s="912"/>
      <c r="AQ1827" s="912"/>
      <c r="AR1827" s="912"/>
      <c r="AS1827" s="912"/>
      <c r="AT1827" s="912"/>
      <c r="AU1827" s="912"/>
      <c r="AV1827" s="912"/>
      <c r="AW1827" s="912"/>
      <c r="AX1827" s="912"/>
      <c r="AY1827" s="912"/>
      <c r="AZ1827" s="912"/>
      <c r="BA1827" s="912"/>
      <c r="BB1827" s="912"/>
      <c r="BC1827" s="912"/>
      <c r="BD1827" s="912"/>
      <c r="BE1827" s="912"/>
      <c r="BF1827" s="912"/>
      <c r="BG1827" s="966"/>
      <c r="BH1827" s="966"/>
      <c r="BI1827" s="966"/>
      <c r="BJ1827" s="966"/>
      <c r="BK1827" s="966"/>
      <c r="BL1827" s="966"/>
      <c r="BM1827" s="103"/>
      <c r="BN1827" s="103"/>
      <c r="BO1827" s="103"/>
      <c r="BP1827" s="103"/>
      <c r="BQ1827" s="103"/>
      <c r="BR1827" s="103"/>
      <c r="BS1827" s="103"/>
      <c r="BT1827" s="103"/>
      <c r="BU1827" s="103"/>
      <c r="BV1827" s="103"/>
      <c r="BW1827" s="103"/>
      <c r="BX1827" s="103"/>
      <c r="BY1827" s="103"/>
      <c r="BZ1827" s="103"/>
      <c r="CA1827" s="103"/>
    </row>
    <row r="1828" spans="1:97" s="15" customFormat="1" ht="12.75" customHeight="1">
      <c r="A1828" s="316"/>
      <c r="B1828" s="972"/>
      <c r="C1828" s="973"/>
      <c r="D1828" s="974"/>
      <c r="E1828" s="920" t="s">
        <v>396</v>
      </c>
      <c r="F1828" s="921"/>
      <c r="G1828" s="912" t="s">
        <v>441</v>
      </c>
      <c r="H1828" s="912"/>
      <c r="I1828" s="912"/>
      <c r="J1828" s="912"/>
      <c r="K1828" s="912"/>
      <c r="L1828" s="912"/>
      <c r="M1828" s="912"/>
      <c r="N1828" s="912"/>
      <c r="O1828" s="912"/>
      <c r="P1828" s="912"/>
      <c r="Q1828" s="912"/>
      <c r="R1828" s="912"/>
      <c r="S1828" s="912"/>
      <c r="T1828" s="912"/>
      <c r="U1828" s="912"/>
      <c r="V1828" s="912"/>
      <c r="W1828" s="912"/>
      <c r="X1828" s="912"/>
      <c r="Y1828" s="912"/>
      <c r="Z1828" s="912"/>
      <c r="AA1828" s="912"/>
      <c r="AB1828" s="912"/>
      <c r="AC1828" s="912"/>
      <c r="AD1828" s="912"/>
      <c r="AE1828" s="912"/>
      <c r="AF1828" s="912"/>
      <c r="AG1828" s="912"/>
      <c r="AH1828" s="912"/>
      <c r="AI1828" s="912"/>
      <c r="AJ1828" s="912"/>
      <c r="AK1828" s="912"/>
      <c r="AL1828" s="912"/>
      <c r="AM1828" s="912"/>
      <c r="AN1828" s="912"/>
      <c r="AO1828" s="912"/>
      <c r="AP1828" s="912"/>
      <c r="AQ1828" s="912"/>
      <c r="AR1828" s="912"/>
      <c r="AS1828" s="912"/>
      <c r="AT1828" s="912"/>
      <c r="AU1828" s="912"/>
      <c r="AV1828" s="912"/>
      <c r="AW1828" s="912"/>
      <c r="AX1828" s="912"/>
      <c r="AY1828" s="912"/>
      <c r="AZ1828" s="912"/>
      <c r="BA1828" s="912"/>
      <c r="BB1828" s="912"/>
      <c r="BC1828" s="912"/>
      <c r="BD1828" s="912"/>
      <c r="BE1828" s="912"/>
      <c r="BF1828" s="913"/>
      <c r="BG1828" s="966"/>
      <c r="BH1828" s="966"/>
      <c r="BI1828" s="966"/>
      <c r="BJ1828" s="966"/>
      <c r="BK1828" s="966"/>
      <c r="BL1828" s="966"/>
      <c r="BM1828" s="103"/>
      <c r="BN1828" s="103"/>
      <c r="BO1828" s="103"/>
      <c r="BP1828" s="103"/>
      <c r="BQ1828" s="103"/>
      <c r="BR1828" s="103"/>
      <c r="BS1828" s="103"/>
      <c r="BT1828" s="103"/>
      <c r="BU1828" s="103"/>
      <c r="BV1828" s="103"/>
      <c r="BW1828" s="103"/>
      <c r="BX1828" s="103"/>
      <c r="BY1828" s="103"/>
      <c r="BZ1828" s="103"/>
      <c r="CA1828" s="103"/>
    </row>
    <row r="1829" spans="1:97" s="15" customFormat="1" ht="5.25" customHeight="1">
      <c r="A1829" s="316"/>
      <c r="B1829" s="975"/>
      <c r="C1829" s="976"/>
      <c r="D1829" s="977"/>
      <c r="E1829" s="1087"/>
      <c r="F1829" s="1087"/>
      <c r="G1829" s="915"/>
      <c r="H1829" s="915"/>
      <c r="I1829" s="915"/>
      <c r="J1829" s="915"/>
      <c r="K1829" s="915"/>
      <c r="L1829" s="915"/>
      <c r="M1829" s="915"/>
      <c r="N1829" s="915"/>
      <c r="O1829" s="915"/>
      <c r="P1829" s="915"/>
      <c r="Q1829" s="915"/>
      <c r="R1829" s="915"/>
      <c r="S1829" s="915"/>
      <c r="T1829" s="915"/>
      <c r="U1829" s="915"/>
      <c r="V1829" s="915"/>
      <c r="W1829" s="915"/>
      <c r="X1829" s="915"/>
      <c r="Y1829" s="915"/>
      <c r="Z1829" s="915"/>
      <c r="AA1829" s="915"/>
      <c r="AB1829" s="915"/>
      <c r="AC1829" s="915"/>
      <c r="AD1829" s="915"/>
      <c r="AE1829" s="915"/>
      <c r="AF1829" s="915"/>
      <c r="AG1829" s="915"/>
      <c r="AH1829" s="915"/>
      <c r="AI1829" s="915"/>
      <c r="AJ1829" s="915"/>
      <c r="AK1829" s="915"/>
      <c r="AL1829" s="915"/>
      <c r="AM1829" s="915"/>
      <c r="AN1829" s="915"/>
      <c r="AO1829" s="915"/>
      <c r="AP1829" s="915"/>
      <c r="AQ1829" s="915"/>
      <c r="AR1829" s="915"/>
      <c r="AS1829" s="915"/>
      <c r="AT1829" s="915"/>
      <c r="AU1829" s="915"/>
      <c r="AV1829" s="915"/>
      <c r="AW1829" s="915"/>
      <c r="AX1829" s="915"/>
      <c r="AY1829" s="915"/>
      <c r="AZ1829" s="915"/>
      <c r="BA1829" s="915"/>
      <c r="BB1829" s="915"/>
      <c r="BC1829" s="915"/>
      <c r="BD1829" s="915"/>
      <c r="BE1829" s="915"/>
      <c r="BF1829" s="915"/>
      <c r="BG1829" s="966"/>
      <c r="BH1829" s="966"/>
      <c r="BI1829" s="966"/>
      <c r="BJ1829" s="966"/>
      <c r="BK1829" s="966"/>
      <c r="BL1829" s="966"/>
      <c r="BM1829" s="103"/>
      <c r="BN1829" s="103"/>
      <c r="BO1829" s="103"/>
      <c r="BP1829" s="103"/>
      <c r="BQ1829" s="103"/>
      <c r="BR1829" s="103"/>
      <c r="BS1829" s="103"/>
      <c r="BT1829" s="103"/>
      <c r="BU1829" s="103"/>
      <c r="BV1829" s="103"/>
      <c r="BW1829" s="103"/>
      <c r="BX1829" s="103"/>
      <c r="BY1829" s="103"/>
      <c r="BZ1829" s="103"/>
      <c r="CA1829" s="103"/>
    </row>
    <row r="1830" spans="1:97" s="8" customFormat="1" ht="12.75" customHeight="1">
      <c r="A1830" s="266"/>
      <c r="B1830" s="9"/>
      <c r="C1830" s="9"/>
      <c r="D1830" s="9"/>
      <c r="E1830" s="9"/>
      <c r="F1830" s="9"/>
      <c r="G1830" s="9"/>
      <c r="H1830" s="9"/>
      <c r="I1830" s="9"/>
      <c r="J1830" s="9"/>
      <c r="K1830" s="9"/>
      <c r="L1830" s="9"/>
      <c r="M1830" s="9"/>
      <c r="N1830" s="9"/>
      <c r="O1830" s="9"/>
      <c r="P1830" s="9"/>
      <c r="Q1830" s="9"/>
      <c r="R1830" s="9"/>
      <c r="S1830" s="9"/>
      <c r="BG1830" s="102"/>
      <c r="BH1830" s="102"/>
      <c r="BI1830" s="102"/>
      <c r="BJ1830" s="102"/>
      <c r="BK1830" s="102"/>
      <c r="BL1830" s="102"/>
      <c r="BM1830" s="136"/>
      <c r="BN1830" s="136"/>
      <c r="BO1830" s="136"/>
      <c r="BP1830" s="136"/>
      <c r="BQ1830" s="136"/>
      <c r="BR1830" s="136"/>
      <c r="BS1830" s="136"/>
      <c r="BT1830" s="136"/>
      <c r="BU1830" s="136"/>
      <c r="BV1830" s="136"/>
      <c r="BW1830" s="136"/>
      <c r="BX1830" s="136"/>
      <c r="BY1830" s="136"/>
      <c r="BZ1830" s="136"/>
      <c r="CA1830" s="136"/>
      <c r="CB1830" s="136"/>
    </row>
    <row r="1831" spans="1:97" s="8" customFormat="1" ht="12.75" customHeight="1">
      <c r="A1831" s="266"/>
      <c r="B1831" s="9"/>
      <c r="C1831" s="9"/>
      <c r="D1831" s="9"/>
      <c r="E1831" s="9"/>
      <c r="F1831" s="9"/>
      <c r="G1831" s="9"/>
      <c r="H1831" s="9"/>
      <c r="I1831" s="9"/>
      <c r="J1831" s="9"/>
      <c r="K1831" s="9"/>
      <c r="L1831" s="9"/>
      <c r="M1831" s="9"/>
      <c r="N1831" s="9"/>
      <c r="O1831" s="9"/>
      <c r="P1831" s="9"/>
      <c r="Q1831" s="9"/>
      <c r="R1831" s="9"/>
      <c r="S1831" s="9"/>
      <c r="BG1831" s="102"/>
      <c r="BH1831" s="102"/>
      <c r="BI1831" s="102"/>
      <c r="BJ1831" s="102"/>
      <c r="BK1831" s="102"/>
      <c r="BL1831" s="102"/>
      <c r="BM1831" s="136"/>
      <c r="BN1831" s="136"/>
      <c r="BO1831" s="136"/>
      <c r="BP1831" s="136"/>
      <c r="BQ1831" s="136"/>
      <c r="BR1831" s="136"/>
      <c r="BS1831" s="136"/>
      <c r="BT1831" s="136"/>
      <c r="BU1831" s="136"/>
      <c r="BV1831" s="136"/>
      <c r="BW1831" s="136"/>
      <c r="BX1831" s="136"/>
      <c r="BY1831" s="136"/>
      <c r="BZ1831" s="136"/>
      <c r="CA1831" s="136"/>
      <c r="CB1831" s="136"/>
    </row>
    <row r="1832" spans="1:97" s="8" customFormat="1" ht="12.75" customHeight="1">
      <c r="A1832" s="266"/>
      <c r="B1832" s="9"/>
      <c r="C1832" s="9"/>
      <c r="D1832" s="9"/>
      <c r="E1832" s="9"/>
      <c r="F1832" s="9"/>
      <c r="G1832" s="9"/>
      <c r="H1832" s="9"/>
      <c r="I1832" s="9"/>
      <c r="J1832" s="9"/>
      <c r="K1832" s="9"/>
      <c r="L1832" s="9"/>
      <c r="M1832" s="9"/>
      <c r="N1832" s="9"/>
      <c r="O1832" s="9"/>
      <c r="P1832" s="9"/>
      <c r="Q1832" s="9"/>
      <c r="R1832" s="9"/>
      <c r="S1832" s="9"/>
      <c r="BG1832" s="102"/>
      <c r="BH1832" s="102"/>
      <c r="BI1832" s="102"/>
      <c r="BJ1832" s="102"/>
      <c r="BK1832" s="102"/>
      <c r="BL1832" s="102"/>
      <c r="BM1832" s="136"/>
      <c r="BN1832" s="136"/>
      <c r="BO1832" s="136"/>
      <c r="BP1832" s="136"/>
      <c r="BQ1832" s="136"/>
      <c r="BR1832" s="136"/>
      <c r="BS1832" s="136"/>
      <c r="BT1832" s="136"/>
      <c r="BU1832" s="136"/>
      <c r="BV1832" s="136"/>
      <c r="BW1832" s="136"/>
      <c r="BX1832" s="136"/>
      <c r="BY1832" s="136"/>
      <c r="BZ1832" s="136"/>
      <c r="CA1832" s="136"/>
      <c r="CB1832" s="136"/>
    </row>
    <row r="1833" spans="1:97" s="8" customFormat="1" ht="12.75" customHeight="1">
      <c r="A1833" s="266"/>
      <c r="B1833" s="9"/>
      <c r="C1833" s="9"/>
      <c r="D1833" s="9"/>
      <c r="E1833" s="9"/>
      <c r="F1833" s="9"/>
      <c r="G1833" s="9"/>
      <c r="H1833" s="9"/>
      <c r="I1833" s="9"/>
      <c r="J1833" s="9"/>
      <c r="K1833" s="9"/>
      <c r="L1833" s="9"/>
      <c r="M1833" s="9"/>
      <c r="N1833" s="9"/>
      <c r="O1833" s="9"/>
      <c r="P1833" s="9"/>
      <c r="Q1833" s="9"/>
      <c r="R1833" s="9"/>
      <c r="S1833" s="9"/>
      <c r="BG1833" s="102"/>
      <c r="BH1833" s="102"/>
      <c r="BI1833" s="102"/>
      <c r="BJ1833" s="102"/>
      <c r="BK1833" s="102"/>
      <c r="BL1833" s="102"/>
      <c r="BM1833" s="136"/>
      <c r="BN1833" s="136"/>
      <c r="BO1833" s="136"/>
      <c r="BP1833" s="136"/>
      <c r="BQ1833" s="136"/>
      <c r="BR1833" s="136"/>
      <c r="BS1833" s="136"/>
      <c r="BT1833" s="136"/>
      <c r="BU1833" s="136"/>
      <c r="BV1833" s="136"/>
      <c r="BW1833" s="136"/>
      <c r="BX1833" s="136"/>
      <c r="BY1833" s="136"/>
      <c r="BZ1833" s="136"/>
      <c r="CA1833" s="136"/>
      <c r="CB1833" s="136"/>
    </row>
    <row r="1834" spans="1:97" s="8" customFormat="1" ht="12.75" customHeight="1">
      <c r="A1834" s="266"/>
      <c r="B1834" s="9"/>
      <c r="C1834" s="9"/>
      <c r="D1834" s="9"/>
      <c r="E1834" s="9"/>
      <c r="F1834" s="9"/>
      <c r="G1834" s="9"/>
      <c r="H1834" s="9"/>
      <c r="I1834" s="9"/>
      <c r="J1834" s="9"/>
      <c r="K1834" s="9"/>
      <c r="L1834" s="9"/>
      <c r="M1834" s="9"/>
      <c r="N1834" s="9"/>
      <c r="O1834" s="9"/>
      <c r="P1834" s="9"/>
      <c r="Q1834" s="9"/>
      <c r="R1834" s="9"/>
      <c r="S1834" s="9"/>
      <c r="BG1834" s="102"/>
      <c r="BH1834" s="102"/>
      <c r="BI1834" s="102"/>
      <c r="BJ1834" s="102"/>
      <c r="BK1834" s="102"/>
      <c r="BL1834" s="102"/>
      <c r="BM1834" s="136"/>
      <c r="BN1834" s="136"/>
      <c r="BO1834" s="136"/>
      <c r="BP1834" s="136"/>
      <c r="BQ1834" s="136"/>
      <c r="BR1834" s="136"/>
      <c r="BS1834" s="136"/>
      <c r="BT1834" s="136"/>
      <c r="BU1834" s="136"/>
      <c r="BV1834" s="136"/>
      <c r="BW1834" s="136"/>
      <c r="BX1834" s="136"/>
      <c r="BY1834" s="136"/>
      <c r="BZ1834" s="136"/>
      <c r="CA1834" s="136"/>
      <c r="CB1834" s="136"/>
    </row>
    <row r="1835" spans="1:97" s="8" customFormat="1" ht="12.75" customHeight="1">
      <c r="A1835" s="266"/>
      <c r="B1835" s="9"/>
      <c r="C1835" s="9"/>
      <c r="D1835" s="9"/>
      <c r="E1835" s="9"/>
      <c r="F1835" s="9"/>
      <c r="G1835" s="9"/>
      <c r="H1835" s="9"/>
      <c r="I1835" s="9"/>
      <c r="J1835" s="9"/>
      <c r="K1835" s="9"/>
      <c r="L1835" s="9"/>
      <c r="M1835" s="9"/>
      <c r="N1835" s="9"/>
      <c r="O1835" s="9"/>
      <c r="P1835" s="9"/>
      <c r="Q1835" s="9"/>
      <c r="R1835" s="9"/>
      <c r="S1835" s="9"/>
      <c r="BG1835" s="102"/>
      <c r="BH1835" s="102"/>
      <c r="BI1835" s="102"/>
      <c r="BJ1835" s="102"/>
      <c r="BK1835" s="102"/>
      <c r="BL1835" s="102"/>
      <c r="BM1835" s="136"/>
      <c r="BN1835" s="136"/>
      <c r="BO1835" s="136"/>
      <c r="BP1835" s="136"/>
      <c r="BQ1835" s="136"/>
      <c r="BR1835" s="136"/>
      <c r="BS1835" s="136"/>
      <c r="BT1835" s="136"/>
      <c r="BU1835" s="136"/>
      <c r="BV1835" s="136"/>
      <c r="BW1835" s="136"/>
      <c r="BX1835" s="136"/>
      <c r="BY1835" s="136"/>
      <c r="BZ1835" s="136"/>
      <c r="CA1835" s="136"/>
      <c r="CB1835" s="136"/>
    </row>
    <row r="1836" spans="1:97" s="8" customFormat="1" ht="12.75" customHeight="1">
      <c r="A1836" s="266"/>
      <c r="B1836" s="9"/>
      <c r="C1836" s="9"/>
      <c r="D1836" s="9"/>
      <c r="E1836" s="9"/>
      <c r="F1836" s="9"/>
      <c r="G1836" s="9"/>
      <c r="H1836" s="9"/>
      <c r="I1836" s="9"/>
      <c r="J1836" s="9"/>
      <c r="K1836" s="9"/>
      <c r="L1836" s="9"/>
      <c r="M1836" s="9"/>
      <c r="N1836" s="9"/>
      <c r="O1836" s="9"/>
      <c r="P1836" s="9"/>
      <c r="Q1836" s="9"/>
      <c r="R1836" s="9"/>
      <c r="S1836" s="9"/>
      <c r="BG1836" s="102"/>
      <c r="BH1836" s="102"/>
      <c r="BI1836" s="102"/>
      <c r="BJ1836" s="102"/>
      <c r="BK1836" s="102"/>
      <c r="BL1836" s="102"/>
      <c r="BM1836" s="136"/>
      <c r="BN1836" s="136"/>
      <c r="BO1836" s="136"/>
      <c r="BP1836" s="136"/>
      <c r="BQ1836" s="136"/>
      <c r="BR1836" s="136"/>
      <c r="BS1836" s="136"/>
      <c r="BT1836" s="136"/>
      <c r="BU1836" s="136"/>
      <c r="BV1836" s="136"/>
      <c r="BW1836" s="136"/>
      <c r="BX1836" s="136"/>
      <c r="BY1836" s="136"/>
      <c r="BZ1836" s="136"/>
      <c r="CA1836" s="136"/>
      <c r="CB1836" s="136"/>
    </row>
    <row r="1837" spans="1:97" s="827" customFormat="1" ht="9.75" customHeight="1">
      <c r="BG1837" s="828"/>
      <c r="BH1837" s="828"/>
      <c r="BI1837" s="828"/>
      <c r="BJ1837" s="828"/>
      <c r="BK1837" s="828"/>
      <c r="BL1837" s="829"/>
      <c r="BM1837" s="829"/>
      <c r="BN1837" s="829"/>
      <c r="BO1837" s="829"/>
      <c r="BP1837" s="829"/>
      <c r="BQ1837" s="829"/>
      <c r="BR1837" s="829"/>
      <c r="BS1837" s="829"/>
      <c r="BT1837" s="829"/>
      <c r="BU1837" s="829"/>
      <c r="BV1837" s="829"/>
      <c r="BW1837" s="829"/>
      <c r="BX1837" s="829"/>
      <c r="BY1837" s="829"/>
      <c r="BZ1837" s="829"/>
      <c r="CA1837" s="829"/>
    </row>
    <row r="1838" spans="1:97" s="830" customFormat="1" ht="12.75" customHeight="1">
      <c r="B1838" s="831"/>
      <c r="C1838" s="831"/>
      <c r="D1838" s="831"/>
      <c r="E1838" s="858" t="s">
        <v>1513</v>
      </c>
      <c r="F1838" s="859"/>
      <c r="G1838" s="859"/>
      <c r="H1838" s="859"/>
      <c r="I1838" s="859"/>
      <c r="J1838" s="859"/>
      <c r="K1838" s="859"/>
      <c r="L1838" s="859"/>
      <c r="M1838" s="859"/>
      <c r="N1838" s="859"/>
      <c r="O1838" s="859"/>
      <c r="P1838" s="859"/>
      <c r="Q1838" s="859"/>
      <c r="R1838" s="859"/>
      <c r="S1838" s="859"/>
      <c r="T1838" s="859"/>
      <c r="U1838" s="859"/>
      <c r="V1838" s="859"/>
      <c r="W1838" s="859"/>
      <c r="X1838" s="859"/>
      <c r="Y1838" s="859"/>
      <c r="Z1838" s="859"/>
      <c r="AA1838" s="859"/>
      <c r="AB1838" s="859"/>
      <c r="AC1838" s="859"/>
      <c r="AD1838" s="859"/>
      <c r="AE1838" s="860"/>
      <c r="AF1838" s="864"/>
      <c r="AG1838" s="865"/>
      <c r="AH1838" s="865"/>
      <c r="AI1838" s="865"/>
      <c r="AJ1838" s="865"/>
      <c r="AK1838" s="865"/>
      <c r="AL1838" s="865"/>
      <c r="AM1838" s="865"/>
      <c r="AN1838" s="865"/>
      <c r="AO1838" s="865"/>
      <c r="AP1838" s="866"/>
      <c r="AQ1838" s="870" t="s">
        <v>1514</v>
      </c>
      <c r="AR1838" s="870"/>
      <c r="AS1838" s="870"/>
      <c r="AT1838" s="870"/>
      <c r="AU1838" s="870"/>
      <c r="AV1838" s="870"/>
      <c r="AW1838" s="870"/>
      <c r="AX1838" s="870"/>
      <c r="AY1838" s="870"/>
      <c r="AZ1838" s="870"/>
      <c r="BA1838" s="870"/>
      <c r="BB1838" s="870"/>
      <c r="BC1838" s="870"/>
      <c r="BD1838" s="870"/>
      <c r="BE1838" s="870"/>
      <c r="BF1838" s="870"/>
      <c r="BG1838" s="832"/>
      <c r="BH1838" s="832"/>
      <c r="BI1838" s="832"/>
      <c r="BJ1838" s="832"/>
      <c r="BK1838" s="832"/>
      <c r="BL1838" s="832"/>
      <c r="BM1838" s="857" t="s">
        <v>82</v>
      </c>
      <c r="BN1838" s="857"/>
      <c r="BO1838" s="857"/>
      <c r="BP1838" s="857"/>
      <c r="BQ1838" s="857"/>
      <c r="BR1838" s="857"/>
      <c r="BS1838" s="857"/>
      <c r="BT1838" s="857"/>
      <c r="BU1838" s="857"/>
      <c r="BV1838" s="857"/>
      <c r="BW1838" s="857"/>
      <c r="BX1838" s="832"/>
      <c r="BY1838" s="832"/>
      <c r="BZ1838" s="832"/>
      <c r="CA1838" s="832"/>
      <c r="CB1838" s="832"/>
      <c r="CC1838" s="832"/>
      <c r="CD1838" s="832"/>
      <c r="CE1838" s="832"/>
      <c r="CF1838" s="832"/>
      <c r="CG1838" s="832"/>
      <c r="CH1838" s="832"/>
      <c r="CK1838" s="833"/>
      <c r="CL1838" s="834"/>
      <c r="CM1838" s="834"/>
      <c r="CN1838" s="834"/>
      <c r="CO1838" s="834"/>
      <c r="CP1838" s="834"/>
      <c r="CQ1838" s="834"/>
      <c r="CR1838" s="834"/>
      <c r="CS1838" s="834"/>
    </row>
    <row r="1839" spans="1:97" s="830" customFormat="1" ht="12.75" customHeight="1">
      <c r="B1839" s="831"/>
      <c r="C1839" s="831"/>
      <c r="D1839" s="831"/>
      <c r="E1839" s="861"/>
      <c r="F1839" s="862"/>
      <c r="G1839" s="862"/>
      <c r="H1839" s="862"/>
      <c r="I1839" s="862"/>
      <c r="J1839" s="862"/>
      <c r="K1839" s="862"/>
      <c r="L1839" s="862"/>
      <c r="M1839" s="862"/>
      <c r="N1839" s="862"/>
      <c r="O1839" s="862"/>
      <c r="P1839" s="862"/>
      <c r="Q1839" s="862"/>
      <c r="R1839" s="862"/>
      <c r="S1839" s="862"/>
      <c r="T1839" s="862"/>
      <c r="U1839" s="862"/>
      <c r="V1839" s="862"/>
      <c r="W1839" s="862"/>
      <c r="X1839" s="862"/>
      <c r="Y1839" s="862"/>
      <c r="Z1839" s="862"/>
      <c r="AA1839" s="862"/>
      <c r="AB1839" s="862"/>
      <c r="AC1839" s="862"/>
      <c r="AD1839" s="862"/>
      <c r="AE1839" s="863"/>
      <c r="AF1839" s="867"/>
      <c r="AG1839" s="868"/>
      <c r="AH1839" s="868"/>
      <c r="AI1839" s="868"/>
      <c r="AJ1839" s="868"/>
      <c r="AK1839" s="868"/>
      <c r="AL1839" s="868"/>
      <c r="AM1839" s="868"/>
      <c r="AN1839" s="868"/>
      <c r="AO1839" s="868"/>
      <c r="AP1839" s="869"/>
      <c r="AQ1839" s="870"/>
      <c r="AR1839" s="870"/>
      <c r="AS1839" s="870"/>
      <c r="AT1839" s="870"/>
      <c r="AU1839" s="870"/>
      <c r="AV1839" s="870"/>
      <c r="AW1839" s="870"/>
      <c r="AX1839" s="870"/>
      <c r="AY1839" s="870"/>
      <c r="AZ1839" s="870"/>
      <c r="BA1839" s="870"/>
      <c r="BB1839" s="870"/>
      <c r="BC1839" s="870"/>
      <c r="BD1839" s="870"/>
      <c r="BE1839" s="870"/>
      <c r="BF1839" s="870"/>
      <c r="BG1839" s="832"/>
      <c r="BH1839" s="832"/>
      <c r="BI1839" s="832"/>
      <c r="BJ1839" s="832"/>
      <c r="BK1839" s="832"/>
      <c r="BL1839" s="832"/>
      <c r="BM1839" s="832"/>
      <c r="BN1839" s="832"/>
      <c r="BO1839" s="832"/>
      <c r="BP1839" s="832"/>
      <c r="BQ1839" s="832"/>
      <c r="BR1839" s="832"/>
      <c r="BS1839" s="832"/>
      <c r="BT1839" s="832"/>
      <c r="BU1839" s="832"/>
      <c r="BV1839" s="832"/>
      <c r="BW1839" s="832"/>
      <c r="BX1839" s="832"/>
      <c r="BY1839" s="832"/>
      <c r="BZ1839" s="832"/>
      <c r="CA1839" s="832"/>
      <c r="CB1839" s="832"/>
      <c r="CC1839" s="832"/>
      <c r="CD1839" s="832"/>
      <c r="CE1839" s="832"/>
      <c r="CF1839" s="832"/>
      <c r="CG1839" s="832"/>
      <c r="CH1839" s="832"/>
      <c r="CK1839" s="833"/>
      <c r="CL1839" s="833"/>
      <c r="CM1839" s="833"/>
      <c r="CN1839" s="833"/>
      <c r="CO1839" s="833"/>
      <c r="CP1839" s="834"/>
      <c r="CQ1839" s="834"/>
      <c r="CR1839" s="834"/>
      <c r="CS1839" s="834"/>
    </row>
    <row r="1840" spans="1:97" s="8" customFormat="1" ht="12.75" customHeight="1">
      <c r="A1840" s="266"/>
      <c r="B1840" s="9"/>
      <c r="C1840" s="9"/>
      <c r="D1840" s="9"/>
      <c r="E1840" s="9"/>
      <c r="F1840" s="9"/>
      <c r="G1840" s="9"/>
      <c r="H1840" s="9"/>
      <c r="I1840" s="9"/>
      <c r="J1840" s="9"/>
      <c r="K1840" s="9"/>
      <c r="L1840" s="9"/>
      <c r="M1840" s="9"/>
      <c r="N1840" s="9"/>
      <c r="O1840" s="9"/>
      <c r="P1840" s="9"/>
      <c r="Q1840" s="9"/>
      <c r="R1840" s="9"/>
      <c r="S1840" s="9"/>
      <c r="BG1840" s="102"/>
      <c r="BH1840" s="102"/>
      <c r="BI1840" s="102"/>
      <c r="BJ1840" s="102"/>
      <c r="BK1840" s="102"/>
      <c r="BL1840" s="102"/>
      <c r="BM1840" s="136"/>
      <c r="BN1840" s="136"/>
      <c r="BO1840" s="136"/>
      <c r="BP1840" s="136"/>
      <c r="BQ1840" s="136"/>
      <c r="BR1840" s="136"/>
      <c r="BS1840" s="136"/>
      <c r="BT1840" s="136"/>
      <c r="BU1840" s="136"/>
      <c r="BV1840" s="136"/>
      <c r="BW1840" s="136"/>
      <c r="BX1840" s="136"/>
      <c r="BY1840" s="136"/>
      <c r="BZ1840" s="136"/>
      <c r="CA1840" s="136"/>
      <c r="CB1840" s="136"/>
    </row>
    <row r="1841" spans="1:80" s="14" customFormat="1" ht="20.100000000000001" customHeight="1">
      <c r="A1841" s="113" t="s">
        <v>879</v>
      </c>
      <c r="B1841" s="90"/>
      <c r="C1841" s="90"/>
      <c r="D1841" s="11"/>
      <c r="E1841" s="12"/>
      <c r="F1841" s="12"/>
      <c r="G1841" s="12"/>
      <c r="H1841" s="12"/>
      <c r="I1841" s="12"/>
      <c r="J1841" s="12"/>
      <c r="K1841" s="12"/>
      <c r="L1841" s="12"/>
      <c r="M1841" s="12"/>
      <c r="N1841" s="12"/>
      <c r="O1841" s="12"/>
      <c r="P1841" s="12"/>
      <c r="Q1841" s="12"/>
      <c r="R1841" s="12"/>
      <c r="S1841" s="12"/>
      <c r="T1841" s="12"/>
      <c r="U1841" s="12"/>
      <c r="V1841" s="12"/>
      <c r="W1841" s="13"/>
      <c r="X1841" s="13"/>
      <c r="Y1841" s="13"/>
      <c r="Z1841" s="13"/>
      <c r="AA1841" s="13"/>
      <c r="AB1841" s="13"/>
      <c r="AC1841" s="13"/>
      <c r="AD1841" s="13"/>
      <c r="AE1841" s="13"/>
      <c r="AF1841" s="13"/>
      <c r="AG1841" s="13"/>
      <c r="AH1841" s="13"/>
      <c r="AI1841" s="13"/>
      <c r="AJ1841" s="13"/>
      <c r="AK1841" s="13"/>
      <c r="AL1841" s="13"/>
      <c r="AM1841" s="13"/>
      <c r="AN1841" s="13"/>
      <c r="AO1841" s="13"/>
      <c r="AP1841" s="13"/>
      <c r="BG1841" s="93"/>
      <c r="BH1841" s="93"/>
      <c r="BI1841" s="93"/>
      <c r="BJ1841" s="93"/>
      <c r="BK1841" s="93"/>
      <c r="BL1841" s="93"/>
      <c r="BM1841" s="101"/>
      <c r="BN1841" s="101"/>
      <c r="BO1841" s="101"/>
      <c r="BP1841" s="101"/>
      <c r="BQ1841" s="101"/>
      <c r="BR1841" s="101"/>
      <c r="BS1841" s="101"/>
      <c r="BT1841" s="101"/>
      <c r="BU1841" s="101"/>
      <c r="BV1841" s="101"/>
      <c r="BW1841" s="101"/>
      <c r="BX1841" s="101"/>
      <c r="BY1841" s="101"/>
      <c r="BZ1841" s="101"/>
      <c r="CA1841" s="101"/>
      <c r="CB1841" s="101"/>
    </row>
    <row r="1842" spans="1:80" s="135" customFormat="1" ht="12.75" customHeight="1">
      <c r="A1842" s="265"/>
      <c r="B1842" s="969" t="s">
        <v>30</v>
      </c>
      <c r="C1842" s="970"/>
      <c r="D1842" s="971"/>
      <c r="E1842" s="931" t="s">
        <v>296</v>
      </c>
      <c r="F1842" s="932"/>
      <c r="G1842" s="932"/>
      <c r="H1842" s="932"/>
      <c r="I1842" s="932"/>
      <c r="J1842" s="932"/>
      <c r="K1842" s="932"/>
      <c r="L1842" s="932"/>
      <c r="M1842" s="932"/>
      <c r="N1842" s="932"/>
      <c r="O1842" s="932"/>
      <c r="P1842" s="932"/>
      <c r="Q1842" s="932"/>
      <c r="R1842" s="932"/>
      <c r="S1842" s="932"/>
      <c r="T1842" s="932"/>
      <c r="U1842" s="932"/>
      <c r="V1842" s="932"/>
      <c r="W1842" s="932"/>
      <c r="X1842" s="932"/>
      <c r="Y1842" s="932"/>
      <c r="Z1842" s="932"/>
      <c r="AA1842" s="932"/>
      <c r="AB1842" s="932"/>
      <c r="AC1842" s="932"/>
      <c r="AD1842" s="932"/>
      <c r="AE1842" s="932"/>
      <c r="AF1842" s="932"/>
      <c r="AG1842" s="932"/>
      <c r="AH1842" s="932"/>
      <c r="AI1842" s="932"/>
      <c r="AJ1842" s="932"/>
      <c r="AK1842" s="932"/>
      <c r="AL1842" s="932"/>
      <c r="AM1842" s="932"/>
      <c r="AN1842" s="932"/>
      <c r="AO1842" s="932"/>
      <c r="AP1842" s="932"/>
      <c r="AQ1842" s="932"/>
      <c r="AR1842" s="932"/>
      <c r="AS1842" s="932"/>
      <c r="AT1842" s="932"/>
      <c r="AU1842" s="932"/>
      <c r="AV1842" s="932"/>
      <c r="AW1842" s="932"/>
      <c r="AX1842" s="932"/>
      <c r="AY1842" s="932"/>
      <c r="AZ1842" s="932"/>
      <c r="BA1842" s="932"/>
      <c r="BB1842" s="932"/>
      <c r="BC1842" s="932"/>
      <c r="BD1842" s="932"/>
      <c r="BE1842" s="932"/>
      <c r="BF1842" s="933"/>
      <c r="BG1842" s="899"/>
      <c r="BH1842" s="900"/>
      <c r="BI1842" s="900"/>
      <c r="BJ1842" s="900"/>
      <c r="BK1842" s="900"/>
      <c r="BL1842" s="901"/>
      <c r="BM1842" s="134"/>
      <c r="BN1842" s="134"/>
      <c r="BO1842" s="134"/>
      <c r="BP1842" s="134"/>
      <c r="BQ1842" s="134"/>
      <c r="BR1842" s="134"/>
      <c r="BS1842" s="134"/>
      <c r="BT1842" s="134"/>
      <c r="BU1842" s="134"/>
      <c r="BV1842" s="134"/>
      <c r="BW1842" s="134"/>
      <c r="BX1842" s="134"/>
      <c r="BY1842" s="134"/>
      <c r="BZ1842" s="134"/>
      <c r="CA1842" s="134"/>
      <c r="CB1842" s="134"/>
    </row>
    <row r="1843" spans="1:80" s="135" customFormat="1" ht="12.75" customHeight="1">
      <c r="A1843" s="265"/>
      <c r="B1843" s="972"/>
      <c r="C1843" s="973"/>
      <c r="D1843" s="974"/>
      <c r="E1843" s="934"/>
      <c r="F1843" s="935"/>
      <c r="G1843" s="935"/>
      <c r="H1843" s="935"/>
      <c r="I1843" s="935"/>
      <c r="J1843" s="935"/>
      <c r="K1843" s="935"/>
      <c r="L1843" s="935"/>
      <c r="M1843" s="935"/>
      <c r="N1843" s="935"/>
      <c r="O1843" s="935"/>
      <c r="P1843" s="935"/>
      <c r="Q1843" s="935"/>
      <c r="R1843" s="935"/>
      <c r="S1843" s="935"/>
      <c r="T1843" s="935"/>
      <c r="U1843" s="935"/>
      <c r="V1843" s="935"/>
      <c r="W1843" s="935"/>
      <c r="X1843" s="935"/>
      <c r="Y1843" s="935"/>
      <c r="Z1843" s="935"/>
      <c r="AA1843" s="935"/>
      <c r="AB1843" s="935"/>
      <c r="AC1843" s="935"/>
      <c r="AD1843" s="935"/>
      <c r="AE1843" s="935"/>
      <c r="AF1843" s="935"/>
      <c r="AG1843" s="935"/>
      <c r="AH1843" s="935"/>
      <c r="AI1843" s="935"/>
      <c r="AJ1843" s="935"/>
      <c r="AK1843" s="935"/>
      <c r="AL1843" s="935"/>
      <c r="AM1843" s="935"/>
      <c r="AN1843" s="935"/>
      <c r="AO1843" s="935"/>
      <c r="AP1843" s="935"/>
      <c r="AQ1843" s="935"/>
      <c r="AR1843" s="935"/>
      <c r="AS1843" s="935"/>
      <c r="AT1843" s="935"/>
      <c r="AU1843" s="935"/>
      <c r="AV1843" s="935"/>
      <c r="AW1843" s="935"/>
      <c r="AX1843" s="935"/>
      <c r="AY1843" s="935"/>
      <c r="AZ1843" s="935"/>
      <c r="BA1843" s="935"/>
      <c r="BB1843" s="935"/>
      <c r="BC1843" s="935"/>
      <c r="BD1843" s="935"/>
      <c r="BE1843" s="935"/>
      <c r="BF1843" s="936"/>
      <c r="BG1843" s="902"/>
      <c r="BH1843" s="903"/>
      <c r="BI1843" s="903"/>
      <c r="BJ1843" s="903"/>
      <c r="BK1843" s="903"/>
      <c r="BL1843" s="904"/>
      <c r="BM1843" s="134"/>
      <c r="BN1843" s="134"/>
      <c r="BO1843" s="134"/>
      <c r="BP1843" s="134"/>
      <c r="BQ1843" s="134"/>
      <c r="BR1843" s="134"/>
      <c r="BS1843" s="134"/>
      <c r="BT1843" s="134"/>
      <c r="BU1843" s="134"/>
      <c r="BV1843" s="134"/>
      <c r="BW1843" s="134"/>
      <c r="BX1843" s="134"/>
      <c r="BY1843" s="134"/>
      <c r="BZ1843" s="134"/>
      <c r="CA1843" s="134"/>
      <c r="CB1843" s="134"/>
    </row>
    <row r="1844" spans="1:80" s="16" customFormat="1" ht="12.75" customHeight="1">
      <c r="A1844" s="262"/>
      <c r="B1844" s="975"/>
      <c r="C1844" s="976"/>
      <c r="D1844" s="977"/>
      <c r="E1844" s="937"/>
      <c r="F1844" s="938"/>
      <c r="G1844" s="938"/>
      <c r="H1844" s="938"/>
      <c r="I1844" s="938"/>
      <c r="J1844" s="938"/>
      <c r="K1844" s="938"/>
      <c r="L1844" s="938"/>
      <c r="M1844" s="938"/>
      <c r="N1844" s="938"/>
      <c r="O1844" s="938"/>
      <c r="P1844" s="938"/>
      <c r="Q1844" s="938"/>
      <c r="R1844" s="938"/>
      <c r="S1844" s="938"/>
      <c r="T1844" s="938"/>
      <c r="U1844" s="938"/>
      <c r="V1844" s="938"/>
      <c r="W1844" s="938"/>
      <c r="X1844" s="938"/>
      <c r="Y1844" s="938"/>
      <c r="Z1844" s="938"/>
      <c r="AA1844" s="938"/>
      <c r="AB1844" s="938"/>
      <c r="AC1844" s="938"/>
      <c r="AD1844" s="938"/>
      <c r="AE1844" s="938"/>
      <c r="AF1844" s="938"/>
      <c r="AG1844" s="938"/>
      <c r="AH1844" s="938"/>
      <c r="AI1844" s="938"/>
      <c r="AJ1844" s="938"/>
      <c r="AK1844" s="938"/>
      <c r="AL1844" s="938"/>
      <c r="AM1844" s="938"/>
      <c r="AN1844" s="938"/>
      <c r="AO1844" s="938"/>
      <c r="AP1844" s="938"/>
      <c r="AQ1844" s="938"/>
      <c r="AR1844" s="938"/>
      <c r="AS1844" s="938"/>
      <c r="AT1844" s="938"/>
      <c r="AU1844" s="938"/>
      <c r="AV1844" s="938"/>
      <c r="AW1844" s="938"/>
      <c r="AX1844" s="938"/>
      <c r="AY1844" s="938"/>
      <c r="AZ1844" s="938"/>
      <c r="BA1844" s="938"/>
      <c r="BB1844" s="938"/>
      <c r="BC1844" s="938"/>
      <c r="BD1844" s="938"/>
      <c r="BE1844" s="938"/>
      <c r="BF1844" s="939"/>
      <c r="BG1844" s="905"/>
      <c r="BH1844" s="906"/>
      <c r="BI1844" s="906"/>
      <c r="BJ1844" s="906"/>
      <c r="BK1844" s="906"/>
      <c r="BL1844" s="907"/>
      <c r="BM1844" s="137"/>
      <c r="BN1844" s="137"/>
      <c r="BO1844" s="137"/>
      <c r="BP1844" s="137"/>
      <c r="BQ1844" s="137"/>
      <c r="BR1844" s="137"/>
      <c r="BS1844" s="137"/>
      <c r="BT1844" s="137"/>
      <c r="BU1844" s="137"/>
      <c r="BV1844" s="137"/>
      <c r="BW1844" s="137"/>
      <c r="BX1844" s="137"/>
      <c r="BY1844" s="137"/>
      <c r="BZ1844" s="137"/>
      <c r="CA1844" s="137"/>
      <c r="CB1844" s="137"/>
    </row>
    <row r="1845" spans="1:80" s="135" customFormat="1" ht="12.75" customHeight="1">
      <c r="A1845" s="265"/>
      <c r="B1845" s="969" t="s">
        <v>33</v>
      </c>
      <c r="C1845" s="970"/>
      <c r="D1845" s="971"/>
      <c r="E1845" s="931" t="s">
        <v>179</v>
      </c>
      <c r="F1845" s="932"/>
      <c r="G1845" s="932"/>
      <c r="H1845" s="932"/>
      <c r="I1845" s="932"/>
      <c r="J1845" s="932"/>
      <c r="K1845" s="932"/>
      <c r="L1845" s="932"/>
      <c r="M1845" s="932"/>
      <c r="N1845" s="932"/>
      <c r="O1845" s="932"/>
      <c r="P1845" s="932"/>
      <c r="Q1845" s="932"/>
      <c r="R1845" s="932"/>
      <c r="S1845" s="932"/>
      <c r="T1845" s="932"/>
      <c r="U1845" s="932"/>
      <c r="V1845" s="932"/>
      <c r="W1845" s="932"/>
      <c r="X1845" s="932"/>
      <c r="Y1845" s="932"/>
      <c r="Z1845" s="932"/>
      <c r="AA1845" s="932"/>
      <c r="AB1845" s="932"/>
      <c r="AC1845" s="932"/>
      <c r="AD1845" s="932"/>
      <c r="AE1845" s="932"/>
      <c r="AF1845" s="932"/>
      <c r="AG1845" s="932"/>
      <c r="AH1845" s="932"/>
      <c r="AI1845" s="932"/>
      <c r="AJ1845" s="932"/>
      <c r="AK1845" s="932"/>
      <c r="AL1845" s="932"/>
      <c r="AM1845" s="932"/>
      <c r="AN1845" s="932"/>
      <c r="AO1845" s="932"/>
      <c r="AP1845" s="932"/>
      <c r="AQ1845" s="932"/>
      <c r="AR1845" s="932"/>
      <c r="AS1845" s="932"/>
      <c r="AT1845" s="932"/>
      <c r="AU1845" s="932"/>
      <c r="AV1845" s="932"/>
      <c r="AW1845" s="932"/>
      <c r="AX1845" s="932"/>
      <c r="AY1845" s="932"/>
      <c r="AZ1845" s="932"/>
      <c r="BA1845" s="932"/>
      <c r="BB1845" s="932"/>
      <c r="BC1845" s="932"/>
      <c r="BD1845" s="932"/>
      <c r="BE1845" s="932"/>
      <c r="BF1845" s="933"/>
      <c r="BG1845" s="899"/>
      <c r="BH1845" s="900"/>
      <c r="BI1845" s="900"/>
      <c r="BJ1845" s="900"/>
      <c r="BK1845" s="900"/>
      <c r="BL1845" s="901"/>
      <c r="BM1845" s="134"/>
      <c r="BN1845" s="134"/>
      <c r="BO1845" s="134"/>
      <c r="BP1845" s="134"/>
      <c r="BQ1845" s="134"/>
      <c r="BR1845" s="134"/>
      <c r="BS1845" s="134"/>
      <c r="BT1845" s="134"/>
      <c r="BU1845" s="134"/>
      <c r="BV1845" s="134"/>
      <c r="BW1845" s="134"/>
      <c r="BX1845" s="134"/>
      <c r="BY1845" s="134"/>
      <c r="BZ1845" s="134"/>
      <c r="CA1845" s="134"/>
      <c r="CB1845" s="134"/>
    </row>
    <row r="1846" spans="1:80" s="135" customFormat="1" ht="12.75" customHeight="1">
      <c r="A1846" s="265"/>
      <c r="B1846" s="972"/>
      <c r="C1846" s="973"/>
      <c r="D1846" s="974"/>
      <c r="E1846" s="934"/>
      <c r="F1846" s="935"/>
      <c r="G1846" s="935"/>
      <c r="H1846" s="935"/>
      <c r="I1846" s="935"/>
      <c r="J1846" s="935"/>
      <c r="K1846" s="935"/>
      <c r="L1846" s="935"/>
      <c r="M1846" s="935"/>
      <c r="N1846" s="935"/>
      <c r="O1846" s="935"/>
      <c r="P1846" s="935"/>
      <c r="Q1846" s="935"/>
      <c r="R1846" s="935"/>
      <c r="S1846" s="935"/>
      <c r="T1846" s="935"/>
      <c r="U1846" s="935"/>
      <c r="V1846" s="935"/>
      <c r="W1846" s="935"/>
      <c r="X1846" s="935"/>
      <c r="Y1846" s="935"/>
      <c r="Z1846" s="935"/>
      <c r="AA1846" s="935"/>
      <c r="AB1846" s="935"/>
      <c r="AC1846" s="935"/>
      <c r="AD1846" s="935"/>
      <c r="AE1846" s="935"/>
      <c r="AF1846" s="935"/>
      <c r="AG1846" s="935"/>
      <c r="AH1846" s="935"/>
      <c r="AI1846" s="935"/>
      <c r="AJ1846" s="935"/>
      <c r="AK1846" s="935"/>
      <c r="AL1846" s="935"/>
      <c r="AM1846" s="935"/>
      <c r="AN1846" s="935"/>
      <c r="AO1846" s="935"/>
      <c r="AP1846" s="935"/>
      <c r="AQ1846" s="935"/>
      <c r="AR1846" s="935"/>
      <c r="AS1846" s="935"/>
      <c r="AT1846" s="935"/>
      <c r="AU1846" s="935"/>
      <c r="AV1846" s="935"/>
      <c r="AW1846" s="935"/>
      <c r="AX1846" s="935"/>
      <c r="AY1846" s="935"/>
      <c r="AZ1846" s="935"/>
      <c r="BA1846" s="935"/>
      <c r="BB1846" s="935"/>
      <c r="BC1846" s="935"/>
      <c r="BD1846" s="935"/>
      <c r="BE1846" s="935"/>
      <c r="BF1846" s="936"/>
      <c r="BG1846" s="902"/>
      <c r="BH1846" s="903"/>
      <c r="BI1846" s="903"/>
      <c r="BJ1846" s="903"/>
      <c r="BK1846" s="903"/>
      <c r="BL1846" s="904"/>
      <c r="BM1846" s="134"/>
      <c r="BN1846" s="134"/>
      <c r="BO1846" s="134"/>
      <c r="BP1846" s="134"/>
      <c r="BQ1846" s="134"/>
      <c r="BR1846" s="134"/>
      <c r="BS1846" s="134"/>
      <c r="BT1846" s="134"/>
      <c r="BU1846" s="134"/>
      <c r="BV1846" s="134"/>
      <c r="BW1846" s="134"/>
      <c r="BX1846" s="134"/>
      <c r="BY1846" s="134"/>
      <c r="BZ1846" s="134"/>
      <c r="CA1846" s="134"/>
      <c r="CB1846" s="134"/>
    </row>
    <row r="1847" spans="1:80" s="16" customFormat="1" ht="12.75" customHeight="1">
      <c r="A1847" s="262"/>
      <c r="B1847" s="972"/>
      <c r="C1847" s="973"/>
      <c r="D1847" s="974"/>
      <c r="E1847" s="934"/>
      <c r="F1847" s="935"/>
      <c r="G1847" s="935"/>
      <c r="H1847" s="935"/>
      <c r="I1847" s="935"/>
      <c r="J1847" s="935"/>
      <c r="K1847" s="935"/>
      <c r="L1847" s="935"/>
      <c r="M1847" s="935"/>
      <c r="N1847" s="935"/>
      <c r="O1847" s="935"/>
      <c r="P1847" s="935"/>
      <c r="Q1847" s="935"/>
      <c r="R1847" s="935"/>
      <c r="S1847" s="935"/>
      <c r="T1847" s="935"/>
      <c r="U1847" s="935"/>
      <c r="V1847" s="935"/>
      <c r="W1847" s="935"/>
      <c r="X1847" s="935"/>
      <c r="Y1847" s="935"/>
      <c r="Z1847" s="935"/>
      <c r="AA1847" s="935"/>
      <c r="AB1847" s="935"/>
      <c r="AC1847" s="935"/>
      <c r="AD1847" s="935"/>
      <c r="AE1847" s="935"/>
      <c r="AF1847" s="935"/>
      <c r="AG1847" s="935"/>
      <c r="AH1847" s="935"/>
      <c r="AI1847" s="935"/>
      <c r="AJ1847" s="935"/>
      <c r="AK1847" s="935"/>
      <c r="AL1847" s="935"/>
      <c r="AM1847" s="935"/>
      <c r="AN1847" s="935"/>
      <c r="AO1847" s="935"/>
      <c r="AP1847" s="935"/>
      <c r="AQ1847" s="935"/>
      <c r="AR1847" s="935"/>
      <c r="AS1847" s="935"/>
      <c r="AT1847" s="935"/>
      <c r="AU1847" s="935"/>
      <c r="AV1847" s="935"/>
      <c r="AW1847" s="935"/>
      <c r="AX1847" s="935"/>
      <c r="AY1847" s="935"/>
      <c r="AZ1847" s="935"/>
      <c r="BA1847" s="935"/>
      <c r="BB1847" s="935"/>
      <c r="BC1847" s="935"/>
      <c r="BD1847" s="935"/>
      <c r="BE1847" s="935"/>
      <c r="BF1847" s="936"/>
      <c r="BG1847" s="902"/>
      <c r="BH1847" s="903"/>
      <c r="BI1847" s="903"/>
      <c r="BJ1847" s="903"/>
      <c r="BK1847" s="903"/>
      <c r="BL1847" s="904"/>
      <c r="BM1847" s="137"/>
      <c r="BN1847" s="137"/>
      <c r="BO1847" s="137"/>
      <c r="BP1847" s="137"/>
      <c r="BQ1847" s="137"/>
      <c r="BR1847" s="137"/>
      <c r="BS1847" s="137"/>
      <c r="BT1847" s="137"/>
      <c r="BU1847" s="137"/>
      <c r="BV1847" s="137"/>
      <c r="BW1847" s="137"/>
      <c r="BX1847" s="137"/>
      <c r="BY1847" s="137"/>
      <c r="BZ1847" s="137"/>
      <c r="CA1847" s="137"/>
      <c r="CB1847" s="137"/>
    </row>
    <row r="1848" spans="1:80" s="16" customFormat="1" ht="12.75" customHeight="1">
      <c r="A1848" s="262"/>
      <c r="B1848" s="975"/>
      <c r="C1848" s="976"/>
      <c r="D1848" s="977"/>
      <c r="E1848" s="937"/>
      <c r="F1848" s="938"/>
      <c r="G1848" s="938"/>
      <c r="H1848" s="938"/>
      <c r="I1848" s="938"/>
      <c r="J1848" s="938"/>
      <c r="K1848" s="938"/>
      <c r="L1848" s="938"/>
      <c r="M1848" s="938"/>
      <c r="N1848" s="938"/>
      <c r="O1848" s="938"/>
      <c r="P1848" s="938"/>
      <c r="Q1848" s="938"/>
      <c r="R1848" s="938"/>
      <c r="S1848" s="938"/>
      <c r="T1848" s="938"/>
      <c r="U1848" s="938"/>
      <c r="V1848" s="938"/>
      <c r="W1848" s="938"/>
      <c r="X1848" s="938"/>
      <c r="Y1848" s="938"/>
      <c r="Z1848" s="938"/>
      <c r="AA1848" s="938"/>
      <c r="AB1848" s="938"/>
      <c r="AC1848" s="938"/>
      <c r="AD1848" s="938"/>
      <c r="AE1848" s="938"/>
      <c r="AF1848" s="938"/>
      <c r="AG1848" s="938"/>
      <c r="AH1848" s="938"/>
      <c r="AI1848" s="938"/>
      <c r="AJ1848" s="938"/>
      <c r="AK1848" s="938"/>
      <c r="AL1848" s="938"/>
      <c r="AM1848" s="938"/>
      <c r="AN1848" s="938"/>
      <c r="AO1848" s="938"/>
      <c r="AP1848" s="938"/>
      <c r="AQ1848" s="938"/>
      <c r="AR1848" s="938"/>
      <c r="AS1848" s="938"/>
      <c r="AT1848" s="938"/>
      <c r="AU1848" s="938"/>
      <c r="AV1848" s="938"/>
      <c r="AW1848" s="938"/>
      <c r="AX1848" s="938"/>
      <c r="AY1848" s="938"/>
      <c r="AZ1848" s="938"/>
      <c r="BA1848" s="938"/>
      <c r="BB1848" s="938"/>
      <c r="BC1848" s="938"/>
      <c r="BD1848" s="938"/>
      <c r="BE1848" s="938"/>
      <c r="BF1848" s="939"/>
      <c r="BG1848" s="905"/>
      <c r="BH1848" s="906"/>
      <c r="BI1848" s="906"/>
      <c r="BJ1848" s="906"/>
      <c r="BK1848" s="906"/>
      <c r="BL1848" s="907"/>
      <c r="BM1848" s="137"/>
      <c r="BN1848" s="137"/>
      <c r="BO1848" s="137"/>
      <c r="BP1848" s="137"/>
      <c r="BQ1848" s="137"/>
      <c r="BR1848" s="137"/>
      <c r="BS1848" s="137"/>
      <c r="BT1848" s="137"/>
      <c r="BU1848" s="137"/>
      <c r="BV1848" s="137"/>
      <c r="BW1848" s="137"/>
      <c r="BX1848" s="137"/>
      <c r="BY1848" s="137"/>
      <c r="BZ1848" s="137"/>
      <c r="CA1848" s="137"/>
      <c r="CB1848" s="137"/>
    </row>
    <row r="1849" spans="1:80" s="135" customFormat="1" ht="12.75" customHeight="1">
      <c r="A1849" s="265"/>
      <c r="B1849" s="969" t="s">
        <v>34</v>
      </c>
      <c r="C1849" s="970"/>
      <c r="D1849" s="971"/>
      <c r="E1849" s="931" t="s">
        <v>297</v>
      </c>
      <c r="F1849" s="932"/>
      <c r="G1849" s="932"/>
      <c r="H1849" s="932"/>
      <c r="I1849" s="932"/>
      <c r="J1849" s="932"/>
      <c r="K1849" s="932"/>
      <c r="L1849" s="932"/>
      <c r="M1849" s="932"/>
      <c r="N1849" s="932"/>
      <c r="O1849" s="932"/>
      <c r="P1849" s="932"/>
      <c r="Q1849" s="932"/>
      <c r="R1849" s="932"/>
      <c r="S1849" s="932"/>
      <c r="T1849" s="932"/>
      <c r="U1849" s="932"/>
      <c r="V1849" s="932"/>
      <c r="W1849" s="932"/>
      <c r="X1849" s="932"/>
      <c r="Y1849" s="932"/>
      <c r="Z1849" s="932"/>
      <c r="AA1849" s="932"/>
      <c r="AB1849" s="932"/>
      <c r="AC1849" s="932"/>
      <c r="AD1849" s="932"/>
      <c r="AE1849" s="932"/>
      <c r="AF1849" s="932"/>
      <c r="AG1849" s="932"/>
      <c r="AH1849" s="932"/>
      <c r="AI1849" s="932"/>
      <c r="AJ1849" s="932"/>
      <c r="AK1849" s="932"/>
      <c r="AL1849" s="932"/>
      <c r="AM1849" s="932"/>
      <c r="AN1849" s="932"/>
      <c r="AO1849" s="932"/>
      <c r="AP1849" s="932"/>
      <c r="AQ1849" s="932"/>
      <c r="AR1849" s="932"/>
      <c r="AS1849" s="932"/>
      <c r="AT1849" s="932"/>
      <c r="AU1849" s="932"/>
      <c r="AV1849" s="932"/>
      <c r="AW1849" s="932"/>
      <c r="AX1849" s="932"/>
      <c r="AY1849" s="932"/>
      <c r="AZ1849" s="932"/>
      <c r="BA1849" s="932"/>
      <c r="BB1849" s="932"/>
      <c r="BC1849" s="932"/>
      <c r="BD1849" s="932"/>
      <c r="BE1849" s="932"/>
      <c r="BF1849" s="933"/>
      <c r="BG1849" s="899"/>
      <c r="BH1849" s="900"/>
      <c r="BI1849" s="900"/>
      <c r="BJ1849" s="900"/>
      <c r="BK1849" s="900"/>
      <c r="BL1849" s="901"/>
      <c r="BM1849" s="134"/>
      <c r="BN1849" s="134"/>
      <c r="BO1849" s="134"/>
      <c r="BP1849" s="134"/>
      <c r="BQ1849" s="134"/>
      <c r="BR1849" s="134"/>
      <c r="BS1849" s="134"/>
      <c r="BT1849" s="134"/>
      <c r="BU1849" s="134"/>
      <c r="BV1849" s="134"/>
      <c r="BW1849" s="134"/>
      <c r="BX1849" s="134"/>
      <c r="BY1849" s="134"/>
      <c r="BZ1849" s="134"/>
      <c r="CA1849" s="134"/>
      <c r="CB1849" s="134"/>
    </row>
    <row r="1850" spans="1:80" s="135" customFormat="1" ht="12.75" customHeight="1">
      <c r="A1850" s="265"/>
      <c r="B1850" s="972"/>
      <c r="C1850" s="973"/>
      <c r="D1850" s="974"/>
      <c r="E1850" s="934"/>
      <c r="F1850" s="935"/>
      <c r="G1850" s="935"/>
      <c r="H1850" s="935"/>
      <c r="I1850" s="935"/>
      <c r="J1850" s="935"/>
      <c r="K1850" s="935"/>
      <c r="L1850" s="935"/>
      <c r="M1850" s="935"/>
      <c r="N1850" s="935"/>
      <c r="O1850" s="935"/>
      <c r="P1850" s="935"/>
      <c r="Q1850" s="935"/>
      <c r="R1850" s="935"/>
      <c r="S1850" s="935"/>
      <c r="T1850" s="935"/>
      <c r="U1850" s="935"/>
      <c r="V1850" s="935"/>
      <c r="W1850" s="935"/>
      <c r="X1850" s="935"/>
      <c r="Y1850" s="935"/>
      <c r="Z1850" s="935"/>
      <c r="AA1850" s="935"/>
      <c r="AB1850" s="935"/>
      <c r="AC1850" s="935"/>
      <c r="AD1850" s="935"/>
      <c r="AE1850" s="935"/>
      <c r="AF1850" s="935"/>
      <c r="AG1850" s="935"/>
      <c r="AH1850" s="935"/>
      <c r="AI1850" s="935"/>
      <c r="AJ1850" s="935"/>
      <c r="AK1850" s="935"/>
      <c r="AL1850" s="935"/>
      <c r="AM1850" s="935"/>
      <c r="AN1850" s="935"/>
      <c r="AO1850" s="935"/>
      <c r="AP1850" s="935"/>
      <c r="AQ1850" s="935"/>
      <c r="AR1850" s="935"/>
      <c r="AS1850" s="935"/>
      <c r="AT1850" s="935"/>
      <c r="AU1850" s="935"/>
      <c r="AV1850" s="935"/>
      <c r="AW1850" s="935"/>
      <c r="AX1850" s="935"/>
      <c r="AY1850" s="935"/>
      <c r="AZ1850" s="935"/>
      <c r="BA1850" s="935"/>
      <c r="BB1850" s="935"/>
      <c r="BC1850" s="935"/>
      <c r="BD1850" s="935"/>
      <c r="BE1850" s="935"/>
      <c r="BF1850" s="936"/>
      <c r="BG1850" s="902"/>
      <c r="BH1850" s="903"/>
      <c r="BI1850" s="903"/>
      <c r="BJ1850" s="903"/>
      <c r="BK1850" s="903"/>
      <c r="BL1850" s="904"/>
      <c r="BM1850" s="134"/>
      <c r="BN1850" s="134"/>
      <c r="BO1850" s="134"/>
      <c r="BP1850" s="134"/>
      <c r="BQ1850" s="134"/>
      <c r="BR1850" s="134"/>
      <c r="BS1850" s="134"/>
      <c r="BT1850" s="134"/>
      <c r="BU1850" s="134"/>
      <c r="BV1850" s="134"/>
      <c r="BW1850" s="134"/>
      <c r="BX1850" s="134"/>
      <c r="BY1850" s="134"/>
      <c r="BZ1850" s="134"/>
      <c r="CA1850" s="134"/>
      <c r="CB1850" s="134"/>
    </row>
    <row r="1851" spans="1:80" s="16" customFormat="1" ht="12.75" customHeight="1">
      <c r="A1851" s="262"/>
      <c r="B1851" s="972"/>
      <c r="C1851" s="973"/>
      <c r="D1851" s="974"/>
      <c r="E1851" s="934"/>
      <c r="F1851" s="935"/>
      <c r="G1851" s="935"/>
      <c r="H1851" s="935"/>
      <c r="I1851" s="935"/>
      <c r="J1851" s="935"/>
      <c r="K1851" s="935"/>
      <c r="L1851" s="935"/>
      <c r="M1851" s="935"/>
      <c r="N1851" s="935"/>
      <c r="O1851" s="935"/>
      <c r="P1851" s="935"/>
      <c r="Q1851" s="935"/>
      <c r="R1851" s="935"/>
      <c r="S1851" s="935"/>
      <c r="T1851" s="935"/>
      <c r="U1851" s="935"/>
      <c r="V1851" s="935"/>
      <c r="W1851" s="935"/>
      <c r="X1851" s="935"/>
      <c r="Y1851" s="935"/>
      <c r="Z1851" s="935"/>
      <c r="AA1851" s="935"/>
      <c r="AB1851" s="935"/>
      <c r="AC1851" s="935"/>
      <c r="AD1851" s="935"/>
      <c r="AE1851" s="935"/>
      <c r="AF1851" s="935"/>
      <c r="AG1851" s="935"/>
      <c r="AH1851" s="935"/>
      <c r="AI1851" s="935"/>
      <c r="AJ1851" s="935"/>
      <c r="AK1851" s="935"/>
      <c r="AL1851" s="935"/>
      <c r="AM1851" s="935"/>
      <c r="AN1851" s="935"/>
      <c r="AO1851" s="935"/>
      <c r="AP1851" s="935"/>
      <c r="AQ1851" s="935"/>
      <c r="AR1851" s="935"/>
      <c r="AS1851" s="935"/>
      <c r="AT1851" s="935"/>
      <c r="AU1851" s="935"/>
      <c r="AV1851" s="935"/>
      <c r="AW1851" s="935"/>
      <c r="AX1851" s="935"/>
      <c r="AY1851" s="935"/>
      <c r="AZ1851" s="935"/>
      <c r="BA1851" s="935"/>
      <c r="BB1851" s="935"/>
      <c r="BC1851" s="935"/>
      <c r="BD1851" s="935"/>
      <c r="BE1851" s="935"/>
      <c r="BF1851" s="936"/>
      <c r="BG1851" s="902"/>
      <c r="BH1851" s="903"/>
      <c r="BI1851" s="903"/>
      <c r="BJ1851" s="903"/>
      <c r="BK1851" s="903"/>
      <c r="BL1851" s="904"/>
      <c r="BM1851" s="137"/>
      <c r="BN1851" s="137"/>
      <c r="BO1851" s="137"/>
      <c r="BP1851" s="137"/>
      <c r="BQ1851" s="137"/>
      <c r="BR1851" s="137"/>
      <c r="BS1851" s="137"/>
      <c r="BT1851" s="137"/>
      <c r="BU1851" s="137"/>
      <c r="BV1851" s="137"/>
      <c r="BW1851" s="137"/>
      <c r="BX1851" s="137"/>
      <c r="BY1851" s="137"/>
      <c r="BZ1851" s="137"/>
      <c r="CA1851" s="137"/>
      <c r="CB1851" s="137"/>
    </row>
    <row r="1852" spans="1:80" s="16" customFormat="1" ht="12.75" customHeight="1">
      <c r="A1852" s="262"/>
      <c r="B1852" s="975"/>
      <c r="C1852" s="976"/>
      <c r="D1852" s="977"/>
      <c r="E1852" s="937"/>
      <c r="F1852" s="938"/>
      <c r="G1852" s="938"/>
      <c r="H1852" s="938"/>
      <c r="I1852" s="938"/>
      <c r="J1852" s="938"/>
      <c r="K1852" s="938"/>
      <c r="L1852" s="938"/>
      <c r="M1852" s="938"/>
      <c r="N1852" s="938"/>
      <c r="O1852" s="938"/>
      <c r="P1852" s="938"/>
      <c r="Q1852" s="938"/>
      <c r="R1852" s="938"/>
      <c r="S1852" s="938"/>
      <c r="T1852" s="938"/>
      <c r="U1852" s="938"/>
      <c r="V1852" s="938"/>
      <c r="W1852" s="938"/>
      <c r="X1852" s="938"/>
      <c r="Y1852" s="938"/>
      <c r="Z1852" s="938"/>
      <c r="AA1852" s="938"/>
      <c r="AB1852" s="938"/>
      <c r="AC1852" s="938"/>
      <c r="AD1852" s="938"/>
      <c r="AE1852" s="938"/>
      <c r="AF1852" s="938"/>
      <c r="AG1852" s="938"/>
      <c r="AH1852" s="938"/>
      <c r="AI1852" s="938"/>
      <c r="AJ1852" s="938"/>
      <c r="AK1852" s="938"/>
      <c r="AL1852" s="938"/>
      <c r="AM1852" s="938"/>
      <c r="AN1852" s="938"/>
      <c r="AO1852" s="938"/>
      <c r="AP1852" s="938"/>
      <c r="AQ1852" s="938"/>
      <c r="AR1852" s="938"/>
      <c r="AS1852" s="938"/>
      <c r="AT1852" s="938"/>
      <c r="AU1852" s="938"/>
      <c r="AV1852" s="938"/>
      <c r="AW1852" s="938"/>
      <c r="AX1852" s="938"/>
      <c r="AY1852" s="938"/>
      <c r="AZ1852" s="938"/>
      <c r="BA1852" s="938"/>
      <c r="BB1852" s="938"/>
      <c r="BC1852" s="938"/>
      <c r="BD1852" s="938"/>
      <c r="BE1852" s="938"/>
      <c r="BF1852" s="939"/>
      <c r="BG1852" s="905"/>
      <c r="BH1852" s="906"/>
      <c r="BI1852" s="906"/>
      <c r="BJ1852" s="906"/>
      <c r="BK1852" s="906"/>
      <c r="BL1852" s="907"/>
      <c r="BM1852" s="137"/>
      <c r="BN1852" s="137"/>
      <c r="BO1852" s="137"/>
      <c r="BP1852" s="137"/>
      <c r="BQ1852" s="137"/>
      <c r="BR1852" s="137"/>
      <c r="BS1852" s="137"/>
      <c r="BT1852" s="137"/>
      <c r="BU1852" s="137"/>
      <c r="BV1852" s="137"/>
      <c r="BW1852" s="137"/>
      <c r="BX1852" s="137"/>
      <c r="BY1852" s="137"/>
      <c r="BZ1852" s="137"/>
      <c r="CA1852" s="137"/>
      <c r="CB1852" s="137"/>
    </row>
    <row r="1853" spans="1:80" s="135" customFormat="1" ht="12.75" customHeight="1">
      <c r="A1853" s="265"/>
      <c r="B1853" s="969" t="s">
        <v>35</v>
      </c>
      <c r="C1853" s="970"/>
      <c r="D1853" s="971"/>
      <c r="E1853" s="908" t="s">
        <v>798</v>
      </c>
      <c r="F1853" s="909"/>
      <c r="G1853" s="909"/>
      <c r="H1853" s="909"/>
      <c r="I1853" s="909"/>
      <c r="J1853" s="909"/>
      <c r="K1853" s="909"/>
      <c r="L1853" s="909"/>
      <c r="M1853" s="909"/>
      <c r="N1853" s="909"/>
      <c r="O1853" s="909"/>
      <c r="P1853" s="909"/>
      <c r="Q1853" s="909"/>
      <c r="R1853" s="909"/>
      <c r="S1853" s="909"/>
      <c r="T1853" s="909"/>
      <c r="U1853" s="909"/>
      <c r="V1853" s="909"/>
      <c r="W1853" s="909"/>
      <c r="X1853" s="909"/>
      <c r="Y1853" s="909"/>
      <c r="Z1853" s="909"/>
      <c r="AA1853" s="909"/>
      <c r="AB1853" s="909"/>
      <c r="AC1853" s="909"/>
      <c r="AD1853" s="909"/>
      <c r="AE1853" s="909"/>
      <c r="AF1853" s="909"/>
      <c r="AG1853" s="909"/>
      <c r="AH1853" s="909"/>
      <c r="AI1853" s="909"/>
      <c r="AJ1853" s="909"/>
      <c r="AK1853" s="909"/>
      <c r="AL1853" s="909"/>
      <c r="AM1853" s="909"/>
      <c r="AN1853" s="909"/>
      <c r="AO1853" s="909"/>
      <c r="AP1853" s="909"/>
      <c r="AQ1853" s="909"/>
      <c r="AR1853" s="909"/>
      <c r="AS1853" s="909"/>
      <c r="AT1853" s="909"/>
      <c r="AU1853" s="909"/>
      <c r="AV1853" s="909"/>
      <c r="AW1853" s="909"/>
      <c r="AX1853" s="909"/>
      <c r="AY1853" s="909"/>
      <c r="AZ1853" s="909"/>
      <c r="BA1853" s="909"/>
      <c r="BB1853" s="909"/>
      <c r="BC1853" s="909"/>
      <c r="BD1853" s="909"/>
      <c r="BE1853" s="909"/>
      <c r="BF1853" s="910"/>
      <c r="BG1853" s="899"/>
      <c r="BH1853" s="900"/>
      <c r="BI1853" s="900"/>
      <c r="BJ1853" s="900"/>
      <c r="BK1853" s="900"/>
      <c r="BL1853" s="901"/>
      <c r="BM1853" s="134"/>
      <c r="BN1853" s="134"/>
      <c r="BO1853" s="134"/>
      <c r="BP1853" s="134"/>
      <c r="BQ1853" s="134"/>
      <c r="BR1853" s="134"/>
      <c r="BS1853" s="134"/>
      <c r="BT1853" s="134"/>
      <c r="BU1853" s="134"/>
      <c r="BV1853" s="134"/>
      <c r="BW1853" s="134"/>
      <c r="BX1853" s="134"/>
      <c r="BY1853" s="134"/>
      <c r="BZ1853" s="134"/>
      <c r="CA1853" s="134"/>
      <c r="CB1853" s="134"/>
    </row>
    <row r="1854" spans="1:80" s="135" customFormat="1" ht="12.75" customHeight="1">
      <c r="A1854" s="265"/>
      <c r="B1854" s="972"/>
      <c r="C1854" s="973"/>
      <c r="D1854" s="974"/>
      <c r="E1854" s="911"/>
      <c r="F1854" s="912"/>
      <c r="G1854" s="912"/>
      <c r="H1854" s="912"/>
      <c r="I1854" s="912"/>
      <c r="J1854" s="912"/>
      <c r="K1854" s="912"/>
      <c r="L1854" s="912"/>
      <c r="M1854" s="912"/>
      <c r="N1854" s="912"/>
      <c r="O1854" s="912"/>
      <c r="P1854" s="912"/>
      <c r="Q1854" s="912"/>
      <c r="R1854" s="912"/>
      <c r="S1854" s="912"/>
      <c r="T1854" s="912"/>
      <c r="U1854" s="912"/>
      <c r="V1854" s="912"/>
      <c r="W1854" s="912"/>
      <c r="X1854" s="912"/>
      <c r="Y1854" s="912"/>
      <c r="Z1854" s="912"/>
      <c r="AA1854" s="912"/>
      <c r="AB1854" s="912"/>
      <c r="AC1854" s="912"/>
      <c r="AD1854" s="912"/>
      <c r="AE1854" s="912"/>
      <c r="AF1854" s="912"/>
      <c r="AG1854" s="912"/>
      <c r="AH1854" s="912"/>
      <c r="AI1854" s="912"/>
      <c r="AJ1854" s="912"/>
      <c r="AK1854" s="912"/>
      <c r="AL1854" s="912"/>
      <c r="AM1854" s="912"/>
      <c r="AN1854" s="912"/>
      <c r="AO1854" s="912"/>
      <c r="AP1854" s="912"/>
      <c r="AQ1854" s="912"/>
      <c r="AR1854" s="912"/>
      <c r="AS1854" s="912"/>
      <c r="AT1854" s="912"/>
      <c r="AU1854" s="912"/>
      <c r="AV1854" s="912"/>
      <c r="AW1854" s="912"/>
      <c r="AX1854" s="912"/>
      <c r="AY1854" s="912"/>
      <c r="AZ1854" s="912"/>
      <c r="BA1854" s="912"/>
      <c r="BB1854" s="912"/>
      <c r="BC1854" s="912"/>
      <c r="BD1854" s="912"/>
      <c r="BE1854" s="912"/>
      <c r="BF1854" s="913"/>
      <c r="BG1854" s="902"/>
      <c r="BH1854" s="903"/>
      <c r="BI1854" s="903"/>
      <c r="BJ1854" s="903"/>
      <c r="BK1854" s="903"/>
      <c r="BL1854" s="904"/>
      <c r="BM1854" s="134"/>
      <c r="BN1854" s="134"/>
      <c r="BO1854" s="134"/>
      <c r="BP1854" s="134"/>
      <c r="BQ1854" s="134"/>
      <c r="BR1854" s="134"/>
      <c r="BS1854" s="134"/>
      <c r="BT1854" s="134"/>
      <c r="BU1854" s="134"/>
      <c r="BV1854" s="134"/>
      <c r="BW1854" s="134"/>
      <c r="BX1854" s="134"/>
      <c r="BY1854" s="134"/>
      <c r="BZ1854" s="134"/>
      <c r="CA1854" s="134"/>
      <c r="CB1854" s="134"/>
    </row>
    <row r="1855" spans="1:80" s="135" customFormat="1" ht="12.75" customHeight="1">
      <c r="A1855" s="265"/>
      <c r="B1855" s="972"/>
      <c r="C1855" s="973"/>
      <c r="D1855" s="974"/>
      <c r="E1855" s="911"/>
      <c r="F1855" s="912"/>
      <c r="G1855" s="912"/>
      <c r="H1855" s="912"/>
      <c r="I1855" s="912"/>
      <c r="J1855" s="912"/>
      <c r="K1855" s="912"/>
      <c r="L1855" s="912"/>
      <c r="M1855" s="912"/>
      <c r="N1855" s="912"/>
      <c r="O1855" s="912"/>
      <c r="P1855" s="912"/>
      <c r="Q1855" s="912"/>
      <c r="R1855" s="912"/>
      <c r="S1855" s="912"/>
      <c r="T1855" s="912"/>
      <c r="U1855" s="912"/>
      <c r="V1855" s="912"/>
      <c r="W1855" s="912"/>
      <c r="X1855" s="912"/>
      <c r="Y1855" s="912"/>
      <c r="Z1855" s="912"/>
      <c r="AA1855" s="912"/>
      <c r="AB1855" s="912"/>
      <c r="AC1855" s="912"/>
      <c r="AD1855" s="912"/>
      <c r="AE1855" s="912"/>
      <c r="AF1855" s="912"/>
      <c r="AG1855" s="912"/>
      <c r="AH1855" s="912"/>
      <c r="AI1855" s="912"/>
      <c r="AJ1855" s="912"/>
      <c r="AK1855" s="912"/>
      <c r="AL1855" s="912"/>
      <c r="AM1855" s="912"/>
      <c r="AN1855" s="912"/>
      <c r="AO1855" s="912"/>
      <c r="AP1855" s="912"/>
      <c r="AQ1855" s="912"/>
      <c r="AR1855" s="912"/>
      <c r="AS1855" s="912"/>
      <c r="AT1855" s="912"/>
      <c r="AU1855" s="912"/>
      <c r="AV1855" s="912"/>
      <c r="AW1855" s="912"/>
      <c r="AX1855" s="912"/>
      <c r="AY1855" s="912"/>
      <c r="AZ1855" s="912"/>
      <c r="BA1855" s="912"/>
      <c r="BB1855" s="912"/>
      <c r="BC1855" s="912"/>
      <c r="BD1855" s="912"/>
      <c r="BE1855" s="912"/>
      <c r="BF1855" s="913"/>
      <c r="BG1855" s="902"/>
      <c r="BH1855" s="903"/>
      <c r="BI1855" s="903"/>
      <c r="BJ1855" s="903"/>
      <c r="BK1855" s="903"/>
      <c r="BL1855" s="904"/>
      <c r="BM1855" s="134"/>
      <c r="BN1855" s="134"/>
      <c r="BO1855" s="134"/>
      <c r="BP1855" s="134"/>
      <c r="BQ1855" s="134"/>
      <c r="BR1855" s="134"/>
      <c r="BS1855" s="134"/>
      <c r="BT1855" s="134"/>
      <c r="BU1855" s="134"/>
      <c r="BV1855" s="134"/>
      <c r="BW1855" s="134"/>
      <c r="BX1855" s="134"/>
      <c r="BY1855" s="134"/>
      <c r="BZ1855" s="134"/>
      <c r="CA1855" s="134"/>
      <c r="CB1855" s="134"/>
    </row>
    <row r="1856" spans="1:80" s="16" customFormat="1" ht="12.75" customHeight="1">
      <c r="A1856" s="262"/>
      <c r="B1856" s="972"/>
      <c r="C1856" s="973"/>
      <c r="D1856" s="974"/>
      <c r="E1856" s="911"/>
      <c r="F1856" s="912"/>
      <c r="G1856" s="912"/>
      <c r="H1856" s="912"/>
      <c r="I1856" s="912"/>
      <c r="J1856" s="912"/>
      <c r="K1856" s="912"/>
      <c r="L1856" s="912"/>
      <c r="M1856" s="912"/>
      <c r="N1856" s="912"/>
      <c r="O1856" s="912"/>
      <c r="P1856" s="912"/>
      <c r="Q1856" s="912"/>
      <c r="R1856" s="912"/>
      <c r="S1856" s="912"/>
      <c r="T1856" s="912"/>
      <c r="U1856" s="912"/>
      <c r="V1856" s="912"/>
      <c r="W1856" s="912"/>
      <c r="X1856" s="912"/>
      <c r="Y1856" s="912"/>
      <c r="Z1856" s="912"/>
      <c r="AA1856" s="912"/>
      <c r="AB1856" s="912"/>
      <c r="AC1856" s="912"/>
      <c r="AD1856" s="912"/>
      <c r="AE1856" s="912"/>
      <c r="AF1856" s="912"/>
      <c r="AG1856" s="912"/>
      <c r="AH1856" s="912"/>
      <c r="AI1856" s="912"/>
      <c r="AJ1856" s="912"/>
      <c r="AK1856" s="912"/>
      <c r="AL1856" s="912"/>
      <c r="AM1856" s="912"/>
      <c r="AN1856" s="912"/>
      <c r="AO1856" s="912"/>
      <c r="AP1856" s="912"/>
      <c r="AQ1856" s="912"/>
      <c r="AR1856" s="912"/>
      <c r="AS1856" s="912"/>
      <c r="AT1856" s="912"/>
      <c r="AU1856" s="912"/>
      <c r="AV1856" s="912"/>
      <c r="AW1856" s="912"/>
      <c r="AX1856" s="912"/>
      <c r="AY1856" s="912"/>
      <c r="AZ1856" s="912"/>
      <c r="BA1856" s="912"/>
      <c r="BB1856" s="912"/>
      <c r="BC1856" s="912"/>
      <c r="BD1856" s="912"/>
      <c r="BE1856" s="912"/>
      <c r="BF1856" s="913"/>
      <c r="BG1856" s="902"/>
      <c r="BH1856" s="903"/>
      <c r="BI1856" s="903"/>
      <c r="BJ1856" s="903"/>
      <c r="BK1856" s="903"/>
      <c r="BL1856" s="904"/>
      <c r="BM1856" s="137"/>
      <c r="BN1856" s="137"/>
      <c r="BO1856" s="137"/>
      <c r="BP1856" s="137"/>
      <c r="BQ1856" s="137"/>
      <c r="BR1856" s="137"/>
      <c r="BS1856" s="137"/>
      <c r="BT1856" s="137"/>
      <c r="BU1856" s="137"/>
      <c r="BV1856" s="137"/>
      <c r="BW1856" s="137"/>
      <c r="BX1856" s="137"/>
      <c r="BY1856" s="137"/>
      <c r="BZ1856" s="137"/>
      <c r="CA1856" s="137"/>
      <c r="CB1856" s="137"/>
    </row>
    <row r="1857" spans="1:80" s="16" customFormat="1" ht="12.75" customHeight="1">
      <c r="A1857" s="262"/>
      <c r="B1857" s="975"/>
      <c r="C1857" s="976"/>
      <c r="D1857" s="977"/>
      <c r="E1857" s="914"/>
      <c r="F1857" s="915"/>
      <c r="G1857" s="915"/>
      <c r="H1857" s="915"/>
      <c r="I1857" s="915"/>
      <c r="J1857" s="915"/>
      <c r="K1857" s="915"/>
      <c r="L1857" s="915"/>
      <c r="M1857" s="915"/>
      <c r="N1857" s="915"/>
      <c r="O1857" s="915"/>
      <c r="P1857" s="915"/>
      <c r="Q1857" s="915"/>
      <c r="R1857" s="915"/>
      <c r="S1857" s="915"/>
      <c r="T1857" s="915"/>
      <c r="U1857" s="915"/>
      <c r="V1857" s="915"/>
      <c r="W1857" s="915"/>
      <c r="X1857" s="915"/>
      <c r="Y1857" s="915"/>
      <c r="Z1857" s="915"/>
      <c r="AA1857" s="915"/>
      <c r="AB1857" s="915"/>
      <c r="AC1857" s="915"/>
      <c r="AD1857" s="915"/>
      <c r="AE1857" s="915"/>
      <c r="AF1857" s="915"/>
      <c r="AG1857" s="915"/>
      <c r="AH1857" s="915"/>
      <c r="AI1857" s="915"/>
      <c r="AJ1857" s="915"/>
      <c r="AK1857" s="915"/>
      <c r="AL1857" s="915"/>
      <c r="AM1857" s="915"/>
      <c r="AN1857" s="915"/>
      <c r="AO1857" s="915"/>
      <c r="AP1857" s="915"/>
      <c r="AQ1857" s="915"/>
      <c r="AR1857" s="915"/>
      <c r="AS1857" s="915"/>
      <c r="AT1857" s="915"/>
      <c r="AU1857" s="915"/>
      <c r="AV1857" s="915"/>
      <c r="AW1857" s="915"/>
      <c r="AX1857" s="915"/>
      <c r="AY1857" s="915"/>
      <c r="AZ1857" s="915"/>
      <c r="BA1857" s="915"/>
      <c r="BB1857" s="915"/>
      <c r="BC1857" s="915"/>
      <c r="BD1857" s="915"/>
      <c r="BE1857" s="915"/>
      <c r="BF1857" s="916"/>
      <c r="BG1857" s="905"/>
      <c r="BH1857" s="906"/>
      <c r="BI1857" s="906"/>
      <c r="BJ1857" s="906"/>
      <c r="BK1857" s="906"/>
      <c r="BL1857" s="907"/>
      <c r="BM1857" s="137"/>
      <c r="BN1857" s="137"/>
      <c r="BO1857" s="137"/>
      <c r="BP1857" s="137"/>
      <c r="BQ1857" s="137"/>
      <c r="BR1857" s="137"/>
      <c r="BS1857" s="137"/>
      <c r="BT1857" s="137"/>
      <c r="BU1857" s="137"/>
      <c r="BV1857" s="137"/>
      <c r="BW1857" s="137"/>
      <c r="BX1857" s="137"/>
      <c r="BY1857" s="137"/>
      <c r="BZ1857" s="137"/>
      <c r="CA1857" s="137"/>
      <c r="CB1857" s="137"/>
    </row>
    <row r="1858" spans="1:80" s="16" customFormat="1" ht="12.75" customHeight="1">
      <c r="A1858" s="262"/>
      <c r="B1858" s="969" t="s">
        <v>800</v>
      </c>
      <c r="C1858" s="970"/>
      <c r="D1858" s="971"/>
      <c r="E1858" s="908" t="s">
        <v>799</v>
      </c>
      <c r="F1858" s="909"/>
      <c r="G1858" s="909"/>
      <c r="H1858" s="909"/>
      <c r="I1858" s="909"/>
      <c r="J1858" s="909"/>
      <c r="K1858" s="909"/>
      <c r="L1858" s="909"/>
      <c r="M1858" s="909"/>
      <c r="N1858" s="909"/>
      <c r="O1858" s="909"/>
      <c r="P1858" s="909"/>
      <c r="Q1858" s="909"/>
      <c r="R1858" s="909"/>
      <c r="S1858" s="909"/>
      <c r="T1858" s="909"/>
      <c r="U1858" s="909"/>
      <c r="V1858" s="909"/>
      <c r="W1858" s="909"/>
      <c r="X1858" s="909"/>
      <c r="Y1858" s="909"/>
      <c r="Z1858" s="909"/>
      <c r="AA1858" s="909"/>
      <c r="AB1858" s="909"/>
      <c r="AC1858" s="909"/>
      <c r="AD1858" s="909"/>
      <c r="AE1858" s="909"/>
      <c r="AF1858" s="909"/>
      <c r="AG1858" s="909"/>
      <c r="AH1858" s="909"/>
      <c r="AI1858" s="909"/>
      <c r="AJ1858" s="909"/>
      <c r="AK1858" s="909"/>
      <c r="AL1858" s="909"/>
      <c r="AM1858" s="909"/>
      <c r="AN1858" s="909"/>
      <c r="AO1858" s="909"/>
      <c r="AP1858" s="909"/>
      <c r="AQ1858" s="909"/>
      <c r="AR1858" s="909"/>
      <c r="AS1858" s="909"/>
      <c r="AT1858" s="909"/>
      <c r="AU1858" s="909"/>
      <c r="AV1858" s="909"/>
      <c r="AW1858" s="909"/>
      <c r="AX1858" s="909"/>
      <c r="AY1858" s="909"/>
      <c r="AZ1858" s="909"/>
      <c r="BA1858" s="909"/>
      <c r="BB1858" s="909"/>
      <c r="BC1858" s="909"/>
      <c r="BD1858" s="909"/>
      <c r="BE1858" s="909"/>
      <c r="BF1858" s="910"/>
      <c r="BG1858" s="899"/>
      <c r="BH1858" s="900"/>
      <c r="BI1858" s="900"/>
      <c r="BJ1858" s="900"/>
      <c r="BK1858" s="900"/>
      <c r="BL1858" s="901"/>
      <c r="BM1858" s="137"/>
      <c r="BN1858" s="137"/>
      <c r="BO1858" s="137"/>
      <c r="BP1858" s="137"/>
      <c r="BQ1858" s="137"/>
      <c r="BR1858" s="137"/>
      <c r="BS1858" s="137"/>
      <c r="BT1858" s="137"/>
      <c r="BU1858" s="137"/>
      <c r="BV1858" s="137"/>
      <c r="BW1858" s="137"/>
      <c r="BX1858" s="137"/>
      <c r="BY1858" s="137"/>
      <c r="BZ1858" s="137"/>
      <c r="CA1858" s="137"/>
      <c r="CB1858" s="137"/>
    </row>
    <row r="1859" spans="1:80" s="16" customFormat="1" ht="12.75" customHeight="1">
      <c r="A1859" s="262"/>
      <c r="B1859" s="975"/>
      <c r="C1859" s="976"/>
      <c r="D1859" s="977"/>
      <c r="E1859" s="914"/>
      <c r="F1859" s="915"/>
      <c r="G1859" s="915"/>
      <c r="H1859" s="915"/>
      <c r="I1859" s="915"/>
      <c r="J1859" s="915"/>
      <c r="K1859" s="915"/>
      <c r="L1859" s="915"/>
      <c r="M1859" s="915"/>
      <c r="N1859" s="915"/>
      <c r="O1859" s="915"/>
      <c r="P1859" s="915"/>
      <c r="Q1859" s="915"/>
      <c r="R1859" s="915"/>
      <c r="S1859" s="915"/>
      <c r="T1859" s="915"/>
      <c r="U1859" s="915"/>
      <c r="V1859" s="915"/>
      <c r="W1859" s="915"/>
      <c r="X1859" s="915"/>
      <c r="Y1859" s="915"/>
      <c r="Z1859" s="915"/>
      <c r="AA1859" s="915"/>
      <c r="AB1859" s="915"/>
      <c r="AC1859" s="915"/>
      <c r="AD1859" s="915"/>
      <c r="AE1859" s="915"/>
      <c r="AF1859" s="915"/>
      <c r="AG1859" s="915"/>
      <c r="AH1859" s="915"/>
      <c r="AI1859" s="915"/>
      <c r="AJ1859" s="915"/>
      <c r="AK1859" s="915"/>
      <c r="AL1859" s="915"/>
      <c r="AM1859" s="915"/>
      <c r="AN1859" s="915"/>
      <c r="AO1859" s="915"/>
      <c r="AP1859" s="915"/>
      <c r="AQ1859" s="915"/>
      <c r="AR1859" s="915"/>
      <c r="AS1859" s="915"/>
      <c r="AT1859" s="915"/>
      <c r="AU1859" s="915"/>
      <c r="AV1859" s="915"/>
      <c r="AW1859" s="915"/>
      <c r="AX1859" s="915"/>
      <c r="AY1859" s="915"/>
      <c r="AZ1859" s="915"/>
      <c r="BA1859" s="915"/>
      <c r="BB1859" s="915"/>
      <c r="BC1859" s="915"/>
      <c r="BD1859" s="915"/>
      <c r="BE1859" s="915"/>
      <c r="BF1859" s="916"/>
      <c r="BG1859" s="905"/>
      <c r="BH1859" s="906"/>
      <c r="BI1859" s="906"/>
      <c r="BJ1859" s="906"/>
      <c r="BK1859" s="906"/>
      <c r="BL1859" s="907"/>
      <c r="BM1859" s="137"/>
      <c r="BN1859" s="137"/>
      <c r="BO1859" s="137"/>
      <c r="BP1859" s="137"/>
      <c r="BQ1859" s="137"/>
      <c r="BR1859" s="137"/>
      <c r="BS1859" s="137"/>
      <c r="BT1859" s="137"/>
      <c r="BU1859" s="137"/>
      <c r="BV1859" s="137"/>
      <c r="BW1859" s="137"/>
      <c r="BX1859" s="137"/>
      <c r="BY1859" s="137"/>
      <c r="BZ1859" s="137"/>
      <c r="CA1859" s="137"/>
      <c r="CB1859" s="137"/>
    </row>
    <row r="1860" spans="1:80" s="16" customFormat="1" ht="12.75" customHeight="1">
      <c r="A1860" s="262"/>
      <c r="B1860" s="969" t="s">
        <v>801</v>
      </c>
      <c r="C1860" s="970"/>
      <c r="D1860" s="971"/>
      <c r="E1860" s="908" t="s">
        <v>757</v>
      </c>
      <c r="F1860" s="909"/>
      <c r="G1860" s="909"/>
      <c r="H1860" s="909"/>
      <c r="I1860" s="909"/>
      <c r="J1860" s="909"/>
      <c r="K1860" s="909"/>
      <c r="L1860" s="909"/>
      <c r="M1860" s="909"/>
      <c r="N1860" s="909"/>
      <c r="O1860" s="909"/>
      <c r="P1860" s="909"/>
      <c r="Q1860" s="909"/>
      <c r="R1860" s="909"/>
      <c r="S1860" s="909"/>
      <c r="T1860" s="909"/>
      <c r="U1860" s="909"/>
      <c r="V1860" s="909"/>
      <c r="W1860" s="909"/>
      <c r="X1860" s="909"/>
      <c r="Y1860" s="909"/>
      <c r="Z1860" s="909"/>
      <c r="AA1860" s="909"/>
      <c r="AB1860" s="909"/>
      <c r="AC1860" s="909"/>
      <c r="AD1860" s="909"/>
      <c r="AE1860" s="909"/>
      <c r="AF1860" s="909"/>
      <c r="AG1860" s="909"/>
      <c r="AH1860" s="909"/>
      <c r="AI1860" s="909"/>
      <c r="AJ1860" s="909"/>
      <c r="AK1860" s="909"/>
      <c r="AL1860" s="909"/>
      <c r="AM1860" s="909"/>
      <c r="AN1860" s="909"/>
      <c r="AO1860" s="909"/>
      <c r="AP1860" s="909"/>
      <c r="AQ1860" s="909"/>
      <c r="AR1860" s="909"/>
      <c r="AS1860" s="909"/>
      <c r="AT1860" s="909"/>
      <c r="AU1860" s="909"/>
      <c r="AV1860" s="909"/>
      <c r="AW1860" s="909"/>
      <c r="AX1860" s="909"/>
      <c r="AY1860" s="909"/>
      <c r="AZ1860" s="909"/>
      <c r="BA1860" s="909"/>
      <c r="BB1860" s="909"/>
      <c r="BC1860" s="909"/>
      <c r="BD1860" s="909"/>
      <c r="BE1860" s="909"/>
      <c r="BF1860" s="910"/>
      <c r="BG1860" s="899"/>
      <c r="BH1860" s="900"/>
      <c r="BI1860" s="900"/>
      <c r="BJ1860" s="900"/>
      <c r="BK1860" s="900"/>
      <c r="BL1860" s="901"/>
      <c r="BM1860" s="137"/>
      <c r="BN1860" s="137"/>
      <c r="BO1860" s="137"/>
      <c r="BP1860" s="137"/>
      <c r="BQ1860" s="137"/>
      <c r="BR1860" s="137"/>
      <c r="BS1860" s="137"/>
      <c r="BT1860" s="137"/>
      <c r="BU1860" s="137"/>
      <c r="BV1860" s="137"/>
      <c r="BW1860" s="137"/>
      <c r="BX1860" s="137"/>
      <c r="BY1860" s="137"/>
      <c r="BZ1860" s="137"/>
      <c r="CA1860" s="137"/>
      <c r="CB1860" s="137"/>
    </row>
    <row r="1861" spans="1:80" s="16" customFormat="1" ht="12.75" customHeight="1">
      <c r="A1861" s="262"/>
      <c r="B1861" s="972"/>
      <c r="C1861" s="973"/>
      <c r="D1861" s="974"/>
      <c r="E1861" s="911"/>
      <c r="F1861" s="912"/>
      <c r="G1861" s="912"/>
      <c r="H1861" s="912"/>
      <c r="I1861" s="912"/>
      <c r="J1861" s="912"/>
      <c r="K1861" s="912"/>
      <c r="L1861" s="912"/>
      <c r="M1861" s="912"/>
      <c r="N1861" s="912"/>
      <c r="O1861" s="912"/>
      <c r="P1861" s="912"/>
      <c r="Q1861" s="912"/>
      <c r="R1861" s="912"/>
      <c r="S1861" s="912"/>
      <c r="T1861" s="912"/>
      <c r="U1861" s="912"/>
      <c r="V1861" s="912"/>
      <c r="W1861" s="912"/>
      <c r="X1861" s="912"/>
      <c r="Y1861" s="912"/>
      <c r="Z1861" s="912"/>
      <c r="AA1861" s="912"/>
      <c r="AB1861" s="912"/>
      <c r="AC1861" s="912"/>
      <c r="AD1861" s="912"/>
      <c r="AE1861" s="912"/>
      <c r="AF1861" s="912"/>
      <c r="AG1861" s="912"/>
      <c r="AH1861" s="912"/>
      <c r="AI1861" s="912"/>
      <c r="AJ1861" s="912"/>
      <c r="AK1861" s="912"/>
      <c r="AL1861" s="912"/>
      <c r="AM1861" s="912"/>
      <c r="AN1861" s="912"/>
      <c r="AO1861" s="912"/>
      <c r="AP1861" s="912"/>
      <c r="AQ1861" s="912"/>
      <c r="AR1861" s="912"/>
      <c r="AS1861" s="912"/>
      <c r="AT1861" s="912"/>
      <c r="AU1861" s="912"/>
      <c r="AV1861" s="912"/>
      <c r="AW1861" s="912"/>
      <c r="AX1861" s="912"/>
      <c r="AY1861" s="912"/>
      <c r="AZ1861" s="912"/>
      <c r="BA1861" s="912"/>
      <c r="BB1861" s="912"/>
      <c r="BC1861" s="912"/>
      <c r="BD1861" s="912"/>
      <c r="BE1861" s="912"/>
      <c r="BF1861" s="913"/>
      <c r="BG1861" s="902"/>
      <c r="BH1861" s="903"/>
      <c r="BI1861" s="903"/>
      <c r="BJ1861" s="903"/>
      <c r="BK1861" s="903"/>
      <c r="BL1861" s="904"/>
      <c r="BM1861" s="137"/>
      <c r="BN1861" s="137"/>
      <c r="BO1861" s="137"/>
      <c r="BP1861" s="137"/>
      <c r="BQ1861" s="137"/>
      <c r="BR1861" s="137"/>
      <c r="BS1861" s="137"/>
      <c r="BT1861" s="137"/>
      <c r="BU1861" s="137"/>
      <c r="BV1861" s="137"/>
      <c r="BW1861" s="137"/>
      <c r="BX1861" s="137"/>
      <c r="BY1861" s="137"/>
      <c r="BZ1861" s="137"/>
      <c r="CA1861" s="137"/>
      <c r="CB1861" s="137"/>
    </row>
    <row r="1862" spans="1:80" s="16" customFormat="1" ht="12.75" customHeight="1">
      <c r="A1862" s="262"/>
      <c r="B1862" s="975"/>
      <c r="C1862" s="976"/>
      <c r="D1862" s="977"/>
      <c r="E1862" s="914"/>
      <c r="F1862" s="915"/>
      <c r="G1862" s="915"/>
      <c r="H1862" s="915"/>
      <c r="I1862" s="915"/>
      <c r="J1862" s="915"/>
      <c r="K1862" s="915"/>
      <c r="L1862" s="915"/>
      <c r="M1862" s="915"/>
      <c r="N1862" s="915"/>
      <c r="O1862" s="915"/>
      <c r="P1862" s="915"/>
      <c r="Q1862" s="915"/>
      <c r="R1862" s="915"/>
      <c r="S1862" s="915"/>
      <c r="T1862" s="915"/>
      <c r="U1862" s="915"/>
      <c r="V1862" s="915"/>
      <c r="W1862" s="915"/>
      <c r="X1862" s="915"/>
      <c r="Y1862" s="915"/>
      <c r="Z1862" s="915"/>
      <c r="AA1862" s="915"/>
      <c r="AB1862" s="915"/>
      <c r="AC1862" s="915"/>
      <c r="AD1862" s="915"/>
      <c r="AE1862" s="915"/>
      <c r="AF1862" s="915"/>
      <c r="AG1862" s="915"/>
      <c r="AH1862" s="915"/>
      <c r="AI1862" s="915"/>
      <c r="AJ1862" s="915"/>
      <c r="AK1862" s="915"/>
      <c r="AL1862" s="915"/>
      <c r="AM1862" s="915"/>
      <c r="AN1862" s="915"/>
      <c r="AO1862" s="915"/>
      <c r="AP1862" s="915"/>
      <c r="AQ1862" s="915"/>
      <c r="AR1862" s="915"/>
      <c r="AS1862" s="915"/>
      <c r="AT1862" s="915"/>
      <c r="AU1862" s="915"/>
      <c r="AV1862" s="915"/>
      <c r="AW1862" s="915"/>
      <c r="AX1862" s="915"/>
      <c r="AY1862" s="915"/>
      <c r="AZ1862" s="915"/>
      <c r="BA1862" s="915"/>
      <c r="BB1862" s="915"/>
      <c r="BC1862" s="915"/>
      <c r="BD1862" s="915"/>
      <c r="BE1862" s="915"/>
      <c r="BF1862" s="916"/>
      <c r="BG1862" s="905"/>
      <c r="BH1862" s="906"/>
      <c r="BI1862" s="906"/>
      <c r="BJ1862" s="906"/>
      <c r="BK1862" s="906"/>
      <c r="BL1862" s="907"/>
      <c r="BM1862" s="137"/>
      <c r="BN1862" s="137"/>
      <c r="BO1862" s="137"/>
      <c r="BP1862" s="137"/>
      <c r="BQ1862" s="137"/>
      <c r="BR1862" s="137"/>
      <c r="BS1862" s="137"/>
      <c r="BT1862" s="137"/>
      <c r="BU1862" s="137"/>
      <c r="BV1862" s="137"/>
      <c r="BW1862" s="137"/>
      <c r="BX1862" s="137"/>
      <c r="BY1862" s="137"/>
      <c r="BZ1862" s="137"/>
      <c r="CA1862" s="137"/>
      <c r="CB1862" s="137"/>
    </row>
    <row r="1863" spans="1:80" s="15" customFormat="1" ht="12.75" customHeight="1">
      <c r="A1863" s="316"/>
      <c r="B1863" s="969" t="s">
        <v>802</v>
      </c>
      <c r="C1863" s="970"/>
      <c r="D1863" s="971"/>
      <c r="E1863" s="909" t="s">
        <v>440</v>
      </c>
      <c r="F1863" s="909"/>
      <c r="G1863" s="909"/>
      <c r="H1863" s="909"/>
      <c r="I1863" s="909"/>
      <c r="J1863" s="909"/>
      <c r="K1863" s="909"/>
      <c r="L1863" s="909"/>
      <c r="M1863" s="909"/>
      <c r="N1863" s="909"/>
      <c r="O1863" s="909"/>
      <c r="P1863" s="909"/>
      <c r="Q1863" s="909"/>
      <c r="R1863" s="909"/>
      <c r="S1863" s="909"/>
      <c r="T1863" s="909"/>
      <c r="U1863" s="909"/>
      <c r="V1863" s="909"/>
      <c r="W1863" s="909"/>
      <c r="X1863" s="909"/>
      <c r="Y1863" s="909"/>
      <c r="Z1863" s="909"/>
      <c r="AA1863" s="909"/>
      <c r="AB1863" s="909"/>
      <c r="AC1863" s="909"/>
      <c r="AD1863" s="909"/>
      <c r="AE1863" s="909"/>
      <c r="AF1863" s="909"/>
      <c r="AG1863" s="909"/>
      <c r="AH1863" s="909"/>
      <c r="AI1863" s="909"/>
      <c r="AJ1863" s="909"/>
      <c r="AK1863" s="909"/>
      <c r="AL1863" s="909"/>
      <c r="AM1863" s="909"/>
      <c r="AN1863" s="909"/>
      <c r="AO1863" s="909"/>
      <c r="AP1863" s="909"/>
      <c r="AQ1863" s="909"/>
      <c r="AR1863" s="909"/>
      <c r="AS1863" s="909"/>
      <c r="AT1863" s="909"/>
      <c r="AU1863" s="909"/>
      <c r="AV1863" s="909"/>
      <c r="AW1863" s="909"/>
      <c r="AX1863" s="909"/>
      <c r="AY1863" s="909"/>
      <c r="AZ1863" s="909"/>
      <c r="BA1863" s="909"/>
      <c r="BB1863" s="909"/>
      <c r="BC1863" s="909"/>
      <c r="BD1863" s="909"/>
      <c r="BE1863" s="909"/>
      <c r="BF1863" s="909"/>
      <c r="BG1863" s="899"/>
      <c r="BH1863" s="900"/>
      <c r="BI1863" s="900"/>
      <c r="BJ1863" s="900"/>
      <c r="BK1863" s="900"/>
      <c r="BL1863" s="901"/>
      <c r="BM1863" s="103"/>
      <c r="BN1863" s="103"/>
      <c r="BO1863" s="103"/>
      <c r="BP1863" s="103"/>
      <c r="BQ1863" s="103"/>
      <c r="BR1863" s="103"/>
      <c r="BS1863" s="103"/>
      <c r="BT1863" s="103"/>
      <c r="BU1863" s="103"/>
      <c r="BV1863" s="103"/>
      <c r="BW1863" s="103"/>
      <c r="BX1863" s="103"/>
      <c r="BY1863" s="103"/>
      <c r="BZ1863" s="103"/>
      <c r="CA1863" s="103"/>
    </row>
    <row r="1864" spans="1:80" s="15" customFormat="1" ht="12.75" customHeight="1">
      <c r="A1864" s="316"/>
      <c r="B1864" s="972"/>
      <c r="C1864" s="973"/>
      <c r="D1864" s="974"/>
      <c r="E1864" s="912"/>
      <c r="F1864" s="912"/>
      <c r="G1864" s="912"/>
      <c r="H1864" s="912"/>
      <c r="I1864" s="912"/>
      <c r="J1864" s="912"/>
      <c r="K1864" s="912"/>
      <c r="L1864" s="912"/>
      <c r="M1864" s="912"/>
      <c r="N1864" s="912"/>
      <c r="O1864" s="912"/>
      <c r="P1864" s="912"/>
      <c r="Q1864" s="912"/>
      <c r="R1864" s="912"/>
      <c r="S1864" s="912"/>
      <c r="T1864" s="912"/>
      <c r="U1864" s="912"/>
      <c r="V1864" s="912"/>
      <c r="W1864" s="912"/>
      <c r="X1864" s="912"/>
      <c r="Y1864" s="912"/>
      <c r="Z1864" s="912"/>
      <c r="AA1864" s="912"/>
      <c r="AB1864" s="912"/>
      <c r="AC1864" s="912"/>
      <c r="AD1864" s="912"/>
      <c r="AE1864" s="912"/>
      <c r="AF1864" s="912"/>
      <c r="AG1864" s="912"/>
      <c r="AH1864" s="912"/>
      <c r="AI1864" s="912"/>
      <c r="AJ1864" s="912"/>
      <c r="AK1864" s="912"/>
      <c r="AL1864" s="912"/>
      <c r="AM1864" s="912"/>
      <c r="AN1864" s="912"/>
      <c r="AO1864" s="912"/>
      <c r="AP1864" s="912"/>
      <c r="AQ1864" s="912"/>
      <c r="AR1864" s="912"/>
      <c r="AS1864" s="912"/>
      <c r="AT1864" s="912"/>
      <c r="AU1864" s="912"/>
      <c r="AV1864" s="912"/>
      <c r="AW1864" s="912"/>
      <c r="AX1864" s="912"/>
      <c r="AY1864" s="912"/>
      <c r="AZ1864" s="912"/>
      <c r="BA1864" s="912"/>
      <c r="BB1864" s="912"/>
      <c r="BC1864" s="912"/>
      <c r="BD1864" s="912"/>
      <c r="BE1864" s="912"/>
      <c r="BF1864" s="912"/>
      <c r="BG1864" s="902"/>
      <c r="BH1864" s="903"/>
      <c r="BI1864" s="903"/>
      <c r="BJ1864" s="903"/>
      <c r="BK1864" s="903"/>
      <c r="BL1864" s="904"/>
      <c r="BM1864" s="103"/>
      <c r="BN1864" s="103"/>
      <c r="BO1864" s="103"/>
      <c r="BP1864" s="103"/>
      <c r="BQ1864" s="103"/>
      <c r="BR1864" s="103"/>
      <c r="BS1864" s="103"/>
      <c r="BT1864" s="103"/>
      <c r="BU1864" s="103"/>
      <c r="BV1864" s="103"/>
      <c r="BW1864" s="103"/>
      <c r="BX1864" s="103"/>
      <c r="BY1864" s="103"/>
      <c r="BZ1864" s="103"/>
      <c r="CA1864" s="103"/>
    </row>
    <row r="1865" spans="1:80" s="15" customFormat="1" ht="12.75" customHeight="1">
      <c r="A1865" s="316"/>
      <c r="B1865" s="972"/>
      <c r="C1865" s="973"/>
      <c r="D1865" s="974"/>
      <c r="E1865" s="912"/>
      <c r="F1865" s="912"/>
      <c r="G1865" s="912"/>
      <c r="H1865" s="912"/>
      <c r="I1865" s="912"/>
      <c r="J1865" s="912"/>
      <c r="K1865" s="912"/>
      <c r="L1865" s="912"/>
      <c r="M1865" s="912"/>
      <c r="N1865" s="912"/>
      <c r="O1865" s="912"/>
      <c r="P1865" s="912"/>
      <c r="Q1865" s="912"/>
      <c r="R1865" s="912"/>
      <c r="S1865" s="912"/>
      <c r="T1865" s="912"/>
      <c r="U1865" s="912"/>
      <c r="V1865" s="912"/>
      <c r="W1865" s="912"/>
      <c r="X1865" s="912"/>
      <c r="Y1865" s="912"/>
      <c r="Z1865" s="912"/>
      <c r="AA1865" s="912"/>
      <c r="AB1865" s="912"/>
      <c r="AC1865" s="912"/>
      <c r="AD1865" s="912"/>
      <c r="AE1865" s="912"/>
      <c r="AF1865" s="912"/>
      <c r="AG1865" s="912"/>
      <c r="AH1865" s="912"/>
      <c r="AI1865" s="912"/>
      <c r="AJ1865" s="912"/>
      <c r="AK1865" s="912"/>
      <c r="AL1865" s="912"/>
      <c r="AM1865" s="912"/>
      <c r="AN1865" s="912"/>
      <c r="AO1865" s="912"/>
      <c r="AP1865" s="912"/>
      <c r="AQ1865" s="912"/>
      <c r="AR1865" s="912"/>
      <c r="AS1865" s="912"/>
      <c r="AT1865" s="912"/>
      <c r="AU1865" s="912"/>
      <c r="AV1865" s="912"/>
      <c r="AW1865" s="912"/>
      <c r="AX1865" s="912"/>
      <c r="AY1865" s="912"/>
      <c r="AZ1865" s="912"/>
      <c r="BA1865" s="912"/>
      <c r="BB1865" s="912"/>
      <c r="BC1865" s="912"/>
      <c r="BD1865" s="912"/>
      <c r="BE1865" s="912"/>
      <c r="BF1865" s="912"/>
      <c r="BG1865" s="902"/>
      <c r="BH1865" s="903"/>
      <c r="BI1865" s="903"/>
      <c r="BJ1865" s="903"/>
      <c r="BK1865" s="903"/>
      <c r="BL1865" s="904"/>
      <c r="BM1865" s="103"/>
      <c r="BN1865" s="103"/>
      <c r="BO1865" s="103"/>
      <c r="BP1865" s="103"/>
      <c r="BQ1865" s="103"/>
      <c r="BR1865" s="103"/>
      <c r="BS1865" s="103"/>
      <c r="BT1865" s="103"/>
      <c r="BU1865" s="103"/>
      <c r="BV1865" s="103"/>
      <c r="BW1865" s="103"/>
      <c r="BX1865" s="103"/>
      <c r="BY1865" s="103"/>
      <c r="BZ1865" s="103"/>
      <c r="CA1865" s="103"/>
    </row>
    <row r="1866" spans="1:80" s="15" customFormat="1" ht="12.75" customHeight="1">
      <c r="A1866" s="316"/>
      <c r="B1866" s="972"/>
      <c r="C1866" s="973"/>
      <c r="D1866" s="974"/>
      <c r="E1866" s="920" t="s">
        <v>396</v>
      </c>
      <c r="F1866" s="921"/>
      <c r="G1866" s="912" t="s">
        <v>441</v>
      </c>
      <c r="H1866" s="912"/>
      <c r="I1866" s="912"/>
      <c r="J1866" s="912"/>
      <c r="K1866" s="912"/>
      <c r="L1866" s="912"/>
      <c r="M1866" s="912"/>
      <c r="N1866" s="912"/>
      <c r="O1866" s="912"/>
      <c r="P1866" s="912"/>
      <c r="Q1866" s="912"/>
      <c r="R1866" s="912"/>
      <c r="S1866" s="912"/>
      <c r="T1866" s="912"/>
      <c r="U1866" s="912"/>
      <c r="V1866" s="912"/>
      <c r="W1866" s="912"/>
      <c r="X1866" s="912"/>
      <c r="Y1866" s="912"/>
      <c r="Z1866" s="912"/>
      <c r="AA1866" s="912"/>
      <c r="AB1866" s="912"/>
      <c r="AC1866" s="912"/>
      <c r="AD1866" s="912"/>
      <c r="AE1866" s="912"/>
      <c r="AF1866" s="912"/>
      <c r="AG1866" s="912"/>
      <c r="AH1866" s="912"/>
      <c r="AI1866" s="912"/>
      <c r="AJ1866" s="912"/>
      <c r="AK1866" s="912"/>
      <c r="AL1866" s="912"/>
      <c r="AM1866" s="912"/>
      <c r="AN1866" s="912"/>
      <c r="AO1866" s="912"/>
      <c r="AP1866" s="912"/>
      <c r="AQ1866" s="912"/>
      <c r="AR1866" s="912"/>
      <c r="AS1866" s="912"/>
      <c r="AT1866" s="912"/>
      <c r="AU1866" s="912"/>
      <c r="AV1866" s="912"/>
      <c r="AW1866" s="912"/>
      <c r="AX1866" s="912"/>
      <c r="AY1866" s="912"/>
      <c r="AZ1866" s="912"/>
      <c r="BA1866" s="912"/>
      <c r="BB1866" s="912"/>
      <c r="BC1866" s="912"/>
      <c r="BD1866" s="912"/>
      <c r="BE1866" s="912"/>
      <c r="BF1866" s="913"/>
      <c r="BG1866" s="902"/>
      <c r="BH1866" s="903"/>
      <c r="BI1866" s="903"/>
      <c r="BJ1866" s="903"/>
      <c r="BK1866" s="903"/>
      <c r="BL1866" s="904"/>
      <c r="BM1866" s="103"/>
      <c r="BN1866" s="103"/>
      <c r="BO1866" s="103"/>
      <c r="BP1866" s="103"/>
      <c r="BQ1866" s="103"/>
      <c r="BR1866" s="103"/>
      <c r="BS1866" s="103"/>
      <c r="BT1866" s="103"/>
      <c r="BU1866" s="103"/>
      <c r="BV1866" s="103"/>
      <c r="BW1866" s="103"/>
      <c r="BX1866" s="103"/>
      <c r="BY1866" s="103"/>
      <c r="BZ1866" s="103"/>
      <c r="CA1866" s="103"/>
    </row>
    <row r="1867" spans="1:80" s="15" customFormat="1" ht="5.25" customHeight="1">
      <c r="A1867" s="316"/>
      <c r="B1867" s="975"/>
      <c r="C1867" s="976"/>
      <c r="D1867" s="977"/>
      <c r="E1867" s="1087"/>
      <c r="F1867" s="1087"/>
      <c r="G1867" s="915"/>
      <c r="H1867" s="915"/>
      <c r="I1867" s="915"/>
      <c r="J1867" s="915"/>
      <c r="K1867" s="915"/>
      <c r="L1867" s="915"/>
      <c r="M1867" s="915"/>
      <c r="N1867" s="915"/>
      <c r="O1867" s="915"/>
      <c r="P1867" s="915"/>
      <c r="Q1867" s="915"/>
      <c r="R1867" s="915"/>
      <c r="S1867" s="915"/>
      <c r="T1867" s="915"/>
      <c r="U1867" s="915"/>
      <c r="V1867" s="915"/>
      <c r="W1867" s="915"/>
      <c r="X1867" s="915"/>
      <c r="Y1867" s="915"/>
      <c r="Z1867" s="915"/>
      <c r="AA1867" s="915"/>
      <c r="AB1867" s="915"/>
      <c r="AC1867" s="915"/>
      <c r="AD1867" s="915"/>
      <c r="AE1867" s="915"/>
      <c r="AF1867" s="915"/>
      <c r="AG1867" s="915"/>
      <c r="AH1867" s="915"/>
      <c r="AI1867" s="915"/>
      <c r="AJ1867" s="915"/>
      <c r="AK1867" s="915"/>
      <c r="AL1867" s="915"/>
      <c r="AM1867" s="915"/>
      <c r="AN1867" s="915"/>
      <c r="AO1867" s="915"/>
      <c r="AP1867" s="915"/>
      <c r="AQ1867" s="915"/>
      <c r="AR1867" s="915"/>
      <c r="AS1867" s="915"/>
      <c r="AT1867" s="915"/>
      <c r="AU1867" s="915"/>
      <c r="AV1867" s="915"/>
      <c r="AW1867" s="915"/>
      <c r="AX1867" s="915"/>
      <c r="AY1867" s="915"/>
      <c r="AZ1867" s="915"/>
      <c r="BA1867" s="915"/>
      <c r="BB1867" s="915"/>
      <c r="BC1867" s="915"/>
      <c r="BD1867" s="915"/>
      <c r="BE1867" s="915"/>
      <c r="BF1867" s="915"/>
      <c r="BG1867" s="905"/>
      <c r="BH1867" s="906"/>
      <c r="BI1867" s="906"/>
      <c r="BJ1867" s="906"/>
      <c r="BK1867" s="906"/>
      <c r="BL1867" s="907"/>
      <c r="BM1867" s="103"/>
      <c r="BN1867" s="103"/>
      <c r="BO1867" s="103"/>
      <c r="BP1867" s="103"/>
      <c r="BQ1867" s="103"/>
      <c r="BR1867" s="103"/>
      <c r="BS1867" s="103"/>
      <c r="BT1867" s="103"/>
      <c r="BU1867" s="103"/>
      <c r="BV1867" s="103"/>
      <c r="BW1867" s="103"/>
      <c r="BX1867" s="103"/>
      <c r="BY1867" s="103"/>
      <c r="BZ1867" s="103"/>
      <c r="CA1867" s="103"/>
    </row>
    <row r="1868" spans="1:80" s="8" customFormat="1" ht="12.75" customHeight="1">
      <c r="A1868" s="266"/>
      <c r="B1868" s="9"/>
      <c r="C1868" s="9"/>
      <c r="D1868" s="9"/>
      <c r="E1868" s="9"/>
      <c r="F1868" s="9"/>
      <c r="G1868" s="9"/>
      <c r="H1868" s="9"/>
      <c r="I1868" s="9"/>
      <c r="J1868" s="9"/>
      <c r="K1868" s="9"/>
      <c r="L1868" s="9"/>
      <c r="M1868" s="9"/>
      <c r="N1868" s="9"/>
      <c r="O1868" s="9"/>
      <c r="P1868" s="9"/>
      <c r="Q1868" s="9"/>
      <c r="R1868" s="9"/>
      <c r="S1868" s="9"/>
      <c r="BG1868" s="102"/>
      <c r="BH1868" s="102"/>
      <c r="BI1868" s="102"/>
      <c r="BJ1868" s="102"/>
      <c r="BK1868" s="102"/>
      <c r="BL1868" s="102"/>
      <c r="BM1868" s="136"/>
      <c r="BN1868" s="136"/>
      <c r="BO1868" s="136"/>
      <c r="BP1868" s="136"/>
      <c r="BQ1868" s="136"/>
      <c r="BR1868" s="136"/>
      <c r="BS1868" s="136"/>
      <c r="BT1868" s="136"/>
      <c r="BU1868" s="136"/>
      <c r="BV1868" s="136"/>
      <c r="BW1868" s="136"/>
      <c r="BX1868" s="136"/>
      <c r="BY1868" s="136"/>
      <c r="BZ1868" s="136"/>
      <c r="CA1868" s="136"/>
      <c r="CB1868" s="136"/>
    </row>
    <row r="1869" spans="1:80" s="8" customFormat="1" ht="12.75" customHeight="1">
      <c r="A1869" s="266"/>
      <c r="B1869" s="9"/>
      <c r="C1869" s="9"/>
      <c r="D1869" s="9"/>
      <c r="E1869" s="9"/>
      <c r="F1869" s="9"/>
      <c r="G1869" s="9"/>
      <c r="H1869" s="9"/>
      <c r="I1869" s="9"/>
      <c r="J1869" s="9"/>
      <c r="K1869" s="9"/>
      <c r="L1869" s="9"/>
      <c r="M1869" s="9"/>
      <c r="N1869" s="9"/>
      <c r="O1869" s="9"/>
      <c r="P1869" s="9"/>
      <c r="Q1869" s="9"/>
      <c r="R1869" s="9"/>
      <c r="S1869" s="9"/>
      <c r="BG1869" s="102"/>
      <c r="BH1869" s="102"/>
      <c r="BI1869" s="102"/>
      <c r="BJ1869" s="102"/>
      <c r="BK1869" s="102"/>
      <c r="BL1869" s="102"/>
      <c r="BM1869" s="136"/>
      <c r="BN1869" s="136"/>
      <c r="BO1869" s="136"/>
      <c r="BP1869" s="136"/>
      <c r="BQ1869" s="136"/>
      <c r="BR1869" s="136"/>
      <c r="BS1869" s="136"/>
      <c r="BT1869" s="136"/>
      <c r="BU1869" s="136"/>
      <c r="BV1869" s="136"/>
      <c r="BW1869" s="136"/>
      <c r="BX1869" s="136"/>
      <c r="BY1869" s="136"/>
      <c r="BZ1869" s="136"/>
      <c r="CA1869" s="136"/>
      <c r="CB1869" s="136"/>
    </row>
    <row r="1870" spans="1:80" s="8" customFormat="1" ht="12.75" customHeight="1">
      <c r="A1870" s="266"/>
      <c r="B1870" s="9"/>
      <c r="C1870" s="9"/>
      <c r="D1870" s="9"/>
      <c r="E1870" s="9"/>
      <c r="F1870" s="9"/>
      <c r="G1870" s="9"/>
      <c r="H1870" s="9"/>
      <c r="I1870" s="9"/>
      <c r="J1870" s="9"/>
      <c r="K1870" s="9"/>
      <c r="L1870" s="9"/>
      <c r="M1870" s="9"/>
      <c r="N1870" s="9"/>
      <c r="O1870" s="9"/>
      <c r="P1870" s="9"/>
      <c r="Q1870" s="9"/>
      <c r="R1870" s="9"/>
      <c r="S1870" s="9"/>
      <c r="BG1870" s="102"/>
      <c r="BH1870" s="102"/>
      <c r="BI1870" s="102"/>
      <c r="BJ1870" s="102"/>
      <c r="BK1870" s="102"/>
      <c r="BL1870" s="102"/>
      <c r="BM1870" s="136"/>
      <c r="BN1870" s="136"/>
      <c r="BO1870" s="136"/>
      <c r="BP1870" s="136"/>
      <c r="BQ1870" s="136"/>
      <c r="BR1870" s="136"/>
      <c r="BS1870" s="136"/>
      <c r="BT1870" s="136"/>
      <c r="BU1870" s="136"/>
      <c r="BV1870" s="136"/>
      <c r="BW1870" s="136"/>
      <c r="BX1870" s="136"/>
      <c r="BY1870" s="136"/>
      <c r="BZ1870" s="136"/>
      <c r="CA1870" s="136"/>
      <c r="CB1870" s="136"/>
    </row>
    <row r="1871" spans="1:80" s="8" customFormat="1" ht="12.75" customHeight="1">
      <c r="A1871" s="266"/>
      <c r="B1871" s="9"/>
      <c r="C1871" s="9"/>
      <c r="D1871" s="9"/>
      <c r="E1871" s="9"/>
      <c r="F1871" s="9"/>
      <c r="G1871" s="9"/>
      <c r="H1871" s="9"/>
      <c r="I1871" s="9"/>
      <c r="J1871" s="9"/>
      <c r="K1871" s="9"/>
      <c r="L1871" s="9"/>
      <c r="M1871" s="9"/>
      <c r="N1871" s="9"/>
      <c r="O1871" s="9"/>
      <c r="P1871" s="9"/>
      <c r="Q1871" s="9"/>
      <c r="R1871" s="9"/>
      <c r="S1871" s="9"/>
      <c r="BG1871" s="102"/>
      <c r="BH1871" s="102"/>
      <c r="BI1871" s="102"/>
      <c r="BJ1871" s="102"/>
      <c r="BK1871" s="102"/>
      <c r="BL1871" s="102"/>
      <c r="BM1871" s="136"/>
      <c r="BN1871" s="136"/>
      <c r="BO1871" s="136"/>
      <c r="BP1871" s="136"/>
      <c r="BQ1871" s="136"/>
      <c r="BR1871" s="136"/>
      <c r="BS1871" s="136"/>
      <c r="BT1871" s="136"/>
      <c r="BU1871" s="136"/>
      <c r="BV1871" s="136"/>
      <c r="BW1871" s="136"/>
      <c r="BX1871" s="136"/>
      <c r="BY1871" s="136"/>
      <c r="BZ1871" s="136"/>
      <c r="CA1871" s="136"/>
      <c r="CB1871" s="136"/>
    </row>
    <row r="1872" spans="1:80" s="8" customFormat="1" ht="12.75" customHeight="1">
      <c r="A1872" s="266"/>
      <c r="B1872" s="9"/>
      <c r="C1872" s="9"/>
      <c r="D1872" s="9"/>
      <c r="E1872" s="9"/>
      <c r="F1872" s="9"/>
      <c r="G1872" s="9"/>
      <c r="H1872" s="9"/>
      <c r="I1872" s="9"/>
      <c r="J1872" s="9"/>
      <c r="K1872" s="9"/>
      <c r="L1872" s="9"/>
      <c r="M1872" s="9"/>
      <c r="N1872" s="9"/>
      <c r="O1872" s="9"/>
      <c r="P1872" s="9"/>
      <c r="Q1872" s="9"/>
      <c r="R1872" s="9"/>
      <c r="S1872" s="9"/>
      <c r="BG1872" s="102"/>
      <c r="BH1872" s="102"/>
      <c r="BI1872" s="102"/>
      <c r="BJ1872" s="102"/>
      <c r="BK1872" s="102"/>
      <c r="BL1872" s="102"/>
      <c r="BM1872" s="136"/>
      <c r="BN1872" s="136"/>
      <c r="BO1872" s="136"/>
      <c r="BP1872" s="136"/>
      <c r="BQ1872" s="136"/>
      <c r="BR1872" s="136"/>
      <c r="BS1872" s="136"/>
      <c r="BT1872" s="136"/>
      <c r="BU1872" s="136"/>
      <c r="BV1872" s="136"/>
      <c r="BW1872" s="136"/>
      <c r="BX1872" s="136"/>
      <c r="BY1872" s="136"/>
      <c r="BZ1872" s="136"/>
      <c r="CA1872" s="136"/>
      <c r="CB1872" s="136"/>
    </row>
    <row r="1873" spans="1:97" s="8" customFormat="1" ht="12.75" customHeight="1">
      <c r="A1873" s="266"/>
      <c r="B1873" s="9"/>
      <c r="C1873" s="9"/>
      <c r="D1873" s="9"/>
      <c r="E1873" s="9"/>
      <c r="F1873" s="9"/>
      <c r="G1873" s="9"/>
      <c r="H1873" s="9"/>
      <c r="I1873" s="9"/>
      <c r="J1873" s="9"/>
      <c r="K1873" s="9"/>
      <c r="L1873" s="9"/>
      <c r="M1873" s="9"/>
      <c r="N1873" s="9"/>
      <c r="O1873" s="9"/>
      <c r="P1873" s="9"/>
      <c r="Q1873" s="9"/>
      <c r="R1873" s="9"/>
      <c r="S1873" s="9"/>
      <c r="BG1873" s="102"/>
      <c r="BH1873" s="102"/>
      <c r="BI1873" s="102"/>
      <c r="BJ1873" s="102"/>
      <c r="BK1873" s="102"/>
      <c r="BL1873" s="102"/>
      <c r="BM1873" s="136"/>
      <c r="BN1873" s="136"/>
      <c r="BO1873" s="136"/>
      <c r="BP1873" s="136"/>
      <c r="BQ1873" s="136"/>
      <c r="BR1873" s="136"/>
      <c r="BS1873" s="136"/>
      <c r="BT1873" s="136"/>
      <c r="BU1873" s="136"/>
      <c r="BV1873" s="136"/>
      <c r="BW1873" s="136"/>
      <c r="BX1873" s="136"/>
      <c r="BY1873" s="136"/>
      <c r="BZ1873" s="136"/>
      <c r="CA1873" s="136"/>
      <c r="CB1873" s="136"/>
    </row>
    <row r="1874" spans="1:97" s="827" customFormat="1" ht="9.75" customHeight="1">
      <c r="BG1874" s="828"/>
      <c r="BH1874" s="828"/>
      <c r="BI1874" s="828"/>
      <c r="BJ1874" s="828"/>
      <c r="BK1874" s="828"/>
      <c r="BL1874" s="829"/>
      <c r="BM1874" s="829"/>
      <c r="BN1874" s="829"/>
      <c r="BO1874" s="829"/>
      <c r="BP1874" s="829"/>
      <c r="BQ1874" s="829"/>
      <c r="BR1874" s="829"/>
      <c r="BS1874" s="829"/>
      <c r="BT1874" s="829"/>
      <c r="BU1874" s="829"/>
      <c r="BV1874" s="829"/>
      <c r="BW1874" s="829"/>
      <c r="BX1874" s="829"/>
      <c r="BY1874" s="829"/>
      <c r="BZ1874" s="829"/>
      <c r="CA1874" s="829"/>
    </row>
    <row r="1875" spans="1:97" s="830" customFormat="1" ht="12.75" customHeight="1">
      <c r="B1875" s="831"/>
      <c r="C1875" s="831"/>
      <c r="D1875" s="831"/>
      <c r="E1875" s="858" t="s">
        <v>1513</v>
      </c>
      <c r="F1875" s="859"/>
      <c r="G1875" s="859"/>
      <c r="H1875" s="859"/>
      <c r="I1875" s="859"/>
      <c r="J1875" s="859"/>
      <c r="K1875" s="859"/>
      <c r="L1875" s="859"/>
      <c r="M1875" s="859"/>
      <c r="N1875" s="859"/>
      <c r="O1875" s="859"/>
      <c r="P1875" s="859"/>
      <c r="Q1875" s="859"/>
      <c r="R1875" s="859"/>
      <c r="S1875" s="859"/>
      <c r="T1875" s="859"/>
      <c r="U1875" s="859"/>
      <c r="V1875" s="859"/>
      <c r="W1875" s="859"/>
      <c r="X1875" s="859"/>
      <c r="Y1875" s="859"/>
      <c r="Z1875" s="859"/>
      <c r="AA1875" s="859"/>
      <c r="AB1875" s="859"/>
      <c r="AC1875" s="859"/>
      <c r="AD1875" s="859"/>
      <c r="AE1875" s="860"/>
      <c r="AF1875" s="864"/>
      <c r="AG1875" s="865"/>
      <c r="AH1875" s="865"/>
      <c r="AI1875" s="865"/>
      <c r="AJ1875" s="865"/>
      <c r="AK1875" s="865"/>
      <c r="AL1875" s="865"/>
      <c r="AM1875" s="865"/>
      <c r="AN1875" s="865"/>
      <c r="AO1875" s="865"/>
      <c r="AP1875" s="866"/>
      <c r="AQ1875" s="870"/>
      <c r="AR1875" s="870"/>
      <c r="AS1875" s="870"/>
      <c r="AT1875" s="870"/>
      <c r="AU1875" s="870"/>
      <c r="AV1875" s="870"/>
      <c r="AW1875" s="870"/>
      <c r="AX1875" s="870"/>
      <c r="AY1875" s="870"/>
      <c r="AZ1875" s="870"/>
      <c r="BA1875" s="870"/>
      <c r="BB1875" s="870"/>
      <c r="BC1875" s="870"/>
      <c r="BD1875" s="870"/>
      <c r="BE1875" s="870"/>
      <c r="BF1875" s="870"/>
      <c r="BG1875" s="832"/>
      <c r="BH1875" s="832"/>
      <c r="BI1875" s="832"/>
      <c r="BJ1875" s="832"/>
      <c r="BK1875" s="832"/>
      <c r="BL1875" s="832"/>
      <c r="BM1875" s="857" t="s">
        <v>82</v>
      </c>
      <c r="BN1875" s="857"/>
      <c r="BO1875" s="857"/>
      <c r="BP1875" s="857"/>
      <c r="BQ1875" s="857"/>
      <c r="BR1875" s="857"/>
      <c r="BS1875" s="857"/>
      <c r="BT1875" s="857"/>
      <c r="BU1875" s="857"/>
      <c r="BV1875" s="857"/>
      <c r="BW1875" s="857"/>
      <c r="BX1875" s="832"/>
      <c r="BY1875" s="832"/>
      <c r="BZ1875" s="832"/>
      <c r="CA1875" s="832"/>
      <c r="CB1875" s="832"/>
      <c r="CC1875" s="832"/>
      <c r="CD1875" s="832"/>
      <c r="CE1875" s="832"/>
      <c r="CF1875" s="832"/>
      <c r="CG1875" s="832"/>
      <c r="CH1875" s="832"/>
      <c r="CK1875" s="833"/>
      <c r="CL1875" s="834"/>
      <c r="CM1875" s="834"/>
      <c r="CN1875" s="834"/>
      <c r="CO1875" s="834"/>
      <c r="CP1875" s="834"/>
      <c r="CQ1875" s="834"/>
      <c r="CR1875" s="834"/>
      <c r="CS1875" s="834"/>
    </row>
    <row r="1876" spans="1:97" s="830" customFormat="1" ht="12.75" customHeight="1">
      <c r="B1876" s="831"/>
      <c r="C1876" s="831"/>
      <c r="D1876" s="831"/>
      <c r="E1876" s="861"/>
      <c r="F1876" s="862"/>
      <c r="G1876" s="862"/>
      <c r="H1876" s="862"/>
      <c r="I1876" s="862"/>
      <c r="J1876" s="862"/>
      <c r="K1876" s="862"/>
      <c r="L1876" s="862"/>
      <c r="M1876" s="862"/>
      <c r="N1876" s="862"/>
      <c r="O1876" s="862"/>
      <c r="P1876" s="862"/>
      <c r="Q1876" s="862"/>
      <c r="R1876" s="862"/>
      <c r="S1876" s="862"/>
      <c r="T1876" s="862"/>
      <c r="U1876" s="862"/>
      <c r="V1876" s="862"/>
      <c r="W1876" s="862"/>
      <c r="X1876" s="862"/>
      <c r="Y1876" s="862"/>
      <c r="Z1876" s="862"/>
      <c r="AA1876" s="862"/>
      <c r="AB1876" s="862"/>
      <c r="AC1876" s="862"/>
      <c r="AD1876" s="862"/>
      <c r="AE1876" s="863"/>
      <c r="AF1876" s="867"/>
      <c r="AG1876" s="868"/>
      <c r="AH1876" s="868"/>
      <c r="AI1876" s="868"/>
      <c r="AJ1876" s="868"/>
      <c r="AK1876" s="868"/>
      <c r="AL1876" s="868"/>
      <c r="AM1876" s="868"/>
      <c r="AN1876" s="868"/>
      <c r="AO1876" s="868"/>
      <c r="AP1876" s="869"/>
      <c r="AQ1876" s="870"/>
      <c r="AR1876" s="870"/>
      <c r="AS1876" s="870"/>
      <c r="AT1876" s="870"/>
      <c r="AU1876" s="870"/>
      <c r="AV1876" s="870"/>
      <c r="AW1876" s="870"/>
      <c r="AX1876" s="870"/>
      <c r="AY1876" s="870"/>
      <c r="AZ1876" s="870"/>
      <c r="BA1876" s="870"/>
      <c r="BB1876" s="870"/>
      <c r="BC1876" s="870"/>
      <c r="BD1876" s="870"/>
      <c r="BE1876" s="870"/>
      <c r="BF1876" s="870"/>
      <c r="BG1876" s="832"/>
      <c r="BH1876" s="832"/>
      <c r="BI1876" s="832"/>
      <c r="BJ1876" s="832"/>
      <c r="BK1876" s="832"/>
      <c r="BL1876" s="832"/>
      <c r="BM1876" s="832"/>
      <c r="BN1876" s="832"/>
      <c r="BO1876" s="832"/>
      <c r="BP1876" s="832"/>
      <c r="BQ1876" s="832"/>
      <c r="BR1876" s="832"/>
      <c r="BS1876" s="832"/>
      <c r="BT1876" s="832"/>
      <c r="BU1876" s="832"/>
      <c r="BV1876" s="832"/>
      <c r="BW1876" s="832"/>
      <c r="BX1876" s="832"/>
      <c r="BY1876" s="832"/>
      <c r="BZ1876" s="832"/>
      <c r="CA1876" s="832"/>
      <c r="CB1876" s="832"/>
      <c r="CC1876" s="832"/>
      <c r="CD1876" s="832"/>
      <c r="CE1876" s="832"/>
      <c r="CF1876" s="832"/>
      <c r="CG1876" s="832"/>
      <c r="CH1876" s="832"/>
      <c r="CK1876" s="833"/>
      <c r="CL1876" s="833"/>
      <c r="CM1876" s="833"/>
      <c r="CN1876" s="833"/>
      <c r="CO1876" s="833"/>
      <c r="CP1876" s="834"/>
      <c r="CQ1876" s="834"/>
      <c r="CR1876" s="834"/>
      <c r="CS1876" s="834"/>
    </row>
    <row r="1877" spans="1:97" s="8" customFormat="1" ht="12.75" customHeight="1">
      <c r="A1877" s="266"/>
      <c r="B1877" s="9"/>
      <c r="C1877" s="9"/>
      <c r="D1877" s="9"/>
      <c r="E1877" s="9"/>
      <c r="F1877" s="9"/>
      <c r="G1877" s="9"/>
      <c r="H1877" s="9"/>
      <c r="I1877" s="9"/>
      <c r="J1877" s="9"/>
      <c r="K1877" s="9"/>
      <c r="L1877" s="9"/>
      <c r="M1877" s="9"/>
      <c r="N1877" s="9"/>
      <c r="O1877" s="9"/>
      <c r="P1877" s="9"/>
      <c r="Q1877" s="9"/>
      <c r="R1877" s="9"/>
      <c r="S1877" s="9"/>
      <c r="BG1877" s="102"/>
      <c r="BH1877" s="102"/>
      <c r="BI1877" s="102"/>
      <c r="BJ1877" s="102"/>
      <c r="BK1877" s="102"/>
      <c r="BL1877" s="102"/>
      <c r="BM1877" s="136"/>
      <c r="BN1877" s="136"/>
      <c r="BO1877" s="136"/>
      <c r="BP1877" s="136"/>
      <c r="BQ1877" s="136"/>
      <c r="BR1877" s="136"/>
      <c r="BS1877" s="136"/>
      <c r="BT1877" s="136"/>
      <c r="BU1877" s="136"/>
      <c r="BV1877" s="136"/>
      <c r="BW1877" s="136"/>
      <c r="BX1877" s="136"/>
      <c r="BY1877" s="136"/>
      <c r="BZ1877" s="136"/>
      <c r="CA1877" s="136"/>
      <c r="CB1877" s="136"/>
    </row>
    <row r="1878" spans="1:97" s="14" customFormat="1" ht="20.100000000000001" customHeight="1">
      <c r="A1878" s="113" t="s">
        <v>880</v>
      </c>
      <c r="B1878" s="90"/>
      <c r="C1878" s="90"/>
      <c r="D1878" s="11"/>
      <c r="E1878" s="12"/>
      <c r="F1878" s="12"/>
      <c r="G1878" s="12"/>
      <c r="H1878" s="12"/>
      <c r="I1878" s="12"/>
      <c r="J1878" s="12"/>
      <c r="K1878" s="12"/>
      <c r="L1878" s="12"/>
      <c r="M1878" s="12"/>
      <c r="N1878" s="12"/>
      <c r="O1878" s="12"/>
      <c r="P1878" s="12"/>
      <c r="Q1878" s="12"/>
      <c r="R1878" s="12"/>
      <c r="S1878" s="12"/>
      <c r="T1878" s="12"/>
      <c r="U1878" s="12"/>
      <c r="V1878" s="12"/>
      <c r="W1878" s="13"/>
      <c r="X1878" s="13"/>
      <c r="Y1878" s="13"/>
      <c r="Z1878" s="13"/>
      <c r="AA1878" s="13"/>
      <c r="AB1878" s="13"/>
      <c r="AC1878" s="13"/>
      <c r="AD1878" s="13"/>
      <c r="AE1878" s="13"/>
      <c r="AF1878" s="13"/>
      <c r="AG1878" s="13"/>
      <c r="AH1878" s="13"/>
      <c r="AI1878" s="13"/>
      <c r="AJ1878" s="13"/>
      <c r="AK1878" s="13"/>
      <c r="AL1878" s="13"/>
      <c r="AM1878" s="13"/>
      <c r="AN1878" s="13"/>
      <c r="AO1878" s="13"/>
      <c r="AP1878" s="13"/>
      <c r="BG1878" s="93"/>
      <c r="BH1878" s="93"/>
      <c r="BI1878" s="93"/>
      <c r="BJ1878" s="93"/>
      <c r="BK1878" s="93"/>
      <c r="BL1878" s="93"/>
      <c r="BM1878" s="101"/>
      <c r="BN1878" s="101"/>
      <c r="BO1878" s="101"/>
      <c r="BP1878" s="101"/>
      <c r="BQ1878" s="101"/>
      <c r="BR1878" s="101"/>
      <c r="BS1878" s="101"/>
      <c r="BT1878" s="101"/>
      <c r="BU1878" s="101"/>
      <c r="BV1878" s="101"/>
      <c r="BW1878" s="101"/>
      <c r="BX1878" s="101"/>
      <c r="BY1878" s="101"/>
      <c r="BZ1878" s="101"/>
      <c r="CA1878" s="101"/>
      <c r="CB1878" s="101"/>
    </row>
    <row r="1879" spans="1:97" s="15" customFormat="1" ht="17.25" customHeight="1">
      <c r="A1879" s="113"/>
      <c r="B1879" s="925" t="s">
        <v>1562</v>
      </c>
      <c r="C1879" s="926"/>
      <c r="D1879" s="926"/>
      <c r="E1879" s="926"/>
      <c r="F1879" s="926"/>
      <c r="G1879" s="926"/>
      <c r="H1879" s="926"/>
      <c r="I1879" s="926"/>
      <c r="J1879" s="926"/>
      <c r="K1879" s="926"/>
      <c r="L1879" s="926"/>
      <c r="M1879" s="926"/>
      <c r="N1879" s="926"/>
      <c r="O1879" s="926"/>
      <c r="P1879" s="926"/>
      <c r="Q1879" s="926"/>
      <c r="R1879" s="926"/>
      <c r="S1879" s="926"/>
      <c r="T1879" s="926"/>
      <c r="U1879" s="926"/>
      <c r="V1879" s="926"/>
      <c r="W1879" s="926"/>
      <c r="X1879" s="926"/>
      <c r="Y1879" s="926"/>
      <c r="Z1879" s="926"/>
      <c r="AA1879" s="926"/>
      <c r="AB1879" s="926"/>
      <c r="AC1879" s="926"/>
      <c r="AD1879" s="926"/>
      <c r="AE1879" s="926"/>
      <c r="AF1879" s="926"/>
      <c r="AG1879" s="926"/>
      <c r="AH1879" s="926"/>
      <c r="AI1879" s="926"/>
      <c r="AJ1879" s="926"/>
      <c r="AK1879" s="926"/>
      <c r="AL1879" s="926"/>
      <c r="AM1879" s="926"/>
      <c r="AN1879" s="926"/>
      <c r="AO1879" s="926"/>
      <c r="AP1879" s="926"/>
      <c r="AQ1879" s="926"/>
      <c r="AR1879" s="926"/>
      <c r="AS1879" s="926"/>
      <c r="AT1879" s="926"/>
      <c r="AU1879" s="926"/>
      <c r="AV1879" s="926"/>
      <c r="AW1879" s="926"/>
      <c r="AX1879" s="926"/>
      <c r="AY1879" s="926"/>
      <c r="AZ1879" s="926"/>
      <c r="BA1879" s="926"/>
      <c r="BB1879" s="926"/>
      <c r="BC1879" s="926"/>
      <c r="BD1879" s="926"/>
      <c r="BE1879" s="926"/>
      <c r="BF1879" s="926"/>
      <c r="BG1879" s="926"/>
      <c r="BH1879" s="926"/>
      <c r="BI1879" s="926"/>
      <c r="BJ1879" s="926"/>
      <c r="BK1879" s="926"/>
      <c r="BL1879" s="927"/>
      <c r="BM1879" s="103"/>
      <c r="BN1879" s="103"/>
      <c r="BO1879" s="103"/>
      <c r="BP1879" s="103"/>
      <c r="BQ1879" s="103"/>
      <c r="BR1879" s="103"/>
      <c r="BS1879" s="103"/>
      <c r="BT1879" s="103"/>
      <c r="BU1879" s="103"/>
    </row>
    <row r="1880" spans="1:97" s="16" customFormat="1" ht="12" customHeight="1">
      <c r="A1880" s="262"/>
      <c r="B1880" s="969" t="s">
        <v>30</v>
      </c>
      <c r="C1880" s="970"/>
      <c r="D1880" s="971"/>
      <c r="E1880" s="940" t="s">
        <v>180</v>
      </c>
      <c r="F1880" s="941"/>
      <c r="G1880" s="941"/>
      <c r="H1880" s="941"/>
      <c r="I1880" s="941"/>
      <c r="J1880" s="941"/>
      <c r="K1880" s="941"/>
      <c r="L1880" s="941"/>
      <c r="M1880" s="941"/>
      <c r="N1880" s="941"/>
      <c r="O1880" s="941"/>
      <c r="P1880" s="941"/>
      <c r="Q1880" s="941"/>
      <c r="R1880" s="941"/>
      <c r="S1880" s="941"/>
      <c r="T1880" s="941"/>
      <c r="U1880" s="941"/>
      <c r="V1880" s="941"/>
      <c r="W1880" s="941"/>
      <c r="X1880" s="941"/>
      <c r="Y1880" s="941"/>
      <c r="Z1880" s="941"/>
      <c r="AA1880" s="941"/>
      <c r="AB1880" s="941"/>
      <c r="AC1880" s="941"/>
      <c r="AD1880" s="941"/>
      <c r="AE1880" s="941"/>
      <c r="AF1880" s="941"/>
      <c r="AG1880" s="941"/>
      <c r="AH1880" s="941"/>
      <c r="AI1880" s="941"/>
      <c r="AJ1880" s="941"/>
      <c r="AK1880" s="941"/>
      <c r="AL1880" s="941"/>
      <c r="AM1880" s="941"/>
      <c r="AN1880" s="941"/>
      <c r="AO1880" s="941"/>
      <c r="AP1880" s="941"/>
      <c r="AQ1880" s="941"/>
      <c r="AR1880" s="941"/>
      <c r="AS1880" s="941"/>
      <c r="AT1880" s="941"/>
      <c r="AU1880" s="941"/>
      <c r="AV1880" s="941"/>
      <c r="AW1880" s="941"/>
      <c r="AX1880" s="941"/>
      <c r="AY1880" s="941"/>
      <c r="AZ1880" s="941"/>
      <c r="BA1880" s="941"/>
      <c r="BB1880" s="941"/>
      <c r="BC1880" s="941"/>
      <c r="BD1880" s="941"/>
      <c r="BE1880" s="941"/>
      <c r="BF1880" s="942"/>
      <c r="BG1880" s="899"/>
      <c r="BH1880" s="900"/>
      <c r="BI1880" s="900"/>
      <c r="BJ1880" s="900"/>
      <c r="BK1880" s="900"/>
      <c r="BL1880" s="901"/>
      <c r="BM1880" s="137"/>
      <c r="BN1880" s="137"/>
      <c r="BO1880" s="137"/>
      <c r="BP1880" s="137"/>
      <c r="BQ1880" s="137"/>
      <c r="BR1880" s="137"/>
      <c r="BS1880" s="137"/>
      <c r="BT1880" s="137"/>
      <c r="BU1880" s="137"/>
      <c r="BV1880" s="137"/>
      <c r="BW1880" s="137"/>
      <c r="BX1880" s="137"/>
      <c r="BY1880" s="137"/>
      <c r="BZ1880" s="137"/>
      <c r="CA1880" s="137"/>
      <c r="CB1880" s="137"/>
    </row>
    <row r="1881" spans="1:97" s="16" customFormat="1" ht="12" customHeight="1">
      <c r="A1881" s="262"/>
      <c r="B1881" s="972"/>
      <c r="C1881" s="973"/>
      <c r="D1881" s="974"/>
      <c r="E1881" s="943"/>
      <c r="F1881" s="944"/>
      <c r="G1881" s="944"/>
      <c r="H1881" s="944"/>
      <c r="I1881" s="944"/>
      <c r="J1881" s="944"/>
      <c r="K1881" s="944"/>
      <c r="L1881" s="944"/>
      <c r="M1881" s="944"/>
      <c r="N1881" s="944"/>
      <c r="O1881" s="944"/>
      <c r="P1881" s="944"/>
      <c r="Q1881" s="944"/>
      <c r="R1881" s="944"/>
      <c r="S1881" s="944"/>
      <c r="T1881" s="944"/>
      <c r="U1881" s="944"/>
      <c r="V1881" s="944"/>
      <c r="W1881" s="944"/>
      <c r="X1881" s="944"/>
      <c r="Y1881" s="944"/>
      <c r="Z1881" s="944"/>
      <c r="AA1881" s="944"/>
      <c r="AB1881" s="944"/>
      <c r="AC1881" s="944"/>
      <c r="AD1881" s="944"/>
      <c r="AE1881" s="944"/>
      <c r="AF1881" s="944"/>
      <c r="AG1881" s="944"/>
      <c r="AH1881" s="944"/>
      <c r="AI1881" s="944"/>
      <c r="AJ1881" s="944"/>
      <c r="AK1881" s="944"/>
      <c r="AL1881" s="944"/>
      <c r="AM1881" s="944"/>
      <c r="AN1881" s="944"/>
      <c r="AO1881" s="944"/>
      <c r="AP1881" s="944"/>
      <c r="AQ1881" s="944"/>
      <c r="AR1881" s="944"/>
      <c r="AS1881" s="944"/>
      <c r="AT1881" s="944"/>
      <c r="AU1881" s="944"/>
      <c r="AV1881" s="944"/>
      <c r="AW1881" s="944"/>
      <c r="AX1881" s="944"/>
      <c r="AY1881" s="944"/>
      <c r="AZ1881" s="944"/>
      <c r="BA1881" s="944"/>
      <c r="BB1881" s="944"/>
      <c r="BC1881" s="944"/>
      <c r="BD1881" s="944"/>
      <c r="BE1881" s="944"/>
      <c r="BF1881" s="945"/>
      <c r="BG1881" s="902"/>
      <c r="BH1881" s="903"/>
      <c r="BI1881" s="903"/>
      <c r="BJ1881" s="903"/>
      <c r="BK1881" s="903"/>
      <c r="BL1881" s="904"/>
      <c r="BM1881" s="137"/>
      <c r="BN1881" s="137"/>
      <c r="BO1881" s="137"/>
      <c r="BP1881" s="137"/>
      <c r="BQ1881" s="137"/>
      <c r="BR1881" s="137"/>
      <c r="BS1881" s="137"/>
      <c r="BT1881" s="137"/>
      <c r="BU1881" s="137"/>
      <c r="BV1881" s="137"/>
      <c r="BW1881" s="137"/>
      <c r="BX1881" s="137"/>
      <c r="BY1881" s="137"/>
      <c r="BZ1881" s="137"/>
      <c r="CA1881" s="137"/>
      <c r="CB1881" s="137"/>
    </row>
    <row r="1882" spans="1:97" s="16" customFormat="1" ht="12" customHeight="1">
      <c r="A1882" s="262"/>
      <c r="B1882" s="972"/>
      <c r="C1882" s="973"/>
      <c r="D1882" s="974"/>
      <c r="E1882" s="943"/>
      <c r="F1882" s="944"/>
      <c r="G1882" s="944"/>
      <c r="H1882" s="944"/>
      <c r="I1882" s="944"/>
      <c r="J1882" s="944"/>
      <c r="K1882" s="944"/>
      <c r="L1882" s="944"/>
      <c r="M1882" s="944"/>
      <c r="N1882" s="944"/>
      <c r="O1882" s="944"/>
      <c r="P1882" s="944"/>
      <c r="Q1882" s="944"/>
      <c r="R1882" s="944"/>
      <c r="S1882" s="944"/>
      <c r="T1882" s="944"/>
      <c r="U1882" s="944"/>
      <c r="V1882" s="944"/>
      <c r="W1882" s="944"/>
      <c r="X1882" s="944"/>
      <c r="Y1882" s="944"/>
      <c r="Z1882" s="944"/>
      <c r="AA1882" s="944"/>
      <c r="AB1882" s="944"/>
      <c r="AC1882" s="944"/>
      <c r="AD1882" s="944"/>
      <c r="AE1882" s="944"/>
      <c r="AF1882" s="944"/>
      <c r="AG1882" s="944"/>
      <c r="AH1882" s="944"/>
      <c r="AI1882" s="944"/>
      <c r="AJ1882" s="944"/>
      <c r="AK1882" s="944"/>
      <c r="AL1882" s="944"/>
      <c r="AM1882" s="944"/>
      <c r="AN1882" s="944"/>
      <c r="AO1882" s="944"/>
      <c r="AP1882" s="944"/>
      <c r="AQ1882" s="944"/>
      <c r="AR1882" s="944"/>
      <c r="AS1882" s="944"/>
      <c r="AT1882" s="944"/>
      <c r="AU1882" s="944"/>
      <c r="AV1882" s="944"/>
      <c r="AW1882" s="944"/>
      <c r="AX1882" s="944"/>
      <c r="AY1882" s="944"/>
      <c r="AZ1882" s="944"/>
      <c r="BA1882" s="944"/>
      <c r="BB1882" s="944"/>
      <c r="BC1882" s="944"/>
      <c r="BD1882" s="944"/>
      <c r="BE1882" s="944"/>
      <c r="BF1882" s="945"/>
      <c r="BG1882" s="902"/>
      <c r="BH1882" s="903"/>
      <c r="BI1882" s="903"/>
      <c r="BJ1882" s="903"/>
      <c r="BK1882" s="903"/>
      <c r="BL1882" s="904"/>
      <c r="BM1882" s="137"/>
      <c r="BN1882" s="137"/>
      <c r="BO1882" s="137"/>
      <c r="BP1882" s="137"/>
      <c r="BQ1882" s="137"/>
      <c r="BR1882" s="137"/>
      <c r="BS1882" s="137"/>
      <c r="BT1882" s="137"/>
      <c r="BU1882" s="137"/>
      <c r="BV1882" s="137"/>
      <c r="BW1882" s="137"/>
      <c r="BX1882" s="137"/>
      <c r="BY1882" s="137"/>
      <c r="BZ1882" s="137"/>
      <c r="CA1882" s="137"/>
      <c r="CB1882" s="137"/>
    </row>
    <row r="1883" spans="1:97" s="16" customFormat="1" ht="12" customHeight="1">
      <c r="A1883" s="262"/>
      <c r="B1883" s="972"/>
      <c r="C1883" s="973"/>
      <c r="D1883" s="974"/>
      <c r="E1883" s="943"/>
      <c r="F1883" s="944"/>
      <c r="G1883" s="944"/>
      <c r="H1883" s="944"/>
      <c r="I1883" s="944"/>
      <c r="J1883" s="944"/>
      <c r="K1883" s="944"/>
      <c r="L1883" s="944"/>
      <c r="M1883" s="944"/>
      <c r="N1883" s="944"/>
      <c r="O1883" s="944"/>
      <c r="P1883" s="944"/>
      <c r="Q1883" s="944"/>
      <c r="R1883" s="944"/>
      <c r="S1883" s="944"/>
      <c r="T1883" s="944"/>
      <c r="U1883" s="944"/>
      <c r="V1883" s="944"/>
      <c r="W1883" s="944"/>
      <c r="X1883" s="944"/>
      <c r="Y1883" s="944"/>
      <c r="Z1883" s="944"/>
      <c r="AA1883" s="944"/>
      <c r="AB1883" s="944"/>
      <c r="AC1883" s="944"/>
      <c r="AD1883" s="944"/>
      <c r="AE1883" s="944"/>
      <c r="AF1883" s="944"/>
      <c r="AG1883" s="944"/>
      <c r="AH1883" s="944"/>
      <c r="AI1883" s="944"/>
      <c r="AJ1883" s="944"/>
      <c r="AK1883" s="944"/>
      <c r="AL1883" s="944"/>
      <c r="AM1883" s="944"/>
      <c r="AN1883" s="944"/>
      <c r="AO1883" s="944"/>
      <c r="AP1883" s="944"/>
      <c r="AQ1883" s="944"/>
      <c r="AR1883" s="944"/>
      <c r="AS1883" s="944"/>
      <c r="AT1883" s="944"/>
      <c r="AU1883" s="944"/>
      <c r="AV1883" s="944"/>
      <c r="AW1883" s="944"/>
      <c r="AX1883" s="944"/>
      <c r="AY1883" s="944"/>
      <c r="AZ1883" s="944"/>
      <c r="BA1883" s="944"/>
      <c r="BB1883" s="944"/>
      <c r="BC1883" s="944"/>
      <c r="BD1883" s="944"/>
      <c r="BE1883" s="944"/>
      <c r="BF1883" s="945"/>
      <c r="BG1883" s="902"/>
      <c r="BH1883" s="903"/>
      <c r="BI1883" s="903"/>
      <c r="BJ1883" s="903"/>
      <c r="BK1883" s="903"/>
      <c r="BL1883" s="904"/>
      <c r="BM1883" s="137"/>
      <c r="BN1883" s="137"/>
      <c r="BO1883" s="137"/>
      <c r="BP1883" s="137"/>
      <c r="BQ1883" s="137"/>
      <c r="BR1883" s="137"/>
      <c r="BS1883" s="137"/>
      <c r="BT1883" s="137"/>
      <c r="BU1883" s="137"/>
      <c r="BV1883" s="137"/>
      <c r="BW1883" s="137"/>
      <c r="BX1883" s="137"/>
      <c r="BY1883" s="137"/>
      <c r="BZ1883" s="137"/>
      <c r="CA1883" s="137"/>
      <c r="CB1883" s="137"/>
    </row>
    <row r="1884" spans="1:97" s="16" customFormat="1" ht="12" customHeight="1">
      <c r="A1884" s="262"/>
      <c r="B1884" s="972"/>
      <c r="C1884" s="973"/>
      <c r="D1884" s="974"/>
      <c r="E1884" s="943"/>
      <c r="F1884" s="944"/>
      <c r="G1884" s="944"/>
      <c r="H1884" s="944"/>
      <c r="I1884" s="944"/>
      <c r="J1884" s="944"/>
      <c r="K1884" s="944"/>
      <c r="L1884" s="944"/>
      <c r="M1884" s="944"/>
      <c r="N1884" s="944"/>
      <c r="O1884" s="944"/>
      <c r="P1884" s="944"/>
      <c r="Q1884" s="944"/>
      <c r="R1884" s="944"/>
      <c r="S1884" s="944"/>
      <c r="T1884" s="944"/>
      <c r="U1884" s="944"/>
      <c r="V1884" s="944"/>
      <c r="W1884" s="944"/>
      <c r="X1884" s="944"/>
      <c r="Y1884" s="944"/>
      <c r="Z1884" s="944"/>
      <c r="AA1884" s="944"/>
      <c r="AB1884" s="944"/>
      <c r="AC1884" s="944"/>
      <c r="AD1884" s="944"/>
      <c r="AE1884" s="944"/>
      <c r="AF1884" s="944"/>
      <c r="AG1884" s="944"/>
      <c r="AH1884" s="944"/>
      <c r="AI1884" s="944"/>
      <c r="AJ1884" s="944"/>
      <c r="AK1884" s="944"/>
      <c r="AL1884" s="944"/>
      <c r="AM1884" s="944"/>
      <c r="AN1884" s="944"/>
      <c r="AO1884" s="944"/>
      <c r="AP1884" s="944"/>
      <c r="AQ1884" s="944"/>
      <c r="AR1884" s="944"/>
      <c r="AS1884" s="944"/>
      <c r="AT1884" s="944"/>
      <c r="AU1884" s="944"/>
      <c r="AV1884" s="944"/>
      <c r="AW1884" s="944"/>
      <c r="AX1884" s="944"/>
      <c r="AY1884" s="944"/>
      <c r="AZ1884" s="944"/>
      <c r="BA1884" s="944"/>
      <c r="BB1884" s="944"/>
      <c r="BC1884" s="944"/>
      <c r="BD1884" s="944"/>
      <c r="BE1884" s="944"/>
      <c r="BF1884" s="945"/>
      <c r="BG1884" s="902"/>
      <c r="BH1884" s="903"/>
      <c r="BI1884" s="903"/>
      <c r="BJ1884" s="903"/>
      <c r="BK1884" s="903"/>
      <c r="BL1884" s="904"/>
      <c r="BM1884" s="137"/>
      <c r="BN1884" s="137"/>
      <c r="BO1884" s="137"/>
      <c r="BP1884" s="137"/>
      <c r="BQ1884" s="137"/>
      <c r="BR1884" s="137"/>
      <c r="BS1884" s="137"/>
      <c r="BT1884" s="137"/>
      <c r="BU1884" s="137"/>
      <c r="BV1884" s="137"/>
      <c r="BW1884" s="137"/>
      <c r="BX1884" s="137"/>
      <c r="BY1884" s="137"/>
      <c r="BZ1884" s="137"/>
      <c r="CA1884" s="137"/>
      <c r="CB1884" s="137"/>
    </row>
    <row r="1885" spans="1:97" ht="12" customHeight="1">
      <c r="A1885" s="263"/>
      <c r="B1885" s="969" t="s">
        <v>33</v>
      </c>
      <c r="C1885" s="970"/>
      <c r="D1885" s="971"/>
      <c r="E1885" s="931" t="s">
        <v>181</v>
      </c>
      <c r="F1885" s="932"/>
      <c r="G1885" s="932"/>
      <c r="H1885" s="932"/>
      <c r="I1885" s="932"/>
      <c r="J1885" s="932"/>
      <c r="K1885" s="932"/>
      <c r="L1885" s="932"/>
      <c r="M1885" s="932"/>
      <c r="N1885" s="932"/>
      <c r="O1885" s="932"/>
      <c r="P1885" s="932"/>
      <c r="Q1885" s="932"/>
      <c r="R1885" s="932"/>
      <c r="S1885" s="932"/>
      <c r="T1885" s="932"/>
      <c r="U1885" s="932"/>
      <c r="V1885" s="932"/>
      <c r="W1885" s="932"/>
      <c r="X1885" s="932"/>
      <c r="Y1885" s="932"/>
      <c r="Z1885" s="932"/>
      <c r="AA1885" s="932"/>
      <c r="AB1885" s="932"/>
      <c r="AC1885" s="932"/>
      <c r="AD1885" s="932"/>
      <c r="AE1885" s="932"/>
      <c r="AF1885" s="932"/>
      <c r="AG1885" s="932"/>
      <c r="AH1885" s="932"/>
      <c r="AI1885" s="932"/>
      <c r="AJ1885" s="932"/>
      <c r="AK1885" s="932"/>
      <c r="AL1885" s="932"/>
      <c r="AM1885" s="932"/>
      <c r="AN1885" s="932"/>
      <c r="AO1885" s="932"/>
      <c r="AP1885" s="932"/>
      <c r="AQ1885" s="932"/>
      <c r="AR1885" s="932"/>
      <c r="AS1885" s="932"/>
      <c r="AT1885" s="932"/>
      <c r="AU1885" s="932"/>
      <c r="AV1885" s="932"/>
      <c r="AW1885" s="932"/>
      <c r="AX1885" s="932"/>
      <c r="AY1885" s="932"/>
      <c r="AZ1885" s="932"/>
      <c r="BA1885" s="932"/>
      <c r="BB1885" s="932"/>
      <c r="BC1885" s="932"/>
      <c r="BD1885" s="932"/>
      <c r="BE1885" s="932"/>
      <c r="BF1885" s="933"/>
      <c r="BG1885" s="899"/>
      <c r="BH1885" s="900"/>
      <c r="BI1885" s="900"/>
      <c r="BJ1885" s="900"/>
      <c r="BK1885" s="900"/>
      <c r="BL1885" s="901"/>
    </row>
    <row r="1886" spans="1:97" s="135" customFormat="1" ht="12" customHeight="1">
      <c r="A1886" s="265"/>
      <c r="B1886" s="972"/>
      <c r="C1886" s="973"/>
      <c r="D1886" s="974"/>
      <c r="E1886" s="934"/>
      <c r="F1886" s="935"/>
      <c r="G1886" s="935"/>
      <c r="H1886" s="935"/>
      <c r="I1886" s="935"/>
      <c r="J1886" s="935"/>
      <c r="K1886" s="935"/>
      <c r="L1886" s="935"/>
      <c r="M1886" s="935"/>
      <c r="N1886" s="935"/>
      <c r="O1886" s="935"/>
      <c r="P1886" s="935"/>
      <c r="Q1886" s="935"/>
      <c r="R1886" s="935"/>
      <c r="S1886" s="935"/>
      <c r="T1886" s="935"/>
      <c r="U1886" s="935"/>
      <c r="V1886" s="935"/>
      <c r="W1886" s="935"/>
      <c r="X1886" s="935"/>
      <c r="Y1886" s="935"/>
      <c r="Z1886" s="935"/>
      <c r="AA1886" s="935"/>
      <c r="AB1886" s="935"/>
      <c r="AC1886" s="935"/>
      <c r="AD1886" s="935"/>
      <c r="AE1886" s="935"/>
      <c r="AF1886" s="935"/>
      <c r="AG1886" s="935"/>
      <c r="AH1886" s="935"/>
      <c r="AI1886" s="935"/>
      <c r="AJ1886" s="935"/>
      <c r="AK1886" s="935"/>
      <c r="AL1886" s="935"/>
      <c r="AM1886" s="935"/>
      <c r="AN1886" s="935"/>
      <c r="AO1886" s="935"/>
      <c r="AP1886" s="935"/>
      <c r="AQ1886" s="935"/>
      <c r="AR1886" s="935"/>
      <c r="AS1886" s="935"/>
      <c r="AT1886" s="935"/>
      <c r="AU1886" s="935"/>
      <c r="AV1886" s="935"/>
      <c r="AW1886" s="935"/>
      <c r="AX1886" s="935"/>
      <c r="AY1886" s="935"/>
      <c r="AZ1886" s="935"/>
      <c r="BA1886" s="935"/>
      <c r="BB1886" s="935"/>
      <c r="BC1886" s="935"/>
      <c r="BD1886" s="935"/>
      <c r="BE1886" s="935"/>
      <c r="BF1886" s="936"/>
      <c r="BG1886" s="902"/>
      <c r="BH1886" s="903"/>
      <c r="BI1886" s="903"/>
      <c r="BJ1886" s="903"/>
      <c r="BK1886" s="903"/>
      <c r="BL1886" s="904"/>
      <c r="BM1886" s="134"/>
      <c r="BN1886" s="134"/>
      <c r="BO1886" s="134"/>
      <c r="BP1886" s="134"/>
      <c r="BQ1886" s="134"/>
      <c r="BR1886" s="134"/>
      <c r="BS1886" s="134"/>
      <c r="BT1886" s="134"/>
      <c r="BU1886" s="134"/>
      <c r="BV1886" s="134"/>
      <c r="BW1886" s="134"/>
      <c r="BX1886" s="134"/>
      <c r="BY1886" s="134"/>
      <c r="BZ1886" s="134"/>
      <c r="CA1886" s="134"/>
      <c r="CB1886" s="134"/>
    </row>
    <row r="1887" spans="1:97" s="16" customFormat="1" ht="12" customHeight="1">
      <c r="A1887" s="262"/>
      <c r="B1887" s="972"/>
      <c r="C1887" s="973"/>
      <c r="D1887" s="974"/>
      <c r="E1887" s="934"/>
      <c r="F1887" s="935"/>
      <c r="G1887" s="935"/>
      <c r="H1887" s="935"/>
      <c r="I1887" s="935"/>
      <c r="J1887" s="935"/>
      <c r="K1887" s="935"/>
      <c r="L1887" s="935"/>
      <c r="M1887" s="935"/>
      <c r="N1887" s="935"/>
      <c r="O1887" s="935"/>
      <c r="P1887" s="935"/>
      <c r="Q1887" s="935"/>
      <c r="R1887" s="935"/>
      <c r="S1887" s="935"/>
      <c r="T1887" s="935"/>
      <c r="U1887" s="935"/>
      <c r="V1887" s="935"/>
      <c r="W1887" s="935"/>
      <c r="X1887" s="935"/>
      <c r="Y1887" s="935"/>
      <c r="Z1887" s="935"/>
      <c r="AA1887" s="935"/>
      <c r="AB1887" s="935"/>
      <c r="AC1887" s="935"/>
      <c r="AD1887" s="935"/>
      <c r="AE1887" s="935"/>
      <c r="AF1887" s="935"/>
      <c r="AG1887" s="935"/>
      <c r="AH1887" s="935"/>
      <c r="AI1887" s="935"/>
      <c r="AJ1887" s="935"/>
      <c r="AK1887" s="935"/>
      <c r="AL1887" s="935"/>
      <c r="AM1887" s="935"/>
      <c r="AN1887" s="935"/>
      <c r="AO1887" s="935"/>
      <c r="AP1887" s="935"/>
      <c r="AQ1887" s="935"/>
      <c r="AR1887" s="935"/>
      <c r="AS1887" s="935"/>
      <c r="AT1887" s="935"/>
      <c r="AU1887" s="935"/>
      <c r="AV1887" s="935"/>
      <c r="AW1887" s="935"/>
      <c r="AX1887" s="935"/>
      <c r="AY1887" s="935"/>
      <c r="AZ1887" s="935"/>
      <c r="BA1887" s="935"/>
      <c r="BB1887" s="935"/>
      <c r="BC1887" s="935"/>
      <c r="BD1887" s="935"/>
      <c r="BE1887" s="935"/>
      <c r="BF1887" s="936"/>
      <c r="BG1887" s="902"/>
      <c r="BH1887" s="903"/>
      <c r="BI1887" s="903"/>
      <c r="BJ1887" s="903"/>
      <c r="BK1887" s="903"/>
      <c r="BL1887" s="904"/>
      <c r="BM1887" s="137"/>
      <c r="BN1887" s="137"/>
      <c r="BO1887" s="137"/>
      <c r="BP1887" s="137"/>
      <c r="BQ1887" s="137"/>
      <c r="BR1887" s="137"/>
      <c r="BS1887" s="137"/>
      <c r="BT1887" s="137"/>
      <c r="BU1887" s="137"/>
      <c r="BV1887" s="137"/>
      <c r="BW1887" s="137"/>
      <c r="BX1887" s="137"/>
      <c r="BY1887" s="137"/>
      <c r="BZ1887" s="137"/>
      <c r="CA1887" s="137"/>
      <c r="CB1887" s="137"/>
    </row>
    <row r="1888" spans="1:97" s="16" customFormat="1" ht="12" customHeight="1">
      <c r="A1888" s="262"/>
      <c r="B1888" s="975"/>
      <c r="C1888" s="976"/>
      <c r="D1888" s="977"/>
      <c r="E1888" s="937"/>
      <c r="F1888" s="938"/>
      <c r="G1888" s="938"/>
      <c r="H1888" s="938"/>
      <c r="I1888" s="938"/>
      <c r="J1888" s="938"/>
      <c r="K1888" s="938"/>
      <c r="L1888" s="938"/>
      <c r="M1888" s="938"/>
      <c r="N1888" s="938"/>
      <c r="O1888" s="938"/>
      <c r="P1888" s="938"/>
      <c r="Q1888" s="938"/>
      <c r="R1888" s="938"/>
      <c r="S1888" s="938"/>
      <c r="T1888" s="938"/>
      <c r="U1888" s="938"/>
      <c r="V1888" s="938"/>
      <c r="W1888" s="938"/>
      <c r="X1888" s="938"/>
      <c r="Y1888" s="938"/>
      <c r="Z1888" s="938"/>
      <c r="AA1888" s="938"/>
      <c r="AB1888" s="938"/>
      <c r="AC1888" s="938"/>
      <c r="AD1888" s="938"/>
      <c r="AE1888" s="938"/>
      <c r="AF1888" s="938"/>
      <c r="AG1888" s="938"/>
      <c r="AH1888" s="938"/>
      <c r="AI1888" s="938"/>
      <c r="AJ1888" s="938"/>
      <c r="AK1888" s="938"/>
      <c r="AL1888" s="938"/>
      <c r="AM1888" s="938"/>
      <c r="AN1888" s="938"/>
      <c r="AO1888" s="938"/>
      <c r="AP1888" s="938"/>
      <c r="AQ1888" s="938"/>
      <c r="AR1888" s="938"/>
      <c r="AS1888" s="938"/>
      <c r="AT1888" s="938"/>
      <c r="AU1888" s="938"/>
      <c r="AV1888" s="938"/>
      <c r="AW1888" s="938"/>
      <c r="AX1888" s="938"/>
      <c r="AY1888" s="938"/>
      <c r="AZ1888" s="938"/>
      <c r="BA1888" s="938"/>
      <c r="BB1888" s="938"/>
      <c r="BC1888" s="938"/>
      <c r="BD1888" s="938"/>
      <c r="BE1888" s="938"/>
      <c r="BF1888" s="939"/>
      <c r="BG1888" s="905"/>
      <c r="BH1888" s="906"/>
      <c r="BI1888" s="906"/>
      <c r="BJ1888" s="906"/>
      <c r="BK1888" s="906"/>
      <c r="BL1888" s="907"/>
      <c r="BM1888" s="137"/>
      <c r="BN1888" s="137"/>
      <c r="BO1888" s="137"/>
      <c r="BP1888" s="137"/>
      <c r="BQ1888" s="137"/>
      <c r="BR1888" s="137"/>
      <c r="BS1888" s="137"/>
      <c r="BT1888" s="137"/>
      <c r="BU1888" s="137"/>
      <c r="BV1888" s="137"/>
      <c r="BW1888" s="137"/>
      <c r="BX1888" s="137"/>
      <c r="BY1888" s="137"/>
      <c r="BZ1888" s="137"/>
      <c r="CA1888" s="137"/>
      <c r="CB1888" s="137"/>
    </row>
    <row r="1889" spans="1:80" ht="12" customHeight="1">
      <c r="A1889" s="263"/>
      <c r="B1889" s="969" t="s">
        <v>34</v>
      </c>
      <c r="C1889" s="970"/>
      <c r="D1889" s="971"/>
      <c r="E1889" s="931" t="s">
        <v>759</v>
      </c>
      <c r="F1889" s="932"/>
      <c r="G1889" s="932"/>
      <c r="H1889" s="932"/>
      <c r="I1889" s="932"/>
      <c r="J1889" s="932"/>
      <c r="K1889" s="932"/>
      <c r="L1889" s="932"/>
      <c r="M1889" s="932"/>
      <c r="N1889" s="932"/>
      <c r="O1889" s="932"/>
      <c r="P1889" s="932"/>
      <c r="Q1889" s="932"/>
      <c r="R1889" s="932"/>
      <c r="S1889" s="932"/>
      <c r="T1889" s="932"/>
      <c r="U1889" s="932"/>
      <c r="V1889" s="932"/>
      <c r="W1889" s="932"/>
      <c r="X1889" s="932"/>
      <c r="Y1889" s="932"/>
      <c r="Z1889" s="932"/>
      <c r="AA1889" s="932"/>
      <c r="AB1889" s="932"/>
      <c r="AC1889" s="932"/>
      <c r="AD1889" s="932"/>
      <c r="AE1889" s="932"/>
      <c r="AF1889" s="932"/>
      <c r="AG1889" s="932"/>
      <c r="AH1889" s="932"/>
      <c r="AI1889" s="932"/>
      <c r="AJ1889" s="932"/>
      <c r="AK1889" s="932"/>
      <c r="AL1889" s="932"/>
      <c r="AM1889" s="932"/>
      <c r="AN1889" s="932"/>
      <c r="AO1889" s="932"/>
      <c r="AP1889" s="932"/>
      <c r="AQ1889" s="932"/>
      <c r="AR1889" s="932"/>
      <c r="AS1889" s="932"/>
      <c r="AT1889" s="932"/>
      <c r="AU1889" s="932"/>
      <c r="AV1889" s="932"/>
      <c r="AW1889" s="932"/>
      <c r="AX1889" s="932"/>
      <c r="AY1889" s="932"/>
      <c r="AZ1889" s="932"/>
      <c r="BA1889" s="932"/>
      <c r="BB1889" s="932"/>
      <c r="BC1889" s="932"/>
      <c r="BD1889" s="932"/>
      <c r="BE1889" s="932"/>
      <c r="BF1889" s="933"/>
      <c r="BG1889" s="899"/>
      <c r="BH1889" s="900"/>
      <c r="BI1889" s="900"/>
      <c r="BJ1889" s="900"/>
      <c r="BK1889" s="900"/>
      <c r="BL1889" s="901"/>
    </row>
    <row r="1890" spans="1:80" s="135" customFormat="1" ht="12" customHeight="1">
      <c r="A1890" s="265"/>
      <c r="B1890" s="972"/>
      <c r="C1890" s="973"/>
      <c r="D1890" s="974"/>
      <c r="E1890" s="934"/>
      <c r="F1890" s="935"/>
      <c r="G1890" s="935"/>
      <c r="H1890" s="935"/>
      <c r="I1890" s="935"/>
      <c r="J1890" s="935"/>
      <c r="K1890" s="935"/>
      <c r="L1890" s="935"/>
      <c r="M1890" s="935"/>
      <c r="N1890" s="935"/>
      <c r="O1890" s="935"/>
      <c r="P1890" s="935"/>
      <c r="Q1890" s="935"/>
      <c r="R1890" s="935"/>
      <c r="S1890" s="935"/>
      <c r="T1890" s="935"/>
      <c r="U1890" s="935"/>
      <c r="V1890" s="935"/>
      <c r="W1890" s="935"/>
      <c r="X1890" s="935"/>
      <c r="Y1890" s="935"/>
      <c r="Z1890" s="935"/>
      <c r="AA1890" s="935"/>
      <c r="AB1890" s="935"/>
      <c r="AC1890" s="935"/>
      <c r="AD1890" s="935"/>
      <c r="AE1890" s="935"/>
      <c r="AF1890" s="935"/>
      <c r="AG1890" s="935"/>
      <c r="AH1890" s="935"/>
      <c r="AI1890" s="935"/>
      <c r="AJ1890" s="935"/>
      <c r="AK1890" s="935"/>
      <c r="AL1890" s="935"/>
      <c r="AM1890" s="935"/>
      <c r="AN1890" s="935"/>
      <c r="AO1890" s="935"/>
      <c r="AP1890" s="935"/>
      <c r="AQ1890" s="935"/>
      <c r="AR1890" s="935"/>
      <c r="AS1890" s="935"/>
      <c r="AT1890" s="935"/>
      <c r="AU1890" s="935"/>
      <c r="AV1890" s="935"/>
      <c r="AW1890" s="935"/>
      <c r="AX1890" s="935"/>
      <c r="AY1890" s="935"/>
      <c r="AZ1890" s="935"/>
      <c r="BA1890" s="935"/>
      <c r="BB1890" s="935"/>
      <c r="BC1890" s="935"/>
      <c r="BD1890" s="935"/>
      <c r="BE1890" s="935"/>
      <c r="BF1890" s="936"/>
      <c r="BG1890" s="902"/>
      <c r="BH1890" s="903"/>
      <c r="BI1890" s="903"/>
      <c r="BJ1890" s="903"/>
      <c r="BK1890" s="903"/>
      <c r="BL1890" s="904"/>
      <c r="BM1890" s="134"/>
      <c r="BN1890" s="134"/>
      <c r="BO1890" s="134"/>
      <c r="BP1890" s="134"/>
      <c r="BQ1890" s="134"/>
      <c r="BR1890" s="134"/>
      <c r="BS1890" s="134"/>
      <c r="BT1890" s="134"/>
      <c r="BU1890" s="134"/>
      <c r="BV1890" s="134"/>
      <c r="BW1890" s="134"/>
      <c r="BX1890" s="134"/>
      <c r="BY1890" s="134"/>
      <c r="BZ1890" s="134"/>
      <c r="CA1890" s="134"/>
      <c r="CB1890" s="134"/>
    </row>
    <row r="1891" spans="1:80" s="135" customFormat="1" ht="12" customHeight="1">
      <c r="A1891" s="265"/>
      <c r="B1891" s="972"/>
      <c r="C1891" s="973"/>
      <c r="D1891" s="974"/>
      <c r="E1891" s="934"/>
      <c r="F1891" s="935"/>
      <c r="G1891" s="935"/>
      <c r="H1891" s="935"/>
      <c r="I1891" s="935"/>
      <c r="J1891" s="935"/>
      <c r="K1891" s="935"/>
      <c r="L1891" s="935"/>
      <c r="M1891" s="935"/>
      <c r="N1891" s="935"/>
      <c r="O1891" s="935"/>
      <c r="P1891" s="935"/>
      <c r="Q1891" s="935"/>
      <c r="R1891" s="935"/>
      <c r="S1891" s="935"/>
      <c r="T1891" s="935"/>
      <c r="U1891" s="935"/>
      <c r="V1891" s="935"/>
      <c r="W1891" s="935"/>
      <c r="X1891" s="935"/>
      <c r="Y1891" s="935"/>
      <c r="Z1891" s="935"/>
      <c r="AA1891" s="935"/>
      <c r="AB1891" s="935"/>
      <c r="AC1891" s="935"/>
      <c r="AD1891" s="935"/>
      <c r="AE1891" s="935"/>
      <c r="AF1891" s="935"/>
      <c r="AG1891" s="935"/>
      <c r="AH1891" s="935"/>
      <c r="AI1891" s="935"/>
      <c r="AJ1891" s="935"/>
      <c r="AK1891" s="935"/>
      <c r="AL1891" s="935"/>
      <c r="AM1891" s="935"/>
      <c r="AN1891" s="935"/>
      <c r="AO1891" s="935"/>
      <c r="AP1891" s="935"/>
      <c r="AQ1891" s="935"/>
      <c r="AR1891" s="935"/>
      <c r="AS1891" s="935"/>
      <c r="AT1891" s="935"/>
      <c r="AU1891" s="935"/>
      <c r="AV1891" s="935"/>
      <c r="AW1891" s="935"/>
      <c r="AX1891" s="935"/>
      <c r="AY1891" s="935"/>
      <c r="AZ1891" s="935"/>
      <c r="BA1891" s="935"/>
      <c r="BB1891" s="935"/>
      <c r="BC1891" s="935"/>
      <c r="BD1891" s="935"/>
      <c r="BE1891" s="935"/>
      <c r="BF1891" s="936"/>
      <c r="BG1891" s="902"/>
      <c r="BH1891" s="903"/>
      <c r="BI1891" s="903"/>
      <c r="BJ1891" s="903"/>
      <c r="BK1891" s="903"/>
      <c r="BL1891" s="904"/>
      <c r="BM1891" s="134"/>
      <c r="BN1891" s="134"/>
      <c r="BO1891" s="134"/>
      <c r="BP1891" s="134"/>
      <c r="BQ1891" s="134"/>
      <c r="BR1891" s="134"/>
      <c r="BS1891" s="134"/>
      <c r="BT1891" s="134"/>
      <c r="BU1891" s="134"/>
      <c r="BV1891" s="134"/>
      <c r="BW1891" s="134"/>
      <c r="BX1891" s="134"/>
      <c r="BY1891" s="134"/>
      <c r="BZ1891" s="134"/>
      <c r="CA1891" s="134"/>
      <c r="CB1891" s="134"/>
    </row>
    <row r="1892" spans="1:80" s="16" customFormat="1" ht="12" customHeight="1">
      <c r="A1892" s="262"/>
      <c r="B1892" s="972"/>
      <c r="C1892" s="973"/>
      <c r="D1892" s="974"/>
      <c r="E1892" s="934"/>
      <c r="F1892" s="935"/>
      <c r="G1892" s="935"/>
      <c r="H1892" s="935"/>
      <c r="I1892" s="935"/>
      <c r="J1892" s="935"/>
      <c r="K1892" s="935"/>
      <c r="L1892" s="935"/>
      <c r="M1892" s="935"/>
      <c r="N1892" s="935"/>
      <c r="O1892" s="935"/>
      <c r="P1892" s="935"/>
      <c r="Q1892" s="935"/>
      <c r="R1892" s="935"/>
      <c r="S1892" s="935"/>
      <c r="T1892" s="935"/>
      <c r="U1892" s="935"/>
      <c r="V1892" s="935"/>
      <c r="W1892" s="935"/>
      <c r="X1892" s="935"/>
      <c r="Y1892" s="935"/>
      <c r="Z1892" s="935"/>
      <c r="AA1892" s="935"/>
      <c r="AB1892" s="935"/>
      <c r="AC1892" s="935"/>
      <c r="AD1892" s="935"/>
      <c r="AE1892" s="935"/>
      <c r="AF1892" s="935"/>
      <c r="AG1892" s="935"/>
      <c r="AH1892" s="935"/>
      <c r="AI1892" s="935"/>
      <c r="AJ1892" s="935"/>
      <c r="AK1892" s="935"/>
      <c r="AL1892" s="935"/>
      <c r="AM1892" s="935"/>
      <c r="AN1892" s="935"/>
      <c r="AO1892" s="935"/>
      <c r="AP1892" s="935"/>
      <c r="AQ1892" s="935"/>
      <c r="AR1892" s="935"/>
      <c r="AS1892" s="935"/>
      <c r="AT1892" s="935"/>
      <c r="AU1892" s="935"/>
      <c r="AV1892" s="935"/>
      <c r="AW1892" s="935"/>
      <c r="AX1892" s="935"/>
      <c r="AY1892" s="935"/>
      <c r="AZ1892" s="935"/>
      <c r="BA1892" s="935"/>
      <c r="BB1892" s="935"/>
      <c r="BC1892" s="935"/>
      <c r="BD1892" s="935"/>
      <c r="BE1892" s="935"/>
      <c r="BF1892" s="936"/>
      <c r="BG1892" s="902"/>
      <c r="BH1892" s="903"/>
      <c r="BI1892" s="903"/>
      <c r="BJ1892" s="903"/>
      <c r="BK1892" s="903"/>
      <c r="BL1892" s="904"/>
      <c r="BM1892" s="137"/>
      <c r="BN1892" s="137"/>
      <c r="BO1892" s="137"/>
      <c r="BP1892" s="137"/>
      <c r="BQ1892" s="137"/>
      <c r="BR1892" s="137"/>
      <c r="BS1892" s="137"/>
      <c r="BT1892" s="137"/>
      <c r="BU1892" s="137"/>
      <c r="BV1892" s="137"/>
      <c r="BW1892" s="137"/>
      <c r="BX1892" s="137"/>
      <c r="BY1892" s="137"/>
      <c r="BZ1892" s="137"/>
      <c r="CA1892" s="137"/>
      <c r="CB1892" s="137"/>
    </row>
    <row r="1893" spans="1:80" s="16" customFormat="1" ht="12" customHeight="1">
      <c r="A1893" s="262"/>
      <c r="B1893" s="975"/>
      <c r="C1893" s="976"/>
      <c r="D1893" s="977"/>
      <c r="E1893" s="937"/>
      <c r="F1893" s="938"/>
      <c r="G1893" s="938"/>
      <c r="H1893" s="938"/>
      <c r="I1893" s="938"/>
      <c r="J1893" s="938"/>
      <c r="K1893" s="938"/>
      <c r="L1893" s="938"/>
      <c r="M1893" s="938"/>
      <c r="N1893" s="938"/>
      <c r="O1893" s="938"/>
      <c r="P1893" s="938"/>
      <c r="Q1893" s="938"/>
      <c r="R1893" s="938"/>
      <c r="S1893" s="938"/>
      <c r="T1893" s="938"/>
      <c r="U1893" s="938"/>
      <c r="V1893" s="938"/>
      <c r="W1893" s="938"/>
      <c r="X1893" s="938"/>
      <c r="Y1893" s="938"/>
      <c r="Z1893" s="938"/>
      <c r="AA1893" s="938"/>
      <c r="AB1893" s="938"/>
      <c r="AC1893" s="938"/>
      <c r="AD1893" s="938"/>
      <c r="AE1893" s="938"/>
      <c r="AF1893" s="938"/>
      <c r="AG1893" s="938"/>
      <c r="AH1893" s="938"/>
      <c r="AI1893" s="938"/>
      <c r="AJ1893" s="938"/>
      <c r="AK1893" s="938"/>
      <c r="AL1893" s="938"/>
      <c r="AM1893" s="938"/>
      <c r="AN1893" s="938"/>
      <c r="AO1893" s="938"/>
      <c r="AP1893" s="938"/>
      <c r="AQ1893" s="938"/>
      <c r="AR1893" s="938"/>
      <c r="AS1893" s="938"/>
      <c r="AT1893" s="938"/>
      <c r="AU1893" s="938"/>
      <c r="AV1893" s="938"/>
      <c r="AW1893" s="938"/>
      <c r="AX1893" s="938"/>
      <c r="AY1893" s="938"/>
      <c r="AZ1893" s="938"/>
      <c r="BA1893" s="938"/>
      <c r="BB1893" s="938"/>
      <c r="BC1893" s="938"/>
      <c r="BD1893" s="938"/>
      <c r="BE1893" s="938"/>
      <c r="BF1893" s="939"/>
      <c r="BG1893" s="905"/>
      <c r="BH1893" s="906"/>
      <c r="BI1893" s="906"/>
      <c r="BJ1893" s="906"/>
      <c r="BK1893" s="906"/>
      <c r="BL1893" s="907"/>
      <c r="BM1893" s="137"/>
      <c r="BN1893" s="137"/>
      <c r="BO1893" s="137"/>
      <c r="BP1893" s="137"/>
      <c r="BQ1893" s="137"/>
      <c r="BR1893" s="137"/>
      <c r="BS1893" s="137"/>
      <c r="BT1893" s="137"/>
      <c r="BU1893" s="137"/>
      <c r="BV1893" s="137"/>
      <c r="BW1893" s="137"/>
      <c r="BX1893" s="137"/>
      <c r="BY1893" s="137"/>
      <c r="BZ1893" s="137"/>
      <c r="CA1893" s="137"/>
      <c r="CB1893" s="137"/>
    </row>
    <row r="1894" spans="1:80" s="16" customFormat="1" ht="12" customHeight="1">
      <c r="A1894" s="262"/>
      <c r="B1894" s="969" t="s">
        <v>35</v>
      </c>
      <c r="C1894" s="970"/>
      <c r="D1894" s="971"/>
      <c r="E1894" s="931" t="s">
        <v>182</v>
      </c>
      <c r="F1894" s="932"/>
      <c r="G1894" s="932"/>
      <c r="H1894" s="932"/>
      <c r="I1894" s="932"/>
      <c r="J1894" s="932"/>
      <c r="K1894" s="932"/>
      <c r="L1894" s="932"/>
      <c r="M1894" s="932"/>
      <c r="N1894" s="932"/>
      <c r="O1894" s="932"/>
      <c r="P1894" s="932"/>
      <c r="Q1894" s="932"/>
      <c r="R1894" s="932"/>
      <c r="S1894" s="932"/>
      <c r="T1894" s="932"/>
      <c r="U1894" s="932"/>
      <c r="V1894" s="932"/>
      <c r="W1894" s="932"/>
      <c r="X1894" s="932"/>
      <c r="Y1894" s="932"/>
      <c r="Z1894" s="932"/>
      <c r="AA1894" s="932"/>
      <c r="AB1894" s="932"/>
      <c r="AC1894" s="932"/>
      <c r="AD1894" s="932"/>
      <c r="AE1894" s="932"/>
      <c r="AF1894" s="932"/>
      <c r="AG1894" s="932"/>
      <c r="AH1894" s="932"/>
      <c r="AI1894" s="932"/>
      <c r="AJ1894" s="932"/>
      <c r="AK1894" s="932"/>
      <c r="AL1894" s="932"/>
      <c r="AM1894" s="932"/>
      <c r="AN1894" s="932"/>
      <c r="AO1894" s="932"/>
      <c r="AP1894" s="932"/>
      <c r="AQ1894" s="932"/>
      <c r="AR1894" s="932"/>
      <c r="AS1894" s="932"/>
      <c r="AT1894" s="932"/>
      <c r="AU1894" s="932"/>
      <c r="AV1894" s="932"/>
      <c r="AW1894" s="932"/>
      <c r="AX1894" s="932"/>
      <c r="AY1894" s="932"/>
      <c r="AZ1894" s="932"/>
      <c r="BA1894" s="932"/>
      <c r="BB1894" s="932"/>
      <c r="BC1894" s="932"/>
      <c r="BD1894" s="932"/>
      <c r="BE1894" s="932"/>
      <c r="BF1894" s="933"/>
      <c r="BG1894" s="899"/>
      <c r="BH1894" s="900"/>
      <c r="BI1894" s="900"/>
      <c r="BJ1894" s="900"/>
      <c r="BK1894" s="900"/>
      <c r="BL1894" s="901"/>
      <c r="BM1894" s="137"/>
      <c r="BN1894" s="137"/>
      <c r="BO1894" s="137"/>
      <c r="BP1894" s="137"/>
      <c r="BQ1894" s="137"/>
      <c r="BR1894" s="137"/>
      <c r="BS1894" s="137"/>
      <c r="BT1894" s="137"/>
      <c r="BU1894" s="137"/>
      <c r="BV1894" s="137"/>
      <c r="BW1894" s="137"/>
      <c r="BX1894" s="137"/>
      <c r="BY1894" s="137"/>
      <c r="BZ1894" s="137"/>
      <c r="CA1894" s="137"/>
      <c r="CB1894" s="137"/>
    </row>
    <row r="1895" spans="1:80" s="16" customFormat="1" ht="12" customHeight="1">
      <c r="A1895" s="262"/>
      <c r="B1895" s="972"/>
      <c r="C1895" s="973"/>
      <c r="D1895" s="974"/>
      <c r="E1895" s="934"/>
      <c r="F1895" s="935"/>
      <c r="G1895" s="935"/>
      <c r="H1895" s="935"/>
      <c r="I1895" s="935"/>
      <c r="J1895" s="935"/>
      <c r="K1895" s="935"/>
      <c r="L1895" s="935"/>
      <c r="M1895" s="935"/>
      <c r="N1895" s="935"/>
      <c r="O1895" s="935"/>
      <c r="P1895" s="935"/>
      <c r="Q1895" s="935"/>
      <c r="R1895" s="935"/>
      <c r="S1895" s="935"/>
      <c r="T1895" s="935"/>
      <c r="U1895" s="935"/>
      <c r="V1895" s="935"/>
      <c r="W1895" s="935"/>
      <c r="X1895" s="935"/>
      <c r="Y1895" s="935"/>
      <c r="Z1895" s="935"/>
      <c r="AA1895" s="935"/>
      <c r="AB1895" s="935"/>
      <c r="AC1895" s="935"/>
      <c r="AD1895" s="935"/>
      <c r="AE1895" s="935"/>
      <c r="AF1895" s="935"/>
      <c r="AG1895" s="935"/>
      <c r="AH1895" s="935"/>
      <c r="AI1895" s="935"/>
      <c r="AJ1895" s="935"/>
      <c r="AK1895" s="935"/>
      <c r="AL1895" s="935"/>
      <c r="AM1895" s="935"/>
      <c r="AN1895" s="935"/>
      <c r="AO1895" s="935"/>
      <c r="AP1895" s="935"/>
      <c r="AQ1895" s="935"/>
      <c r="AR1895" s="935"/>
      <c r="AS1895" s="935"/>
      <c r="AT1895" s="935"/>
      <c r="AU1895" s="935"/>
      <c r="AV1895" s="935"/>
      <c r="AW1895" s="935"/>
      <c r="AX1895" s="935"/>
      <c r="AY1895" s="935"/>
      <c r="AZ1895" s="935"/>
      <c r="BA1895" s="935"/>
      <c r="BB1895" s="935"/>
      <c r="BC1895" s="935"/>
      <c r="BD1895" s="935"/>
      <c r="BE1895" s="935"/>
      <c r="BF1895" s="936"/>
      <c r="BG1895" s="902"/>
      <c r="BH1895" s="903"/>
      <c r="BI1895" s="903"/>
      <c r="BJ1895" s="903"/>
      <c r="BK1895" s="903"/>
      <c r="BL1895" s="904"/>
      <c r="BM1895" s="137"/>
      <c r="BN1895" s="137"/>
      <c r="BO1895" s="137"/>
      <c r="BP1895" s="137"/>
      <c r="BQ1895" s="137"/>
      <c r="BR1895" s="137"/>
      <c r="BS1895" s="137"/>
      <c r="BT1895" s="137"/>
      <c r="BU1895" s="137"/>
      <c r="BV1895" s="137"/>
      <c r="BW1895" s="137"/>
      <c r="BX1895" s="137"/>
      <c r="BY1895" s="137"/>
      <c r="BZ1895" s="137"/>
      <c r="CA1895" s="137"/>
      <c r="CB1895" s="137"/>
    </row>
    <row r="1896" spans="1:80" s="16" customFormat="1" ht="12" customHeight="1">
      <c r="A1896" s="262"/>
      <c r="B1896" s="975"/>
      <c r="C1896" s="976"/>
      <c r="D1896" s="977"/>
      <c r="E1896" s="937"/>
      <c r="F1896" s="938"/>
      <c r="G1896" s="938"/>
      <c r="H1896" s="938"/>
      <c r="I1896" s="938"/>
      <c r="J1896" s="938"/>
      <c r="K1896" s="938"/>
      <c r="L1896" s="938"/>
      <c r="M1896" s="938"/>
      <c r="N1896" s="938"/>
      <c r="O1896" s="938"/>
      <c r="P1896" s="938"/>
      <c r="Q1896" s="938"/>
      <c r="R1896" s="938"/>
      <c r="S1896" s="938"/>
      <c r="T1896" s="938"/>
      <c r="U1896" s="938"/>
      <c r="V1896" s="938"/>
      <c r="W1896" s="938"/>
      <c r="X1896" s="938"/>
      <c r="Y1896" s="938"/>
      <c r="Z1896" s="938"/>
      <c r="AA1896" s="938"/>
      <c r="AB1896" s="938"/>
      <c r="AC1896" s="938"/>
      <c r="AD1896" s="938"/>
      <c r="AE1896" s="938"/>
      <c r="AF1896" s="938"/>
      <c r="AG1896" s="938"/>
      <c r="AH1896" s="938"/>
      <c r="AI1896" s="938"/>
      <c r="AJ1896" s="938"/>
      <c r="AK1896" s="938"/>
      <c r="AL1896" s="938"/>
      <c r="AM1896" s="938"/>
      <c r="AN1896" s="938"/>
      <c r="AO1896" s="938"/>
      <c r="AP1896" s="938"/>
      <c r="AQ1896" s="938"/>
      <c r="AR1896" s="938"/>
      <c r="AS1896" s="938"/>
      <c r="AT1896" s="938"/>
      <c r="AU1896" s="938"/>
      <c r="AV1896" s="938"/>
      <c r="AW1896" s="938"/>
      <c r="AX1896" s="938"/>
      <c r="AY1896" s="938"/>
      <c r="AZ1896" s="938"/>
      <c r="BA1896" s="938"/>
      <c r="BB1896" s="938"/>
      <c r="BC1896" s="938"/>
      <c r="BD1896" s="938"/>
      <c r="BE1896" s="938"/>
      <c r="BF1896" s="939"/>
      <c r="BG1896" s="905"/>
      <c r="BH1896" s="906"/>
      <c r="BI1896" s="906"/>
      <c r="BJ1896" s="906"/>
      <c r="BK1896" s="906"/>
      <c r="BL1896" s="907"/>
      <c r="BM1896" s="137"/>
      <c r="BN1896" s="137"/>
      <c r="BO1896" s="137"/>
      <c r="BP1896" s="137"/>
      <c r="BQ1896" s="137"/>
      <c r="BR1896" s="137"/>
      <c r="BS1896" s="137"/>
      <c r="BT1896" s="137"/>
      <c r="BU1896" s="137"/>
      <c r="BV1896" s="137"/>
      <c r="BW1896" s="137"/>
      <c r="BX1896" s="137"/>
      <c r="BY1896" s="137"/>
      <c r="BZ1896" s="137"/>
      <c r="CA1896" s="137"/>
      <c r="CB1896" s="137"/>
    </row>
    <row r="1897" spans="1:80" s="16" customFormat="1" ht="12" customHeight="1">
      <c r="A1897" s="262"/>
      <c r="B1897" s="969" t="s">
        <v>36</v>
      </c>
      <c r="C1897" s="970"/>
      <c r="D1897" s="971"/>
      <c r="E1897" s="931" t="s">
        <v>60</v>
      </c>
      <c r="F1897" s="932"/>
      <c r="G1897" s="932"/>
      <c r="H1897" s="932"/>
      <c r="I1897" s="932"/>
      <c r="J1897" s="932"/>
      <c r="K1897" s="932"/>
      <c r="L1897" s="932"/>
      <c r="M1897" s="932"/>
      <c r="N1897" s="932"/>
      <c r="O1897" s="932"/>
      <c r="P1897" s="932"/>
      <c r="Q1897" s="932"/>
      <c r="R1897" s="932"/>
      <c r="S1897" s="932"/>
      <c r="T1897" s="932"/>
      <c r="U1897" s="932"/>
      <c r="V1897" s="932"/>
      <c r="W1897" s="932"/>
      <c r="X1897" s="932"/>
      <c r="Y1897" s="932"/>
      <c r="Z1897" s="932"/>
      <c r="AA1897" s="932"/>
      <c r="AB1897" s="932"/>
      <c r="AC1897" s="932"/>
      <c r="AD1897" s="932"/>
      <c r="AE1897" s="932"/>
      <c r="AF1897" s="932"/>
      <c r="AG1897" s="932"/>
      <c r="AH1897" s="932"/>
      <c r="AI1897" s="932"/>
      <c r="AJ1897" s="932"/>
      <c r="AK1897" s="932"/>
      <c r="AL1897" s="932"/>
      <c r="AM1897" s="932"/>
      <c r="AN1897" s="932"/>
      <c r="AO1897" s="932"/>
      <c r="AP1897" s="932"/>
      <c r="AQ1897" s="932"/>
      <c r="AR1897" s="932"/>
      <c r="AS1897" s="932"/>
      <c r="AT1897" s="932"/>
      <c r="AU1897" s="932"/>
      <c r="AV1897" s="932"/>
      <c r="AW1897" s="932"/>
      <c r="AX1897" s="932"/>
      <c r="AY1897" s="932"/>
      <c r="AZ1897" s="932"/>
      <c r="BA1897" s="932"/>
      <c r="BB1897" s="932"/>
      <c r="BC1897" s="932"/>
      <c r="BD1897" s="932"/>
      <c r="BE1897" s="932"/>
      <c r="BF1897" s="933"/>
      <c r="BG1897" s="899"/>
      <c r="BH1897" s="900"/>
      <c r="BI1897" s="900"/>
      <c r="BJ1897" s="900"/>
      <c r="BK1897" s="900"/>
      <c r="BL1897" s="901"/>
      <c r="BM1897" s="137"/>
      <c r="BN1897" s="137"/>
      <c r="BO1897" s="137"/>
      <c r="BP1897" s="137"/>
      <c r="BQ1897" s="137"/>
      <c r="BR1897" s="137"/>
      <c r="BS1897" s="137"/>
      <c r="BT1897" s="137"/>
      <c r="BU1897" s="137"/>
      <c r="BV1897" s="137"/>
      <c r="BW1897" s="137"/>
      <c r="BX1897" s="137"/>
      <c r="BY1897" s="137"/>
      <c r="BZ1897" s="137"/>
      <c r="CA1897" s="137"/>
      <c r="CB1897" s="137"/>
    </row>
    <row r="1898" spans="1:80" s="16" customFormat="1" ht="12" customHeight="1">
      <c r="A1898" s="262"/>
      <c r="B1898" s="972"/>
      <c r="C1898" s="973"/>
      <c r="D1898" s="974"/>
      <c r="E1898" s="934"/>
      <c r="F1898" s="935"/>
      <c r="G1898" s="935"/>
      <c r="H1898" s="935"/>
      <c r="I1898" s="935"/>
      <c r="J1898" s="935"/>
      <c r="K1898" s="935"/>
      <c r="L1898" s="935"/>
      <c r="M1898" s="935"/>
      <c r="N1898" s="935"/>
      <c r="O1898" s="935"/>
      <c r="P1898" s="935"/>
      <c r="Q1898" s="935"/>
      <c r="R1898" s="935"/>
      <c r="S1898" s="935"/>
      <c r="T1898" s="935"/>
      <c r="U1898" s="935"/>
      <c r="V1898" s="935"/>
      <c r="W1898" s="935"/>
      <c r="X1898" s="935"/>
      <c r="Y1898" s="935"/>
      <c r="Z1898" s="935"/>
      <c r="AA1898" s="935"/>
      <c r="AB1898" s="935"/>
      <c r="AC1898" s="935"/>
      <c r="AD1898" s="935"/>
      <c r="AE1898" s="935"/>
      <c r="AF1898" s="935"/>
      <c r="AG1898" s="935"/>
      <c r="AH1898" s="935"/>
      <c r="AI1898" s="935"/>
      <c r="AJ1898" s="935"/>
      <c r="AK1898" s="935"/>
      <c r="AL1898" s="935"/>
      <c r="AM1898" s="935"/>
      <c r="AN1898" s="935"/>
      <c r="AO1898" s="935"/>
      <c r="AP1898" s="935"/>
      <c r="AQ1898" s="935"/>
      <c r="AR1898" s="935"/>
      <c r="AS1898" s="935"/>
      <c r="AT1898" s="935"/>
      <c r="AU1898" s="935"/>
      <c r="AV1898" s="935"/>
      <c r="AW1898" s="935"/>
      <c r="AX1898" s="935"/>
      <c r="AY1898" s="935"/>
      <c r="AZ1898" s="935"/>
      <c r="BA1898" s="935"/>
      <c r="BB1898" s="935"/>
      <c r="BC1898" s="935"/>
      <c r="BD1898" s="935"/>
      <c r="BE1898" s="935"/>
      <c r="BF1898" s="936"/>
      <c r="BG1898" s="902"/>
      <c r="BH1898" s="903"/>
      <c r="BI1898" s="903"/>
      <c r="BJ1898" s="903"/>
      <c r="BK1898" s="903"/>
      <c r="BL1898" s="904"/>
      <c r="BM1898" s="137"/>
      <c r="BN1898" s="137"/>
      <c r="BO1898" s="137"/>
      <c r="BP1898" s="137"/>
      <c r="BQ1898" s="137"/>
      <c r="BR1898" s="137"/>
      <c r="BS1898" s="137"/>
      <c r="BT1898" s="137"/>
      <c r="BU1898" s="137"/>
      <c r="BV1898" s="137"/>
      <c r="BW1898" s="137"/>
      <c r="BX1898" s="137"/>
      <c r="BY1898" s="137"/>
      <c r="BZ1898" s="137"/>
      <c r="CA1898" s="137"/>
      <c r="CB1898" s="137"/>
    </row>
    <row r="1899" spans="1:80" s="16" customFormat="1" ht="12" customHeight="1">
      <c r="A1899" s="262"/>
      <c r="B1899" s="975"/>
      <c r="C1899" s="976"/>
      <c r="D1899" s="977"/>
      <c r="E1899" s="937"/>
      <c r="F1899" s="938"/>
      <c r="G1899" s="938"/>
      <c r="H1899" s="938"/>
      <c r="I1899" s="938"/>
      <c r="J1899" s="938"/>
      <c r="K1899" s="938"/>
      <c r="L1899" s="938"/>
      <c r="M1899" s="938"/>
      <c r="N1899" s="938"/>
      <c r="O1899" s="938"/>
      <c r="P1899" s="938"/>
      <c r="Q1899" s="938"/>
      <c r="R1899" s="938"/>
      <c r="S1899" s="938"/>
      <c r="T1899" s="938"/>
      <c r="U1899" s="938"/>
      <c r="V1899" s="938"/>
      <c r="W1899" s="938"/>
      <c r="X1899" s="938"/>
      <c r="Y1899" s="938"/>
      <c r="Z1899" s="938"/>
      <c r="AA1899" s="938"/>
      <c r="AB1899" s="938"/>
      <c r="AC1899" s="938"/>
      <c r="AD1899" s="938"/>
      <c r="AE1899" s="938"/>
      <c r="AF1899" s="938"/>
      <c r="AG1899" s="938"/>
      <c r="AH1899" s="938"/>
      <c r="AI1899" s="938"/>
      <c r="AJ1899" s="938"/>
      <c r="AK1899" s="938"/>
      <c r="AL1899" s="938"/>
      <c r="AM1899" s="938"/>
      <c r="AN1899" s="938"/>
      <c r="AO1899" s="938"/>
      <c r="AP1899" s="938"/>
      <c r="AQ1899" s="938"/>
      <c r="AR1899" s="938"/>
      <c r="AS1899" s="938"/>
      <c r="AT1899" s="938"/>
      <c r="AU1899" s="938"/>
      <c r="AV1899" s="938"/>
      <c r="AW1899" s="938"/>
      <c r="AX1899" s="938"/>
      <c r="AY1899" s="938"/>
      <c r="AZ1899" s="938"/>
      <c r="BA1899" s="938"/>
      <c r="BB1899" s="938"/>
      <c r="BC1899" s="938"/>
      <c r="BD1899" s="938"/>
      <c r="BE1899" s="938"/>
      <c r="BF1899" s="939"/>
      <c r="BG1899" s="905"/>
      <c r="BH1899" s="906"/>
      <c r="BI1899" s="906"/>
      <c r="BJ1899" s="906"/>
      <c r="BK1899" s="906"/>
      <c r="BL1899" s="907"/>
      <c r="BM1899" s="137"/>
      <c r="BN1899" s="137"/>
      <c r="BO1899" s="137"/>
      <c r="BP1899" s="137"/>
      <c r="BQ1899" s="137"/>
      <c r="BR1899" s="137"/>
      <c r="BS1899" s="137"/>
      <c r="BT1899" s="137"/>
      <c r="BU1899" s="137"/>
      <c r="BV1899" s="137"/>
      <c r="BW1899" s="137"/>
      <c r="BX1899" s="137"/>
      <c r="BY1899" s="137"/>
      <c r="BZ1899" s="137"/>
      <c r="CA1899" s="137"/>
      <c r="CB1899" s="137"/>
    </row>
    <row r="1900" spans="1:80" s="16" customFormat="1" ht="12" customHeight="1">
      <c r="A1900" s="262"/>
      <c r="B1900" s="969" t="s">
        <v>52</v>
      </c>
      <c r="C1900" s="970"/>
      <c r="D1900" s="971"/>
      <c r="E1900" s="931" t="s">
        <v>183</v>
      </c>
      <c r="F1900" s="932"/>
      <c r="G1900" s="932"/>
      <c r="H1900" s="932"/>
      <c r="I1900" s="932"/>
      <c r="J1900" s="932"/>
      <c r="K1900" s="932"/>
      <c r="L1900" s="932"/>
      <c r="M1900" s="932"/>
      <c r="N1900" s="932"/>
      <c r="O1900" s="932"/>
      <c r="P1900" s="932"/>
      <c r="Q1900" s="932"/>
      <c r="R1900" s="932"/>
      <c r="S1900" s="932"/>
      <c r="T1900" s="932"/>
      <c r="U1900" s="932"/>
      <c r="V1900" s="932"/>
      <c r="W1900" s="932"/>
      <c r="X1900" s="932"/>
      <c r="Y1900" s="932"/>
      <c r="Z1900" s="932"/>
      <c r="AA1900" s="932"/>
      <c r="AB1900" s="932"/>
      <c r="AC1900" s="932"/>
      <c r="AD1900" s="932"/>
      <c r="AE1900" s="932"/>
      <c r="AF1900" s="932"/>
      <c r="AG1900" s="932"/>
      <c r="AH1900" s="932"/>
      <c r="AI1900" s="932"/>
      <c r="AJ1900" s="932"/>
      <c r="AK1900" s="932"/>
      <c r="AL1900" s="932"/>
      <c r="AM1900" s="932"/>
      <c r="AN1900" s="932"/>
      <c r="AO1900" s="932"/>
      <c r="AP1900" s="932"/>
      <c r="AQ1900" s="932"/>
      <c r="AR1900" s="932"/>
      <c r="AS1900" s="932"/>
      <c r="AT1900" s="932"/>
      <c r="AU1900" s="932"/>
      <c r="AV1900" s="932"/>
      <c r="AW1900" s="932"/>
      <c r="AX1900" s="932"/>
      <c r="AY1900" s="932"/>
      <c r="AZ1900" s="932"/>
      <c r="BA1900" s="932"/>
      <c r="BB1900" s="932"/>
      <c r="BC1900" s="932"/>
      <c r="BD1900" s="932"/>
      <c r="BE1900" s="932"/>
      <c r="BF1900" s="933"/>
      <c r="BG1900" s="899"/>
      <c r="BH1900" s="900"/>
      <c r="BI1900" s="900"/>
      <c r="BJ1900" s="900"/>
      <c r="BK1900" s="900"/>
      <c r="BL1900" s="901"/>
      <c r="BM1900" s="137"/>
      <c r="BN1900" s="137"/>
      <c r="BO1900" s="137"/>
      <c r="BP1900" s="137"/>
      <c r="BQ1900" s="137"/>
      <c r="BR1900" s="137"/>
      <c r="BS1900" s="137"/>
      <c r="BT1900" s="137"/>
      <c r="BU1900" s="137"/>
      <c r="BV1900" s="137"/>
      <c r="BW1900" s="137"/>
      <c r="BX1900" s="137"/>
      <c r="BY1900" s="137"/>
      <c r="BZ1900" s="137"/>
      <c r="CA1900" s="137"/>
      <c r="CB1900" s="137"/>
    </row>
    <row r="1901" spans="1:80" s="16" customFormat="1" ht="12" customHeight="1">
      <c r="A1901" s="262"/>
      <c r="B1901" s="972"/>
      <c r="C1901" s="973"/>
      <c r="D1901" s="974"/>
      <c r="E1901" s="934"/>
      <c r="F1901" s="935"/>
      <c r="G1901" s="935"/>
      <c r="H1901" s="935"/>
      <c r="I1901" s="935"/>
      <c r="J1901" s="935"/>
      <c r="K1901" s="935"/>
      <c r="L1901" s="935"/>
      <c r="M1901" s="935"/>
      <c r="N1901" s="935"/>
      <c r="O1901" s="935"/>
      <c r="P1901" s="935"/>
      <c r="Q1901" s="935"/>
      <c r="R1901" s="935"/>
      <c r="S1901" s="935"/>
      <c r="T1901" s="935"/>
      <c r="U1901" s="935"/>
      <c r="V1901" s="935"/>
      <c r="W1901" s="935"/>
      <c r="X1901" s="935"/>
      <c r="Y1901" s="935"/>
      <c r="Z1901" s="935"/>
      <c r="AA1901" s="935"/>
      <c r="AB1901" s="935"/>
      <c r="AC1901" s="935"/>
      <c r="AD1901" s="935"/>
      <c r="AE1901" s="935"/>
      <c r="AF1901" s="935"/>
      <c r="AG1901" s="935"/>
      <c r="AH1901" s="935"/>
      <c r="AI1901" s="935"/>
      <c r="AJ1901" s="935"/>
      <c r="AK1901" s="935"/>
      <c r="AL1901" s="935"/>
      <c r="AM1901" s="935"/>
      <c r="AN1901" s="935"/>
      <c r="AO1901" s="935"/>
      <c r="AP1901" s="935"/>
      <c r="AQ1901" s="935"/>
      <c r="AR1901" s="935"/>
      <c r="AS1901" s="935"/>
      <c r="AT1901" s="935"/>
      <c r="AU1901" s="935"/>
      <c r="AV1901" s="935"/>
      <c r="AW1901" s="935"/>
      <c r="AX1901" s="935"/>
      <c r="AY1901" s="935"/>
      <c r="AZ1901" s="935"/>
      <c r="BA1901" s="935"/>
      <c r="BB1901" s="935"/>
      <c r="BC1901" s="935"/>
      <c r="BD1901" s="935"/>
      <c r="BE1901" s="935"/>
      <c r="BF1901" s="936"/>
      <c r="BG1901" s="902"/>
      <c r="BH1901" s="903"/>
      <c r="BI1901" s="903"/>
      <c r="BJ1901" s="903"/>
      <c r="BK1901" s="903"/>
      <c r="BL1901" s="904"/>
      <c r="BM1901" s="137"/>
      <c r="BN1901" s="137"/>
      <c r="BO1901" s="137"/>
      <c r="BP1901" s="137"/>
      <c r="BQ1901" s="137"/>
      <c r="BR1901" s="137"/>
      <c r="BS1901" s="137"/>
      <c r="BT1901" s="137"/>
      <c r="BU1901" s="137"/>
      <c r="BV1901" s="137"/>
      <c r="BW1901" s="137"/>
      <c r="BX1901" s="137"/>
      <c r="BY1901" s="137"/>
      <c r="BZ1901" s="137"/>
      <c r="CA1901" s="137"/>
      <c r="CB1901" s="137"/>
    </row>
    <row r="1902" spans="1:80" s="16" customFormat="1" ht="12" customHeight="1">
      <c r="A1902" s="262"/>
      <c r="B1902" s="972"/>
      <c r="C1902" s="973"/>
      <c r="D1902" s="974"/>
      <c r="E1902" s="934"/>
      <c r="F1902" s="935"/>
      <c r="G1902" s="935"/>
      <c r="H1902" s="935"/>
      <c r="I1902" s="935"/>
      <c r="J1902" s="935"/>
      <c r="K1902" s="935"/>
      <c r="L1902" s="935"/>
      <c r="M1902" s="935"/>
      <c r="N1902" s="935"/>
      <c r="O1902" s="935"/>
      <c r="P1902" s="935"/>
      <c r="Q1902" s="935"/>
      <c r="R1902" s="935"/>
      <c r="S1902" s="935"/>
      <c r="T1902" s="935"/>
      <c r="U1902" s="935"/>
      <c r="V1902" s="935"/>
      <c r="W1902" s="935"/>
      <c r="X1902" s="935"/>
      <c r="Y1902" s="935"/>
      <c r="Z1902" s="935"/>
      <c r="AA1902" s="935"/>
      <c r="AB1902" s="935"/>
      <c r="AC1902" s="935"/>
      <c r="AD1902" s="935"/>
      <c r="AE1902" s="935"/>
      <c r="AF1902" s="935"/>
      <c r="AG1902" s="935"/>
      <c r="AH1902" s="935"/>
      <c r="AI1902" s="935"/>
      <c r="AJ1902" s="935"/>
      <c r="AK1902" s="935"/>
      <c r="AL1902" s="935"/>
      <c r="AM1902" s="935"/>
      <c r="AN1902" s="935"/>
      <c r="AO1902" s="935"/>
      <c r="AP1902" s="935"/>
      <c r="AQ1902" s="935"/>
      <c r="AR1902" s="935"/>
      <c r="AS1902" s="935"/>
      <c r="AT1902" s="935"/>
      <c r="AU1902" s="935"/>
      <c r="AV1902" s="935"/>
      <c r="AW1902" s="935"/>
      <c r="AX1902" s="935"/>
      <c r="AY1902" s="935"/>
      <c r="AZ1902" s="935"/>
      <c r="BA1902" s="935"/>
      <c r="BB1902" s="935"/>
      <c r="BC1902" s="935"/>
      <c r="BD1902" s="935"/>
      <c r="BE1902" s="935"/>
      <c r="BF1902" s="936"/>
      <c r="BG1902" s="902"/>
      <c r="BH1902" s="903"/>
      <c r="BI1902" s="903"/>
      <c r="BJ1902" s="903"/>
      <c r="BK1902" s="903"/>
      <c r="BL1902" s="904"/>
      <c r="BM1902" s="137"/>
      <c r="BN1902" s="137"/>
      <c r="BO1902" s="137"/>
      <c r="BP1902" s="137"/>
      <c r="BQ1902" s="137"/>
      <c r="BR1902" s="137"/>
      <c r="BS1902" s="137"/>
      <c r="BT1902" s="137"/>
      <c r="BU1902" s="137"/>
      <c r="BV1902" s="137"/>
      <c r="BW1902" s="137"/>
      <c r="BX1902" s="137"/>
      <c r="BY1902" s="137"/>
      <c r="BZ1902" s="137"/>
      <c r="CA1902" s="137"/>
      <c r="CB1902" s="137"/>
    </row>
    <row r="1903" spans="1:80" s="16" customFormat="1" ht="12.75" customHeight="1">
      <c r="A1903" s="262"/>
      <c r="B1903" s="969" t="s">
        <v>53</v>
      </c>
      <c r="C1903" s="970"/>
      <c r="D1903" s="971"/>
      <c r="E1903" s="881" t="s">
        <v>757</v>
      </c>
      <c r="F1903" s="882"/>
      <c r="G1903" s="882"/>
      <c r="H1903" s="882"/>
      <c r="I1903" s="1053"/>
      <c r="J1903" s="1053"/>
      <c r="K1903" s="1053"/>
      <c r="L1903" s="1053"/>
      <c r="M1903" s="1053"/>
      <c r="N1903" s="1053"/>
      <c r="O1903" s="1053"/>
      <c r="P1903" s="1053"/>
      <c r="Q1903" s="1053"/>
      <c r="R1903" s="1053"/>
      <c r="S1903" s="1053"/>
      <c r="T1903" s="1053"/>
      <c r="U1903" s="1053"/>
      <c r="V1903" s="1053"/>
      <c r="W1903" s="1053"/>
      <c r="X1903" s="1053"/>
      <c r="Y1903" s="1053"/>
      <c r="Z1903" s="1053"/>
      <c r="AA1903" s="1053"/>
      <c r="AB1903" s="1053"/>
      <c r="AC1903" s="1053"/>
      <c r="AD1903" s="1053"/>
      <c r="AE1903" s="1053"/>
      <c r="AF1903" s="1053"/>
      <c r="AG1903" s="1053"/>
      <c r="AH1903" s="1053"/>
      <c r="AI1903" s="1053"/>
      <c r="AJ1903" s="1053"/>
      <c r="AK1903" s="1053"/>
      <c r="AL1903" s="1053"/>
      <c r="AM1903" s="1053"/>
      <c r="AN1903" s="1053"/>
      <c r="AO1903" s="1053"/>
      <c r="AP1903" s="1053"/>
      <c r="AQ1903" s="1053"/>
      <c r="AR1903" s="1053"/>
      <c r="AS1903" s="1053"/>
      <c r="AT1903" s="1053"/>
      <c r="AU1903" s="1053"/>
      <c r="AV1903" s="1053"/>
      <c r="AW1903" s="1053"/>
      <c r="AX1903" s="1053"/>
      <c r="AY1903" s="1053"/>
      <c r="AZ1903" s="1053"/>
      <c r="BA1903" s="1053"/>
      <c r="BB1903" s="1053"/>
      <c r="BC1903" s="1053"/>
      <c r="BD1903" s="1053"/>
      <c r="BE1903" s="1053"/>
      <c r="BF1903" s="1179"/>
      <c r="BG1903" s="899"/>
      <c r="BH1903" s="900"/>
      <c r="BI1903" s="900"/>
      <c r="BJ1903" s="900"/>
      <c r="BK1903" s="900"/>
      <c r="BL1903" s="901"/>
      <c r="BM1903" s="137"/>
      <c r="BN1903" s="137"/>
      <c r="BO1903" s="137"/>
      <c r="BP1903" s="137"/>
      <c r="BQ1903" s="137"/>
      <c r="BR1903" s="137"/>
      <c r="BS1903" s="137"/>
      <c r="BT1903" s="137"/>
      <c r="BU1903" s="137"/>
      <c r="BV1903" s="137"/>
      <c r="BW1903" s="137"/>
      <c r="BX1903" s="137"/>
      <c r="BY1903" s="137"/>
      <c r="BZ1903" s="137"/>
      <c r="CA1903" s="137"/>
      <c r="CB1903" s="137"/>
    </row>
    <row r="1904" spans="1:80" s="16" customFormat="1" ht="12.75" customHeight="1">
      <c r="A1904" s="262"/>
      <c r="B1904" s="972"/>
      <c r="C1904" s="973"/>
      <c r="D1904" s="974"/>
      <c r="E1904" s="1027"/>
      <c r="F1904" s="886"/>
      <c r="G1904" s="886"/>
      <c r="H1904" s="886"/>
      <c r="I1904" s="1180"/>
      <c r="J1904" s="1180"/>
      <c r="K1904" s="1180"/>
      <c r="L1904" s="1180"/>
      <c r="M1904" s="1180"/>
      <c r="N1904" s="1180"/>
      <c r="O1904" s="1180"/>
      <c r="P1904" s="1180"/>
      <c r="Q1904" s="1180"/>
      <c r="R1904" s="1180"/>
      <c r="S1904" s="1180"/>
      <c r="T1904" s="1180"/>
      <c r="U1904" s="1180"/>
      <c r="V1904" s="1180"/>
      <c r="W1904" s="1180"/>
      <c r="X1904" s="1180"/>
      <c r="Y1904" s="1180"/>
      <c r="Z1904" s="1180"/>
      <c r="AA1904" s="1180"/>
      <c r="AB1904" s="1180"/>
      <c r="AC1904" s="1180"/>
      <c r="AD1904" s="1180"/>
      <c r="AE1904" s="1180"/>
      <c r="AF1904" s="1180"/>
      <c r="AG1904" s="1180"/>
      <c r="AH1904" s="1180"/>
      <c r="AI1904" s="1180"/>
      <c r="AJ1904" s="1180"/>
      <c r="AK1904" s="1180"/>
      <c r="AL1904" s="1180"/>
      <c r="AM1904" s="1180"/>
      <c r="AN1904" s="1180"/>
      <c r="AO1904" s="1180"/>
      <c r="AP1904" s="1180"/>
      <c r="AQ1904" s="1180"/>
      <c r="AR1904" s="1180"/>
      <c r="AS1904" s="1180"/>
      <c r="AT1904" s="1180"/>
      <c r="AU1904" s="1180"/>
      <c r="AV1904" s="1180"/>
      <c r="AW1904" s="1180"/>
      <c r="AX1904" s="1180"/>
      <c r="AY1904" s="1180"/>
      <c r="AZ1904" s="1180"/>
      <c r="BA1904" s="1180"/>
      <c r="BB1904" s="1180"/>
      <c r="BC1904" s="1180"/>
      <c r="BD1904" s="1180"/>
      <c r="BE1904" s="1180"/>
      <c r="BF1904" s="1181"/>
      <c r="BG1904" s="902"/>
      <c r="BH1904" s="903"/>
      <c r="BI1904" s="903"/>
      <c r="BJ1904" s="903"/>
      <c r="BK1904" s="903"/>
      <c r="BL1904" s="904"/>
      <c r="BM1904" s="137"/>
      <c r="BN1904" s="137"/>
      <c r="BO1904" s="137"/>
      <c r="BP1904" s="137"/>
      <c r="BQ1904" s="137"/>
      <c r="BR1904" s="137"/>
      <c r="BS1904" s="137"/>
      <c r="BT1904" s="137"/>
      <c r="BU1904" s="137"/>
      <c r="BV1904" s="137"/>
      <c r="BW1904" s="137"/>
      <c r="BX1904" s="137"/>
      <c r="BY1904" s="137"/>
      <c r="BZ1904" s="137"/>
      <c r="CA1904" s="137"/>
      <c r="CB1904" s="137"/>
    </row>
    <row r="1905" spans="1:80" s="16" customFormat="1" ht="12.75" customHeight="1">
      <c r="A1905" s="262"/>
      <c r="B1905" s="975"/>
      <c r="C1905" s="976"/>
      <c r="D1905" s="977"/>
      <c r="E1905" s="1054"/>
      <c r="F1905" s="1055"/>
      <c r="G1905" s="1055"/>
      <c r="H1905" s="1055"/>
      <c r="I1905" s="1055"/>
      <c r="J1905" s="1055"/>
      <c r="K1905" s="1055"/>
      <c r="L1905" s="1055"/>
      <c r="M1905" s="1055"/>
      <c r="N1905" s="1055"/>
      <c r="O1905" s="1055"/>
      <c r="P1905" s="1055"/>
      <c r="Q1905" s="1055"/>
      <c r="R1905" s="1055"/>
      <c r="S1905" s="1055"/>
      <c r="T1905" s="1055"/>
      <c r="U1905" s="1055"/>
      <c r="V1905" s="1055"/>
      <c r="W1905" s="1055"/>
      <c r="X1905" s="1055"/>
      <c r="Y1905" s="1055"/>
      <c r="Z1905" s="1055"/>
      <c r="AA1905" s="1055"/>
      <c r="AB1905" s="1055"/>
      <c r="AC1905" s="1055"/>
      <c r="AD1905" s="1055"/>
      <c r="AE1905" s="1055"/>
      <c r="AF1905" s="1055"/>
      <c r="AG1905" s="1055"/>
      <c r="AH1905" s="1055"/>
      <c r="AI1905" s="1055"/>
      <c r="AJ1905" s="1055"/>
      <c r="AK1905" s="1055"/>
      <c r="AL1905" s="1055"/>
      <c r="AM1905" s="1055"/>
      <c r="AN1905" s="1055"/>
      <c r="AO1905" s="1055"/>
      <c r="AP1905" s="1055"/>
      <c r="AQ1905" s="1055"/>
      <c r="AR1905" s="1055"/>
      <c r="AS1905" s="1055"/>
      <c r="AT1905" s="1055"/>
      <c r="AU1905" s="1055"/>
      <c r="AV1905" s="1055"/>
      <c r="AW1905" s="1055"/>
      <c r="AX1905" s="1055"/>
      <c r="AY1905" s="1055"/>
      <c r="AZ1905" s="1055"/>
      <c r="BA1905" s="1055"/>
      <c r="BB1905" s="1055"/>
      <c r="BC1905" s="1055"/>
      <c r="BD1905" s="1055"/>
      <c r="BE1905" s="1055"/>
      <c r="BF1905" s="1182"/>
      <c r="BG1905" s="905"/>
      <c r="BH1905" s="906"/>
      <c r="BI1905" s="906"/>
      <c r="BJ1905" s="906"/>
      <c r="BK1905" s="906"/>
      <c r="BL1905" s="907"/>
      <c r="BM1905" s="137"/>
      <c r="BN1905" s="137"/>
      <c r="BO1905" s="137"/>
      <c r="BP1905" s="137"/>
      <c r="BQ1905" s="137"/>
      <c r="BR1905" s="137"/>
      <c r="BS1905" s="137"/>
      <c r="BT1905" s="137"/>
      <c r="BU1905" s="137"/>
      <c r="BV1905" s="137"/>
      <c r="BW1905" s="137"/>
      <c r="BX1905" s="137"/>
      <c r="BY1905" s="137"/>
      <c r="BZ1905" s="137"/>
      <c r="CA1905" s="137"/>
      <c r="CB1905" s="137"/>
    </row>
    <row r="1906" spans="1:80" s="16" customFormat="1" ht="12.75" customHeight="1">
      <c r="A1906" s="262"/>
      <c r="B1906" s="969" t="s">
        <v>42</v>
      </c>
      <c r="C1906" s="970"/>
      <c r="D1906" s="971"/>
      <c r="E1906" s="1052" t="s">
        <v>62</v>
      </c>
      <c r="F1906" s="1053"/>
      <c r="G1906" s="1053"/>
      <c r="H1906" s="1053"/>
      <c r="I1906" s="1053"/>
      <c r="J1906" s="1053"/>
      <c r="K1906" s="1053"/>
      <c r="L1906" s="1053"/>
      <c r="M1906" s="1053"/>
      <c r="N1906" s="1053"/>
      <c r="O1906" s="1053"/>
      <c r="P1906" s="1053"/>
      <c r="Q1906" s="1053"/>
      <c r="R1906" s="1053"/>
      <c r="S1906" s="1053"/>
      <c r="T1906" s="1053"/>
      <c r="U1906" s="1053"/>
      <c r="V1906" s="1053"/>
      <c r="W1906" s="1053"/>
      <c r="X1906" s="1053"/>
      <c r="Y1906" s="1053"/>
      <c r="Z1906" s="1053"/>
      <c r="AA1906" s="1053"/>
      <c r="AB1906" s="1053"/>
      <c r="AC1906" s="1053"/>
      <c r="AD1906" s="1053"/>
      <c r="AE1906" s="1053"/>
      <c r="AF1906" s="1053"/>
      <c r="AG1906" s="1053"/>
      <c r="AH1906" s="1053"/>
      <c r="AI1906" s="1053"/>
      <c r="AJ1906" s="1053"/>
      <c r="AK1906" s="1053"/>
      <c r="AL1906" s="1053"/>
      <c r="AM1906" s="1053"/>
      <c r="AN1906" s="1053"/>
      <c r="AO1906" s="1053"/>
      <c r="AP1906" s="1053"/>
      <c r="AQ1906" s="1053"/>
      <c r="AR1906" s="1053"/>
      <c r="AS1906" s="1053"/>
      <c r="AT1906" s="1053"/>
      <c r="AU1906" s="1053"/>
      <c r="AV1906" s="1053"/>
      <c r="AW1906" s="1053"/>
      <c r="AX1906" s="1053"/>
      <c r="AY1906" s="1053"/>
      <c r="AZ1906" s="1053"/>
      <c r="BA1906" s="1053"/>
      <c r="BB1906" s="1053"/>
      <c r="BC1906" s="1053"/>
      <c r="BD1906" s="1053"/>
      <c r="BE1906" s="1053"/>
      <c r="BF1906" s="1179"/>
      <c r="BG1906" s="899"/>
      <c r="BH1906" s="900"/>
      <c r="BI1906" s="900"/>
      <c r="BJ1906" s="900"/>
      <c r="BK1906" s="900"/>
      <c r="BL1906" s="901"/>
      <c r="BM1906" s="137"/>
      <c r="BN1906" s="137"/>
      <c r="BO1906" s="137"/>
      <c r="BP1906" s="137"/>
      <c r="BQ1906" s="137"/>
      <c r="BR1906" s="137"/>
      <c r="BS1906" s="137"/>
      <c r="BT1906" s="137"/>
      <c r="BU1906" s="137"/>
      <c r="BV1906" s="137"/>
      <c r="BW1906" s="137"/>
      <c r="BX1906" s="137"/>
      <c r="BY1906" s="137"/>
      <c r="BZ1906" s="137"/>
      <c r="CA1906" s="137"/>
      <c r="CB1906" s="137"/>
    </row>
    <row r="1907" spans="1:80" s="16" customFormat="1" ht="12.75" customHeight="1">
      <c r="A1907" s="262"/>
      <c r="B1907" s="975"/>
      <c r="C1907" s="976"/>
      <c r="D1907" s="977"/>
      <c r="E1907" s="1054"/>
      <c r="F1907" s="1055"/>
      <c r="G1907" s="1055"/>
      <c r="H1907" s="1055"/>
      <c r="I1907" s="1055"/>
      <c r="J1907" s="1055"/>
      <c r="K1907" s="1055"/>
      <c r="L1907" s="1055"/>
      <c r="M1907" s="1055"/>
      <c r="N1907" s="1055"/>
      <c r="O1907" s="1055"/>
      <c r="P1907" s="1055"/>
      <c r="Q1907" s="1055"/>
      <c r="R1907" s="1055"/>
      <c r="S1907" s="1055"/>
      <c r="T1907" s="1055"/>
      <c r="U1907" s="1055"/>
      <c r="V1907" s="1055"/>
      <c r="W1907" s="1055"/>
      <c r="X1907" s="1055"/>
      <c r="Y1907" s="1055"/>
      <c r="Z1907" s="1055"/>
      <c r="AA1907" s="1055"/>
      <c r="AB1907" s="1055"/>
      <c r="AC1907" s="1055"/>
      <c r="AD1907" s="1055"/>
      <c r="AE1907" s="1055"/>
      <c r="AF1907" s="1055"/>
      <c r="AG1907" s="1055"/>
      <c r="AH1907" s="1055"/>
      <c r="AI1907" s="1055"/>
      <c r="AJ1907" s="1055"/>
      <c r="AK1907" s="1055"/>
      <c r="AL1907" s="1055"/>
      <c r="AM1907" s="1055"/>
      <c r="AN1907" s="1055"/>
      <c r="AO1907" s="1055"/>
      <c r="AP1907" s="1055"/>
      <c r="AQ1907" s="1055"/>
      <c r="AR1907" s="1055"/>
      <c r="AS1907" s="1055"/>
      <c r="AT1907" s="1055"/>
      <c r="AU1907" s="1055"/>
      <c r="AV1907" s="1055"/>
      <c r="AW1907" s="1055"/>
      <c r="AX1907" s="1055"/>
      <c r="AY1907" s="1055"/>
      <c r="AZ1907" s="1055"/>
      <c r="BA1907" s="1055"/>
      <c r="BB1907" s="1055"/>
      <c r="BC1907" s="1055"/>
      <c r="BD1907" s="1055"/>
      <c r="BE1907" s="1055"/>
      <c r="BF1907" s="1182"/>
      <c r="BG1907" s="905"/>
      <c r="BH1907" s="906"/>
      <c r="BI1907" s="906"/>
      <c r="BJ1907" s="906"/>
      <c r="BK1907" s="906"/>
      <c r="BL1907" s="907"/>
      <c r="BM1907" s="137"/>
      <c r="BN1907" s="137"/>
      <c r="BO1907" s="137"/>
      <c r="BP1907" s="137"/>
      <c r="BQ1907" s="137"/>
      <c r="BR1907" s="137"/>
      <c r="BS1907" s="137"/>
      <c r="BT1907" s="137"/>
      <c r="BU1907" s="137"/>
      <c r="BV1907" s="137"/>
      <c r="BW1907" s="137"/>
      <c r="BX1907" s="137"/>
      <c r="BY1907" s="137"/>
      <c r="BZ1907" s="137"/>
      <c r="CA1907" s="137"/>
      <c r="CB1907" s="137"/>
    </row>
    <row r="1908" spans="1:80" s="15" customFormat="1" ht="12" customHeight="1">
      <c r="A1908" s="316"/>
      <c r="B1908" s="969" t="s">
        <v>43</v>
      </c>
      <c r="C1908" s="970"/>
      <c r="D1908" s="971"/>
      <c r="E1908" s="909" t="s">
        <v>440</v>
      </c>
      <c r="F1908" s="909"/>
      <c r="G1908" s="909"/>
      <c r="H1908" s="909"/>
      <c r="I1908" s="909"/>
      <c r="J1908" s="909"/>
      <c r="K1908" s="909"/>
      <c r="L1908" s="909"/>
      <c r="M1908" s="909"/>
      <c r="N1908" s="909"/>
      <c r="O1908" s="909"/>
      <c r="P1908" s="909"/>
      <c r="Q1908" s="909"/>
      <c r="R1908" s="909"/>
      <c r="S1908" s="909"/>
      <c r="T1908" s="909"/>
      <c r="U1908" s="909"/>
      <c r="V1908" s="909"/>
      <c r="W1908" s="909"/>
      <c r="X1908" s="909"/>
      <c r="Y1908" s="909"/>
      <c r="Z1908" s="909"/>
      <c r="AA1908" s="909"/>
      <c r="AB1908" s="909"/>
      <c r="AC1908" s="909"/>
      <c r="AD1908" s="909"/>
      <c r="AE1908" s="909"/>
      <c r="AF1908" s="909"/>
      <c r="AG1908" s="909"/>
      <c r="AH1908" s="909"/>
      <c r="AI1908" s="909"/>
      <c r="AJ1908" s="909"/>
      <c r="AK1908" s="909"/>
      <c r="AL1908" s="909"/>
      <c r="AM1908" s="909"/>
      <c r="AN1908" s="909"/>
      <c r="AO1908" s="909"/>
      <c r="AP1908" s="909"/>
      <c r="AQ1908" s="909"/>
      <c r="AR1908" s="909"/>
      <c r="AS1908" s="909"/>
      <c r="AT1908" s="909"/>
      <c r="AU1908" s="909"/>
      <c r="AV1908" s="909"/>
      <c r="AW1908" s="909"/>
      <c r="AX1908" s="909"/>
      <c r="AY1908" s="909"/>
      <c r="AZ1908" s="909"/>
      <c r="BA1908" s="909"/>
      <c r="BB1908" s="909"/>
      <c r="BC1908" s="909"/>
      <c r="BD1908" s="909"/>
      <c r="BE1908" s="909"/>
      <c r="BF1908" s="909"/>
      <c r="BG1908" s="966"/>
      <c r="BH1908" s="966"/>
      <c r="BI1908" s="966"/>
      <c r="BJ1908" s="966"/>
      <c r="BK1908" s="966"/>
      <c r="BL1908" s="966"/>
      <c r="BM1908" s="103"/>
      <c r="BN1908" s="103"/>
      <c r="BO1908" s="103"/>
      <c r="BP1908" s="103"/>
      <c r="BQ1908" s="103"/>
      <c r="BR1908" s="103"/>
      <c r="BS1908" s="103"/>
      <c r="BT1908" s="103"/>
      <c r="BU1908" s="103"/>
      <c r="BV1908" s="103"/>
      <c r="BW1908" s="103"/>
      <c r="BX1908" s="103"/>
      <c r="BY1908" s="103"/>
      <c r="BZ1908" s="103"/>
      <c r="CA1908" s="103"/>
    </row>
    <row r="1909" spans="1:80" s="15" customFormat="1" ht="12" customHeight="1">
      <c r="A1909" s="316"/>
      <c r="B1909" s="972"/>
      <c r="C1909" s="973"/>
      <c r="D1909" s="974"/>
      <c r="E1909" s="912"/>
      <c r="F1909" s="912"/>
      <c r="G1909" s="912"/>
      <c r="H1909" s="912"/>
      <c r="I1909" s="912"/>
      <c r="J1909" s="912"/>
      <c r="K1909" s="912"/>
      <c r="L1909" s="912"/>
      <c r="M1909" s="912"/>
      <c r="N1909" s="912"/>
      <c r="O1909" s="912"/>
      <c r="P1909" s="912"/>
      <c r="Q1909" s="912"/>
      <c r="R1909" s="912"/>
      <c r="S1909" s="912"/>
      <c r="T1909" s="912"/>
      <c r="U1909" s="912"/>
      <c r="V1909" s="912"/>
      <c r="W1909" s="912"/>
      <c r="X1909" s="912"/>
      <c r="Y1909" s="912"/>
      <c r="Z1909" s="912"/>
      <c r="AA1909" s="912"/>
      <c r="AB1909" s="912"/>
      <c r="AC1909" s="912"/>
      <c r="AD1909" s="912"/>
      <c r="AE1909" s="912"/>
      <c r="AF1909" s="912"/>
      <c r="AG1909" s="912"/>
      <c r="AH1909" s="912"/>
      <c r="AI1909" s="912"/>
      <c r="AJ1909" s="912"/>
      <c r="AK1909" s="912"/>
      <c r="AL1909" s="912"/>
      <c r="AM1909" s="912"/>
      <c r="AN1909" s="912"/>
      <c r="AO1909" s="912"/>
      <c r="AP1909" s="912"/>
      <c r="AQ1909" s="912"/>
      <c r="AR1909" s="912"/>
      <c r="AS1909" s="912"/>
      <c r="AT1909" s="912"/>
      <c r="AU1909" s="912"/>
      <c r="AV1909" s="912"/>
      <c r="AW1909" s="912"/>
      <c r="AX1909" s="912"/>
      <c r="AY1909" s="912"/>
      <c r="AZ1909" s="912"/>
      <c r="BA1909" s="912"/>
      <c r="BB1909" s="912"/>
      <c r="BC1909" s="912"/>
      <c r="BD1909" s="912"/>
      <c r="BE1909" s="912"/>
      <c r="BF1909" s="912"/>
      <c r="BG1909" s="966"/>
      <c r="BH1909" s="966"/>
      <c r="BI1909" s="966"/>
      <c r="BJ1909" s="966"/>
      <c r="BK1909" s="966"/>
      <c r="BL1909" s="966"/>
      <c r="BM1909" s="103"/>
      <c r="BN1909" s="103"/>
      <c r="BO1909" s="103"/>
      <c r="BP1909" s="103"/>
      <c r="BQ1909" s="103"/>
      <c r="BR1909" s="103"/>
      <c r="BS1909" s="103"/>
      <c r="BT1909" s="103"/>
      <c r="BU1909" s="103"/>
      <c r="BV1909" s="103"/>
      <c r="BW1909" s="103"/>
      <c r="BX1909" s="103"/>
      <c r="BY1909" s="103"/>
      <c r="BZ1909" s="103"/>
      <c r="CA1909" s="103"/>
    </row>
    <row r="1910" spans="1:80" s="15" customFormat="1" ht="12" customHeight="1">
      <c r="A1910" s="316"/>
      <c r="B1910" s="972"/>
      <c r="C1910" s="973"/>
      <c r="D1910" s="974"/>
      <c r="E1910" s="912"/>
      <c r="F1910" s="912"/>
      <c r="G1910" s="912"/>
      <c r="H1910" s="912"/>
      <c r="I1910" s="912"/>
      <c r="J1910" s="912"/>
      <c r="K1910" s="912"/>
      <c r="L1910" s="912"/>
      <c r="M1910" s="912"/>
      <c r="N1910" s="912"/>
      <c r="O1910" s="912"/>
      <c r="P1910" s="912"/>
      <c r="Q1910" s="912"/>
      <c r="R1910" s="912"/>
      <c r="S1910" s="912"/>
      <c r="T1910" s="912"/>
      <c r="U1910" s="912"/>
      <c r="V1910" s="912"/>
      <c r="W1910" s="912"/>
      <c r="X1910" s="912"/>
      <c r="Y1910" s="912"/>
      <c r="Z1910" s="912"/>
      <c r="AA1910" s="912"/>
      <c r="AB1910" s="912"/>
      <c r="AC1910" s="912"/>
      <c r="AD1910" s="912"/>
      <c r="AE1910" s="912"/>
      <c r="AF1910" s="912"/>
      <c r="AG1910" s="912"/>
      <c r="AH1910" s="912"/>
      <c r="AI1910" s="912"/>
      <c r="AJ1910" s="912"/>
      <c r="AK1910" s="912"/>
      <c r="AL1910" s="912"/>
      <c r="AM1910" s="912"/>
      <c r="AN1910" s="912"/>
      <c r="AO1910" s="912"/>
      <c r="AP1910" s="912"/>
      <c r="AQ1910" s="912"/>
      <c r="AR1910" s="912"/>
      <c r="AS1910" s="912"/>
      <c r="AT1910" s="912"/>
      <c r="AU1910" s="912"/>
      <c r="AV1910" s="912"/>
      <c r="AW1910" s="912"/>
      <c r="AX1910" s="912"/>
      <c r="AY1910" s="912"/>
      <c r="AZ1910" s="912"/>
      <c r="BA1910" s="912"/>
      <c r="BB1910" s="912"/>
      <c r="BC1910" s="912"/>
      <c r="BD1910" s="912"/>
      <c r="BE1910" s="912"/>
      <c r="BF1910" s="912"/>
      <c r="BG1910" s="966"/>
      <c r="BH1910" s="966"/>
      <c r="BI1910" s="966"/>
      <c r="BJ1910" s="966"/>
      <c r="BK1910" s="966"/>
      <c r="BL1910" s="966"/>
      <c r="BM1910" s="103"/>
      <c r="BN1910" s="103"/>
      <c r="BO1910" s="103"/>
      <c r="BP1910" s="103"/>
      <c r="BQ1910" s="103"/>
      <c r="BR1910" s="103"/>
      <c r="BS1910" s="103"/>
      <c r="BT1910" s="103"/>
      <c r="BU1910" s="103"/>
      <c r="BV1910" s="103"/>
      <c r="BW1910" s="103"/>
      <c r="BX1910" s="103"/>
      <c r="BY1910" s="103"/>
      <c r="BZ1910" s="103"/>
      <c r="CA1910" s="103"/>
    </row>
    <row r="1911" spans="1:80" s="15" customFormat="1" ht="12.75" customHeight="1">
      <c r="A1911" s="316"/>
      <c r="B1911" s="972"/>
      <c r="C1911" s="973"/>
      <c r="D1911" s="974"/>
      <c r="E1911" s="920" t="s">
        <v>396</v>
      </c>
      <c r="F1911" s="921"/>
      <c r="G1911" s="912" t="s">
        <v>441</v>
      </c>
      <c r="H1911" s="912"/>
      <c r="I1911" s="912"/>
      <c r="J1911" s="912"/>
      <c r="K1911" s="912"/>
      <c r="L1911" s="912"/>
      <c r="M1911" s="912"/>
      <c r="N1911" s="912"/>
      <c r="O1911" s="912"/>
      <c r="P1911" s="912"/>
      <c r="Q1911" s="912"/>
      <c r="R1911" s="912"/>
      <c r="S1911" s="912"/>
      <c r="T1911" s="912"/>
      <c r="U1911" s="912"/>
      <c r="V1911" s="912"/>
      <c r="W1911" s="912"/>
      <c r="X1911" s="912"/>
      <c r="Y1911" s="912"/>
      <c r="Z1911" s="912"/>
      <c r="AA1911" s="912"/>
      <c r="AB1911" s="912"/>
      <c r="AC1911" s="912"/>
      <c r="AD1911" s="912"/>
      <c r="AE1911" s="912"/>
      <c r="AF1911" s="912"/>
      <c r="AG1911" s="912"/>
      <c r="AH1911" s="912"/>
      <c r="AI1911" s="912"/>
      <c r="AJ1911" s="912"/>
      <c r="AK1911" s="912"/>
      <c r="AL1911" s="912"/>
      <c r="AM1911" s="912"/>
      <c r="AN1911" s="912"/>
      <c r="AO1911" s="912"/>
      <c r="AP1911" s="912"/>
      <c r="AQ1911" s="912"/>
      <c r="AR1911" s="912"/>
      <c r="AS1911" s="912"/>
      <c r="AT1911" s="912"/>
      <c r="AU1911" s="912"/>
      <c r="AV1911" s="912"/>
      <c r="AW1911" s="912"/>
      <c r="AX1911" s="912"/>
      <c r="AY1911" s="912"/>
      <c r="AZ1911" s="912"/>
      <c r="BA1911" s="912"/>
      <c r="BB1911" s="912"/>
      <c r="BC1911" s="912"/>
      <c r="BD1911" s="912"/>
      <c r="BE1911" s="912"/>
      <c r="BF1911" s="913"/>
      <c r="BG1911" s="966"/>
      <c r="BH1911" s="966"/>
      <c r="BI1911" s="966"/>
      <c r="BJ1911" s="966"/>
      <c r="BK1911" s="966"/>
      <c r="BL1911" s="966"/>
      <c r="BM1911" s="103"/>
      <c r="BN1911" s="103"/>
      <c r="BO1911" s="103"/>
      <c r="BP1911" s="103"/>
      <c r="BQ1911" s="103"/>
      <c r="BR1911" s="103"/>
      <c r="BS1911" s="103"/>
      <c r="BT1911" s="103"/>
      <c r="BU1911" s="103"/>
      <c r="BV1911" s="103"/>
      <c r="BW1911" s="103"/>
      <c r="BX1911" s="103"/>
      <c r="BY1911" s="103"/>
      <c r="BZ1911" s="103"/>
      <c r="CA1911" s="103"/>
    </row>
    <row r="1912" spans="1:80" s="15" customFormat="1" ht="5.25" customHeight="1">
      <c r="A1912" s="316"/>
      <c r="B1912" s="975"/>
      <c r="C1912" s="976"/>
      <c r="D1912" s="977"/>
      <c r="E1912" s="1087"/>
      <c r="F1912" s="1087"/>
      <c r="G1912" s="915"/>
      <c r="H1912" s="915"/>
      <c r="I1912" s="915"/>
      <c r="J1912" s="915"/>
      <c r="K1912" s="915"/>
      <c r="L1912" s="915"/>
      <c r="M1912" s="915"/>
      <c r="N1912" s="915"/>
      <c r="O1912" s="915"/>
      <c r="P1912" s="915"/>
      <c r="Q1912" s="915"/>
      <c r="R1912" s="915"/>
      <c r="S1912" s="915"/>
      <c r="T1912" s="915"/>
      <c r="U1912" s="915"/>
      <c r="V1912" s="915"/>
      <c r="W1912" s="915"/>
      <c r="X1912" s="915"/>
      <c r="Y1912" s="915"/>
      <c r="Z1912" s="915"/>
      <c r="AA1912" s="915"/>
      <c r="AB1912" s="915"/>
      <c r="AC1912" s="915"/>
      <c r="AD1912" s="915"/>
      <c r="AE1912" s="915"/>
      <c r="AF1912" s="915"/>
      <c r="AG1912" s="915"/>
      <c r="AH1912" s="915"/>
      <c r="AI1912" s="915"/>
      <c r="AJ1912" s="915"/>
      <c r="AK1912" s="915"/>
      <c r="AL1912" s="915"/>
      <c r="AM1912" s="915"/>
      <c r="AN1912" s="915"/>
      <c r="AO1912" s="915"/>
      <c r="AP1912" s="915"/>
      <c r="AQ1912" s="915"/>
      <c r="AR1912" s="915"/>
      <c r="AS1912" s="915"/>
      <c r="AT1912" s="915"/>
      <c r="AU1912" s="915"/>
      <c r="AV1912" s="915"/>
      <c r="AW1912" s="915"/>
      <c r="AX1912" s="915"/>
      <c r="AY1912" s="915"/>
      <c r="AZ1912" s="915"/>
      <c r="BA1912" s="915"/>
      <c r="BB1912" s="915"/>
      <c r="BC1912" s="915"/>
      <c r="BD1912" s="915"/>
      <c r="BE1912" s="915"/>
      <c r="BF1912" s="915"/>
      <c r="BG1912" s="966"/>
      <c r="BH1912" s="966"/>
      <c r="BI1912" s="966"/>
      <c r="BJ1912" s="966"/>
      <c r="BK1912" s="966"/>
      <c r="BL1912" s="966"/>
      <c r="BM1912" s="103"/>
      <c r="BN1912" s="103"/>
      <c r="BO1912" s="103"/>
      <c r="BP1912" s="103"/>
      <c r="BQ1912" s="103"/>
      <c r="BR1912" s="103"/>
      <c r="BS1912" s="103"/>
      <c r="BT1912" s="103"/>
      <c r="BU1912" s="103"/>
      <c r="BV1912" s="103"/>
      <c r="BW1912" s="103"/>
      <c r="BX1912" s="103"/>
      <c r="BY1912" s="103"/>
      <c r="BZ1912" s="103"/>
      <c r="CA1912" s="103"/>
    </row>
    <row r="1913" spans="1:80" s="15" customFormat="1" ht="17.25" customHeight="1">
      <c r="A1913" s="113"/>
      <c r="B1913" s="925" t="s">
        <v>1563</v>
      </c>
      <c r="C1913" s="926"/>
      <c r="D1913" s="926"/>
      <c r="E1913" s="926"/>
      <c r="F1913" s="926"/>
      <c r="G1913" s="926"/>
      <c r="H1913" s="926"/>
      <c r="I1913" s="926"/>
      <c r="J1913" s="926"/>
      <c r="K1913" s="926"/>
      <c r="L1913" s="926"/>
      <c r="M1913" s="926"/>
      <c r="N1913" s="926"/>
      <c r="O1913" s="926"/>
      <c r="P1913" s="926"/>
      <c r="Q1913" s="926"/>
      <c r="R1913" s="926"/>
      <c r="S1913" s="926"/>
      <c r="T1913" s="926"/>
      <c r="U1913" s="926"/>
      <c r="V1913" s="926"/>
      <c r="W1913" s="926"/>
      <c r="X1913" s="926"/>
      <c r="Y1913" s="926"/>
      <c r="Z1913" s="926"/>
      <c r="AA1913" s="926"/>
      <c r="AB1913" s="926"/>
      <c r="AC1913" s="926"/>
      <c r="AD1913" s="926"/>
      <c r="AE1913" s="926"/>
      <c r="AF1913" s="926"/>
      <c r="AG1913" s="926"/>
      <c r="AH1913" s="926"/>
      <c r="AI1913" s="926"/>
      <c r="AJ1913" s="926"/>
      <c r="AK1913" s="926"/>
      <c r="AL1913" s="926"/>
      <c r="AM1913" s="926"/>
      <c r="AN1913" s="926"/>
      <c r="AO1913" s="926"/>
      <c r="AP1913" s="926"/>
      <c r="AQ1913" s="926"/>
      <c r="AR1913" s="926"/>
      <c r="AS1913" s="926"/>
      <c r="AT1913" s="926"/>
      <c r="AU1913" s="926"/>
      <c r="AV1913" s="926"/>
      <c r="AW1913" s="926"/>
      <c r="AX1913" s="926"/>
      <c r="AY1913" s="926"/>
      <c r="AZ1913" s="926"/>
      <c r="BA1913" s="926"/>
      <c r="BB1913" s="926"/>
      <c r="BC1913" s="926"/>
      <c r="BD1913" s="926"/>
      <c r="BE1913" s="926"/>
      <c r="BF1913" s="926"/>
      <c r="BG1913" s="926"/>
      <c r="BH1913" s="926"/>
      <c r="BI1913" s="926"/>
      <c r="BJ1913" s="926"/>
      <c r="BK1913" s="926"/>
      <c r="BL1913" s="927"/>
      <c r="BM1913" s="103"/>
      <c r="BN1913" s="103"/>
      <c r="BO1913" s="103"/>
      <c r="BP1913" s="103"/>
      <c r="BQ1913" s="103"/>
      <c r="BR1913" s="103"/>
      <c r="BS1913" s="103"/>
      <c r="BT1913" s="103"/>
      <c r="BU1913" s="103"/>
    </row>
    <row r="1914" spans="1:80" s="16" customFormat="1" ht="12" customHeight="1">
      <c r="A1914" s="262"/>
      <c r="B1914" s="969" t="s">
        <v>298</v>
      </c>
      <c r="C1914" s="970"/>
      <c r="D1914" s="971"/>
      <c r="E1914" s="940" t="s">
        <v>758</v>
      </c>
      <c r="F1914" s="941"/>
      <c r="G1914" s="941"/>
      <c r="H1914" s="941"/>
      <c r="I1914" s="941"/>
      <c r="J1914" s="941"/>
      <c r="K1914" s="941"/>
      <c r="L1914" s="941"/>
      <c r="M1914" s="941"/>
      <c r="N1914" s="941"/>
      <c r="O1914" s="941"/>
      <c r="P1914" s="941"/>
      <c r="Q1914" s="941"/>
      <c r="R1914" s="941"/>
      <c r="S1914" s="941"/>
      <c r="T1914" s="941"/>
      <c r="U1914" s="941"/>
      <c r="V1914" s="941"/>
      <c r="W1914" s="941"/>
      <c r="X1914" s="941"/>
      <c r="Y1914" s="941"/>
      <c r="Z1914" s="941"/>
      <c r="AA1914" s="941"/>
      <c r="AB1914" s="941"/>
      <c r="AC1914" s="941"/>
      <c r="AD1914" s="941"/>
      <c r="AE1914" s="941"/>
      <c r="AF1914" s="941"/>
      <c r="AG1914" s="941"/>
      <c r="AH1914" s="941"/>
      <c r="AI1914" s="941"/>
      <c r="AJ1914" s="941"/>
      <c r="AK1914" s="941"/>
      <c r="AL1914" s="941"/>
      <c r="AM1914" s="941"/>
      <c r="AN1914" s="941"/>
      <c r="AO1914" s="941"/>
      <c r="AP1914" s="941"/>
      <c r="AQ1914" s="941"/>
      <c r="AR1914" s="941"/>
      <c r="AS1914" s="941"/>
      <c r="AT1914" s="941"/>
      <c r="AU1914" s="941"/>
      <c r="AV1914" s="941"/>
      <c r="AW1914" s="941"/>
      <c r="AX1914" s="941"/>
      <c r="AY1914" s="941"/>
      <c r="AZ1914" s="941"/>
      <c r="BA1914" s="941"/>
      <c r="BB1914" s="941"/>
      <c r="BC1914" s="941"/>
      <c r="BD1914" s="941"/>
      <c r="BE1914" s="941"/>
      <c r="BF1914" s="942"/>
      <c r="BG1914" s="899"/>
      <c r="BH1914" s="900"/>
      <c r="BI1914" s="900"/>
      <c r="BJ1914" s="900"/>
      <c r="BK1914" s="900"/>
      <c r="BL1914" s="901"/>
      <c r="BM1914" s="137"/>
      <c r="BN1914" s="137"/>
      <c r="BO1914" s="137"/>
      <c r="BP1914" s="137"/>
      <c r="BQ1914" s="137"/>
      <c r="BR1914" s="137"/>
      <c r="BS1914" s="137"/>
      <c r="BT1914" s="137"/>
      <c r="BU1914" s="137"/>
      <c r="BV1914" s="137"/>
      <c r="BW1914" s="137"/>
      <c r="BX1914" s="137"/>
      <c r="BY1914" s="137"/>
      <c r="BZ1914" s="137"/>
      <c r="CA1914" s="137"/>
      <c r="CB1914" s="137"/>
    </row>
    <row r="1915" spans="1:80" s="16" customFormat="1" ht="12" customHeight="1">
      <c r="A1915" s="262"/>
      <c r="B1915" s="975"/>
      <c r="C1915" s="976"/>
      <c r="D1915" s="977"/>
      <c r="E1915" s="946"/>
      <c r="F1915" s="947"/>
      <c r="G1915" s="947"/>
      <c r="H1915" s="947"/>
      <c r="I1915" s="947"/>
      <c r="J1915" s="947"/>
      <c r="K1915" s="947"/>
      <c r="L1915" s="947"/>
      <c r="M1915" s="947"/>
      <c r="N1915" s="947"/>
      <c r="O1915" s="947"/>
      <c r="P1915" s="947"/>
      <c r="Q1915" s="947"/>
      <c r="R1915" s="947"/>
      <c r="S1915" s="947"/>
      <c r="T1915" s="947"/>
      <c r="U1915" s="947"/>
      <c r="V1915" s="947"/>
      <c r="W1915" s="947"/>
      <c r="X1915" s="947"/>
      <c r="Y1915" s="947"/>
      <c r="Z1915" s="947"/>
      <c r="AA1915" s="947"/>
      <c r="AB1915" s="947"/>
      <c r="AC1915" s="947"/>
      <c r="AD1915" s="947"/>
      <c r="AE1915" s="947"/>
      <c r="AF1915" s="947"/>
      <c r="AG1915" s="947"/>
      <c r="AH1915" s="947"/>
      <c r="AI1915" s="947"/>
      <c r="AJ1915" s="947"/>
      <c r="AK1915" s="947"/>
      <c r="AL1915" s="947"/>
      <c r="AM1915" s="947"/>
      <c r="AN1915" s="947"/>
      <c r="AO1915" s="947"/>
      <c r="AP1915" s="947"/>
      <c r="AQ1915" s="947"/>
      <c r="AR1915" s="947"/>
      <c r="AS1915" s="947"/>
      <c r="AT1915" s="947"/>
      <c r="AU1915" s="947"/>
      <c r="AV1915" s="947"/>
      <c r="AW1915" s="947"/>
      <c r="AX1915" s="947"/>
      <c r="AY1915" s="947"/>
      <c r="AZ1915" s="947"/>
      <c r="BA1915" s="947"/>
      <c r="BB1915" s="947"/>
      <c r="BC1915" s="947"/>
      <c r="BD1915" s="947"/>
      <c r="BE1915" s="947"/>
      <c r="BF1915" s="948"/>
      <c r="BG1915" s="905"/>
      <c r="BH1915" s="906"/>
      <c r="BI1915" s="906"/>
      <c r="BJ1915" s="906"/>
      <c r="BK1915" s="906"/>
      <c r="BL1915" s="907"/>
      <c r="BM1915" s="137"/>
      <c r="BN1915" s="137"/>
      <c r="BO1915" s="137"/>
      <c r="BP1915" s="137"/>
      <c r="BQ1915" s="137"/>
      <c r="BR1915" s="137"/>
      <c r="BS1915" s="137"/>
      <c r="BT1915" s="137"/>
      <c r="BU1915" s="137"/>
      <c r="BV1915" s="137"/>
      <c r="BW1915" s="137"/>
      <c r="BX1915" s="137"/>
      <c r="BY1915" s="137"/>
      <c r="BZ1915" s="137"/>
      <c r="CA1915" s="137"/>
      <c r="CB1915" s="137"/>
    </row>
    <row r="1916" spans="1:80" s="16" customFormat="1" ht="12" customHeight="1">
      <c r="A1916" s="262"/>
      <c r="B1916" s="969" t="s">
        <v>45</v>
      </c>
      <c r="C1916" s="970"/>
      <c r="D1916" s="971"/>
      <c r="E1916" s="940" t="s">
        <v>46</v>
      </c>
      <c r="F1916" s="941"/>
      <c r="G1916" s="941"/>
      <c r="H1916" s="941"/>
      <c r="I1916" s="941"/>
      <c r="J1916" s="941"/>
      <c r="K1916" s="941"/>
      <c r="L1916" s="941"/>
      <c r="M1916" s="941"/>
      <c r="N1916" s="941"/>
      <c r="O1916" s="941"/>
      <c r="P1916" s="941"/>
      <c r="Q1916" s="941"/>
      <c r="R1916" s="941"/>
      <c r="S1916" s="941"/>
      <c r="T1916" s="941"/>
      <c r="U1916" s="941"/>
      <c r="V1916" s="941"/>
      <c r="W1916" s="941"/>
      <c r="X1916" s="941"/>
      <c r="Y1916" s="941"/>
      <c r="Z1916" s="941"/>
      <c r="AA1916" s="941"/>
      <c r="AB1916" s="941"/>
      <c r="AC1916" s="941"/>
      <c r="AD1916" s="941"/>
      <c r="AE1916" s="941"/>
      <c r="AF1916" s="941"/>
      <c r="AG1916" s="941"/>
      <c r="AH1916" s="941"/>
      <c r="AI1916" s="941"/>
      <c r="AJ1916" s="941"/>
      <c r="AK1916" s="941"/>
      <c r="AL1916" s="941"/>
      <c r="AM1916" s="941"/>
      <c r="AN1916" s="941"/>
      <c r="AO1916" s="941"/>
      <c r="AP1916" s="941"/>
      <c r="AQ1916" s="941"/>
      <c r="AR1916" s="941"/>
      <c r="AS1916" s="941"/>
      <c r="AT1916" s="941"/>
      <c r="AU1916" s="941"/>
      <c r="AV1916" s="941"/>
      <c r="AW1916" s="941"/>
      <c r="AX1916" s="941"/>
      <c r="AY1916" s="941"/>
      <c r="AZ1916" s="941"/>
      <c r="BA1916" s="941"/>
      <c r="BB1916" s="941"/>
      <c r="BC1916" s="941"/>
      <c r="BD1916" s="941"/>
      <c r="BE1916" s="941"/>
      <c r="BF1916" s="942"/>
      <c r="BG1916" s="899"/>
      <c r="BH1916" s="900"/>
      <c r="BI1916" s="900"/>
      <c r="BJ1916" s="900"/>
      <c r="BK1916" s="900"/>
      <c r="BL1916" s="901"/>
      <c r="BM1916" s="137"/>
      <c r="BN1916" s="137"/>
      <c r="BO1916" s="137"/>
      <c r="BP1916" s="137"/>
      <c r="BQ1916" s="137"/>
      <c r="BR1916" s="137"/>
      <c r="BS1916" s="137"/>
      <c r="BT1916" s="137"/>
      <c r="BU1916" s="137"/>
      <c r="BV1916" s="137"/>
      <c r="BW1916" s="137"/>
      <c r="BX1916" s="137"/>
      <c r="BY1916" s="137"/>
      <c r="BZ1916" s="137"/>
      <c r="CA1916" s="137"/>
      <c r="CB1916" s="137"/>
    </row>
    <row r="1917" spans="1:80" s="16" customFormat="1" ht="12" customHeight="1">
      <c r="A1917" s="262"/>
      <c r="B1917" s="975"/>
      <c r="C1917" s="976"/>
      <c r="D1917" s="977"/>
      <c r="E1917" s="946"/>
      <c r="F1917" s="947"/>
      <c r="G1917" s="947"/>
      <c r="H1917" s="947"/>
      <c r="I1917" s="947"/>
      <c r="J1917" s="947"/>
      <c r="K1917" s="947"/>
      <c r="L1917" s="947"/>
      <c r="M1917" s="947"/>
      <c r="N1917" s="947"/>
      <c r="O1917" s="947"/>
      <c r="P1917" s="947"/>
      <c r="Q1917" s="947"/>
      <c r="R1917" s="947"/>
      <c r="S1917" s="947"/>
      <c r="T1917" s="947"/>
      <c r="U1917" s="947"/>
      <c r="V1917" s="947"/>
      <c r="W1917" s="947"/>
      <c r="X1917" s="947"/>
      <c r="Y1917" s="947"/>
      <c r="Z1917" s="947"/>
      <c r="AA1917" s="947"/>
      <c r="AB1917" s="947"/>
      <c r="AC1917" s="947"/>
      <c r="AD1917" s="947"/>
      <c r="AE1917" s="947"/>
      <c r="AF1917" s="947"/>
      <c r="AG1917" s="947"/>
      <c r="AH1917" s="947"/>
      <c r="AI1917" s="947"/>
      <c r="AJ1917" s="947"/>
      <c r="AK1917" s="947"/>
      <c r="AL1917" s="947"/>
      <c r="AM1917" s="947"/>
      <c r="AN1917" s="947"/>
      <c r="AO1917" s="947"/>
      <c r="AP1917" s="947"/>
      <c r="AQ1917" s="947"/>
      <c r="AR1917" s="947"/>
      <c r="AS1917" s="947"/>
      <c r="AT1917" s="947"/>
      <c r="AU1917" s="947"/>
      <c r="AV1917" s="947"/>
      <c r="AW1917" s="947"/>
      <c r="AX1917" s="947"/>
      <c r="AY1917" s="947"/>
      <c r="AZ1917" s="947"/>
      <c r="BA1917" s="947"/>
      <c r="BB1917" s="947"/>
      <c r="BC1917" s="947"/>
      <c r="BD1917" s="947"/>
      <c r="BE1917" s="947"/>
      <c r="BF1917" s="948"/>
      <c r="BG1917" s="905"/>
      <c r="BH1917" s="906"/>
      <c r="BI1917" s="906"/>
      <c r="BJ1917" s="906"/>
      <c r="BK1917" s="906"/>
      <c r="BL1917" s="907"/>
      <c r="BM1917" s="137"/>
      <c r="BN1917" s="137"/>
      <c r="BO1917" s="137"/>
      <c r="BP1917" s="137"/>
      <c r="BQ1917" s="137"/>
      <c r="BR1917" s="137"/>
      <c r="BS1917" s="137"/>
      <c r="BT1917" s="137"/>
      <c r="BU1917" s="137"/>
      <c r="BV1917" s="137"/>
      <c r="BW1917" s="137"/>
      <c r="BX1917" s="137"/>
      <c r="BY1917" s="137"/>
      <c r="BZ1917" s="137"/>
      <c r="CA1917" s="137"/>
      <c r="CB1917" s="137"/>
    </row>
    <row r="1918" spans="1:80" s="16" customFormat="1" ht="12" customHeight="1">
      <c r="A1918" s="262"/>
      <c r="B1918" s="969" t="s">
        <v>47</v>
      </c>
      <c r="C1918" s="970"/>
      <c r="D1918" s="971"/>
      <c r="E1918" s="940" t="s">
        <v>760</v>
      </c>
      <c r="F1918" s="941"/>
      <c r="G1918" s="941"/>
      <c r="H1918" s="941"/>
      <c r="I1918" s="941"/>
      <c r="J1918" s="941"/>
      <c r="K1918" s="941"/>
      <c r="L1918" s="941"/>
      <c r="M1918" s="941"/>
      <c r="N1918" s="941"/>
      <c r="O1918" s="941"/>
      <c r="P1918" s="941"/>
      <c r="Q1918" s="941"/>
      <c r="R1918" s="941"/>
      <c r="S1918" s="941"/>
      <c r="T1918" s="941"/>
      <c r="U1918" s="941"/>
      <c r="V1918" s="941"/>
      <c r="W1918" s="941"/>
      <c r="X1918" s="941"/>
      <c r="Y1918" s="941"/>
      <c r="Z1918" s="941"/>
      <c r="AA1918" s="941"/>
      <c r="AB1918" s="941"/>
      <c r="AC1918" s="941"/>
      <c r="AD1918" s="941"/>
      <c r="AE1918" s="941"/>
      <c r="AF1918" s="941"/>
      <c r="AG1918" s="941"/>
      <c r="AH1918" s="941"/>
      <c r="AI1918" s="941"/>
      <c r="AJ1918" s="941"/>
      <c r="AK1918" s="941"/>
      <c r="AL1918" s="941"/>
      <c r="AM1918" s="941"/>
      <c r="AN1918" s="941"/>
      <c r="AO1918" s="941"/>
      <c r="AP1918" s="941"/>
      <c r="AQ1918" s="941"/>
      <c r="AR1918" s="941"/>
      <c r="AS1918" s="941"/>
      <c r="AT1918" s="941"/>
      <c r="AU1918" s="941"/>
      <c r="AV1918" s="941"/>
      <c r="AW1918" s="941"/>
      <c r="AX1918" s="941"/>
      <c r="AY1918" s="941"/>
      <c r="AZ1918" s="941"/>
      <c r="BA1918" s="941"/>
      <c r="BB1918" s="941"/>
      <c r="BC1918" s="941"/>
      <c r="BD1918" s="941"/>
      <c r="BE1918" s="941"/>
      <c r="BF1918" s="942"/>
      <c r="BG1918" s="899"/>
      <c r="BH1918" s="900"/>
      <c r="BI1918" s="900"/>
      <c r="BJ1918" s="900"/>
      <c r="BK1918" s="900"/>
      <c r="BL1918" s="901"/>
      <c r="BM1918" s="137"/>
      <c r="BN1918" s="137"/>
      <c r="BO1918" s="137"/>
      <c r="BP1918" s="137"/>
      <c r="BQ1918" s="137"/>
      <c r="BR1918" s="137"/>
      <c r="BS1918" s="137"/>
      <c r="BT1918" s="137"/>
      <c r="BU1918" s="137"/>
      <c r="BV1918" s="137"/>
      <c r="BW1918" s="137"/>
      <c r="BX1918" s="137"/>
      <c r="BY1918" s="137"/>
      <c r="BZ1918" s="137"/>
      <c r="CA1918" s="137"/>
      <c r="CB1918" s="137"/>
    </row>
    <row r="1919" spans="1:80" s="16" customFormat="1" ht="12" customHeight="1">
      <c r="A1919" s="262"/>
      <c r="B1919" s="972"/>
      <c r="C1919" s="973"/>
      <c r="D1919" s="974"/>
      <c r="E1919" s="943"/>
      <c r="F1919" s="944"/>
      <c r="G1919" s="944"/>
      <c r="H1919" s="944"/>
      <c r="I1919" s="944"/>
      <c r="J1919" s="944"/>
      <c r="K1919" s="944"/>
      <c r="L1919" s="944"/>
      <c r="M1919" s="944"/>
      <c r="N1919" s="944"/>
      <c r="O1919" s="944"/>
      <c r="P1919" s="944"/>
      <c r="Q1919" s="944"/>
      <c r="R1919" s="944"/>
      <c r="S1919" s="944"/>
      <c r="T1919" s="944"/>
      <c r="U1919" s="944"/>
      <c r="V1919" s="944"/>
      <c r="W1919" s="944"/>
      <c r="X1919" s="944"/>
      <c r="Y1919" s="944"/>
      <c r="Z1919" s="944"/>
      <c r="AA1919" s="944"/>
      <c r="AB1919" s="944"/>
      <c r="AC1919" s="944"/>
      <c r="AD1919" s="944"/>
      <c r="AE1919" s="944"/>
      <c r="AF1919" s="944"/>
      <c r="AG1919" s="944"/>
      <c r="AH1919" s="944"/>
      <c r="AI1919" s="944"/>
      <c r="AJ1919" s="944"/>
      <c r="AK1919" s="944"/>
      <c r="AL1919" s="944"/>
      <c r="AM1919" s="944"/>
      <c r="AN1919" s="944"/>
      <c r="AO1919" s="944"/>
      <c r="AP1919" s="944"/>
      <c r="AQ1919" s="944"/>
      <c r="AR1919" s="944"/>
      <c r="AS1919" s="944"/>
      <c r="AT1919" s="944"/>
      <c r="AU1919" s="944"/>
      <c r="AV1919" s="944"/>
      <c r="AW1919" s="944"/>
      <c r="AX1919" s="944"/>
      <c r="AY1919" s="944"/>
      <c r="AZ1919" s="944"/>
      <c r="BA1919" s="944"/>
      <c r="BB1919" s="944"/>
      <c r="BC1919" s="944"/>
      <c r="BD1919" s="944"/>
      <c r="BE1919" s="944"/>
      <c r="BF1919" s="945"/>
      <c r="BG1919" s="902"/>
      <c r="BH1919" s="903"/>
      <c r="BI1919" s="903"/>
      <c r="BJ1919" s="903"/>
      <c r="BK1919" s="903"/>
      <c r="BL1919" s="904"/>
      <c r="BM1919" s="137"/>
      <c r="BN1919" s="137"/>
      <c r="BO1919" s="137"/>
      <c r="BP1919" s="137"/>
      <c r="BQ1919" s="137"/>
      <c r="BR1919" s="137"/>
      <c r="BS1919" s="137"/>
      <c r="BT1919" s="137"/>
      <c r="BU1919" s="137"/>
      <c r="BV1919" s="137"/>
      <c r="BW1919" s="137"/>
      <c r="BX1919" s="137"/>
      <c r="BY1919" s="137"/>
      <c r="BZ1919" s="137"/>
      <c r="CA1919" s="137"/>
      <c r="CB1919" s="137"/>
    </row>
    <row r="1920" spans="1:80" s="16" customFormat="1" ht="12" customHeight="1">
      <c r="A1920" s="262"/>
      <c r="B1920" s="972"/>
      <c r="C1920" s="973"/>
      <c r="D1920" s="974"/>
      <c r="E1920" s="943"/>
      <c r="F1920" s="944"/>
      <c r="G1920" s="944"/>
      <c r="H1920" s="944"/>
      <c r="I1920" s="944"/>
      <c r="J1920" s="944"/>
      <c r="K1920" s="944"/>
      <c r="L1920" s="944"/>
      <c r="M1920" s="944"/>
      <c r="N1920" s="944"/>
      <c r="O1920" s="944"/>
      <c r="P1920" s="944"/>
      <c r="Q1920" s="944"/>
      <c r="R1920" s="944"/>
      <c r="S1920" s="944"/>
      <c r="T1920" s="944"/>
      <c r="U1920" s="944"/>
      <c r="V1920" s="944"/>
      <c r="W1920" s="944"/>
      <c r="X1920" s="944"/>
      <c r="Y1920" s="944"/>
      <c r="Z1920" s="944"/>
      <c r="AA1920" s="944"/>
      <c r="AB1920" s="944"/>
      <c r="AC1920" s="944"/>
      <c r="AD1920" s="944"/>
      <c r="AE1920" s="944"/>
      <c r="AF1920" s="944"/>
      <c r="AG1920" s="944"/>
      <c r="AH1920" s="944"/>
      <c r="AI1920" s="944"/>
      <c r="AJ1920" s="944"/>
      <c r="AK1920" s="944"/>
      <c r="AL1920" s="944"/>
      <c r="AM1920" s="944"/>
      <c r="AN1920" s="944"/>
      <c r="AO1920" s="944"/>
      <c r="AP1920" s="944"/>
      <c r="AQ1920" s="944"/>
      <c r="AR1920" s="944"/>
      <c r="AS1920" s="944"/>
      <c r="AT1920" s="944"/>
      <c r="AU1920" s="944"/>
      <c r="AV1920" s="944"/>
      <c r="AW1920" s="944"/>
      <c r="AX1920" s="944"/>
      <c r="AY1920" s="944"/>
      <c r="AZ1920" s="944"/>
      <c r="BA1920" s="944"/>
      <c r="BB1920" s="944"/>
      <c r="BC1920" s="944"/>
      <c r="BD1920" s="944"/>
      <c r="BE1920" s="944"/>
      <c r="BF1920" s="945"/>
      <c r="BG1920" s="902"/>
      <c r="BH1920" s="903"/>
      <c r="BI1920" s="903"/>
      <c r="BJ1920" s="903"/>
      <c r="BK1920" s="903"/>
      <c r="BL1920" s="904"/>
      <c r="BM1920" s="137"/>
      <c r="BN1920" s="137"/>
      <c r="BO1920" s="137"/>
      <c r="BP1920" s="137"/>
      <c r="BQ1920" s="137"/>
      <c r="BR1920" s="137"/>
      <c r="BS1920" s="137"/>
      <c r="BT1920" s="137"/>
      <c r="BU1920" s="137"/>
      <c r="BV1920" s="137"/>
      <c r="BW1920" s="137"/>
      <c r="BX1920" s="137"/>
      <c r="BY1920" s="137"/>
      <c r="BZ1920" s="137"/>
      <c r="CA1920" s="137"/>
      <c r="CB1920" s="137"/>
    </row>
    <row r="1921" spans="1:97" s="16" customFormat="1" ht="12" customHeight="1">
      <c r="A1921" s="262"/>
      <c r="B1921" s="975"/>
      <c r="C1921" s="976"/>
      <c r="D1921" s="977"/>
      <c r="E1921" s="946"/>
      <c r="F1921" s="947"/>
      <c r="G1921" s="947"/>
      <c r="H1921" s="947"/>
      <c r="I1921" s="947"/>
      <c r="J1921" s="947"/>
      <c r="K1921" s="947"/>
      <c r="L1921" s="947"/>
      <c r="M1921" s="947"/>
      <c r="N1921" s="947"/>
      <c r="O1921" s="947"/>
      <c r="P1921" s="947"/>
      <c r="Q1921" s="947"/>
      <c r="R1921" s="947"/>
      <c r="S1921" s="947"/>
      <c r="T1921" s="947"/>
      <c r="U1921" s="947"/>
      <c r="V1921" s="947"/>
      <c r="W1921" s="947"/>
      <c r="X1921" s="947"/>
      <c r="Y1921" s="947"/>
      <c r="Z1921" s="947"/>
      <c r="AA1921" s="947"/>
      <c r="AB1921" s="947"/>
      <c r="AC1921" s="947"/>
      <c r="AD1921" s="947"/>
      <c r="AE1921" s="947"/>
      <c r="AF1921" s="947"/>
      <c r="AG1921" s="947"/>
      <c r="AH1921" s="947"/>
      <c r="AI1921" s="947"/>
      <c r="AJ1921" s="947"/>
      <c r="AK1921" s="947"/>
      <c r="AL1921" s="947"/>
      <c r="AM1921" s="947"/>
      <c r="AN1921" s="947"/>
      <c r="AO1921" s="947"/>
      <c r="AP1921" s="947"/>
      <c r="AQ1921" s="947"/>
      <c r="AR1921" s="947"/>
      <c r="AS1921" s="947"/>
      <c r="AT1921" s="947"/>
      <c r="AU1921" s="947"/>
      <c r="AV1921" s="947"/>
      <c r="AW1921" s="947"/>
      <c r="AX1921" s="947"/>
      <c r="AY1921" s="947"/>
      <c r="AZ1921" s="947"/>
      <c r="BA1921" s="947"/>
      <c r="BB1921" s="947"/>
      <c r="BC1921" s="947"/>
      <c r="BD1921" s="947"/>
      <c r="BE1921" s="947"/>
      <c r="BF1921" s="948"/>
      <c r="BG1921" s="905"/>
      <c r="BH1921" s="906"/>
      <c r="BI1921" s="906"/>
      <c r="BJ1921" s="906"/>
      <c r="BK1921" s="906"/>
      <c r="BL1921" s="907"/>
      <c r="BM1921" s="137"/>
      <c r="BN1921" s="137"/>
      <c r="BO1921" s="137"/>
      <c r="BP1921" s="137"/>
      <c r="BQ1921" s="137"/>
      <c r="BR1921" s="137"/>
      <c r="BS1921" s="137"/>
      <c r="BT1921" s="137"/>
      <c r="BU1921" s="137"/>
      <c r="BV1921" s="137"/>
      <c r="BW1921" s="137"/>
      <c r="BX1921" s="137"/>
      <c r="BY1921" s="137"/>
      <c r="BZ1921" s="137"/>
      <c r="CA1921" s="137"/>
      <c r="CB1921" s="137"/>
    </row>
    <row r="1922" spans="1:97" s="8" customFormat="1" ht="12.75" customHeight="1">
      <c r="A1922" s="266"/>
      <c r="B1922" s="9"/>
      <c r="C1922" s="9"/>
      <c r="D1922" s="9"/>
      <c r="E1922" s="9"/>
      <c r="F1922" s="9"/>
      <c r="G1922" s="9"/>
      <c r="H1922" s="9"/>
      <c r="I1922" s="9"/>
      <c r="J1922" s="9"/>
      <c r="K1922" s="9"/>
      <c r="L1922" s="9"/>
      <c r="M1922" s="9"/>
      <c r="N1922" s="9"/>
      <c r="O1922" s="9"/>
      <c r="P1922" s="9"/>
      <c r="Q1922" s="9"/>
      <c r="R1922" s="9"/>
      <c r="S1922" s="9"/>
      <c r="BG1922" s="102"/>
      <c r="BH1922" s="102"/>
      <c r="BI1922" s="102"/>
      <c r="BJ1922" s="102"/>
      <c r="BK1922" s="102"/>
      <c r="BL1922" s="102"/>
      <c r="BM1922" s="136"/>
      <c r="BN1922" s="136"/>
      <c r="BO1922" s="136"/>
      <c r="BP1922" s="136"/>
      <c r="BQ1922" s="136"/>
      <c r="BR1922" s="136"/>
      <c r="BS1922" s="136"/>
      <c r="BT1922" s="136"/>
      <c r="BU1922" s="136"/>
      <c r="BV1922" s="136"/>
      <c r="BW1922" s="136"/>
      <c r="BX1922" s="136"/>
      <c r="BY1922" s="136"/>
      <c r="BZ1922" s="136"/>
      <c r="CA1922" s="136"/>
      <c r="CB1922" s="136"/>
    </row>
    <row r="1923" spans="1:97" s="8" customFormat="1" ht="12.75" customHeight="1">
      <c r="A1923" s="266"/>
      <c r="B1923" s="9"/>
      <c r="C1923" s="9"/>
      <c r="D1923" s="9"/>
      <c r="E1923" s="9"/>
      <c r="F1923" s="9"/>
      <c r="G1923" s="9"/>
      <c r="H1923" s="9"/>
      <c r="I1923" s="9"/>
      <c r="J1923" s="9"/>
      <c r="K1923" s="9"/>
      <c r="L1923" s="9"/>
      <c r="M1923" s="9"/>
      <c r="N1923" s="9"/>
      <c r="O1923" s="9"/>
      <c r="P1923" s="9"/>
      <c r="Q1923" s="9"/>
      <c r="R1923" s="9"/>
      <c r="S1923" s="9"/>
      <c r="BG1923" s="102"/>
      <c r="BH1923" s="102"/>
      <c r="BI1923" s="102"/>
      <c r="BJ1923" s="102"/>
      <c r="BK1923" s="102"/>
      <c r="BL1923" s="102"/>
      <c r="BM1923" s="136"/>
      <c r="BN1923" s="136"/>
      <c r="BO1923" s="136"/>
      <c r="BP1923" s="136"/>
      <c r="BQ1923" s="136"/>
      <c r="BR1923" s="136"/>
      <c r="BS1923" s="136"/>
      <c r="BT1923" s="136"/>
      <c r="BU1923" s="136"/>
      <c r="BV1923" s="136"/>
      <c r="BW1923" s="136"/>
      <c r="BX1923" s="136"/>
      <c r="BY1923" s="136"/>
      <c r="BZ1923" s="136"/>
      <c r="CA1923" s="136"/>
      <c r="CB1923" s="136"/>
    </row>
    <row r="1924" spans="1:97" s="8" customFormat="1" ht="12.75" customHeight="1">
      <c r="A1924" s="266"/>
      <c r="B1924" s="9"/>
      <c r="C1924" s="9"/>
      <c r="D1924" s="9"/>
      <c r="E1924" s="9"/>
      <c r="F1924" s="9"/>
      <c r="G1924" s="9"/>
      <c r="H1924" s="9"/>
      <c r="I1924" s="9"/>
      <c r="J1924" s="9"/>
      <c r="K1924" s="9"/>
      <c r="L1924" s="9"/>
      <c r="M1924" s="9"/>
      <c r="N1924" s="9"/>
      <c r="O1924" s="9"/>
      <c r="P1924" s="9"/>
      <c r="Q1924" s="9"/>
      <c r="R1924" s="9"/>
      <c r="S1924" s="9"/>
      <c r="BG1924" s="102"/>
      <c r="BH1924" s="102"/>
      <c r="BI1924" s="102"/>
      <c r="BJ1924" s="102"/>
      <c r="BK1924" s="102"/>
      <c r="BL1924" s="102"/>
      <c r="BM1924" s="136"/>
      <c r="BN1924" s="136"/>
      <c r="BO1924" s="136"/>
      <c r="BP1924" s="136"/>
      <c r="BQ1924" s="136"/>
      <c r="BR1924" s="136"/>
      <c r="BS1924" s="136"/>
      <c r="BT1924" s="136"/>
      <c r="BU1924" s="136"/>
      <c r="BV1924" s="136"/>
      <c r="BW1924" s="136"/>
      <c r="BX1924" s="136"/>
      <c r="BY1924" s="136"/>
      <c r="BZ1924" s="136"/>
      <c r="CA1924" s="136"/>
      <c r="CB1924" s="136"/>
    </row>
    <row r="1925" spans="1:97" s="8" customFormat="1" ht="12.75" customHeight="1">
      <c r="A1925" s="266"/>
      <c r="B1925" s="9"/>
      <c r="C1925" s="9"/>
      <c r="D1925" s="9"/>
      <c r="E1925" s="9"/>
      <c r="F1925" s="9"/>
      <c r="G1925" s="9"/>
      <c r="H1925" s="9"/>
      <c r="I1925" s="9"/>
      <c r="J1925" s="9"/>
      <c r="K1925" s="9"/>
      <c r="L1925" s="9"/>
      <c r="M1925" s="9"/>
      <c r="N1925" s="9"/>
      <c r="O1925" s="9"/>
      <c r="P1925" s="9"/>
      <c r="Q1925" s="9"/>
      <c r="R1925" s="9"/>
      <c r="S1925" s="9"/>
      <c r="BG1925" s="102"/>
      <c r="BH1925" s="102"/>
      <c r="BI1925" s="102"/>
      <c r="BJ1925" s="102"/>
      <c r="BK1925" s="102"/>
      <c r="BL1925" s="102"/>
      <c r="BM1925" s="136"/>
      <c r="BN1925" s="136"/>
      <c r="BO1925" s="136"/>
      <c r="BP1925" s="136"/>
      <c r="BQ1925" s="136"/>
      <c r="BR1925" s="136"/>
      <c r="BS1925" s="136"/>
      <c r="BT1925" s="136"/>
      <c r="BU1925" s="136"/>
      <c r="BV1925" s="136"/>
      <c r="BW1925" s="136"/>
      <c r="BX1925" s="136"/>
      <c r="BY1925" s="136"/>
      <c r="BZ1925" s="136"/>
      <c r="CA1925" s="136"/>
      <c r="CB1925" s="136"/>
    </row>
    <row r="1926" spans="1:97" s="8" customFormat="1" ht="12.75" customHeight="1">
      <c r="A1926" s="266"/>
      <c r="B1926" s="9"/>
      <c r="C1926" s="9"/>
      <c r="D1926" s="9"/>
      <c r="E1926" s="9"/>
      <c r="F1926" s="9"/>
      <c r="G1926" s="9"/>
      <c r="H1926" s="9"/>
      <c r="I1926" s="9"/>
      <c r="J1926" s="9"/>
      <c r="K1926" s="9"/>
      <c r="L1926" s="9"/>
      <c r="M1926" s="9"/>
      <c r="N1926" s="9"/>
      <c r="O1926" s="9"/>
      <c r="P1926" s="9"/>
      <c r="Q1926" s="9"/>
      <c r="R1926" s="9"/>
      <c r="S1926" s="9"/>
      <c r="BG1926" s="102"/>
      <c r="BH1926" s="102"/>
      <c r="BI1926" s="102"/>
      <c r="BJ1926" s="102"/>
      <c r="BK1926" s="102"/>
      <c r="BL1926" s="102"/>
      <c r="BM1926" s="136"/>
      <c r="BN1926" s="136"/>
      <c r="BO1926" s="136"/>
      <c r="BP1926" s="136"/>
      <c r="BQ1926" s="136"/>
      <c r="BR1926" s="136"/>
      <c r="BS1926" s="136"/>
      <c r="BT1926" s="136"/>
      <c r="BU1926" s="136"/>
      <c r="BV1926" s="136"/>
      <c r="BW1926" s="136"/>
      <c r="BX1926" s="136"/>
      <c r="BY1926" s="136"/>
      <c r="BZ1926" s="136"/>
      <c r="CA1926" s="136"/>
      <c r="CB1926" s="136"/>
    </row>
    <row r="1927" spans="1:97" s="8" customFormat="1" ht="12.75" customHeight="1">
      <c r="A1927" s="266"/>
      <c r="B1927" s="9"/>
      <c r="C1927" s="9"/>
      <c r="D1927" s="9"/>
      <c r="E1927" s="9"/>
      <c r="F1927" s="9"/>
      <c r="G1927" s="9"/>
      <c r="H1927" s="9"/>
      <c r="I1927" s="9"/>
      <c r="J1927" s="9"/>
      <c r="K1927" s="9"/>
      <c r="L1927" s="9"/>
      <c r="M1927" s="9"/>
      <c r="N1927" s="9"/>
      <c r="O1927" s="9"/>
      <c r="P1927" s="9"/>
      <c r="Q1927" s="9"/>
      <c r="R1927" s="9"/>
      <c r="S1927" s="9"/>
      <c r="BG1927" s="102"/>
      <c r="BH1927" s="102"/>
      <c r="BI1927" s="102"/>
      <c r="BJ1927" s="102"/>
      <c r="BK1927" s="102"/>
      <c r="BL1927" s="102"/>
      <c r="BM1927" s="136"/>
      <c r="BN1927" s="136"/>
      <c r="BO1927" s="136"/>
      <c r="BP1927" s="136"/>
      <c r="BQ1927" s="136"/>
      <c r="BR1927" s="136"/>
      <c r="BS1927" s="136"/>
      <c r="BT1927" s="136"/>
      <c r="BU1927" s="136"/>
      <c r="BV1927" s="136"/>
      <c r="BW1927" s="136"/>
      <c r="BX1927" s="136"/>
      <c r="BY1927" s="136"/>
      <c r="BZ1927" s="136"/>
      <c r="CA1927" s="136"/>
      <c r="CB1927" s="136"/>
    </row>
    <row r="1928" spans="1:97" s="827" customFormat="1" ht="9.75" customHeight="1">
      <c r="BG1928" s="828"/>
      <c r="BH1928" s="828"/>
      <c r="BI1928" s="828"/>
      <c r="BJ1928" s="828"/>
      <c r="BK1928" s="828"/>
      <c r="BL1928" s="829"/>
      <c r="BM1928" s="829"/>
      <c r="BN1928" s="829"/>
      <c r="BO1928" s="829"/>
      <c r="BP1928" s="829"/>
      <c r="BQ1928" s="829"/>
      <c r="BR1928" s="829"/>
      <c r="BS1928" s="829"/>
      <c r="BT1928" s="829"/>
      <c r="BU1928" s="829"/>
      <c r="BV1928" s="829"/>
      <c r="BW1928" s="829"/>
      <c r="BX1928" s="829"/>
      <c r="BY1928" s="829"/>
      <c r="BZ1928" s="829"/>
      <c r="CA1928" s="829"/>
    </row>
    <row r="1929" spans="1:97" s="830" customFormat="1" ht="12.75" customHeight="1">
      <c r="B1929" s="831"/>
      <c r="C1929" s="831"/>
      <c r="D1929" s="831"/>
      <c r="E1929" s="858" t="s">
        <v>1513</v>
      </c>
      <c r="F1929" s="859"/>
      <c r="G1929" s="859"/>
      <c r="H1929" s="859"/>
      <c r="I1929" s="859"/>
      <c r="J1929" s="859"/>
      <c r="K1929" s="859"/>
      <c r="L1929" s="859"/>
      <c r="M1929" s="859"/>
      <c r="N1929" s="859"/>
      <c r="O1929" s="859"/>
      <c r="P1929" s="859"/>
      <c r="Q1929" s="859"/>
      <c r="R1929" s="859"/>
      <c r="S1929" s="859"/>
      <c r="T1929" s="859"/>
      <c r="U1929" s="859"/>
      <c r="V1929" s="859"/>
      <c r="W1929" s="859"/>
      <c r="X1929" s="859"/>
      <c r="Y1929" s="859"/>
      <c r="Z1929" s="859"/>
      <c r="AA1929" s="859"/>
      <c r="AB1929" s="859"/>
      <c r="AC1929" s="859"/>
      <c r="AD1929" s="859"/>
      <c r="AE1929" s="860"/>
      <c r="AF1929" s="864"/>
      <c r="AG1929" s="865"/>
      <c r="AH1929" s="865"/>
      <c r="AI1929" s="865"/>
      <c r="AJ1929" s="865"/>
      <c r="AK1929" s="865"/>
      <c r="AL1929" s="865"/>
      <c r="AM1929" s="865"/>
      <c r="AN1929" s="865"/>
      <c r="AO1929" s="865"/>
      <c r="AP1929" s="866"/>
      <c r="AQ1929" s="870"/>
      <c r="AR1929" s="870"/>
      <c r="AS1929" s="870"/>
      <c r="AT1929" s="870"/>
      <c r="AU1929" s="870"/>
      <c r="AV1929" s="870"/>
      <c r="AW1929" s="870"/>
      <c r="AX1929" s="870"/>
      <c r="AY1929" s="870"/>
      <c r="AZ1929" s="870"/>
      <c r="BA1929" s="870"/>
      <c r="BB1929" s="870"/>
      <c r="BC1929" s="870"/>
      <c r="BD1929" s="870"/>
      <c r="BE1929" s="870"/>
      <c r="BF1929" s="870"/>
      <c r="BG1929" s="832"/>
      <c r="BH1929" s="832"/>
      <c r="BI1929" s="832"/>
      <c r="BJ1929" s="832"/>
      <c r="BK1929" s="832"/>
      <c r="BL1929" s="832"/>
      <c r="BM1929" s="857" t="s">
        <v>82</v>
      </c>
      <c r="BN1929" s="857"/>
      <c r="BO1929" s="857"/>
      <c r="BP1929" s="857"/>
      <c r="BQ1929" s="857"/>
      <c r="BR1929" s="857"/>
      <c r="BS1929" s="857"/>
      <c r="BT1929" s="857"/>
      <c r="BU1929" s="857"/>
      <c r="BV1929" s="857"/>
      <c r="BW1929" s="857"/>
      <c r="BX1929" s="832"/>
      <c r="BY1929" s="832"/>
      <c r="BZ1929" s="832"/>
      <c r="CA1929" s="832"/>
      <c r="CB1929" s="832"/>
      <c r="CC1929" s="832"/>
      <c r="CD1929" s="832"/>
      <c r="CE1929" s="832"/>
      <c r="CF1929" s="832"/>
      <c r="CG1929" s="832"/>
      <c r="CH1929" s="832"/>
      <c r="CK1929" s="833"/>
      <c r="CL1929" s="834"/>
      <c r="CM1929" s="834"/>
      <c r="CN1929" s="834"/>
      <c r="CO1929" s="834"/>
      <c r="CP1929" s="834"/>
      <c r="CQ1929" s="834"/>
      <c r="CR1929" s="834"/>
      <c r="CS1929" s="834"/>
    </row>
    <row r="1930" spans="1:97" s="830" customFormat="1" ht="12.75" customHeight="1">
      <c r="B1930" s="831"/>
      <c r="C1930" s="831"/>
      <c r="D1930" s="831"/>
      <c r="E1930" s="861"/>
      <c r="F1930" s="862"/>
      <c r="G1930" s="862"/>
      <c r="H1930" s="862"/>
      <c r="I1930" s="862"/>
      <c r="J1930" s="862"/>
      <c r="K1930" s="862"/>
      <c r="L1930" s="862"/>
      <c r="M1930" s="862"/>
      <c r="N1930" s="862"/>
      <c r="O1930" s="862"/>
      <c r="P1930" s="862"/>
      <c r="Q1930" s="862"/>
      <c r="R1930" s="862"/>
      <c r="S1930" s="862"/>
      <c r="T1930" s="862"/>
      <c r="U1930" s="862"/>
      <c r="V1930" s="862"/>
      <c r="W1930" s="862"/>
      <c r="X1930" s="862"/>
      <c r="Y1930" s="862"/>
      <c r="Z1930" s="862"/>
      <c r="AA1930" s="862"/>
      <c r="AB1930" s="862"/>
      <c r="AC1930" s="862"/>
      <c r="AD1930" s="862"/>
      <c r="AE1930" s="863"/>
      <c r="AF1930" s="867"/>
      <c r="AG1930" s="868"/>
      <c r="AH1930" s="868"/>
      <c r="AI1930" s="868"/>
      <c r="AJ1930" s="868"/>
      <c r="AK1930" s="868"/>
      <c r="AL1930" s="868"/>
      <c r="AM1930" s="868"/>
      <c r="AN1930" s="868"/>
      <c r="AO1930" s="868"/>
      <c r="AP1930" s="869"/>
      <c r="AQ1930" s="870"/>
      <c r="AR1930" s="870"/>
      <c r="AS1930" s="870"/>
      <c r="AT1930" s="870"/>
      <c r="AU1930" s="870"/>
      <c r="AV1930" s="870"/>
      <c r="AW1930" s="870"/>
      <c r="AX1930" s="870"/>
      <c r="AY1930" s="870"/>
      <c r="AZ1930" s="870"/>
      <c r="BA1930" s="870"/>
      <c r="BB1930" s="870"/>
      <c r="BC1930" s="870"/>
      <c r="BD1930" s="870"/>
      <c r="BE1930" s="870"/>
      <c r="BF1930" s="870"/>
      <c r="BG1930" s="832"/>
      <c r="BH1930" s="832"/>
      <c r="BI1930" s="832"/>
      <c r="BJ1930" s="832"/>
      <c r="BK1930" s="832"/>
      <c r="BL1930" s="832"/>
      <c r="BM1930" s="832"/>
      <c r="BN1930" s="832"/>
      <c r="BO1930" s="832"/>
      <c r="BP1930" s="832"/>
      <c r="BQ1930" s="832"/>
      <c r="BR1930" s="832"/>
      <c r="BS1930" s="832"/>
      <c r="BT1930" s="832"/>
      <c r="BU1930" s="832"/>
      <c r="BV1930" s="832"/>
      <c r="BW1930" s="832"/>
      <c r="BX1930" s="832"/>
      <c r="BY1930" s="832"/>
      <c r="BZ1930" s="832"/>
      <c r="CA1930" s="832"/>
      <c r="CB1930" s="832"/>
      <c r="CC1930" s="832"/>
      <c r="CD1930" s="832"/>
      <c r="CE1930" s="832"/>
      <c r="CF1930" s="832"/>
      <c r="CG1930" s="832"/>
      <c r="CH1930" s="832"/>
      <c r="CK1930" s="833"/>
      <c r="CL1930" s="833"/>
      <c r="CM1930" s="833"/>
      <c r="CN1930" s="833"/>
      <c r="CO1930" s="833"/>
      <c r="CP1930" s="834"/>
      <c r="CQ1930" s="834"/>
      <c r="CR1930" s="834"/>
      <c r="CS1930" s="834"/>
    </row>
    <row r="1931" spans="1:97" s="35" customFormat="1" ht="12.75" customHeight="1">
      <c r="A1931" s="264"/>
      <c r="B1931" s="36"/>
      <c r="C1931" s="36"/>
      <c r="D1931" s="36"/>
      <c r="E1931" s="36"/>
      <c r="F1931" s="36"/>
      <c r="G1931" s="36"/>
      <c r="H1931" s="36"/>
      <c r="I1931" s="36"/>
      <c r="J1931" s="36"/>
      <c r="K1931" s="36"/>
      <c r="L1931" s="36"/>
      <c r="M1931" s="36"/>
      <c r="N1931" s="36"/>
      <c r="O1931" s="36"/>
      <c r="P1931" s="36"/>
      <c r="Q1931" s="36"/>
      <c r="R1931" s="36"/>
      <c r="S1931" s="36"/>
      <c r="BF1931" s="141"/>
      <c r="BG1931" s="142"/>
      <c r="BH1931" s="142"/>
      <c r="BI1931" s="142"/>
      <c r="BJ1931" s="142"/>
      <c r="BK1931" s="142"/>
      <c r="BL1931" s="142"/>
      <c r="BM1931" s="130"/>
      <c r="BN1931" s="130"/>
      <c r="BO1931" s="130"/>
      <c r="BP1931" s="130"/>
      <c r="BQ1931" s="130"/>
      <c r="BR1931" s="130"/>
      <c r="BS1931" s="130"/>
      <c r="BT1931" s="130"/>
      <c r="BU1931" s="130"/>
      <c r="BV1931" s="130"/>
      <c r="BW1931" s="130"/>
      <c r="BX1931" s="130"/>
      <c r="BY1931" s="130"/>
      <c r="BZ1931" s="130"/>
      <c r="CA1931" s="130"/>
      <c r="CB1931" s="130"/>
    </row>
    <row r="1932" spans="1:97" s="35" customFormat="1" ht="19.5" customHeight="1">
      <c r="A1932" s="113" t="s">
        <v>881</v>
      </c>
      <c r="B1932" s="90"/>
      <c r="C1932" s="90"/>
      <c r="D1932" s="36"/>
      <c r="E1932" s="36"/>
      <c r="F1932" s="36"/>
      <c r="G1932" s="36"/>
      <c r="H1932" s="36"/>
      <c r="I1932" s="36"/>
      <c r="J1932" s="36"/>
      <c r="K1932" s="36"/>
      <c r="L1932" s="36"/>
      <c r="M1932" s="36"/>
      <c r="N1932" s="36"/>
      <c r="O1932" s="36"/>
      <c r="P1932" s="36"/>
      <c r="Q1932" s="36"/>
      <c r="R1932" s="36"/>
      <c r="S1932" s="36"/>
      <c r="BF1932" s="141"/>
      <c r="BG1932" s="142"/>
      <c r="BH1932" s="142"/>
      <c r="BI1932" s="142"/>
      <c r="BJ1932" s="142"/>
      <c r="BK1932" s="142"/>
      <c r="BL1932" s="142"/>
      <c r="BM1932" s="130"/>
      <c r="BN1932" s="130"/>
      <c r="BO1932" s="130"/>
      <c r="BP1932" s="130"/>
      <c r="BQ1932" s="130"/>
      <c r="BR1932" s="130"/>
      <c r="BS1932" s="130"/>
      <c r="BT1932" s="130"/>
      <c r="BU1932" s="130"/>
      <c r="BV1932" s="130"/>
      <c r="BW1932" s="130"/>
      <c r="BX1932" s="130"/>
      <c r="BY1932" s="130"/>
      <c r="BZ1932" s="130"/>
      <c r="CA1932" s="130"/>
      <c r="CB1932" s="130"/>
    </row>
    <row r="1933" spans="1:97" s="15" customFormat="1" ht="17.25" customHeight="1">
      <c r="A1933" s="113"/>
      <c r="B1933" s="925" t="s">
        <v>1564</v>
      </c>
      <c r="C1933" s="926"/>
      <c r="D1933" s="926"/>
      <c r="E1933" s="926"/>
      <c r="F1933" s="926"/>
      <c r="G1933" s="926"/>
      <c r="H1933" s="926"/>
      <c r="I1933" s="926"/>
      <c r="J1933" s="926"/>
      <c r="K1933" s="926"/>
      <c r="L1933" s="926"/>
      <c r="M1933" s="926"/>
      <c r="N1933" s="926"/>
      <c r="O1933" s="926"/>
      <c r="P1933" s="926"/>
      <c r="Q1933" s="926"/>
      <c r="R1933" s="926"/>
      <c r="S1933" s="926"/>
      <c r="T1933" s="926"/>
      <c r="U1933" s="926"/>
      <c r="V1933" s="926"/>
      <c r="W1933" s="926"/>
      <c r="X1933" s="926"/>
      <c r="Y1933" s="926"/>
      <c r="Z1933" s="926"/>
      <c r="AA1933" s="926"/>
      <c r="AB1933" s="926"/>
      <c r="AC1933" s="926"/>
      <c r="AD1933" s="926"/>
      <c r="AE1933" s="926"/>
      <c r="AF1933" s="926"/>
      <c r="AG1933" s="926"/>
      <c r="AH1933" s="926"/>
      <c r="AI1933" s="926"/>
      <c r="AJ1933" s="926"/>
      <c r="AK1933" s="926"/>
      <c r="AL1933" s="926"/>
      <c r="AM1933" s="926"/>
      <c r="AN1933" s="926"/>
      <c r="AO1933" s="926"/>
      <c r="AP1933" s="926"/>
      <c r="AQ1933" s="926"/>
      <c r="AR1933" s="926"/>
      <c r="AS1933" s="926"/>
      <c r="AT1933" s="926"/>
      <c r="AU1933" s="926"/>
      <c r="AV1933" s="926"/>
      <c r="AW1933" s="926"/>
      <c r="AX1933" s="926"/>
      <c r="AY1933" s="926"/>
      <c r="AZ1933" s="926"/>
      <c r="BA1933" s="926"/>
      <c r="BB1933" s="926"/>
      <c r="BC1933" s="926"/>
      <c r="BD1933" s="926"/>
      <c r="BE1933" s="926"/>
      <c r="BF1933" s="926"/>
      <c r="BG1933" s="926"/>
      <c r="BH1933" s="926"/>
      <c r="BI1933" s="926"/>
      <c r="BJ1933" s="926"/>
      <c r="BK1933" s="926"/>
      <c r="BL1933" s="927"/>
      <c r="BM1933" s="103"/>
      <c r="BN1933" s="103"/>
      <c r="BO1933" s="103"/>
      <c r="BP1933" s="103"/>
      <c r="BQ1933" s="103"/>
      <c r="BR1933" s="103"/>
      <c r="BS1933" s="103"/>
      <c r="BT1933" s="103"/>
      <c r="BU1933" s="103"/>
    </row>
    <row r="1934" spans="1:97" s="16" customFormat="1" ht="12.75" customHeight="1">
      <c r="A1934" s="262"/>
      <c r="B1934" s="969" t="s">
        <v>30</v>
      </c>
      <c r="C1934" s="970"/>
      <c r="D1934" s="971"/>
      <c r="E1934" s="931" t="s">
        <v>762</v>
      </c>
      <c r="F1934" s="932"/>
      <c r="G1934" s="932"/>
      <c r="H1934" s="932"/>
      <c r="I1934" s="932"/>
      <c r="J1934" s="932"/>
      <c r="K1934" s="932"/>
      <c r="L1934" s="932"/>
      <c r="M1934" s="932"/>
      <c r="N1934" s="932"/>
      <c r="O1934" s="932"/>
      <c r="P1934" s="932"/>
      <c r="Q1934" s="932"/>
      <c r="R1934" s="932"/>
      <c r="S1934" s="932"/>
      <c r="T1934" s="932"/>
      <c r="U1934" s="932"/>
      <c r="V1934" s="932"/>
      <c r="W1934" s="932"/>
      <c r="X1934" s="932"/>
      <c r="Y1934" s="932"/>
      <c r="Z1934" s="932"/>
      <c r="AA1934" s="932"/>
      <c r="AB1934" s="932"/>
      <c r="AC1934" s="932"/>
      <c r="AD1934" s="932"/>
      <c r="AE1934" s="932"/>
      <c r="AF1934" s="932"/>
      <c r="AG1934" s="932"/>
      <c r="AH1934" s="932"/>
      <c r="AI1934" s="932"/>
      <c r="AJ1934" s="932"/>
      <c r="AK1934" s="932"/>
      <c r="AL1934" s="932"/>
      <c r="AM1934" s="932"/>
      <c r="AN1934" s="932"/>
      <c r="AO1934" s="932"/>
      <c r="AP1934" s="932"/>
      <c r="AQ1934" s="932"/>
      <c r="AR1934" s="932"/>
      <c r="AS1934" s="932"/>
      <c r="AT1934" s="932"/>
      <c r="AU1934" s="932"/>
      <c r="AV1934" s="932"/>
      <c r="AW1934" s="932"/>
      <c r="AX1934" s="932"/>
      <c r="AY1934" s="932"/>
      <c r="AZ1934" s="932"/>
      <c r="BA1934" s="932"/>
      <c r="BB1934" s="932"/>
      <c r="BC1934" s="932"/>
      <c r="BD1934" s="932"/>
      <c r="BE1934" s="932"/>
      <c r="BF1934" s="933"/>
      <c r="BG1934" s="899"/>
      <c r="BH1934" s="900"/>
      <c r="BI1934" s="900"/>
      <c r="BJ1934" s="900"/>
      <c r="BK1934" s="900"/>
      <c r="BL1934" s="901"/>
      <c r="BM1934" s="137"/>
      <c r="BN1934" s="137"/>
      <c r="BO1934" s="137"/>
      <c r="BP1934" s="137"/>
      <c r="BQ1934" s="137"/>
      <c r="BR1934" s="137"/>
      <c r="BS1934" s="137"/>
      <c r="BT1934" s="137"/>
      <c r="BU1934" s="137"/>
      <c r="BV1934" s="137"/>
      <c r="BW1934" s="137"/>
      <c r="BX1934" s="137"/>
      <c r="BY1934" s="137"/>
      <c r="BZ1934" s="137"/>
      <c r="CA1934" s="137"/>
      <c r="CB1934" s="137"/>
    </row>
    <row r="1935" spans="1:97" s="16" customFormat="1" ht="12.75" customHeight="1">
      <c r="A1935" s="262"/>
      <c r="B1935" s="972"/>
      <c r="C1935" s="973"/>
      <c r="D1935" s="974"/>
      <c r="E1935" s="934"/>
      <c r="F1935" s="935"/>
      <c r="G1935" s="935"/>
      <c r="H1935" s="935"/>
      <c r="I1935" s="935"/>
      <c r="J1935" s="935"/>
      <c r="K1935" s="935"/>
      <c r="L1935" s="935"/>
      <c r="M1935" s="935"/>
      <c r="N1935" s="935"/>
      <c r="O1935" s="935"/>
      <c r="P1935" s="935"/>
      <c r="Q1935" s="935"/>
      <c r="R1935" s="935"/>
      <c r="S1935" s="935"/>
      <c r="T1935" s="935"/>
      <c r="U1935" s="935"/>
      <c r="V1935" s="935"/>
      <c r="W1935" s="935"/>
      <c r="X1935" s="935"/>
      <c r="Y1935" s="935"/>
      <c r="Z1935" s="935"/>
      <c r="AA1935" s="935"/>
      <c r="AB1935" s="935"/>
      <c r="AC1935" s="935"/>
      <c r="AD1935" s="935"/>
      <c r="AE1935" s="935"/>
      <c r="AF1935" s="935"/>
      <c r="AG1935" s="935"/>
      <c r="AH1935" s="935"/>
      <c r="AI1935" s="935"/>
      <c r="AJ1935" s="935"/>
      <c r="AK1935" s="935"/>
      <c r="AL1935" s="935"/>
      <c r="AM1935" s="935"/>
      <c r="AN1935" s="935"/>
      <c r="AO1935" s="935"/>
      <c r="AP1935" s="935"/>
      <c r="AQ1935" s="935"/>
      <c r="AR1935" s="935"/>
      <c r="AS1935" s="935"/>
      <c r="AT1935" s="935"/>
      <c r="AU1935" s="935"/>
      <c r="AV1935" s="935"/>
      <c r="AW1935" s="935"/>
      <c r="AX1935" s="935"/>
      <c r="AY1935" s="935"/>
      <c r="AZ1935" s="935"/>
      <c r="BA1935" s="935"/>
      <c r="BB1935" s="935"/>
      <c r="BC1935" s="935"/>
      <c r="BD1935" s="935"/>
      <c r="BE1935" s="935"/>
      <c r="BF1935" s="936"/>
      <c r="BG1935" s="902"/>
      <c r="BH1935" s="903"/>
      <c r="BI1935" s="903"/>
      <c r="BJ1935" s="903"/>
      <c r="BK1935" s="903"/>
      <c r="BL1935" s="904"/>
      <c r="BM1935" s="137"/>
      <c r="BN1935" s="137"/>
      <c r="BO1935" s="137"/>
      <c r="BP1935" s="137"/>
      <c r="BQ1935" s="137"/>
      <c r="BR1935" s="137"/>
      <c r="BS1935" s="137"/>
      <c r="BT1935" s="137"/>
      <c r="BU1935" s="137"/>
      <c r="BV1935" s="137"/>
      <c r="BW1935" s="137"/>
      <c r="BX1935" s="137"/>
      <c r="BY1935" s="137"/>
      <c r="BZ1935" s="137"/>
      <c r="CA1935" s="137"/>
      <c r="CB1935" s="137"/>
    </row>
    <row r="1936" spans="1:97" s="16" customFormat="1" ht="12.75" customHeight="1">
      <c r="A1936" s="262"/>
      <c r="B1936" s="975"/>
      <c r="C1936" s="976"/>
      <c r="D1936" s="977"/>
      <c r="E1936" s="934"/>
      <c r="F1936" s="935"/>
      <c r="G1936" s="935"/>
      <c r="H1936" s="935"/>
      <c r="I1936" s="935"/>
      <c r="J1936" s="935"/>
      <c r="K1936" s="935"/>
      <c r="L1936" s="935"/>
      <c r="M1936" s="935"/>
      <c r="N1936" s="935"/>
      <c r="O1936" s="935"/>
      <c r="P1936" s="935"/>
      <c r="Q1936" s="935"/>
      <c r="R1936" s="935"/>
      <c r="S1936" s="935"/>
      <c r="T1936" s="935"/>
      <c r="U1936" s="935"/>
      <c r="V1936" s="935"/>
      <c r="W1936" s="935"/>
      <c r="X1936" s="935"/>
      <c r="Y1936" s="935"/>
      <c r="Z1936" s="935"/>
      <c r="AA1936" s="935"/>
      <c r="AB1936" s="935"/>
      <c r="AC1936" s="935"/>
      <c r="AD1936" s="935"/>
      <c r="AE1936" s="935"/>
      <c r="AF1936" s="935"/>
      <c r="AG1936" s="935"/>
      <c r="AH1936" s="935"/>
      <c r="AI1936" s="935"/>
      <c r="AJ1936" s="935"/>
      <c r="AK1936" s="935"/>
      <c r="AL1936" s="935"/>
      <c r="AM1936" s="935"/>
      <c r="AN1936" s="935"/>
      <c r="AO1936" s="935"/>
      <c r="AP1936" s="935"/>
      <c r="AQ1936" s="935"/>
      <c r="AR1936" s="935"/>
      <c r="AS1936" s="935"/>
      <c r="AT1936" s="935"/>
      <c r="AU1936" s="935"/>
      <c r="AV1936" s="935"/>
      <c r="AW1936" s="935"/>
      <c r="AX1936" s="935"/>
      <c r="AY1936" s="935"/>
      <c r="AZ1936" s="935"/>
      <c r="BA1936" s="935"/>
      <c r="BB1936" s="935"/>
      <c r="BC1936" s="935"/>
      <c r="BD1936" s="935"/>
      <c r="BE1936" s="935"/>
      <c r="BF1936" s="936"/>
      <c r="BG1936" s="902"/>
      <c r="BH1936" s="903"/>
      <c r="BI1936" s="903"/>
      <c r="BJ1936" s="903"/>
      <c r="BK1936" s="903"/>
      <c r="BL1936" s="904"/>
      <c r="BM1936" s="137"/>
      <c r="BN1936" s="137"/>
      <c r="BO1936" s="137"/>
      <c r="BP1936" s="137"/>
      <c r="BQ1936" s="137"/>
      <c r="BR1936" s="137"/>
      <c r="BS1936" s="137"/>
      <c r="BT1936" s="137"/>
      <c r="BU1936" s="137"/>
      <c r="BV1936" s="137"/>
      <c r="BW1936" s="137"/>
      <c r="BX1936" s="137"/>
      <c r="BY1936" s="137"/>
      <c r="BZ1936" s="137"/>
      <c r="CA1936" s="137"/>
      <c r="CB1936" s="137"/>
    </row>
    <row r="1937" spans="1:80" s="16" customFormat="1" ht="12.75" customHeight="1">
      <c r="A1937" s="262"/>
      <c r="B1937" s="969" t="s">
        <v>33</v>
      </c>
      <c r="C1937" s="970"/>
      <c r="D1937" s="971"/>
      <c r="E1937" s="931" t="s">
        <v>761</v>
      </c>
      <c r="F1937" s="932"/>
      <c r="G1937" s="932"/>
      <c r="H1937" s="932"/>
      <c r="I1937" s="932"/>
      <c r="J1937" s="932"/>
      <c r="K1937" s="932"/>
      <c r="L1937" s="932"/>
      <c r="M1937" s="932"/>
      <c r="N1937" s="932"/>
      <c r="O1937" s="932"/>
      <c r="P1937" s="932"/>
      <c r="Q1937" s="932"/>
      <c r="R1937" s="932"/>
      <c r="S1937" s="932"/>
      <c r="T1937" s="932"/>
      <c r="U1937" s="932"/>
      <c r="V1937" s="932"/>
      <c r="W1937" s="932"/>
      <c r="X1937" s="932"/>
      <c r="Y1937" s="932"/>
      <c r="Z1937" s="932"/>
      <c r="AA1937" s="932"/>
      <c r="AB1937" s="932"/>
      <c r="AC1937" s="932"/>
      <c r="AD1937" s="932"/>
      <c r="AE1937" s="932"/>
      <c r="AF1937" s="932"/>
      <c r="AG1937" s="932"/>
      <c r="AH1937" s="932"/>
      <c r="AI1937" s="932"/>
      <c r="AJ1937" s="932"/>
      <c r="AK1937" s="932"/>
      <c r="AL1937" s="932"/>
      <c r="AM1937" s="932"/>
      <c r="AN1937" s="932"/>
      <c r="AO1937" s="932"/>
      <c r="AP1937" s="932"/>
      <c r="AQ1937" s="932"/>
      <c r="AR1937" s="932"/>
      <c r="AS1937" s="932"/>
      <c r="AT1937" s="932"/>
      <c r="AU1937" s="932"/>
      <c r="AV1937" s="932"/>
      <c r="AW1937" s="932"/>
      <c r="AX1937" s="932"/>
      <c r="AY1937" s="932"/>
      <c r="AZ1937" s="932"/>
      <c r="BA1937" s="932"/>
      <c r="BB1937" s="932"/>
      <c r="BC1937" s="932"/>
      <c r="BD1937" s="932"/>
      <c r="BE1937" s="932"/>
      <c r="BF1937" s="933"/>
      <c r="BG1937" s="899"/>
      <c r="BH1937" s="900"/>
      <c r="BI1937" s="900"/>
      <c r="BJ1937" s="900"/>
      <c r="BK1937" s="900"/>
      <c r="BL1937" s="901"/>
      <c r="BM1937" s="137"/>
      <c r="BN1937" s="137"/>
      <c r="BO1937" s="137"/>
      <c r="BP1937" s="137"/>
      <c r="BQ1937" s="137"/>
      <c r="BR1937" s="137"/>
      <c r="BS1937" s="137"/>
      <c r="BT1937" s="137"/>
      <c r="BU1937" s="137"/>
      <c r="BV1937" s="137"/>
      <c r="BW1937" s="137"/>
      <c r="BX1937" s="137"/>
      <c r="BY1937" s="137"/>
      <c r="BZ1937" s="137"/>
      <c r="CA1937" s="137"/>
      <c r="CB1937" s="137"/>
    </row>
    <row r="1938" spans="1:80" s="16" customFormat="1" ht="12.75" customHeight="1">
      <c r="A1938" s="262"/>
      <c r="B1938" s="972"/>
      <c r="C1938" s="973"/>
      <c r="D1938" s="974"/>
      <c r="E1938" s="934"/>
      <c r="F1938" s="935"/>
      <c r="G1938" s="935"/>
      <c r="H1938" s="935"/>
      <c r="I1938" s="935"/>
      <c r="J1938" s="935"/>
      <c r="K1938" s="935"/>
      <c r="L1938" s="935"/>
      <c r="M1938" s="935"/>
      <c r="N1938" s="935"/>
      <c r="O1938" s="935"/>
      <c r="P1938" s="935"/>
      <c r="Q1938" s="935"/>
      <c r="R1938" s="935"/>
      <c r="S1938" s="935"/>
      <c r="T1938" s="935"/>
      <c r="U1938" s="935"/>
      <c r="V1938" s="935"/>
      <c r="W1938" s="935"/>
      <c r="X1938" s="935"/>
      <c r="Y1938" s="935"/>
      <c r="Z1938" s="935"/>
      <c r="AA1938" s="935"/>
      <c r="AB1938" s="935"/>
      <c r="AC1938" s="935"/>
      <c r="AD1938" s="935"/>
      <c r="AE1938" s="935"/>
      <c r="AF1938" s="935"/>
      <c r="AG1938" s="935"/>
      <c r="AH1938" s="935"/>
      <c r="AI1938" s="935"/>
      <c r="AJ1938" s="935"/>
      <c r="AK1938" s="935"/>
      <c r="AL1938" s="935"/>
      <c r="AM1938" s="935"/>
      <c r="AN1938" s="935"/>
      <c r="AO1938" s="935"/>
      <c r="AP1938" s="935"/>
      <c r="AQ1938" s="935"/>
      <c r="AR1938" s="935"/>
      <c r="AS1938" s="935"/>
      <c r="AT1938" s="935"/>
      <c r="AU1938" s="935"/>
      <c r="AV1938" s="935"/>
      <c r="AW1938" s="935"/>
      <c r="AX1938" s="935"/>
      <c r="AY1938" s="935"/>
      <c r="AZ1938" s="935"/>
      <c r="BA1938" s="935"/>
      <c r="BB1938" s="935"/>
      <c r="BC1938" s="935"/>
      <c r="BD1938" s="935"/>
      <c r="BE1938" s="935"/>
      <c r="BF1938" s="936"/>
      <c r="BG1938" s="902"/>
      <c r="BH1938" s="903"/>
      <c r="BI1938" s="903"/>
      <c r="BJ1938" s="903"/>
      <c r="BK1938" s="903"/>
      <c r="BL1938" s="904"/>
      <c r="BM1938" s="137"/>
      <c r="BN1938" s="137"/>
      <c r="BO1938" s="137"/>
      <c r="BP1938" s="137"/>
      <c r="BQ1938" s="137"/>
      <c r="BR1938" s="137"/>
      <c r="BS1938" s="137"/>
      <c r="BT1938" s="137"/>
      <c r="BU1938" s="137"/>
      <c r="BV1938" s="137"/>
      <c r="BW1938" s="137"/>
      <c r="BX1938" s="137"/>
      <c r="BY1938" s="137"/>
      <c r="BZ1938" s="137"/>
      <c r="CA1938" s="137"/>
      <c r="CB1938" s="137"/>
    </row>
    <row r="1939" spans="1:80" s="16" customFormat="1" ht="12.75" customHeight="1">
      <c r="A1939" s="262"/>
      <c r="B1939" s="975"/>
      <c r="C1939" s="976"/>
      <c r="D1939" s="977"/>
      <c r="E1939" s="934"/>
      <c r="F1939" s="935"/>
      <c r="G1939" s="935"/>
      <c r="H1939" s="935"/>
      <c r="I1939" s="935"/>
      <c r="J1939" s="935"/>
      <c r="K1939" s="935"/>
      <c r="L1939" s="935"/>
      <c r="M1939" s="935"/>
      <c r="N1939" s="935"/>
      <c r="O1939" s="935"/>
      <c r="P1939" s="935"/>
      <c r="Q1939" s="935"/>
      <c r="R1939" s="935"/>
      <c r="S1939" s="935"/>
      <c r="T1939" s="935"/>
      <c r="U1939" s="935"/>
      <c r="V1939" s="935"/>
      <c r="W1939" s="935"/>
      <c r="X1939" s="935"/>
      <c r="Y1939" s="935"/>
      <c r="Z1939" s="935"/>
      <c r="AA1939" s="935"/>
      <c r="AB1939" s="935"/>
      <c r="AC1939" s="935"/>
      <c r="AD1939" s="935"/>
      <c r="AE1939" s="935"/>
      <c r="AF1939" s="935"/>
      <c r="AG1939" s="935"/>
      <c r="AH1939" s="935"/>
      <c r="AI1939" s="935"/>
      <c r="AJ1939" s="935"/>
      <c r="AK1939" s="935"/>
      <c r="AL1939" s="935"/>
      <c r="AM1939" s="935"/>
      <c r="AN1939" s="935"/>
      <c r="AO1939" s="935"/>
      <c r="AP1939" s="935"/>
      <c r="AQ1939" s="935"/>
      <c r="AR1939" s="935"/>
      <c r="AS1939" s="935"/>
      <c r="AT1939" s="935"/>
      <c r="AU1939" s="935"/>
      <c r="AV1939" s="935"/>
      <c r="AW1939" s="935"/>
      <c r="AX1939" s="935"/>
      <c r="AY1939" s="935"/>
      <c r="AZ1939" s="935"/>
      <c r="BA1939" s="935"/>
      <c r="BB1939" s="935"/>
      <c r="BC1939" s="935"/>
      <c r="BD1939" s="935"/>
      <c r="BE1939" s="935"/>
      <c r="BF1939" s="936"/>
      <c r="BG1939" s="902"/>
      <c r="BH1939" s="903"/>
      <c r="BI1939" s="903"/>
      <c r="BJ1939" s="903"/>
      <c r="BK1939" s="903"/>
      <c r="BL1939" s="904"/>
      <c r="BM1939" s="137"/>
      <c r="BN1939" s="137"/>
      <c r="BO1939" s="137"/>
      <c r="BP1939" s="137"/>
      <c r="BQ1939" s="137"/>
      <c r="BR1939" s="137"/>
      <c r="BS1939" s="137"/>
      <c r="BT1939" s="137"/>
      <c r="BU1939" s="137"/>
      <c r="BV1939" s="137"/>
      <c r="BW1939" s="137"/>
      <c r="BX1939" s="137"/>
      <c r="BY1939" s="137"/>
      <c r="BZ1939" s="137"/>
      <c r="CA1939" s="137"/>
      <c r="CB1939" s="137"/>
    </row>
    <row r="1940" spans="1:80" s="16" customFormat="1" ht="12.75" customHeight="1">
      <c r="A1940" s="262"/>
      <c r="B1940" s="969" t="s">
        <v>34</v>
      </c>
      <c r="C1940" s="970"/>
      <c r="D1940" s="971"/>
      <c r="E1940" s="931" t="s">
        <v>763</v>
      </c>
      <c r="F1940" s="932"/>
      <c r="G1940" s="932"/>
      <c r="H1940" s="932"/>
      <c r="I1940" s="932"/>
      <c r="J1940" s="932"/>
      <c r="K1940" s="932"/>
      <c r="L1940" s="932"/>
      <c r="M1940" s="932"/>
      <c r="N1940" s="932"/>
      <c r="O1940" s="932"/>
      <c r="P1940" s="932"/>
      <c r="Q1940" s="932"/>
      <c r="R1940" s="932"/>
      <c r="S1940" s="932"/>
      <c r="T1940" s="932"/>
      <c r="U1940" s="932"/>
      <c r="V1940" s="932"/>
      <c r="W1940" s="932"/>
      <c r="X1940" s="932"/>
      <c r="Y1940" s="932"/>
      <c r="Z1940" s="932"/>
      <c r="AA1940" s="932"/>
      <c r="AB1940" s="932"/>
      <c r="AC1940" s="932"/>
      <c r="AD1940" s="932"/>
      <c r="AE1940" s="932"/>
      <c r="AF1940" s="932"/>
      <c r="AG1940" s="932"/>
      <c r="AH1940" s="932"/>
      <c r="AI1940" s="932"/>
      <c r="AJ1940" s="932"/>
      <c r="AK1940" s="932"/>
      <c r="AL1940" s="932"/>
      <c r="AM1940" s="932"/>
      <c r="AN1940" s="932"/>
      <c r="AO1940" s="932"/>
      <c r="AP1940" s="932"/>
      <c r="AQ1940" s="932"/>
      <c r="AR1940" s="932"/>
      <c r="AS1940" s="932"/>
      <c r="AT1940" s="932"/>
      <c r="AU1940" s="932"/>
      <c r="AV1940" s="932"/>
      <c r="AW1940" s="932"/>
      <c r="AX1940" s="932"/>
      <c r="AY1940" s="932"/>
      <c r="AZ1940" s="932"/>
      <c r="BA1940" s="932"/>
      <c r="BB1940" s="932"/>
      <c r="BC1940" s="932"/>
      <c r="BD1940" s="932"/>
      <c r="BE1940" s="932"/>
      <c r="BF1940" s="933"/>
      <c r="BG1940" s="899"/>
      <c r="BH1940" s="900"/>
      <c r="BI1940" s="900"/>
      <c r="BJ1940" s="900"/>
      <c r="BK1940" s="900"/>
      <c r="BL1940" s="901"/>
      <c r="BM1940" s="137"/>
      <c r="BN1940" s="137"/>
      <c r="BO1940" s="137"/>
      <c r="BP1940" s="137"/>
      <c r="BQ1940" s="137"/>
      <c r="BR1940" s="137"/>
      <c r="BS1940" s="137"/>
      <c r="BT1940" s="137"/>
      <c r="BU1940" s="137"/>
      <c r="BV1940" s="137"/>
      <c r="BW1940" s="137"/>
      <c r="BX1940" s="137"/>
      <c r="BY1940" s="137"/>
      <c r="BZ1940" s="137"/>
      <c r="CA1940" s="137"/>
      <c r="CB1940" s="137"/>
    </row>
    <row r="1941" spans="1:80" s="16" customFormat="1" ht="12.75" customHeight="1">
      <c r="A1941" s="262"/>
      <c r="B1941" s="972"/>
      <c r="C1941" s="973"/>
      <c r="D1941" s="974"/>
      <c r="E1941" s="934"/>
      <c r="F1941" s="935"/>
      <c r="G1941" s="935"/>
      <c r="H1941" s="935"/>
      <c r="I1941" s="935"/>
      <c r="J1941" s="935"/>
      <c r="K1941" s="935"/>
      <c r="L1941" s="935"/>
      <c r="M1941" s="935"/>
      <c r="N1941" s="935"/>
      <c r="O1941" s="935"/>
      <c r="P1941" s="935"/>
      <c r="Q1941" s="935"/>
      <c r="R1941" s="935"/>
      <c r="S1941" s="935"/>
      <c r="T1941" s="935"/>
      <c r="U1941" s="935"/>
      <c r="V1941" s="935"/>
      <c r="W1941" s="935"/>
      <c r="X1941" s="935"/>
      <c r="Y1941" s="935"/>
      <c r="Z1941" s="935"/>
      <c r="AA1941" s="935"/>
      <c r="AB1941" s="935"/>
      <c r="AC1941" s="935"/>
      <c r="AD1941" s="935"/>
      <c r="AE1941" s="935"/>
      <c r="AF1941" s="935"/>
      <c r="AG1941" s="935"/>
      <c r="AH1941" s="935"/>
      <c r="AI1941" s="935"/>
      <c r="AJ1941" s="935"/>
      <c r="AK1941" s="935"/>
      <c r="AL1941" s="935"/>
      <c r="AM1941" s="935"/>
      <c r="AN1941" s="935"/>
      <c r="AO1941" s="935"/>
      <c r="AP1941" s="935"/>
      <c r="AQ1941" s="935"/>
      <c r="AR1941" s="935"/>
      <c r="AS1941" s="935"/>
      <c r="AT1941" s="935"/>
      <c r="AU1941" s="935"/>
      <c r="AV1941" s="935"/>
      <c r="AW1941" s="935"/>
      <c r="AX1941" s="935"/>
      <c r="AY1941" s="935"/>
      <c r="AZ1941" s="935"/>
      <c r="BA1941" s="935"/>
      <c r="BB1941" s="935"/>
      <c r="BC1941" s="935"/>
      <c r="BD1941" s="935"/>
      <c r="BE1941" s="935"/>
      <c r="BF1941" s="936"/>
      <c r="BG1941" s="902"/>
      <c r="BH1941" s="903"/>
      <c r="BI1941" s="903"/>
      <c r="BJ1941" s="903"/>
      <c r="BK1941" s="903"/>
      <c r="BL1941" s="904"/>
      <c r="BM1941" s="137"/>
      <c r="BN1941" s="137"/>
      <c r="BO1941" s="137"/>
      <c r="BP1941" s="137"/>
      <c r="BQ1941" s="137"/>
      <c r="BR1941" s="137"/>
      <c r="BS1941" s="137"/>
      <c r="BT1941" s="137"/>
      <c r="BU1941" s="137"/>
      <c r="BV1941" s="137"/>
      <c r="BW1941" s="137"/>
      <c r="BX1941" s="137"/>
      <c r="BY1941" s="137"/>
      <c r="BZ1941" s="137"/>
      <c r="CA1941" s="137"/>
      <c r="CB1941" s="137"/>
    </row>
    <row r="1942" spans="1:80" s="16" customFormat="1" ht="12.75" customHeight="1">
      <c r="A1942" s="262"/>
      <c r="B1942" s="975"/>
      <c r="C1942" s="976"/>
      <c r="D1942" s="977"/>
      <c r="E1942" s="934"/>
      <c r="F1942" s="935"/>
      <c r="G1942" s="935"/>
      <c r="H1942" s="935"/>
      <c r="I1942" s="935"/>
      <c r="J1942" s="935"/>
      <c r="K1942" s="935"/>
      <c r="L1942" s="935"/>
      <c r="M1942" s="935"/>
      <c r="N1942" s="935"/>
      <c r="O1942" s="935"/>
      <c r="P1942" s="935"/>
      <c r="Q1942" s="935"/>
      <c r="R1942" s="935"/>
      <c r="S1942" s="935"/>
      <c r="T1942" s="935"/>
      <c r="U1942" s="935"/>
      <c r="V1942" s="935"/>
      <c r="W1942" s="935"/>
      <c r="X1942" s="935"/>
      <c r="Y1942" s="935"/>
      <c r="Z1942" s="935"/>
      <c r="AA1942" s="935"/>
      <c r="AB1942" s="935"/>
      <c r="AC1942" s="935"/>
      <c r="AD1942" s="935"/>
      <c r="AE1942" s="935"/>
      <c r="AF1942" s="935"/>
      <c r="AG1942" s="935"/>
      <c r="AH1942" s="935"/>
      <c r="AI1942" s="935"/>
      <c r="AJ1942" s="935"/>
      <c r="AK1942" s="935"/>
      <c r="AL1942" s="935"/>
      <c r="AM1942" s="935"/>
      <c r="AN1942" s="935"/>
      <c r="AO1942" s="935"/>
      <c r="AP1942" s="935"/>
      <c r="AQ1942" s="935"/>
      <c r="AR1942" s="935"/>
      <c r="AS1942" s="935"/>
      <c r="AT1942" s="935"/>
      <c r="AU1942" s="935"/>
      <c r="AV1942" s="935"/>
      <c r="AW1942" s="935"/>
      <c r="AX1942" s="935"/>
      <c r="AY1942" s="935"/>
      <c r="AZ1942" s="935"/>
      <c r="BA1942" s="935"/>
      <c r="BB1942" s="935"/>
      <c r="BC1942" s="935"/>
      <c r="BD1942" s="935"/>
      <c r="BE1942" s="935"/>
      <c r="BF1942" s="936"/>
      <c r="BG1942" s="902"/>
      <c r="BH1942" s="903"/>
      <c r="BI1942" s="903"/>
      <c r="BJ1942" s="903"/>
      <c r="BK1942" s="903"/>
      <c r="BL1942" s="904"/>
      <c r="BM1942" s="137"/>
      <c r="BN1942" s="137"/>
      <c r="BO1942" s="137"/>
      <c r="BP1942" s="137"/>
      <c r="BQ1942" s="137"/>
      <c r="BR1942" s="137"/>
      <c r="BS1942" s="137"/>
      <c r="BT1942" s="137"/>
      <c r="BU1942" s="137"/>
      <c r="BV1942" s="137"/>
      <c r="BW1942" s="137"/>
      <c r="BX1942" s="137"/>
      <c r="BY1942" s="137"/>
      <c r="BZ1942" s="137"/>
      <c r="CA1942" s="137"/>
      <c r="CB1942" s="137"/>
    </row>
    <row r="1943" spans="1:80" s="16" customFormat="1" ht="12.75" customHeight="1">
      <c r="A1943" s="262"/>
      <c r="B1943" s="969" t="s">
        <v>35</v>
      </c>
      <c r="C1943" s="970"/>
      <c r="D1943" s="971"/>
      <c r="E1943" s="931" t="s">
        <v>764</v>
      </c>
      <c r="F1943" s="932"/>
      <c r="G1943" s="932"/>
      <c r="H1943" s="932"/>
      <c r="I1943" s="932"/>
      <c r="J1943" s="932"/>
      <c r="K1943" s="932"/>
      <c r="L1943" s="932"/>
      <c r="M1943" s="932"/>
      <c r="N1943" s="932"/>
      <c r="O1943" s="932"/>
      <c r="P1943" s="932"/>
      <c r="Q1943" s="932"/>
      <c r="R1943" s="932"/>
      <c r="S1943" s="932"/>
      <c r="T1943" s="932"/>
      <c r="U1943" s="932"/>
      <c r="V1943" s="932"/>
      <c r="W1943" s="932"/>
      <c r="X1943" s="932"/>
      <c r="Y1943" s="932"/>
      <c r="Z1943" s="932"/>
      <c r="AA1943" s="932"/>
      <c r="AB1943" s="932"/>
      <c r="AC1943" s="932"/>
      <c r="AD1943" s="932"/>
      <c r="AE1943" s="932"/>
      <c r="AF1943" s="932"/>
      <c r="AG1943" s="932"/>
      <c r="AH1943" s="932"/>
      <c r="AI1943" s="932"/>
      <c r="AJ1943" s="932"/>
      <c r="AK1943" s="932"/>
      <c r="AL1943" s="932"/>
      <c r="AM1943" s="932"/>
      <c r="AN1943" s="932"/>
      <c r="AO1943" s="932"/>
      <c r="AP1943" s="932"/>
      <c r="AQ1943" s="932"/>
      <c r="AR1943" s="932"/>
      <c r="AS1943" s="932"/>
      <c r="AT1943" s="932"/>
      <c r="AU1943" s="932"/>
      <c r="AV1943" s="932"/>
      <c r="AW1943" s="932"/>
      <c r="AX1943" s="932"/>
      <c r="AY1943" s="932"/>
      <c r="AZ1943" s="932"/>
      <c r="BA1943" s="932"/>
      <c r="BB1943" s="932"/>
      <c r="BC1943" s="932"/>
      <c r="BD1943" s="932"/>
      <c r="BE1943" s="932"/>
      <c r="BF1943" s="933"/>
      <c r="BG1943" s="899"/>
      <c r="BH1943" s="900"/>
      <c r="BI1943" s="900"/>
      <c r="BJ1943" s="900"/>
      <c r="BK1943" s="900"/>
      <c r="BL1943" s="901"/>
      <c r="BM1943" s="137"/>
      <c r="BN1943" s="137"/>
      <c r="BO1943" s="137"/>
      <c r="BP1943" s="137"/>
      <c r="BQ1943" s="137"/>
      <c r="BR1943" s="137"/>
      <c r="BS1943" s="137"/>
      <c r="BT1943" s="137"/>
      <c r="BU1943" s="137"/>
      <c r="BV1943" s="137"/>
      <c r="BW1943" s="137"/>
      <c r="BX1943" s="137"/>
      <c r="BY1943" s="137"/>
      <c r="BZ1943" s="137"/>
      <c r="CA1943" s="137"/>
      <c r="CB1943" s="137"/>
    </row>
    <row r="1944" spans="1:80" s="16" customFormat="1" ht="12.75" customHeight="1">
      <c r="A1944" s="262"/>
      <c r="B1944" s="972"/>
      <c r="C1944" s="973"/>
      <c r="D1944" s="974"/>
      <c r="E1944" s="934"/>
      <c r="F1944" s="935"/>
      <c r="G1944" s="935"/>
      <c r="H1944" s="935"/>
      <c r="I1944" s="935"/>
      <c r="J1944" s="935"/>
      <c r="K1944" s="935"/>
      <c r="L1944" s="935"/>
      <c r="M1944" s="935"/>
      <c r="N1944" s="935"/>
      <c r="O1944" s="935"/>
      <c r="P1944" s="935"/>
      <c r="Q1944" s="935"/>
      <c r="R1944" s="935"/>
      <c r="S1944" s="935"/>
      <c r="T1944" s="935"/>
      <c r="U1944" s="935"/>
      <c r="V1944" s="935"/>
      <c r="W1944" s="935"/>
      <c r="X1944" s="935"/>
      <c r="Y1944" s="935"/>
      <c r="Z1944" s="935"/>
      <c r="AA1944" s="935"/>
      <c r="AB1944" s="935"/>
      <c r="AC1944" s="935"/>
      <c r="AD1944" s="935"/>
      <c r="AE1944" s="935"/>
      <c r="AF1944" s="935"/>
      <c r="AG1944" s="935"/>
      <c r="AH1944" s="935"/>
      <c r="AI1944" s="935"/>
      <c r="AJ1944" s="935"/>
      <c r="AK1944" s="935"/>
      <c r="AL1944" s="935"/>
      <c r="AM1944" s="935"/>
      <c r="AN1944" s="935"/>
      <c r="AO1944" s="935"/>
      <c r="AP1944" s="935"/>
      <c r="AQ1944" s="935"/>
      <c r="AR1944" s="935"/>
      <c r="AS1944" s="935"/>
      <c r="AT1944" s="935"/>
      <c r="AU1944" s="935"/>
      <c r="AV1944" s="935"/>
      <c r="AW1944" s="935"/>
      <c r="AX1944" s="935"/>
      <c r="AY1944" s="935"/>
      <c r="AZ1944" s="935"/>
      <c r="BA1944" s="935"/>
      <c r="BB1944" s="935"/>
      <c r="BC1944" s="935"/>
      <c r="BD1944" s="935"/>
      <c r="BE1944" s="935"/>
      <c r="BF1944" s="936"/>
      <c r="BG1944" s="902"/>
      <c r="BH1944" s="903"/>
      <c r="BI1944" s="903"/>
      <c r="BJ1944" s="903"/>
      <c r="BK1944" s="903"/>
      <c r="BL1944" s="904"/>
      <c r="BM1944" s="137"/>
      <c r="BN1944" s="137"/>
      <c r="BO1944" s="137"/>
      <c r="BP1944" s="137"/>
      <c r="BQ1944" s="137"/>
      <c r="BR1944" s="137"/>
      <c r="BS1944" s="137"/>
      <c r="BT1944" s="137"/>
      <c r="BU1944" s="137"/>
      <c r="BV1944" s="137"/>
      <c r="BW1944" s="137"/>
      <c r="BX1944" s="137"/>
      <c r="BY1944" s="137"/>
      <c r="BZ1944" s="137"/>
      <c r="CA1944" s="137"/>
      <c r="CB1944" s="137"/>
    </row>
    <row r="1945" spans="1:80" s="16" customFormat="1" ht="12.75" customHeight="1">
      <c r="A1945" s="262"/>
      <c r="B1945" s="975"/>
      <c r="C1945" s="976"/>
      <c r="D1945" s="977"/>
      <c r="E1945" s="934"/>
      <c r="F1945" s="935"/>
      <c r="G1945" s="935"/>
      <c r="H1945" s="935"/>
      <c r="I1945" s="935"/>
      <c r="J1945" s="935"/>
      <c r="K1945" s="935"/>
      <c r="L1945" s="935"/>
      <c r="M1945" s="935"/>
      <c r="N1945" s="935"/>
      <c r="O1945" s="935"/>
      <c r="P1945" s="935"/>
      <c r="Q1945" s="935"/>
      <c r="R1945" s="935"/>
      <c r="S1945" s="935"/>
      <c r="T1945" s="935"/>
      <c r="U1945" s="935"/>
      <c r="V1945" s="935"/>
      <c r="W1945" s="935"/>
      <c r="X1945" s="935"/>
      <c r="Y1945" s="935"/>
      <c r="Z1945" s="935"/>
      <c r="AA1945" s="935"/>
      <c r="AB1945" s="935"/>
      <c r="AC1945" s="935"/>
      <c r="AD1945" s="935"/>
      <c r="AE1945" s="935"/>
      <c r="AF1945" s="935"/>
      <c r="AG1945" s="935"/>
      <c r="AH1945" s="935"/>
      <c r="AI1945" s="935"/>
      <c r="AJ1945" s="935"/>
      <c r="AK1945" s="935"/>
      <c r="AL1945" s="935"/>
      <c r="AM1945" s="935"/>
      <c r="AN1945" s="935"/>
      <c r="AO1945" s="935"/>
      <c r="AP1945" s="935"/>
      <c r="AQ1945" s="935"/>
      <c r="AR1945" s="935"/>
      <c r="AS1945" s="935"/>
      <c r="AT1945" s="935"/>
      <c r="AU1945" s="935"/>
      <c r="AV1945" s="935"/>
      <c r="AW1945" s="935"/>
      <c r="AX1945" s="935"/>
      <c r="AY1945" s="935"/>
      <c r="AZ1945" s="935"/>
      <c r="BA1945" s="935"/>
      <c r="BB1945" s="935"/>
      <c r="BC1945" s="935"/>
      <c r="BD1945" s="935"/>
      <c r="BE1945" s="935"/>
      <c r="BF1945" s="936"/>
      <c r="BG1945" s="902"/>
      <c r="BH1945" s="903"/>
      <c r="BI1945" s="903"/>
      <c r="BJ1945" s="903"/>
      <c r="BK1945" s="903"/>
      <c r="BL1945" s="904"/>
      <c r="BM1945" s="137"/>
      <c r="BN1945" s="137"/>
      <c r="BO1945" s="137"/>
      <c r="BP1945" s="137"/>
      <c r="BQ1945" s="137"/>
      <c r="BR1945" s="137"/>
      <c r="BS1945" s="137"/>
      <c r="BT1945" s="137"/>
      <c r="BU1945" s="137"/>
      <c r="BV1945" s="137"/>
      <c r="BW1945" s="137"/>
      <c r="BX1945" s="137"/>
      <c r="BY1945" s="137"/>
      <c r="BZ1945" s="137"/>
      <c r="CA1945" s="137"/>
      <c r="CB1945" s="137"/>
    </row>
    <row r="1946" spans="1:80" s="16" customFormat="1" ht="12" customHeight="1">
      <c r="A1946" s="262"/>
      <c r="B1946" s="969" t="s">
        <v>36</v>
      </c>
      <c r="C1946" s="970"/>
      <c r="D1946" s="971"/>
      <c r="E1946" s="931" t="s">
        <v>765</v>
      </c>
      <c r="F1946" s="932"/>
      <c r="G1946" s="932"/>
      <c r="H1946" s="932"/>
      <c r="I1946" s="932"/>
      <c r="J1946" s="932"/>
      <c r="K1946" s="932"/>
      <c r="L1946" s="932"/>
      <c r="M1946" s="932"/>
      <c r="N1946" s="932"/>
      <c r="O1946" s="932"/>
      <c r="P1946" s="932"/>
      <c r="Q1946" s="932"/>
      <c r="R1946" s="932"/>
      <c r="S1946" s="932"/>
      <c r="T1946" s="932"/>
      <c r="U1946" s="932"/>
      <c r="V1946" s="932"/>
      <c r="W1946" s="932"/>
      <c r="X1946" s="932"/>
      <c r="Y1946" s="932"/>
      <c r="Z1946" s="932"/>
      <c r="AA1946" s="932"/>
      <c r="AB1946" s="932"/>
      <c r="AC1946" s="932"/>
      <c r="AD1946" s="932"/>
      <c r="AE1946" s="932"/>
      <c r="AF1946" s="932"/>
      <c r="AG1946" s="932"/>
      <c r="AH1946" s="932"/>
      <c r="AI1946" s="932"/>
      <c r="AJ1946" s="932"/>
      <c r="AK1946" s="932"/>
      <c r="AL1946" s="932"/>
      <c r="AM1946" s="932"/>
      <c r="AN1946" s="932"/>
      <c r="AO1946" s="932"/>
      <c r="AP1946" s="932"/>
      <c r="AQ1946" s="932"/>
      <c r="AR1946" s="932"/>
      <c r="AS1946" s="932"/>
      <c r="AT1946" s="932"/>
      <c r="AU1946" s="932"/>
      <c r="AV1946" s="932"/>
      <c r="AW1946" s="932"/>
      <c r="AX1946" s="932"/>
      <c r="AY1946" s="932"/>
      <c r="AZ1946" s="932"/>
      <c r="BA1946" s="932"/>
      <c r="BB1946" s="932"/>
      <c r="BC1946" s="932"/>
      <c r="BD1946" s="932"/>
      <c r="BE1946" s="932"/>
      <c r="BF1946" s="933"/>
      <c r="BG1946" s="899"/>
      <c r="BH1946" s="900"/>
      <c r="BI1946" s="900"/>
      <c r="BJ1946" s="900"/>
      <c r="BK1946" s="900"/>
      <c r="BL1946" s="901"/>
      <c r="BM1946" s="137"/>
      <c r="BN1946" s="137"/>
      <c r="BO1946" s="137"/>
      <c r="BP1946" s="137"/>
      <c r="BQ1946" s="137"/>
      <c r="BR1946" s="137"/>
      <c r="BS1946" s="137"/>
      <c r="BT1946" s="137"/>
      <c r="BU1946" s="137"/>
      <c r="BV1946" s="137"/>
      <c r="BW1946" s="137"/>
      <c r="BX1946" s="137"/>
      <c r="BY1946" s="137"/>
      <c r="BZ1946" s="137"/>
      <c r="CA1946" s="137"/>
      <c r="CB1946" s="137"/>
    </row>
    <row r="1947" spans="1:80" s="16" customFormat="1" ht="12" customHeight="1">
      <c r="A1947" s="262"/>
      <c r="B1947" s="972"/>
      <c r="C1947" s="973"/>
      <c r="D1947" s="974"/>
      <c r="E1947" s="934"/>
      <c r="F1947" s="935"/>
      <c r="G1947" s="935"/>
      <c r="H1947" s="935"/>
      <c r="I1947" s="935"/>
      <c r="J1947" s="935"/>
      <c r="K1947" s="935"/>
      <c r="L1947" s="935"/>
      <c r="M1947" s="935"/>
      <c r="N1947" s="935"/>
      <c r="O1947" s="935"/>
      <c r="P1947" s="935"/>
      <c r="Q1947" s="935"/>
      <c r="R1947" s="935"/>
      <c r="S1947" s="935"/>
      <c r="T1947" s="935"/>
      <c r="U1947" s="935"/>
      <c r="V1947" s="935"/>
      <c r="W1947" s="935"/>
      <c r="X1947" s="935"/>
      <c r="Y1947" s="935"/>
      <c r="Z1947" s="935"/>
      <c r="AA1947" s="935"/>
      <c r="AB1947" s="935"/>
      <c r="AC1947" s="935"/>
      <c r="AD1947" s="935"/>
      <c r="AE1947" s="935"/>
      <c r="AF1947" s="935"/>
      <c r="AG1947" s="935"/>
      <c r="AH1947" s="935"/>
      <c r="AI1947" s="935"/>
      <c r="AJ1947" s="935"/>
      <c r="AK1947" s="935"/>
      <c r="AL1947" s="935"/>
      <c r="AM1947" s="935"/>
      <c r="AN1947" s="935"/>
      <c r="AO1947" s="935"/>
      <c r="AP1947" s="935"/>
      <c r="AQ1947" s="935"/>
      <c r="AR1947" s="935"/>
      <c r="AS1947" s="935"/>
      <c r="AT1947" s="935"/>
      <c r="AU1947" s="935"/>
      <c r="AV1947" s="935"/>
      <c r="AW1947" s="935"/>
      <c r="AX1947" s="935"/>
      <c r="AY1947" s="935"/>
      <c r="AZ1947" s="935"/>
      <c r="BA1947" s="935"/>
      <c r="BB1947" s="935"/>
      <c r="BC1947" s="935"/>
      <c r="BD1947" s="935"/>
      <c r="BE1947" s="935"/>
      <c r="BF1947" s="936"/>
      <c r="BG1947" s="902"/>
      <c r="BH1947" s="903"/>
      <c r="BI1947" s="903"/>
      <c r="BJ1947" s="903"/>
      <c r="BK1947" s="903"/>
      <c r="BL1947" s="904"/>
      <c r="BM1947" s="137"/>
      <c r="BN1947" s="137"/>
      <c r="BO1947" s="137"/>
      <c r="BP1947" s="137"/>
      <c r="BQ1947" s="137"/>
      <c r="BR1947" s="137"/>
      <c r="BS1947" s="137"/>
      <c r="BT1947" s="137"/>
      <c r="BU1947" s="137"/>
      <c r="BV1947" s="137"/>
      <c r="BW1947" s="137"/>
      <c r="BX1947" s="137"/>
      <c r="BY1947" s="137"/>
      <c r="BZ1947" s="137"/>
      <c r="CA1947" s="137"/>
      <c r="CB1947" s="137"/>
    </row>
    <row r="1948" spans="1:80" s="16" customFormat="1" ht="12" customHeight="1">
      <c r="A1948" s="262"/>
      <c r="B1948" s="972"/>
      <c r="C1948" s="973"/>
      <c r="D1948" s="974"/>
      <c r="E1948" s="934"/>
      <c r="F1948" s="935"/>
      <c r="G1948" s="935"/>
      <c r="H1948" s="935"/>
      <c r="I1948" s="935"/>
      <c r="J1948" s="935"/>
      <c r="K1948" s="935"/>
      <c r="L1948" s="935"/>
      <c r="M1948" s="935"/>
      <c r="N1948" s="935"/>
      <c r="O1948" s="935"/>
      <c r="P1948" s="935"/>
      <c r="Q1948" s="935"/>
      <c r="R1948" s="935"/>
      <c r="S1948" s="935"/>
      <c r="T1948" s="935"/>
      <c r="U1948" s="935"/>
      <c r="V1948" s="935"/>
      <c r="W1948" s="935"/>
      <c r="X1948" s="935"/>
      <c r="Y1948" s="935"/>
      <c r="Z1948" s="935"/>
      <c r="AA1948" s="935"/>
      <c r="AB1948" s="935"/>
      <c r="AC1948" s="935"/>
      <c r="AD1948" s="935"/>
      <c r="AE1948" s="935"/>
      <c r="AF1948" s="935"/>
      <c r="AG1948" s="935"/>
      <c r="AH1948" s="935"/>
      <c r="AI1948" s="935"/>
      <c r="AJ1948" s="935"/>
      <c r="AK1948" s="935"/>
      <c r="AL1948" s="935"/>
      <c r="AM1948" s="935"/>
      <c r="AN1948" s="935"/>
      <c r="AO1948" s="935"/>
      <c r="AP1948" s="935"/>
      <c r="AQ1948" s="935"/>
      <c r="AR1948" s="935"/>
      <c r="AS1948" s="935"/>
      <c r="AT1948" s="935"/>
      <c r="AU1948" s="935"/>
      <c r="AV1948" s="935"/>
      <c r="AW1948" s="935"/>
      <c r="AX1948" s="935"/>
      <c r="AY1948" s="935"/>
      <c r="AZ1948" s="935"/>
      <c r="BA1948" s="935"/>
      <c r="BB1948" s="935"/>
      <c r="BC1948" s="935"/>
      <c r="BD1948" s="935"/>
      <c r="BE1948" s="935"/>
      <c r="BF1948" s="936"/>
      <c r="BG1948" s="902"/>
      <c r="BH1948" s="903"/>
      <c r="BI1948" s="903"/>
      <c r="BJ1948" s="903"/>
      <c r="BK1948" s="903"/>
      <c r="BL1948" s="904"/>
      <c r="BM1948" s="137"/>
      <c r="BN1948" s="137"/>
      <c r="BO1948" s="137"/>
      <c r="BP1948" s="137"/>
      <c r="BQ1948" s="137"/>
      <c r="BR1948" s="137"/>
      <c r="BS1948" s="137"/>
      <c r="BT1948" s="137"/>
      <c r="BU1948" s="137"/>
      <c r="BV1948" s="137"/>
      <c r="BW1948" s="137"/>
      <c r="BX1948" s="137"/>
      <c r="BY1948" s="137"/>
      <c r="BZ1948" s="137"/>
      <c r="CA1948" s="137"/>
      <c r="CB1948" s="137"/>
    </row>
    <row r="1949" spans="1:80" s="16" customFormat="1" ht="12" customHeight="1">
      <c r="A1949" s="262"/>
      <c r="B1949" s="972"/>
      <c r="C1949" s="973"/>
      <c r="D1949" s="974"/>
      <c r="E1949" s="934"/>
      <c r="F1949" s="935"/>
      <c r="G1949" s="935"/>
      <c r="H1949" s="935"/>
      <c r="I1949" s="935"/>
      <c r="J1949" s="935"/>
      <c r="K1949" s="935"/>
      <c r="L1949" s="935"/>
      <c r="M1949" s="935"/>
      <c r="N1949" s="935"/>
      <c r="O1949" s="935"/>
      <c r="P1949" s="935"/>
      <c r="Q1949" s="935"/>
      <c r="R1949" s="935"/>
      <c r="S1949" s="935"/>
      <c r="T1949" s="935"/>
      <c r="U1949" s="935"/>
      <c r="V1949" s="935"/>
      <c r="W1949" s="935"/>
      <c r="X1949" s="935"/>
      <c r="Y1949" s="935"/>
      <c r="Z1949" s="935"/>
      <c r="AA1949" s="935"/>
      <c r="AB1949" s="935"/>
      <c r="AC1949" s="935"/>
      <c r="AD1949" s="935"/>
      <c r="AE1949" s="935"/>
      <c r="AF1949" s="935"/>
      <c r="AG1949" s="935"/>
      <c r="AH1949" s="935"/>
      <c r="AI1949" s="935"/>
      <c r="AJ1949" s="935"/>
      <c r="AK1949" s="935"/>
      <c r="AL1949" s="935"/>
      <c r="AM1949" s="935"/>
      <c r="AN1949" s="935"/>
      <c r="AO1949" s="935"/>
      <c r="AP1949" s="935"/>
      <c r="AQ1949" s="935"/>
      <c r="AR1949" s="935"/>
      <c r="AS1949" s="935"/>
      <c r="AT1949" s="935"/>
      <c r="AU1949" s="935"/>
      <c r="AV1949" s="935"/>
      <c r="AW1949" s="935"/>
      <c r="AX1949" s="935"/>
      <c r="AY1949" s="935"/>
      <c r="AZ1949" s="935"/>
      <c r="BA1949" s="935"/>
      <c r="BB1949" s="935"/>
      <c r="BC1949" s="935"/>
      <c r="BD1949" s="935"/>
      <c r="BE1949" s="935"/>
      <c r="BF1949" s="936"/>
      <c r="BG1949" s="902"/>
      <c r="BH1949" s="903"/>
      <c r="BI1949" s="903"/>
      <c r="BJ1949" s="903"/>
      <c r="BK1949" s="903"/>
      <c r="BL1949" s="904"/>
      <c r="BM1949" s="137"/>
      <c r="BN1949" s="137"/>
      <c r="BO1949" s="137"/>
      <c r="BP1949" s="137"/>
      <c r="BQ1949" s="137"/>
      <c r="BR1949" s="137"/>
      <c r="BS1949" s="137"/>
      <c r="BT1949" s="137"/>
      <c r="BU1949" s="137"/>
      <c r="BV1949" s="137"/>
      <c r="BW1949" s="137"/>
      <c r="BX1949" s="137"/>
      <c r="BY1949" s="137"/>
      <c r="BZ1949" s="137"/>
      <c r="CA1949" s="137"/>
      <c r="CB1949" s="137"/>
    </row>
    <row r="1950" spans="1:80" s="16" customFormat="1" ht="12.75" customHeight="1">
      <c r="A1950" s="262"/>
      <c r="B1950" s="969" t="s">
        <v>38</v>
      </c>
      <c r="C1950" s="970"/>
      <c r="D1950" s="971"/>
      <c r="E1950" s="931" t="s">
        <v>766</v>
      </c>
      <c r="F1950" s="932"/>
      <c r="G1950" s="932"/>
      <c r="H1950" s="932"/>
      <c r="I1950" s="932"/>
      <c r="J1950" s="932"/>
      <c r="K1950" s="932"/>
      <c r="L1950" s="932"/>
      <c r="M1950" s="932"/>
      <c r="N1950" s="932"/>
      <c r="O1950" s="932"/>
      <c r="P1950" s="932"/>
      <c r="Q1950" s="932"/>
      <c r="R1950" s="932"/>
      <c r="S1950" s="932"/>
      <c r="T1950" s="932"/>
      <c r="U1950" s="932"/>
      <c r="V1950" s="932"/>
      <c r="W1950" s="932"/>
      <c r="X1950" s="932"/>
      <c r="Y1950" s="932"/>
      <c r="Z1950" s="932"/>
      <c r="AA1950" s="932"/>
      <c r="AB1950" s="932"/>
      <c r="AC1950" s="932"/>
      <c r="AD1950" s="932"/>
      <c r="AE1950" s="932"/>
      <c r="AF1950" s="932"/>
      <c r="AG1950" s="932"/>
      <c r="AH1950" s="932"/>
      <c r="AI1950" s="932"/>
      <c r="AJ1950" s="932"/>
      <c r="AK1950" s="932"/>
      <c r="AL1950" s="932"/>
      <c r="AM1950" s="932"/>
      <c r="AN1950" s="932"/>
      <c r="AO1950" s="932"/>
      <c r="AP1950" s="932"/>
      <c r="AQ1950" s="932"/>
      <c r="AR1950" s="932"/>
      <c r="AS1950" s="932"/>
      <c r="AT1950" s="932"/>
      <c r="AU1950" s="932"/>
      <c r="AV1950" s="932"/>
      <c r="AW1950" s="932"/>
      <c r="AX1950" s="932"/>
      <c r="AY1950" s="932"/>
      <c r="AZ1950" s="932"/>
      <c r="BA1950" s="932"/>
      <c r="BB1950" s="932"/>
      <c r="BC1950" s="932"/>
      <c r="BD1950" s="932"/>
      <c r="BE1950" s="932"/>
      <c r="BF1950" s="933"/>
      <c r="BG1950" s="899"/>
      <c r="BH1950" s="900"/>
      <c r="BI1950" s="900"/>
      <c r="BJ1950" s="900"/>
      <c r="BK1950" s="900"/>
      <c r="BL1950" s="901"/>
      <c r="BM1950" s="137"/>
      <c r="BN1950" s="137"/>
      <c r="BO1950" s="137"/>
      <c r="BP1950" s="137"/>
      <c r="BQ1950" s="137"/>
      <c r="BR1950" s="137"/>
      <c r="BS1950" s="137"/>
      <c r="BT1950" s="137"/>
      <c r="BU1950" s="137"/>
      <c r="BV1950" s="137"/>
      <c r="BW1950" s="137"/>
      <c r="BX1950" s="137"/>
      <c r="BY1950" s="137"/>
      <c r="BZ1950" s="137"/>
      <c r="CA1950" s="137"/>
      <c r="CB1950" s="137"/>
    </row>
    <row r="1951" spans="1:80" s="16" customFormat="1" ht="12.75" customHeight="1">
      <c r="A1951" s="262"/>
      <c r="B1951" s="972"/>
      <c r="C1951" s="973"/>
      <c r="D1951" s="974"/>
      <c r="E1951" s="934"/>
      <c r="F1951" s="935"/>
      <c r="G1951" s="935"/>
      <c r="H1951" s="935"/>
      <c r="I1951" s="935"/>
      <c r="J1951" s="935"/>
      <c r="K1951" s="935"/>
      <c r="L1951" s="935"/>
      <c r="M1951" s="935"/>
      <c r="N1951" s="935"/>
      <c r="O1951" s="935"/>
      <c r="P1951" s="935"/>
      <c r="Q1951" s="935"/>
      <c r="R1951" s="935"/>
      <c r="S1951" s="935"/>
      <c r="T1951" s="935"/>
      <c r="U1951" s="935"/>
      <c r="V1951" s="935"/>
      <c r="W1951" s="935"/>
      <c r="X1951" s="935"/>
      <c r="Y1951" s="935"/>
      <c r="Z1951" s="935"/>
      <c r="AA1951" s="935"/>
      <c r="AB1951" s="935"/>
      <c r="AC1951" s="935"/>
      <c r="AD1951" s="935"/>
      <c r="AE1951" s="935"/>
      <c r="AF1951" s="935"/>
      <c r="AG1951" s="935"/>
      <c r="AH1951" s="935"/>
      <c r="AI1951" s="935"/>
      <c r="AJ1951" s="935"/>
      <c r="AK1951" s="935"/>
      <c r="AL1951" s="935"/>
      <c r="AM1951" s="935"/>
      <c r="AN1951" s="935"/>
      <c r="AO1951" s="935"/>
      <c r="AP1951" s="935"/>
      <c r="AQ1951" s="935"/>
      <c r="AR1951" s="935"/>
      <c r="AS1951" s="935"/>
      <c r="AT1951" s="935"/>
      <c r="AU1951" s="935"/>
      <c r="AV1951" s="935"/>
      <c r="AW1951" s="935"/>
      <c r="AX1951" s="935"/>
      <c r="AY1951" s="935"/>
      <c r="AZ1951" s="935"/>
      <c r="BA1951" s="935"/>
      <c r="BB1951" s="935"/>
      <c r="BC1951" s="935"/>
      <c r="BD1951" s="935"/>
      <c r="BE1951" s="935"/>
      <c r="BF1951" s="936"/>
      <c r="BG1951" s="902"/>
      <c r="BH1951" s="903"/>
      <c r="BI1951" s="903"/>
      <c r="BJ1951" s="903"/>
      <c r="BK1951" s="903"/>
      <c r="BL1951" s="904"/>
      <c r="BM1951" s="137"/>
      <c r="BN1951" s="137"/>
      <c r="BO1951" s="137"/>
      <c r="BP1951" s="137"/>
      <c r="BQ1951" s="137"/>
      <c r="BR1951" s="137"/>
      <c r="BS1951" s="137"/>
      <c r="BT1951" s="137"/>
      <c r="BU1951" s="137"/>
      <c r="BV1951" s="137"/>
      <c r="BW1951" s="137"/>
      <c r="BX1951" s="137"/>
      <c r="BY1951" s="137"/>
      <c r="BZ1951" s="137"/>
      <c r="CA1951" s="137"/>
      <c r="CB1951" s="137"/>
    </row>
    <row r="1952" spans="1:80" s="16" customFormat="1" ht="12.75" customHeight="1">
      <c r="A1952" s="262"/>
      <c r="B1952" s="972"/>
      <c r="C1952" s="973"/>
      <c r="D1952" s="974"/>
      <c r="E1952" s="934"/>
      <c r="F1952" s="935"/>
      <c r="G1952" s="935"/>
      <c r="H1952" s="935"/>
      <c r="I1952" s="935"/>
      <c r="J1952" s="935"/>
      <c r="K1952" s="935"/>
      <c r="L1952" s="935"/>
      <c r="M1952" s="935"/>
      <c r="N1952" s="935"/>
      <c r="O1952" s="935"/>
      <c r="P1952" s="935"/>
      <c r="Q1952" s="935"/>
      <c r="R1952" s="935"/>
      <c r="S1952" s="935"/>
      <c r="T1952" s="935"/>
      <c r="U1952" s="935"/>
      <c r="V1952" s="935"/>
      <c r="W1952" s="935"/>
      <c r="X1952" s="935"/>
      <c r="Y1952" s="935"/>
      <c r="Z1952" s="935"/>
      <c r="AA1952" s="935"/>
      <c r="AB1952" s="935"/>
      <c r="AC1952" s="935"/>
      <c r="AD1952" s="935"/>
      <c r="AE1952" s="935"/>
      <c r="AF1952" s="935"/>
      <c r="AG1952" s="935"/>
      <c r="AH1952" s="935"/>
      <c r="AI1952" s="935"/>
      <c r="AJ1952" s="935"/>
      <c r="AK1952" s="935"/>
      <c r="AL1952" s="935"/>
      <c r="AM1952" s="935"/>
      <c r="AN1952" s="935"/>
      <c r="AO1952" s="935"/>
      <c r="AP1952" s="935"/>
      <c r="AQ1952" s="935"/>
      <c r="AR1952" s="935"/>
      <c r="AS1952" s="935"/>
      <c r="AT1952" s="935"/>
      <c r="AU1952" s="935"/>
      <c r="AV1952" s="935"/>
      <c r="AW1952" s="935"/>
      <c r="AX1952" s="935"/>
      <c r="AY1952" s="935"/>
      <c r="AZ1952" s="935"/>
      <c r="BA1952" s="935"/>
      <c r="BB1952" s="935"/>
      <c r="BC1952" s="935"/>
      <c r="BD1952" s="935"/>
      <c r="BE1952" s="935"/>
      <c r="BF1952" s="936"/>
      <c r="BG1952" s="902"/>
      <c r="BH1952" s="903"/>
      <c r="BI1952" s="903"/>
      <c r="BJ1952" s="903"/>
      <c r="BK1952" s="903"/>
      <c r="BL1952" s="904"/>
      <c r="BM1952" s="137"/>
      <c r="BN1952" s="137"/>
      <c r="BO1952" s="137"/>
      <c r="BP1952" s="137"/>
      <c r="BQ1952" s="137"/>
      <c r="BR1952" s="137"/>
      <c r="BS1952" s="137"/>
      <c r="BT1952" s="137"/>
      <c r="BU1952" s="137"/>
      <c r="BV1952" s="137"/>
      <c r="BW1952" s="137"/>
      <c r="BX1952" s="137"/>
      <c r="BY1952" s="137"/>
      <c r="BZ1952" s="137"/>
      <c r="CA1952" s="137"/>
      <c r="CB1952" s="137"/>
    </row>
    <row r="1953" spans="1:80" s="16" customFormat="1" ht="12.75" customHeight="1">
      <c r="A1953" s="262"/>
      <c r="B1953" s="972"/>
      <c r="C1953" s="973"/>
      <c r="D1953" s="974"/>
      <c r="E1953" s="934"/>
      <c r="F1953" s="935"/>
      <c r="G1953" s="935"/>
      <c r="H1953" s="935"/>
      <c r="I1953" s="935"/>
      <c r="J1953" s="935"/>
      <c r="K1953" s="935"/>
      <c r="L1953" s="935"/>
      <c r="M1953" s="935"/>
      <c r="N1953" s="935"/>
      <c r="O1953" s="935"/>
      <c r="P1953" s="935"/>
      <c r="Q1953" s="935"/>
      <c r="R1953" s="935"/>
      <c r="S1953" s="935"/>
      <c r="T1953" s="935"/>
      <c r="U1953" s="935"/>
      <c r="V1953" s="935"/>
      <c r="W1953" s="935"/>
      <c r="X1953" s="935"/>
      <c r="Y1953" s="935"/>
      <c r="Z1953" s="935"/>
      <c r="AA1953" s="935"/>
      <c r="AB1953" s="935"/>
      <c r="AC1953" s="935"/>
      <c r="AD1953" s="935"/>
      <c r="AE1953" s="935"/>
      <c r="AF1953" s="935"/>
      <c r="AG1953" s="935"/>
      <c r="AH1953" s="935"/>
      <c r="AI1953" s="935"/>
      <c r="AJ1953" s="935"/>
      <c r="AK1953" s="935"/>
      <c r="AL1953" s="935"/>
      <c r="AM1953" s="935"/>
      <c r="AN1953" s="935"/>
      <c r="AO1953" s="935"/>
      <c r="AP1953" s="935"/>
      <c r="AQ1953" s="935"/>
      <c r="AR1953" s="935"/>
      <c r="AS1953" s="935"/>
      <c r="AT1953" s="935"/>
      <c r="AU1953" s="935"/>
      <c r="AV1953" s="935"/>
      <c r="AW1953" s="935"/>
      <c r="AX1953" s="935"/>
      <c r="AY1953" s="935"/>
      <c r="AZ1953" s="935"/>
      <c r="BA1953" s="935"/>
      <c r="BB1953" s="935"/>
      <c r="BC1953" s="935"/>
      <c r="BD1953" s="935"/>
      <c r="BE1953" s="935"/>
      <c r="BF1953" s="936"/>
      <c r="BG1953" s="902"/>
      <c r="BH1953" s="903"/>
      <c r="BI1953" s="903"/>
      <c r="BJ1953" s="903"/>
      <c r="BK1953" s="903"/>
      <c r="BL1953" s="904"/>
      <c r="BM1953" s="137"/>
      <c r="BN1953" s="137"/>
      <c r="BO1953" s="137"/>
      <c r="BP1953" s="137"/>
      <c r="BQ1953" s="137"/>
      <c r="BR1953" s="137"/>
      <c r="BS1953" s="137"/>
      <c r="BT1953" s="137"/>
      <c r="BU1953" s="137"/>
      <c r="BV1953" s="137"/>
      <c r="BW1953" s="137"/>
      <c r="BX1953" s="137"/>
      <c r="BY1953" s="137"/>
      <c r="BZ1953" s="137"/>
      <c r="CA1953" s="137"/>
      <c r="CB1953" s="137"/>
    </row>
    <row r="1954" spans="1:80" s="16" customFormat="1" ht="12.75" customHeight="1">
      <c r="A1954" s="262"/>
      <c r="B1954" s="972"/>
      <c r="C1954" s="973"/>
      <c r="D1954" s="974"/>
      <c r="E1954" s="934"/>
      <c r="F1954" s="935"/>
      <c r="G1954" s="935"/>
      <c r="H1954" s="935"/>
      <c r="I1954" s="935"/>
      <c r="J1954" s="935"/>
      <c r="K1954" s="935"/>
      <c r="L1954" s="935"/>
      <c r="M1954" s="935"/>
      <c r="N1954" s="935"/>
      <c r="O1954" s="935"/>
      <c r="P1954" s="935"/>
      <c r="Q1954" s="935"/>
      <c r="R1954" s="935"/>
      <c r="S1954" s="935"/>
      <c r="T1954" s="935"/>
      <c r="U1954" s="935"/>
      <c r="V1954" s="935"/>
      <c r="W1954" s="935"/>
      <c r="X1954" s="935"/>
      <c r="Y1954" s="935"/>
      <c r="Z1954" s="935"/>
      <c r="AA1954" s="935"/>
      <c r="AB1954" s="935"/>
      <c r="AC1954" s="935"/>
      <c r="AD1954" s="935"/>
      <c r="AE1954" s="935"/>
      <c r="AF1954" s="935"/>
      <c r="AG1954" s="935"/>
      <c r="AH1954" s="935"/>
      <c r="AI1954" s="935"/>
      <c r="AJ1954" s="935"/>
      <c r="AK1954" s="935"/>
      <c r="AL1954" s="935"/>
      <c r="AM1954" s="935"/>
      <c r="AN1954" s="935"/>
      <c r="AO1954" s="935"/>
      <c r="AP1954" s="935"/>
      <c r="AQ1954" s="935"/>
      <c r="AR1954" s="935"/>
      <c r="AS1954" s="935"/>
      <c r="AT1954" s="935"/>
      <c r="AU1954" s="935"/>
      <c r="AV1954" s="935"/>
      <c r="AW1954" s="935"/>
      <c r="AX1954" s="935"/>
      <c r="AY1954" s="935"/>
      <c r="AZ1954" s="935"/>
      <c r="BA1954" s="935"/>
      <c r="BB1954" s="935"/>
      <c r="BC1954" s="935"/>
      <c r="BD1954" s="935"/>
      <c r="BE1954" s="935"/>
      <c r="BF1954" s="936"/>
      <c r="BG1954" s="902"/>
      <c r="BH1954" s="903"/>
      <c r="BI1954" s="903"/>
      <c r="BJ1954" s="903"/>
      <c r="BK1954" s="903"/>
      <c r="BL1954" s="904"/>
      <c r="BM1954" s="137"/>
      <c r="BN1954" s="137"/>
      <c r="BO1954" s="137"/>
      <c r="BP1954" s="137"/>
      <c r="BQ1954" s="137"/>
      <c r="BR1954" s="137"/>
      <c r="BS1954" s="137"/>
      <c r="BT1954" s="137"/>
      <c r="BU1954" s="137"/>
      <c r="BV1954" s="137"/>
      <c r="BW1954" s="137"/>
      <c r="BX1954" s="137"/>
      <c r="BY1954" s="137"/>
      <c r="BZ1954" s="137"/>
      <c r="CA1954" s="137"/>
      <c r="CB1954" s="137"/>
    </row>
    <row r="1955" spans="1:80" s="16" customFormat="1" ht="12.75" customHeight="1">
      <c r="A1955" s="262"/>
      <c r="B1955" s="975"/>
      <c r="C1955" s="976"/>
      <c r="D1955" s="977"/>
      <c r="E1955" s="934"/>
      <c r="F1955" s="935"/>
      <c r="G1955" s="935"/>
      <c r="H1955" s="935"/>
      <c r="I1955" s="935"/>
      <c r="J1955" s="935"/>
      <c r="K1955" s="935"/>
      <c r="L1955" s="935"/>
      <c r="M1955" s="935"/>
      <c r="N1955" s="935"/>
      <c r="O1955" s="935"/>
      <c r="P1955" s="935"/>
      <c r="Q1955" s="935"/>
      <c r="R1955" s="935"/>
      <c r="S1955" s="935"/>
      <c r="T1955" s="935"/>
      <c r="U1955" s="935"/>
      <c r="V1955" s="935"/>
      <c r="W1955" s="935"/>
      <c r="X1955" s="935"/>
      <c r="Y1955" s="935"/>
      <c r="Z1955" s="935"/>
      <c r="AA1955" s="935"/>
      <c r="AB1955" s="935"/>
      <c r="AC1955" s="935"/>
      <c r="AD1955" s="935"/>
      <c r="AE1955" s="935"/>
      <c r="AF1955" s="935"/>
      <c r="AG1955" s="935"/>
      <c r="AH1955" s="935"/>
      <c r="AI1955" s="935"/>
      <c r="AJ1955" s="935"/>
      <c r="AK1955" s="935"/>
      <c r="AL1955" s="935"/>
      <c r="AM1955" s="935"/>
      <c r="AN1955" s="935"/>
      <c r="AO1955" s="935"/>
      <c r="AP1955" s="935"/>
      <c r="AQ1955" s="935"/>
      <c r="AR1955" s="935"/>
      <c r="AS1955" s="935"/>
      <c r="AT1955" s="935"/>
      <c r="AU1955" s="935"/>
      <c r="AV1955" s="935"/>
      <c r="AW1955" s="935"/>
      <c r="AX1955" s="935"/>
      <c r="AY1955" s="935"/>
      <c r="AZ1955" s="935"/>
      <c r="BA1955" s="935"/>
      <c r="BB1955" s="935"/>
      <c r="BC1955" s="935"/>
      <c r="BD1955" s="935"/>
      <c r="BE1955" s="935"/>
      <c r="BF1955" s="936"/>
      <c r="BG1955" s="902"/>
      <c r="BH1955" s="903"/>
      <c r="BI1955" s="903"/>
      <c r="BJ1955" s="903"/>
      <c r="BK1955" s="903"/>
      <c r="BL1955" s="904"/>
      <c r="BM1955" s="137"/>
      <c r="BN1955" s="137"/>
      <c r="BO1955" s="137"/>
      <c r="BP1955" s="137"/>
      <c r="BQ1955" s="137"/>
      <c r="BR1955" s="137"/>
      <c r="BS1955" s="137"/>
      <c r="BT1955" s="137"/>
      <c r="BU1955" s="137"/>
      <c r="BV1955" s="137"/>
      <c r="BW1955" s="137"/>
      <c r="BX1955" s="137"/>
      <c r="BY1955" s="137"/>
      <c r="BZ1955" s="137"/>
      <c r="CA1955" s="137"/>
      <c r="CB1955" s="137"/>
    </row>
    <row r="1956" spans="1:80" s="16" customFormat="1" ht="12.75" customHeight="1">
      <c r="A1956" s="262"/>
      <c r="B1956" s="969" t="s">
        <v>41</v>
      </c>
      <c r="C1956" s="970"/>
      <c r="D1956" s="971"/>
      <c r="E1956" s="931" t="s">
        <v>767</v>
      </c>
      <c r="F1956" s="932"/>
      <c r="G1956" s="932"/>
      <c r="H1956" s="932"/>
      <c r="I1956" s="932"/>
      <c r="J1956" s="932"/>
      <c r="K1956" s="932"/>
      <c r="L1956" s="932"/>
      <c r="M1956" s="932"/>
      <c r="N1956" s="932"/>
      <c r="O1956" s="932"/>
      <c r="P1956" s="932"/>
      <c r="Q1956" s="932"/>
      <c r="R1956" s="932"/>
      <c r="S1956" s="932"/>
      <c r="T1956" s="932"/>
      <c r="U1956" s="932"/>
      <c r="V1956" s="932"/>
      <c r="W1956" s="932"/>
      <c r="X1956" s="932"/>
      <c r="Y1956" s="932"/>
      <c r="Z1956" s="932"/>
      <c r="AA1956" s="932"/>
      <c r="AB1956" s="932"/>
      <c r="AC1956" s="932"/>
      <c r="AD1956" s="932"/>
      <c r="AE1956" s="932"/>
      <c r="AF1956" s="932"/>
      <c r="AG1956" s="932"/>
      <c r="AH1956" s="932"/>
      <c r="AI1956" s="932"/>
      <c r="AJ1956" s="932"/>
      <c r="AK1956" s="932"/>
      <c r="AL1956" s="932"/>
      <c r="AM1956" s="932"/>
      <c r="AN1956" s="932"/>
      <c r="AO1956" s="932"/>
      <c r="AP1956" s="932"/>
      <c r="AQ1956" s="932"/>
      <c r="AR1956" s="932"/>
      <c r="AS1956" s="932"/>
      <c r="AT1956" s="932"/>
      <c r="AU1956" s="932"/>
      <c r="AV1956" s="932"/>
      <c r="AW1956" s="932"/>
      <c r="AX1956" s="932"/>
      <c r="AY1956" s="932"/>
      <c r="AZ1956" s="932"/>
      <c r="BA1956" s="932"/>
      <c r="BB1956" s="932"/>
      <c r="BC1956" s="932"/>
      <c r="BD1956" s="932"/>
      <c r="BE1956" s="932"/>
      <c r="BF1956" s="933"/>
      <c r="BG1956" s="899"/>
      <c r="BH1956" s="900"/>
      <c r="BI1956" s="900"/>
      <c r="BJ1956" s="900"/>
      <c r="BK1956" s="900"/>
      <c r="BL1956" s="901"/>
      <c r="BM1956" s="137"/>
      <c r="BN1956" s="137"/>
      <c r="BO1956" s="137"/>
      <c r="BP1956" s="137"/>
      <c r="BQ1956" s="137"/>
      <c r="BR1956" s="137"/>
      <c r="BS1956" s="137"/>
      <c r="BT1956" s="137"/>
      <c r="BU1956" s="137"/>
      <c r="BV1956" s="137"/>
      <c r="BW1956" s="137"/>
      <c r="BX1956" s="137"/>
      <c r="BY1956" s="137"/>
      <c r="BZ1956" s="137"/>
      <c r="CA1956" s="137"/>
      <c r="CB1956" s="137"/>
    </row>
    <row r="1957" spans="1:80" s="16" customFormat="1" ht="12.75" customHeight="1">
      <c r="A1957" s="262"/>
      <c r="B1957" s="972"/>
      <c r="C1957" s="973"/>
      <c r="D1957" s="974"/>
      <c r="E1957" s="934"/>
      <c r="F1957" s="935"/>
      <c r="G1957" s="935"/>
      <c r="H1957" s="935"/>
      <c r="I1957" s="935"/>
      <c r="J1957" s="935"/>
      <c r="K1957" s="935"/>
      <c r="L1957" s="935"/>
      <c r="M1957" s="935"/>
      <c r="N1957" s="935"/>
      <c r="O1957" s="935"/>
      <c r="P1957" s="935"/>
      <c r="Q1957" s="935"/>
      <c r="R1957" s="935"/>
      <c r="S1957" s="935"/>
      <c r="T1957" s="935"/>
      <c r="U1957" s="935"/>
      <c r="V1957" s="935"/>
      <c r="W1957" s="935"/>
      <c r="X1957" s="935"/>
      <c r="Y1957" s="935"/>
      <c r="Z1957" s="935"/>
      <c r="AA1957" s="935"/>
      <c r="AB1957" s="935"/>
      <c r="AC1957" s="935"/>
      <c r="AD1957" s="935"/>
      <c r="AE1957" s="935"/>
      <c r="AF1957" s="935"/>
      <c r="AG1957" s="935"/>
      <c r="AH1957" s="935"/>
      <c r="AI1957" s="935"/>
      <c r="AJ1957" s="935"/>
      <c r="AK1957" s="935"/>
      <c r="AL1957" s="935"/>
      <c r="AM1957" s="935"/>
      <c r="AN1957" s="935"/>
      <c r="AO1957" s="935"/>
      <c r="AP1957" s="935"/>
      <c r="AQ1957" s="935"/>
      <c r="AR1957" s="935"/>
      <c r="AS1957" s="935"/>
      <c r="AT1957" s="935"/>
      <c r="AU1957" s="935"/>
      <c r="AV1957" s="935"/>
      <c r="AW1957" s="935"/>
      <c r="AX1957" s="935"/>
      <c r="AY1957" s="935"/>
      <c r="AZ1957" s="935"/>
      <c r="BA1957" s="935"/>
      <c r="BB1957" s="935"/>
      <c r="BC1957" s="935"/>
      <c r="BD1957" s="935"/>
      <c r="BE1957" s="935"/>
      <c r="BF1957" s="936"/>
      <c r="BG1957" s="902"/>
      <c r="BH1957" s="903"/>
      <c r="BI1957" s="903"/>
      <c r="BJ1957" s="903"/>
      <c r="BK1957" s="903"/>
      <c r="BL1957" s="904"/>
      <c r="BM1957" s="137"/>
      <c r="BN1957" s="137"/>
      <c r="BO1957" s="137"/>
      <c r="BP1957" s="137"/>
      <c r="BQ1957" s="137"/>
      <c r="BR1957" s="137"/>
      <c r="BS1957" s="137"/>
      <c r="BT1957" s="137"/>
      <c r="BU1957" s="137"/>
      <c r="BV1957" s="137"/>
      <c r="BW1957" s="137"/>
      <c r="BX1957" s="137"/>
      <c r="BY1957" s="137"/>
      <c r="BZ1957" s="137"/>
      <c r="CA1957" s="137"/>
      <c r="CB1957" s="137"/>
    </row>
    <row r="1958" spans="1:80" s="16" customFormat="1" ht="12.75" customHeight="1">
      <c r="A1958" s="262"/>
      <c r="B1958" s="975"/>
      <c r="C1958" s="976"/>
      <c r="D1958" s="977"/>
      <c r="E1958" s="934"/>
      <c r="F1958" s="935"/>
      <c r="G1958" s="935"/>
      <c r="H1958" s="935"/>
      <c r="I1958" s="935"/>
      <c r="J1958" s="935"/>
      <c r="K1958" s="935"/>
      <c r="L1958" s="935"/>
      <c r="M1958" s="935"/>
      <c r="N1958" s="935"/>
      <c r="O1958" s="935"/>
      <c r="P1958" s="935"/>
      <c r="Q1958" s="935"/>
      <c r="R1958" s="935"/>
      <c r="S1958" s="935"/>
      <c r="T1958" s="935"/>
      <c r="U1958" s="935"/>
      <c r="V1958" s="935"/>
      <c r="W1958" s="935"/>
      <c r="X1958" s="935"/>
      <c r="Y1958" s="935"/>
      <c r="Z1958" s="935"/>
      <c r="AA1958" s="935"/>
      <c r="AB1958" s="935"/>
      <c r="AC1958" s="935"/>
      <c r="AD1958" s="935"/>
      <c r="AE1958" s="935"/>
      <c r="AF1958" s="935"/>
      <c r="AG1958" s="935"/>
      <c r="AH1958" s="935"/>
      <c r="AI1958" s="935"/>
      <c r="AJ1958" s="935"/>
      <c r="AK1958" s="935"/>
      <c r="AL1958" s="935"/>
      <c r="AM1958" s="935"/>
      <c r="AN1958" s="935"/>
      <c r="AO1958" s="935"/>
      <c r="AP1958" s="935"/>
      <c r="AQ1958" s="935"/>
      <c r="AR1958" s="935"/>
      <c r="AS1958" s="935"/>
      <c r="AT1958" s="935"/>
      <c r="AU1958" s="935"/>
      <c r="AV1958" s="935"/>
      <c r="AW1958" s="935"/>
      <c r="AX1958" s="935"/>
      <c r="AY1958" s="935"/>
      <c r="AZ1958" s="935"/>
      <c r="BA1958" s="935"/>
      <c r="BB1958" s="935"/>
      <c r="BC1958" s="935"/>
      <c r="BD1958" s="935"/>
      <c r="BE1958" s="935"/>
      <c r="BF1958" s="936"/>
      <c r="BG1958" s="902"/>
      <c r="BH1958" s="903"/>
      <c r="BI1958" s="903"/>
      <c r="BJ1958" s="903"/>
      <c r="BK1958" s="903"/>
      <c r="BL1958" s="904"/>
      <c r="BM1958" s="137"/>
      <c r="BN1958" s="137"/>
      <c r="BO1958" s="137"/>
      <c r="BP1958" s="137"/>
      <c r="BQ1958" s="137"/>
      <c r="BR1958" s="137"/>
      <c r="BS1958" s="137"/>
      <c r="BT1958" s="137"/>
      <c r="BU1958" s="137"/>
      <c r="BV1958" s="137"/>
      <c r="BW1958" s="137"/>
      <c r="BX1958" s="137"/>
      <c r="BY1958" s="137"/>
      <c r="BZ1958" s="137"/>
      <c r="CA1958" s="137"/>
      <c r="CB1958" s="137"/>
    </row>
    <row r="1959" spans="1:80" s="16" customFormat="1" ht="12.75" customHeight="1">
      <c r="A1959" s="262"/>
      <c r="B1959" s="969" t="s">
        <v>42</v>
      </c>
      <c r="C1959" s="970"/>
      <c r="D1959" s="971"/>
      <c r="E1959" s="908" t="s">
        <v>487</v>
      </c>
      <c r="F1959" s="909"/>
      <c r="G1959" s="909"/>
      <c r="H1959" s="909"/>
      <c r="I1959" s="909"/>
      <c r="J1959" s="909"/>
      <c r="K1959" s="909"/>
      <c r="L1959" s="909"/>
      <c r="M1959" s="909"/>
      <c r="N1959" s="909"/>
      <c r="O1959" s="909"/>
      <c r="P1959" s="909"/>
      <c r="Q1959" s="909"/>
      <c r="R1959" s="909"/>
      <c r="S1959" s="909"/>
      <c r="T1959" s="909"/>
      <c r="U1959" s="909"/>
      <c r="V1959" s="909"/>
      <c r="W1959" s="909"/>
      <c r="X1959" s="909"/>
      <c r="Y1959" s="909"/>
      <c r="Z1959" s="909"/>
      <c r="AA1959" s="909"/>
      <c r="AB1959" s="909"/>
      <c r="AC1959" s="909"/>
      <c r="AD1959" s="909"/>
      <c r="AE1959" s="909"/>
      <c r="AF1959" s="909"/>
      <c r="AG1959" s="909"/>
      <c r="AH1959" s="909"/>
      <c r="AI1959" s="909"/>
      <c r="AJ1959" s="909"/>
      <c r="AK1959" s="909"/>
      <c r="AL1959" s="909"/>
      <c r="AM1959" s="909"/>
      <c r="AN1959" s="909"/>
      <c r="AO1959" s="909"/>
      <c r="AP1959" s="909"/>
      <c r="AQ1959" s="909"/>
      <c r="AR1959" s="909"/>
      <c r="AS1959" s="909"/>
      <c r="AT1959" s="909"/>
      <c r="AU1959" s="909"/>
      <c r="AV1959" s="909"/>
      <c r="AW1959" s="909"/>
      <c r="AX1959" s="909"/>
      <c r="AY1959" s="909"/>
      <c r="AZ1959" s="909"/>
      <c r="BA1959" s="909"/>
      <c r="BB1959" s="909"/>
      <c r="BC1959" s="909"/>
      <c r="BD1959" s="909"/>
      <c r="BE1959" s="909"/>
      <c r="BF1959" s="910"/>
      <c r="BG1959" s="899"/>
      <c r="BH1959" s="900"/>
      <c r="BI1959" s="900"/>
      <c r="BJ1959" s="900"/>
      <c r="BK1959" s="900"/>
      <c r="BL1959" s="901"/>
      <c r="BM1959" s="137"/>
      <c r="BN1959" s="137"/>
      <c r="BO1959" s="137"/>
      <c r="BP1959" s="137"/>
      <c r="BQ1959" s="137"/>
      <c r="BR1959" s="137"/>
      <c r="BS1959" s="137"/>
      <c r="BT1959" s="137"/>
      <c r="BU1959" s="137"/>
      <c r="BV1959" s="137"/>
      <c r="BW1959" s="137"/>
      <c r="BX1959" s="137"/>
      <c r="BY1959" s="137"/>
      <c r="BZ1959" s="137"/>
      <c r="CA1959" s="137"/>
      <c r="CB1959" s="137"/>
    </row>
    <row r="1960" spans="1:80" s="16" customFormat="1" ht="12.75" customHeight="1">
      <c r="A1960" s="262"/>
      <c r="B1960" s="972"/>
      <c r="C1960" s="973"/>
      <c r="D1960" s="974"/>
      <c r="E1960" s="911"/>
      <c r="F1960" s="912"/>
      <c r="G1960" s="912"/>
      <c r="H1960" s="912"/>
      <c r="I1960" s="912"/>
      <c r="J1960" s="912"/>
      <c r="K1960" s="912"/>
      <c r="L1960" s="912"/>
      <c r="M1960" s="912"/>
      <c r="N1960" s="912"/>
      <c r="O1960" s="912"/>
      <c r="P1960" s="912"/>
      <c r="Q1960" s="912"/>
      <c r="R1960" s="912"/>
      <c r="S1960" s="912"/>
      <c r="T1960" s="912"/>
      <c r="U1960" s="912"/>
      <c r="V1960" s="912"/>
      <c r="W1960" s="912"/>
      <c r="X1960" s="912"/>
      <c r="Y1960" s="912"/>
      <c r="Z1960" s="912"/>
      <c r="AA1960" s="912"/>
      <c r="AB1960" s="912"/>
      <c r="AC1960" s="912"/>
      <c r="AD1960" s="912"/>
      <c r="AE1960" s="912"/>
      <c r="AF1960" s="912"/>
      <c r="AG1960" s="912"/>
      <c r="AH1960" s="912"/>
      <c r="AI1960" s="912"/>
      <c r="AJ1960" s="912"/>
      <c r="AK1960" s="912"/>
      <c r="AL1960" s="912"/>
      <c r="AM1960" s="912"/>
      <c r="AN1960" s="912"/>
      <c r="AO1960" s="912"/>
      <c r="AP1960" s="912"/>
      <c r="AQ1960" s="912"/>
      <c r="AR1960" s="912"/>
      <c r="AS1960" s="912"/>
      <c r="AT1960" s="912"/>
      <c r="AU1960" s="912"/>
      <c r="AV1960" s="912"/>
      <c r="AW1960" s="912"/>
      <c r="AX1960" s="912"/>
      <c r="AY1960" s="912"/>
      <c r="AZ1960" s="912"/>
      <c r="BA1960" s="912"/>
      <c r="BB1960" s="912"/>
      <c r="BC1960" s="912"/>
      <c r="BD1960" s="912"/>
      <c r="BE1960" s="912"/>
      <c r="BF1960" s="913"/>
      <c r="BG1960" s="902"/>
      <c r="BH1960" s="903"/>
      <c r="BI1960" s="903"/>
      <c r="BJ1960" s="903"/>
      <c r="BK1960" s="903"/>
      <c r="BL1960" s="904"/>
      <c r="BM1960" s="137"/>
      <c r="BN1960" s="137"/>
      <c r="BO1960" s="137"/>
      <c r="BP1960" s="137"/>
      <c r="BQ1960" s="137"/>
      <c r="BR1960" s="137"/>
      <c r="BS1960" s="137"/>
      <c r="BT1960" s="137"/>
      <c r="BU1960" s="137"/>
      <c r="BV1960" s="137"/>
      <c r="BW1960" s="137"/>
      <c r="BX1960" s="137"/>
      <c r="BY1960" s="137"/>
      <c r="BZ1960" s="137"/>
      <c r="CA1960" s="137"/>
      <c r="CB1960" s="137"/>
    </row>
    <row r="1961" spans="1:80" s="16" customFormat="1" ht="12.75" customHeight="1">
      <c r="A1961" s="262"/>
      <c r="B1961" s="972"/>
      <c r="C1961" s="973"/>
      <c r="D1961" s="974"/>
      <c r="E1961" s="911"/>
      <c r="F1961" s="912"/>
      <c r="G1961" s="912"/>
      <c r="H1961" s="912"/>
      <c r="I1961" s="912"/>
      <c r="J1961" s="912"/>
      <c r="K1961" s="912"/>
      <c r="L1961" s="912"/>
      <c r="M1961" s="912"/>
      <c r="N1961" s="912"/>
      <c r="O1961" s="912"/>
      <c r="P1961" s="912"/>
      <c r="Q1961" s="912"/>
      <c r="R1961" s="912"/>
      <c r="S1961" s="912"/>
      <c r="T1961" s="912"/>
      <c r="U1961" s="912"/>
      <c r="V1961" s="912"/>
      <c r="W1961" s="912"/>
      <c r="X1961" s="912"/>
      <c r="Y1961" s="912"/>
      <c r="Z1961" s="912"/>
      <c r="AA1961" s="912"/>
      <c r="AB1961" s="912"/>
      <c r="AC1961" s="912"/>
      <c r="AD1961" s="912"/>
      <c r="AE1961" s="912"/>
      <c r="AF1961" s="912"/>
      <c r="AG1961" s="912"/>
      <c r="AH1961" s="912"/>
      <c r="AI1961" s="912"/>
      <c r="AJ1961" s="912"/>
      <c r="AK1961" s="912"/>
      <c r="AL1961" s="912"/>
      <c r="AM1961" s="912"/>
      <c r="AN1961" s="912"/>
      <c r="AO1961" s="912"/>
      <c r="AP1961" s="912"/>
      <c r="AQ1961" s="912"/>
      <c r="AR1961" s="912"/>
      <c r="AS1961" s="912"/>
      <c r="AT1961" s="912"/>
      <c r="AU1961" s="912"/>
      <c r="AV1961" s="912"/>
      <c r="AW1961" s="912"/>
      <c r="AX1961" s="912"/>
      <c r="AY1961" s="912"/>
      <c r="AZ1961" s="912"/>
      <c r="BA1961" s="912"/>
      <c r="BB1961" s="912"/>
      <c r="BC1961" s="912"/>
      <c r="BD1961" s="912"/>
      <c r="BE1961" s="912"/>
      <c r="BF1961" s="913"/>
      <c r="BG1961" s="902"/>
      <c r="BH1961" s="903"/>
      <c r="BI1961" s="903"/>
      <c r="BJ1961" s="903"/>
      <c r="BK1961" s="903"/>
      <c r="BL1961" s="904"/>
      <c r="BM1961" s="137"/>
      <c r="BN1961" s="137"/>
      <c r="BO1961" s="137"/>
      <c r="BP1961" s="137"/>
      <c r="BQ1961" s="137"/>
      <c r="BR1961" s="137"/>
      <c r="BS1961" s="137"/>
      <c r="BT1961" s="137"/>
      <c r="BU1961" s="137"/>
      <c r="BV1961" s="137"/>
      <c r="BW1961" s="137"/>
      <c r="BX1961" s="137"/>
      <c r="BY1961" s="137"/>
      <c r="BZ1961" s="137"/>
      <c r="CA1961" s="137"/>
      <c r="CB1961" s="137"/>
    </row>
    <row r="1962" spans="1:80" s="16" customFormat="1" ht="12.75" customHeight="1">
      <c r="A1962" s="262"/>
      <c r="B1962" s="975"/>
      <c r="C1962" s="976"/>
      <c r="D1962" s="977"/>
      <c r="E1962" s="914"/>
      <c r="F1962" s="915"/>
      <c r="G1962" s="915"/>
      <c r="H1962" s="915"/>
      <c r="I1962" s="915"/>
      <c r="J1962" s="915"/>
      <c r="K1962" s="915"/>
      <c r="L1962" s="915"/>
      <c r="M1962" s="915"/>
      <c r="N1962" s="915"/>
      <c r="O1962" s="915"/>
      <c r="P1962" s="915"/>
      <c r="Q1962" s="915"/>
      <c r="R1962" s="915"/>
      <c r="S1962" s="915"/>
      <c r="T1962" s="915"/>
      <c r="U1962" s="915"/>
      <c r="V1962" s="915"/>
      <c r="W1962" s="915"/>
      <c r="X1962" s="915"/>
      <c r="Y1962" s="915"/>
      <c r="Z1962" s="915"/>
      <c r="AA1962" s="915"/>
      <c r="AB1962" s="915"/>
      <c r="AC1962" s="915"/>
      <c r="AD1962" s="915"/>
      <c r="AE1962" s="915"/>
      <c r="AF1962" s="915"/>
      <c r="AG1962" s="915"/>
      <c r="AH1962" s="915"/>
      <c r="AI1962" s="915"/>
      <c r="AJ1962" s="915"/>
      <c r="AK1962" s="915"/>
      <c r="AL1962" s="915"/>
      <c r="AM1962" s="915"/>
      <c r="AN1962" s="915"/>
      <c r="AO1962" s="915"/>
      <c r="AP1962" s="915"/>
      <c r="AQ1962" s="915"/>
      <c r="AR1962" s="915"/>
      <c r="AS1962" s="915"/>
      <c r="AT1962" s="915"/>
      <c r="AU1962" s="915"/>
      <c r="AV1962" s="915"/>
      <c r="AW1962" s="915"/>
      <c r="AX1962" s="915"/>
      <c r="AY1962" s="915"/>
      <c r="AZ1962" s="915"/>
      <c r="BA1962" s="915"/>
      <c r="BB1962" s="915"/>
      <c r="BC1962" s="915"/>
      <c r="BD1962" s="915"/>
      <c r="BE1962" s="915"/>
      <c r="BF1962" s="916"/>
      <c r="BG1962" s="905"/>
      <c r="BH1962" s="906"/>
      <c r="BI1962" s="906"/>
      <c r="BJ1962" s="906"/>
      <c r="BK1962" s="906"/>
      <c r="BL1962" s="907"/>
      <c r="BM1962" s="137"/>
      <c r="BN1962" s="137"/>
      <c r="BO1962" s="137"/>
      <c r="BP1962" s="137"/>
      <c r="BQ1962" s="137"/>
      <c r="BR1962" s="137"/>
      <c r="BS1962" s="137"/>
      <c r="BT1962" s="137"/>
      <c r="BU1962" s="137"/>
      <c r="BV1962" s="137"/>
      <c r="BW1962" s="137"/>
      <c r="BX1962" s="137"/>
      <c r="BY1962" s="137"/>
      <c r="BZ1962" s="137"/>
      <c r="CA1962" s="137"/>
      <c r="CB1962" s="137"/>
    </row>
    <row r="1963" spans="1:80" s="15" customFormat="1" ht="12" customHeight="1">
      <c r="A1963" s="316"/>
      <c r="B1963" s="969" t="s">
        <v>43</v>
      </c>
      <c r="C1963" s="970"/>
      <c r="D1963" s="971"/>
      <c r="E1963" s="909" t="s">
        <v>440</v>
      </c>
      <c r="F1963" s="909"/>
      <c r="G1963" s="909"/>
      <c r="H1963" s="909"/>
      <c r="I1963" s="909"/>
      <c r="J1963" s="909"/>
      <c r="K1963" s="909"/>
      <c r="L1963" s="909"/>
      <c r="M1963" s="909"/>
      <c r="N1963" s="909"/>
      <c r="O1963" s="909"/>
      <c r="P1963" s="909"/>
      <c r="Q1963" s="909"/>
      <c r="R1963" s="909"/>
      <c r="S1963" s="909"/>
      <c r="T1963" s="909"/>
      <c r="U1963" s="909"/>
      <c r="V1963" s="909"/>
      <c r="W1963" s="909"/>
      <c r="X1963" s="909"/>
      <c r="Y1963" s="909"/>
      <c r="Z1963" s="909"/>
      <c r="AA1963" s="909"/>
      <c r="AB1963" s="909"/>
      <c r="AC1963" s="909"/>
      <c r="AD1963" s="909"/>
      <c r="AE1963" s="909"/>
      <c r="AF1963" s="909"/>
      <c r="AG1963" s="909"/>
      <c r="AH1963" s="909"/>
      <c r="AI1963" s="909"/>
      <c r="AJ1963" s="909"/>
      <c r="AK1963" s="909"/>
      <c r="AL1963" s="909"/>
      <c r="AM1963" s="909"/>
      <c r="AN1963" s="909"/>
      <c r="AO1963" s="909"/>
      <c r="AP1963" s="909"/>
      <c r="AQ1963" s="909"/>
      <c r="AR1963" s="909"/>
      <c r="AS1963" s="909"/>
      <c r="AT1963" s="909"/>
      <c r="AU1963" s="909"/>
      <c r="AV1963" s="909"/>
      <c r="AW1963" s="909"/>
      <c r="AX1963" s="909"/>
      <c r="AY1963" s="909"/>
      <c r="AZ1963" s="909"/>
      <c r="BA1963" s="909"/>
      <c r="BB1963" s="909"/>
      <c r="BC1963" s="909"/>
      <c r="BD1963" s="909"/>
      <c r="BE1963" s="909"/>
      <c r="BF1963" s="909"/>
      <c r="BG1963" s="966"/>
      <c r="BH1963" s="966"/>
      <c r="BI1963" s="966"/>
      <c r="BJ1963" s="966"/>
      <c r="BK1963" s="966"/>
      <c r="BL1963" s="966"/>
      <c r="BM1963" s="103"/>
      <c r="BN1963" s="103"/>
      <c r="BO1963" s="103"/>
      <c r="BP1963" s="103"/>
      <c r="BQ1963" s="103"/>
      <c r="BR1963" s="103"/>
      <c r="BS1963" s="103"/>
      <c r="BT1963" s="103"/>
      <c r="BU1963" s="103"/>
      <c r="BV1963" s="103"/>
      <c r="BW1963" s="103"/>
      <c r="BX1963" s="103"/>
      <c r="BY1963" s="103"/>
      <c r="BZ1963" s="103"/>
      <c r="CA1963" s="103"/>
    </row>
    <row r="1964" spans="1:80" s="15" customFormat="1" ht="12" customHeight="1">
      <c r="A1964" s="316"/>
      <c r="B1964" s="972"/>
      <c r="C1964" s="973"/>
      <c r="D1964" s="974"/>
      <c r="E1964" s="912"/>
      <c r="F1964" s="912"/>
      <c r="G1964" s="912"/>
      <c r="H1964" s="912"/>
      <c r="I1964" s="912"/>
      <c r="J1964" s="912"/>
      <c r="K1964" s="912"/>
      <c r="L1964" s="912"/>
      <c r="M1964" s="912"/>
      <c r="N1964" s="912"/>
      <c r="O1964" s="912"/>
      <c r="P1964" s="912"/>
      <c r="Q1964" s="912"/>
      <c r="R1964" s="912"/>
      <c r="S1964" s="912"/>
      <c r="T1964" s="912"/>
      <c r="U1964" s="912"/>
      <c r="V1964" s="912"/>
      <c r="W1964" s="912"/>
      <c r="X1964" s="912"/>
      <c r="Y1964" s="912"/>
      <c r="Z1964" s="912"/>
      <c r="AA1964" s="912"/>
      <c r="AB1964" s="912"/>
      <c r="AC1964" s="912"/>
      <c r="AD1964" s="912"/>
      <c r="AE1964" s="912"/>
      <c r="AF1964" s="912"/>
      <c r="AG1964" s="912"/>
      <c r="AH1964" s="912"/>
      <c r="AI1964" s="912"/>
      <c r="AJ1964" s="912"/>
      <c r="AK1964" s="912"/>
      <c r="AL1964" s="912"/>
      <c r="AM1964" s="912"/>
      <c r="AN1964" s="912"/>
      <c r="AO1964" s="912"/>
      <c r="AP1964" s="912"/>
      <c r="AQ1964" s="912"/>
      <c r="AR1964" s="912"/>
      <c r="AS1964" s="912"/>
      <c r="AT1964" s="912"/>
      <c r="AU1964" s="912"/>
      <c r="AV1964" s="912"/>
      <c r="AW1964" s="912"/>
      <c r="AX1964" s="912"/>
      <c r="AY1964" s="912"/>
      <c r="AZ1964" s="912"/>
      <c r="BA1964" s="912"/>
      <c r="BB1964" s="912"/>
      <c r="BC1964" s="912"/>
      <c r="BD1964" s="912"/>
      <c r="BE1964" s="912"/>
      <c r="BF1964" s="912"/>
      <c r="BG1964" s="966"/>
      <c r="BH1964" s="966"/>
      <c r="BI1964" s="966"/>
      <c r="BJ1964" s="966"/>
      <c r="BK1964" s="966"/>
      <c r="BL1964" s="966"/>
      <c r="BM1964" s="103"/>
      <c r="BN1964" s="103"/>
      <c r="BO1964" s="103"/>
      <c r="BP1964" s="103"/>
      <c r="BQ1964" s="103"/>
      <c r="BR1964" s="103"/>
      <c r="BS1964" s="103"/>
      <c r="BT1964" s="103"/>
      <c r="BU1964" s="103"/>
      <c r="BV1964" s="103"/>
      <c r="BW1964" s="103"/>
      <c r="BX1964" s="103"/>
      <c r="BY1964" s="103"/>
      <c r="BZ1964" s="103"/>
      <c r="CA1964" s="103"/>
    </row>
    <row r="1965" spans="1:80" s="15" customFormat="1" ht="12" customHeight="1">
      <c r="A1965" s="316"/>
      <c r="B1965" s="972"/>
      <c r="C1965" s="973"/>
      <c r="D1965" s="974"/>
      <c r="E1965" s="912"/>
      <c r="F1965" s="912"/>
      <c r="G1965" s="912"/>
      <c r="H1965" s="912"/>
      <c r="I1965" s="912"/>
      <c r="J1965" s="912"/>
      <c r="K1965" s="912"/>
      <c r="L1965" s="912"/>
      <c r="M1965" s="912"/>
      <c r="N1965" s="912"/>
      <c r="O1965" s="912"/>
      <c r="P1965" s="912"/>
      <c r="Q1965" s="912"/>
      <c r="R1965" s="912"/>
      <c r="S1965" s="912"/>
      <c r="T1965" s="912"/>
      <c r="U1965" s="912"/>
      <c r="V1965" s="912"/>
      <c r="W1965" s="912"/>
      <c r="X1965" s="912"/>
      <c r="Y1965" s="912"/>
      <c r="Z1965" s="912"/>
      <c r="AA1965" s="912"/>
      <c r="AB1965" s="912"/>
      <c r="AC1965" s="912"/>
      <c r="AD1965" s="912"/>
      <c r="AE1965" s="912"/>
      <c r="AF1965" s="912"/>
      <c r="AG1965" s="912"/>
      <c r="AH1965" s="912"/>
      <c r="AI1965" s="912"/>
      <c r="AJ1965" s="912"/>
      <c r="AK1965" s="912"/>
      <c r="AL1965" s="912"/>
      <c r="AM1965" s="912"/>
      <c r="AN1965" s="912"/>
      <c r="AO1965" s="912"/>
      <c r="AP1965" s="912"/>
      <c r="AQ1965" s="912"/>
      <c r="AR1965" s="912"/>
      <c r="AS1965" s="912"/>
      <c r="AT1965" s="912"/>
      <c r="AU1965" s="912"/>
      <c r="AV1965" s="912"/>
      <c r="AW1965" s="912"/>
      <c r="AX1965" s="912"/>
      <c r="AY1965" s="912"/>
      <c r="AZ1965" s="912"/>
      <c r="BA1965" s="912"/>
      <c r="BB1965" s="912"/>
      <c r="BC1965" s="912"/>
      <c r="BD1965" s="912"/>
      <c r="BE1965" s="912"/>
      <c r="BF1965" s="912"/>
      <c r="BG1965" s="966"/>
      <c r="BH1965" s="966"/>
      <c r="BI1965" s="966"/>
      <c r="BJ1965" s="966"/>
      <c r="BK1965" s="966"/>
      <c r="BL1965" s="966"/>
      <c r="BM1965" s="103"/>
      <c r="BN1965" s="103"/>
      <c r="BO1965" s="103"/>
      <c r="BP1965" s="103"/>
      <c r="BQ1965" s="103"/>
      <c r="BR1965" s="103"/>
      <c r="BS1965" s="103"/>
      <c r="BT1965" s="103"/>
      <c r="BU1965" s="103"/>
      <c r="BV1965" s="103"/>
      <c r="BW1965" s="103"/>
      <c r="BX1965" s="103"/>
      <c r="BY1965" s="103"/>
      <c r="BZ1965" s="103"/>
      <c r="CA1965" s="103"/>
    </row>
    <row r="1966" spans="1:80" s="15" customFormat="1" ht="12.75" customHeight="1">
      <c r="A1966" s="316"/>
      <c r="B1966" s="972"/>
      <c r="C1966" s="973"/>
      <c r="D1966" s="974"/>
      <c r="E1966" s="920" t="s">
        <v>1</v>
      </c>
      <c r="F1966" s="921"/>
      <c r="G1966" s="912" t="s">
        <v>441</v>
      </c>
      <c r="H1966" s="912"/>
      <c r="I1966" s="912"/>
      <c r="J1966" s="912"/>
      <c r="K1966" s="912"/>
      <c r="L1966" s="912"/>
      <c r="M1966" s="912"/>
      <c r="N1966" s="912"/>
      <c r="O1966" s="912"/>
      <c r="P1966" s="912"/>
      <c r="Q1966" s="912"/>
      <c r="R1966" s="912"/>
      <c r="S1966" s="912"/>
      <c r="T1966" s="912"/>
      <c r="U1966" s="912"/>
      <c r="V1966" s="912"/>
      <c r="W1966" s="912"/>
      <c r="X1966" s="912"/>
      <c r="Y1966" s="912"/>
      <c r="Z1966" s="912"/>
      <c r="AA1966" s="912"/>
      <c r="AB1966" s="912"/>
      <c r="AC1966" s="912"/>
      <c r="AD1966" s="912"/>
      <c r="AE1966" s="912"/>
      <c r="AF1966" s="912"/>
      <c r="AG1966" s="912"/>
      <c r="AH1966" s="912"/>
      <c r="AI1966" s="912"/>
      <c r="AJ1966" s="912"/>
      <c r="AK1966" s="912"/>
      <c r="AL1966" s="912"/>
      <c r="AM1966" s="912"/>
      <c r="AN1966" s="912"/>
      <c r="AO1966" s="912"/>
      <c r="AP1966" s="912"/>
      <c r="AQ1966" s="912"/>
      <c r="AR1966" s="912"/>
      <c r="AS1966" s="912"/>
      <c r="AT1966" s="912"/>
      <c r="AU1966" s="912"/>
      <c r="AV1966" s="912"/>
      <c r="AW1966" s="912"/>
      <c r="AX1966" s="912"/>
      <c r="AY1966" s="912"/>
      <c r="AZ1966" s="912"/>
      <c r="BA1966" s="912"/>
      <c r="BB1966" s="912"/>
      <c r="BC1966" s="912"/>
      <c r="BD1966" s="912"/>
      <c r="BE1966" s="912"/>
      <c r="BF1966" s="913"/>
      <c r="BG1966" s="966"/>
      <c r="BH1966" s="966"/>
      <c r="BI1966" s="966"/>
      <c r="BJ1966" s="966"/>
      <c r="BK1966" s="966"/>
      <c r="BL1966" s="966"/>
      <c r="BM1966" s="103"/>
      <c r="BN1966" s="103"/>
      <c r="BO1966" s="103"/>
      <c r="BP1966" s="103"/>
      <c r="BQ1966" s="103"/>
      <c r="BR1966" s="103"/>
      <c r="BS1966" s="103"/>
      <c r="BT1966" s="103"/>
      <c r="BU1966" s="103"/>
      <c r="BV1966" s="103"/>
      <c r="BW1966" s="103"/>
      <c r="BX1966" s="103"/>
      <c r="BY1966" s="103"/>
      <c r="BZ1966" s="103"/>
      <c r="CA1966" s="103"/>
    </row>
    <row r="1967" spans="1:80" s="15" customFormat="1" ht="5.25" customHeight="1">
      <c r="A1967" s="316"/>
      <c r="B1967" s="975"/>
      <c r="C1967" s="976"/>
      <c r="D1967" s="977"/>
      <c r="E1967" s="1087"/>
      <c r="F1967" s="1087"/>
      <c r="G1967" s="915"/>
      <c r="H1967" s="915"/>
      <c r="I1967" s="915"/>
      <c r="J1967" s="915"/>
      <c r="K1967" s="915"/>
      <c r="L1967" s="915"/>
      <c r="M1967" s="915"/>
      <c r="N1967" s="915"/>
      <c r="O1967" s="915"/>
      <c r="P1967" s="915"/>
      <c r="Q1967" s="915"/>
      <c r="R1967" s="915"/>
      <c r="S1967" s="915"/>
      <c r="T1967" s="915"/>
      <c r="U1967" s="915"/>
      <c r="V1967" s="915"/>
      <c r="W1967" s="915"/>
      <c r="X1967" s="915"/>
      <c r="Y1967" s="915"/>
      <c r="Z1967" s="915"/>
      <c r="AA1967" s="915"/>
      <c r="AB1967" s="915"/>
      <c r="AC1967" s="915"/>
      <c r="AD1967" s="915"/>
      <c r="AE1967" s="915"/>
      <c r="AF1967" s="915"/>
      <c r="AG1967" s="915"/>
      <c r="AH1967" s="915"/>
      <c r="AI1967" s="915"/>
      <c r="AJ1967" s="915"/>
      <c r="AK1967" s="915"/>
      <c r="AL1967" s="915"/>
      <c r="AM1967" s="915"/>
      <c r="AN1967" s="915"/>
      <c r="AO1967" s="915"/>
      <c r="AP1967" s="915"/>
      <c r="AQ1967" s="915"/>
      <c r="AR1967" s="915"/>
      <c r="AS1967" s="915"/>
      <c r="AT1967" s="915"/>
      <c r="AU1967" s="915"/>
      <c r="AV1967" s="915"/>
      <c r="AW1967" s="915"/>
      <c r="AX1967" s="915"/>
      <c r="AY1967" s="915"/>
      <c r="AZ1967" s="915"/>
      <c r="BA1967" s="915"/>
      <c r="BB1967" s="915"/>
      <c r="BC1967" s="915"/>
      <c r="BD1967" s="915"/>
      <c r="BE1967" s="915"/>
      <c r="BF1967" s="915"/>
      <c r="BG1967" s="966"/>
      <c r="BH1967" s="966"/>
      <c r="BI1967" s="966"/>
      <c r="BJ1967" s="966"/>
      <c r="BK1967" s="966"/>
      <c r="BL1967" s="966"/>
      <c r="BM1967" s="103"/>
      <c r="BN1967" s="103"/>
      <c r="BO1967" s="103"/>
      <c r="BP1967" s="103"/>
      <c r="BQ1967" s="103"/>
      <c r="BR1967" s="103"/>
      <c r="BS1967" s="103"/>
      <c r="BT1967" s="103"/>
      <c r="BU1967" s="103"/>
      <c r="BV1967" s="103"/>
      <c r="BW1967" s="103"/>
      <c r="BX1967" s="103"/>
      <c r="BY1967" s="103"/>
      <c r="BZ1967" s="103"/>
      <c r="CA1967" s="103"/>
    </row>
    <row r="1968" spans="1:80" s="15" customFormat="1" ht="17.25" customHeight="1">
      <c r="A1968" s="113"/>
      <c r="B1968" s="925" t="s">
        <v>1565</v>
      </c>
      <c r="C1968" s="926"/>
      <c r="D1968" s="926"/>
      <c r="E1968" s="926"/>
      <c r="F1968" s="926"/>
      <c r="G1968" s="926"/>
      <c r="H1968" s="926"/>
      <c r="I1968" s="926"/>
      <c r="J1968" s="926"/>
      <c r="K1968" s="926"/>
      <c r="L1968" s="926"/>
      <c r="M1968" s="926"/>
      <c r="N1968" s="926"/>
      <c r="O1968" s="926"/>
      <c r="P1968" s="926"/>
      <c r="Q1968" s="926"/>
      <c r="R1968" s="926"/>
      <c r="S1968" s="926"/>
      <c r="T1968" s="926"/>
      <c r="U1968" s="926"/>
      <c r="V1968" s="926"/>
      <c r="W1968" s="926"/>
      <c r="X1968" s="926"/>
      <c r="Y1968" s="926"/>
      <c r="Z1968" s="926"/>
      <c r="AA1968" s="926"/>
      <c r="AB1968" s="926"/>
      <c r="AC1968" s="926"/>
      <c r="AD1968" s="926"/>
      <c r="AE1968" s="926"/>
      <c r="AF1968" s="926"/>
      <c r="AG1968" s="926"/>
      <c r="AH1968" s="926"/>
      <c r="AI1968" s="926"/>
      <c r="AJ1968" s="926"/>
      <c r="AK1968" s="926"/>
      <c r="AL1968" s="926"/>
      <c r="AM1968" s="926"/>
      <c r="AN1968" s="926"/>
      <c r="AO1968" s="926"/>
      <c r="AP1968" s="926"/>
      <c r="AQ1968" s="926"/>
      <c r="AR1968" s="926"/>
      <c r="AS1968" s="926"/>
      <c r="AT1968" s="926"/>
      <c r="AU1968" s="926"/>
      <c r="AV1968" s="926"/>
      <c r="AW1968" s="926"/>
      <c r="AX1968" s="926"/>
      <c r="AY1968" s="926"/>
      <c r="AZ1968" s="926"/>
      <c r="BA1968" s="926"/>
      <c r="BB1968" s="926"/>
      <c r="BC1968" s="926"/>
      <c r="BD1968" s="926"/>
      <c r="BE1968" s="926"/>
      <c r="BF1968" s="926"/>
      <c r="BG1968" s="926"/>
      <c r="BH1968" s="926"/>
      <c r="BI1968" s="926"/>
      <c r="BJ1968" s="926"/>
      <c r="BK1968" s="926"/>
      <c r="BL1968" s="927"/>
      <c r="BM1968" s="103"/>
      <c r="BN1968" s="103"/>
      <c r="BO1968" s="103"/>
      <c r="BP1968" s="103"/>
      <c r="BQ1968" s="103"/>
      <c r="BR1968" s="103"/>
      <c r="BS1968" s="103"/>
      <c r="BT1968" s="103"/>
      <c r="BU1968" s="103"/>
    </row>
    <row r="1969" spans="1:97" s="16" customFormat="1" ht="12.75" customHeight="1">
      <c r="A1969" s="262"/>
      <c r="B1969" s="969" t="s">
        <v>44</v>
      </c>
      <c r="C1969" s="970"/>
      <c r="D1969" s="971"/>
      <c r="E1969" s="908" t="s">
        <v>768</v>
      </c>
      <c r="F1969" s="909"/>
      <c r="G1969" s="909"/>
      <c r="H1969" s="909"/>
      <c r="I1969" s="909"/>
      <c r="J1969" s="909"/>
      <c r="K1969" s="909"/>
      <c r="L1969" s="909"/>
      <c r="M1969" s="909"/>
      <c r="N1969" s="909"/>
      <c r="O1969" s="909"/>
      <c r="P1969" s="909"/>
      <c r="Q1969" s="909"/>
      <c r="R1969" s="909"/>
      <c r="S1969" s="909"/>
      <c r="T1969" s="909"/>
      <c r="U1969" s="909"/>
      <c r="V1969" s="909"/>
      <c r="W1969" s="909"/>
      <c r="X1969" s="909"/>
      <c r="Y1969" s="909"/>
      <c r="Z1969" s="909"/>
      <c r="AA1969" s="909"/>
      <c r="AB1969" s="909"/>
      <c r="AC1969" s="909"/>
      <c r="AD1969" s="909"/>
      <c r="AE1969" s="909"/>
      <c r="AF1969" s="909"/>
      <c r="AG1969" s="909"/>
      <c r="AH1969" s="909"/>
      <c r="AI1969" s="909"/>
      <c r="AJ1969" s="909"/>
      <c r="AK1969" s="909"/>
      <c r="AL1969" s="909"/>
      <c r="AM1969" s="909"/>
      <c r="AN1969" s="909"/>
      <c r="AO1969" s="909"/>
      <c r="AP1969" s="909"/>
      <c r="AQ1969" s="909"/>
      <c r="AR1969" s="909"/>
      <c r="AS1969" s="909"/>
      <c r="AT1969" s="909"/>
      <c r="AU1969" s="909"/>
      <c r="AV1969" s="909"/>
      <c r="AW1969" s="909"/>
      <c r="AX1969" s="909"/>
      <c r="AY1969" s="909"/>
      <c r="AZ1969" s="909"/>
      <c r="BA1969" s="909"/>
      <c r="BB1969" s="909"/>
      <c r="BC1969" s="909"/>
      <c r="BD1969" s="909"/>
      <c r="BE1969" s="909"/>
      <c r="BF1969" s="910"/>
      <c r="BG1969" s="899"/>
      <c r="BH1969" s="900"/>
      <c r="BI1969" s="900"/>
      <c r="BJ1969" s="900"/>
      <c r="BK1969" s="900"/>
      <c r="BL1969" s="901"/>
      <c r="BM1969" s="137"/>
      <c r="BN1969" s="137"/>
      <c r="BO1969" s="137"/>
      <c r="BP1969" s="137"/>
      <c r="BQ1969" s="137"/>
      <c r="BR1969" s="137"/>
      <c r="BS1969" s="137"/>
      <c r="BT1969" s="137"/>
      <c r="BU1969" s="137"/>
      <c r="BV1969" s="137"/>
      <c r="BW1969" s="137"/>
      <c r="BX1969" s="137"/>
      <c r="BY1969" s="137"/>
      <c r="BZ1969" s="137"/>
      <c r="CA1969" s="137"/>
      <c r="CB1969" s="137"/>
    </row>
    <row r="1970" spans="1:97" s="16" customFormat="1" ht="12.75" customHeight="1">
      <c r="A1970" s="262"/>
      <c r="B1970" s="972"/>
      <c r="C1970" s="973"/>
      <c r="D1970" s="974"/>
      <c r="E1970" s="911"/>
      <c r="F1970" s="912"/>
      <c r="G1970" s="912"/>
      <c r="H1970" s="912"/>
      <c r="I1970" s="912"/>
      <c r="J1970" s="912"/>
      <c r="K1970" s="912"/>
      <c r="L1970" s="912"/>
      <c r="M1970" s="912"/>
      <c r="N1970" s="912"/>
      <c r="O1970" s="912"/>
      <c r="P1970" s="912"/>
      <c r="Q1970" s="912"/>
      <c r="R1970" s="912"/>
      <c r="S1970" s="912"/>
      <c r="T1970" s="912"/>
      <c r="U1970" s="912"/>
      <c r="V1970" s="912"/>
      <c r="W1970" s="912"/>
      <c r="X1970" s="912"/>
      <c r="Y1970" s="912"/>
      <c r="Z1970" s="912"/>
      <c r="AA1970" s="912"/>
      <c r="AB1970" s="912"/>
      <c r="AC1970" s="912"/>
      <c r="AD1970" s="912"/>
      <c r="AE1970" s="912"/>
      <c r="AF1970" s="912"/>
      <c r="AG1970" s="912"/>
      <c r="AH1970" s="912"/>
      <c r="AI1970" s="912"/>
      <c r="AJ1970" s="912"/>
      <c r="AK1970" s="912"/>
      <c r="AL1970" s="912"/>
      <c r="AM1970" s="912"/>
      <c r="AN1970" s="912"/>
      <c r="AO1970" s="912"/>
      <c r="AP1970" s="912"/>
      <c r="AQ1970" s="912"/>
      <c r="AR1970" s="912"/>
      <c r="AS1970" s="912"/>
      <c r="AT1970" s="912"/>
      <c r="AU1970" s="912"/>
      <c r="AV1970" s="912"/>
      <c r="AW1970" s="912"/>
      <c r="AX1970" s="912"/>
      <c r="AY1970" s="912"/>
      <c r="AZ1970" s="912"/>
      <c r="BA1970" s="912"/>
      <c r="BB1970" s="912"/>
      <c r="BC1970" s="912"/>
      <c r="BD1970" s="912"/>
      <c r="BE1970" s="912"/>
      <c r="BF1970" s="913"/>
      <c r="BG1970" s="902"/>
      <c r="BH1970" s="903"/>
      <c r="BI1970" s="903"/>
      <c r="BJ1970" s="903"/>
      <c r="BK1970" s="903"/>
      <c r="BL1970" s="904"/>
      <c r="BM1970" s="137"/>
      <c r="BN1970" s="137"/>
      <c r="BO1970" s="137"/>
      <c r="BP1970" s="137"/>
      <c r="BQ1970" s="137"/>
      <c r="BR1970" s="137"/>
      <c r="BS1970" s="137"/>
      <c r="BT1970" s="137"/>
      <c r="BU1970" s="137"/>
      <c r="BV1970" s="137"/>
      <c r="BW1970" s="137"/>
      <c r="BX1970" s="137"/>
      <c r="BY1970" s="137"/>
      <c r="BZ1970" s="137"/>
      <c r="CA1970" s="137"/>
      <c r="CB1970" s="137"/>
    </row>
    <row r="1971" spans="1:97" s="16" customFormat="1" ht="12.75" customHeight="1">
      <c r="A1971" s="262"/>
      <c r="B1971" s="972"/>
      <c r="C1971" s="973"/>
      <c r="D1971" s="974"/>
      <c r="E1971" s="911"/>
      <c r="F1971" s="912"/>
      <c r="G1971" s="912"/>
      <c r="H1971" s="912"/>
      <c r="I1971" s="912"/>
      <c r="J1971" s="912"/>
      <c r="K1971" s="912"/>
      <c r="L1971" s="912"/>
      <c r="M1971" s="912"/>
      <c r="N1971" s="912"/>
      <c r="O1971" s="912"/>
      <c r="P1971" s="912"/>
      <c r="Q1971" s="912"/>
      <c r="R1971" s="912"/>
      <c r="S1971" s="912"/>
      <c r="T1971" s="912"/>
      <c r="U1971" s="912"/>
      <c r="V1971" s="912"/>
      <c r="W1971" s="912"/>
      <c r="X1971" s="912"/>
      <c r="Y1971" s="912"/>
      <c r="Z1971" s="912"/>
      <c r="AA1971" s="912"/>
      <c r="AB1971" s="912"/>
      <c r="AC1971" s="912"/>
      <c r="AD1971" s="912"/>
      <c r="AE1971" s="912"/>
      <c r="AF1971" s="912"/>
      <c r="AG1971" s="912"/>
      <c r="AH1971" s="912"/>
      <c r="AI1971" s="912"/>
      <c r="AJ1971" s="912"/>
      <c r="AK1971" s="912"/>
      <c r="AL1971" s="912"/>
      <c r="AM1971" s="912"/>
      <c r="AN1971" s="912"/>
      <c r="AO1971" s="912"/>
      <c r="AP1971" s="912"/>
      <c r="AQ1971" s="912"/>
      <c r="AR1971" s="912"/>
      <c r="AS1971" s="912"/>
      <c r="AT1971" s="912"/>
      <c r="AU1971" s="912"/>
      <c r="AV1971" s="912"/>
      <c r="AW1971" s="912"/>
      <c r="AX1971" s="912"/>
      <c r="AY1971" s="912"/>
      <c r="AZ1971" s="912"/>
      <c r="BA1971" s="912"/>
      <c r="BB1971" s="912"/>
      <c r="BC1971" s="912"/>
      <c r="BD1971" s="912"/>
      <c r="BE1971" s="912"/>
      <c r="BF1971" s="913"/>
      <c r="BG1971" s="902"/>
      <c r="BH1971" s="903"/>
      <c r="BI1971" s="903"/>
      <c r="BJ1971" s="903"/>
      <c r="BK1971" s="903"/>
      <c r="BL1971" s="904"/>
      <c r="BM1971" s="137"/>
      <c r="BN1971" s="137"/>
      <c r="BO1971" s="137"/>
      <c r="BP1971" s="137"/>
      <c r="BQ1971" s="137"/>
      <c r="BR1971" s="137"/>
      <c r="BS1971" s="137"/>
      <c r="BT1971" s="137"/>
      <c r="BU1971" s="137"/>
      <c r="BV1971" s="137"/>
      <c r="BW1971" s="137"/>
      <c r="BX1971" s="137"/>
      <c r="BY1971" s="137"/>
      <c r="BZ1971" s="137"/>
      <c r="CA1971" s="137"/>
      <c r="CB1971" s="137"/>
    </row>
    <row r="1972" spans="1:97" s="16" customFormat="1" ht="12.75" customHeight="1">
      <c r="A1972" s="262"/>
      <c r="B1972" s="975"/>
      <c r="C1972" s="976"/>
      <c r="D1972" s="977"/>
      <c r="E1972" s="914"/>
      <c r="F1972" s="915"/>
      <c r="G1972" s="915"/>
      <c r="H1972" s="915"/>
      <c r="I1972" s="915"/>
      <c r="J1972" s="915"/>
      <c r="K1972" s="915"/>
      <c r="L1972" s="915"/>
      <c r="M1972" s="915"/>
      <c r="N1972" s="915"/>
      <c r="O1972" s="915"/>
      <c r="P1972" s="915"/>
      <c r="Q1972" s="915"/>
      <c r="R1972" s="915"/>
      <c r="S1972" s="915"/>
      <c r="T1972" s="915"/>
      <c r="U1972" s="915"/>
      <c r="V1972" s="915"/>
      <c r="W1972" s="915"/>
      <c r="X1972" s="915"/>
      <c r="Y1972" s="915"/>
      <c r="Z1972" s="915"/>
      <c r="AA1972" s="915"/>
      <c r="AB1972" s="915"/>
      <c r="AC1972" s="915"/>
      <c r="AD1972" s="915"/>
      <c r="AE1972" s="915"/>
      <c r="AF1972" s="915"/>
      <c r="AG1972" s="915"/>
      <c r="AH1972" s="915"/>
      <c r="AI1972" s="915"/>
      <c r="AJ1972" s="915"/>
      <c r="AK1972" s="915"/>
      <c r="AL1972" s="915"/>
      <c r="AM1972" s="915"/>
      <c r="AN1972" s="915"/>
      <c r="AO1972" s="915"/>
      <c r="AP1972" s="915"/>
      <c r="AQ1972" s="915"/>
      <c r="AR1972" s="915"/>
      <c r="AS1972" s="915"/>
      <c r="AT1972" s="915"/>
      <c r="AU1972" s="915"/>
      <c r="AV1972" s="915"/>
      <c r="AW1972" s="915"/>
      <c r="AX1972" s="915"/>
      <c r="AY1972" s="915"/>
      <c r="AZ1972" s="915"/>
      <c r="BA1972" s="915"/>
      <c r="BB1972" s="915"/>
      <c r="BC1972" s="915"/>
      <c r="BD1972" s="915"/>
      <c r="BE1972" s="915"/>
      <c r="BF1972" s="916"/>
      <c r="BG1972" s="905"/>
      <c r="BH1972" s="906"/>
      <c r="BI1972" s="906"/>
      <c r="BJ1972" s="906"/>
      <c r="BK1972" s="906"/>
      <c r="BL1972" s="907"/>
      <c r="BM1972" s="137"/>
      <c r="BN1972" s="137"/>
      <c r="BO1972" s="137"/>
      <c r="BP1972" s="137"/>
      <c r="BQ1972" s="137"/>
      <c r="BR1972" s="137"/>
      <c r="BS1972" s="137"/>
      <c r="BT1972" s="137"/>
      <c r="BU1972" s="137"/>
      <c r="BV1972" s="137"/>
      <c r="BW1972" s="137"/>
      <c r="BX1972" s="137"/>
      <c r="BY1972" s="137"/>
      <c r="BZ1972" s="137"/>
      <c r="CA1972" s="137"/>
      <c r="CB1972" s="137"/>
    </row>
    <row r="1973" spans="1:97" s="827" customFormat="1" ht="9.75" customHeight="1">
      <c r="BG1973" s="828"/>
      <c r="BH1973" s="828"/>
      <c r="BI1973" s="828"/>
      <c r="BJ1973" s="828"/>
      <c r="BK1973" s="828"/>
      <c r="BL1973" s="829"/>
      <c r="BM1973" s="829"/>
      <c r="BN1973" s="829"/>
      <c r="BO1973" s="829"/>
      <c r="BP1973" s="829"/>
      <c r="BQ1973" s="829"/>
      <c r="BR1973" s="829"/>
      <c r="BS1973" s="829"/>
      <c r="BT1973" s="829"/>
      <c r="BU1973" s="829"/>
      <c r="BV1973" s="829"/>
      <c r="BW1973" s="829"/>
      <c r="BX1973" s="829"/>
      <c r="BY1973" s="829"/>
      <c r="BZ1973" s="829"/>
      <c r="CA1973" s="829"/>
    </row>
    <row r="1974" spans="1:97" s="830" customFormat="1" ht="12.75" customHeight="1">
      <c r="B1974" s="831"/>
      <c r="C1974" s="831"/>
      <c r="D1974" s="831"/>
      <c r="E1974" s="858" t="s">
        <v>1513</v>
      </c>
      <c r="F1974" s="859"/>
      <c r="G1974" s="859"/>
      <c r="H1974" s="859"/>
      <c r="I1974" s="859"/>
      <c r="J1974" s="859"/>
      <c r="K1974" s="859"/>
      <c r="L1974" s="859"/>
      <c r="M1974" s="859"/>
      <c r="N1974" s="859"/>
      <c r="O1974" s="859"/>
      <c r="P1974" s="859"/>
      <c r="Q1974" s="859"/>
      <c r="R1974" s="859"/>
      <c r="S1974" s="859"/>
      <c r="T1974" s="859"/>
      <c r="U1974" s="859"/>
      <c r="V1974" s="859"/>
      <c r="W1974" s="859"/>
      <c r="X1974" s="859"/>
      <c r="Y1974" s="859"/>
      <c r="Z1974" s="859"/>
      <c r="AA1974" s="859"/>
      <c r="AB1974" s="859"/>
      <c r="AC1974" s="859"/>
      <c r="AD1974" s="859"/>
      <c r="AE1974" s="860"/>
      <c r="AF1974" s="864"/>
      <c r="AG1974" s="865"/>
      <c r="AH1974" s="865"/>
      <c r="AI1974" s="865"/>
      <c r="AJ1974" s="865"/>
      <c r="AK1974" s="865"/>
      <c r="AL1974" s="865"/>
      <c r="AM1974" s="865"/>
      <c r="AN1974" s="865"/>
      <c r="AO1974" s="865"/>
      <c r="AP1974" s="866"/>
      <c r="AQ1974" s="870"/>
      <c r="AR1974" s="870"/>
      <c r="AS1974" s="870"/>
      <c r="AT1974" s="870"/>
      <c r="AU1974" s="870"/>
      <c r="AV1974" s="870"/>
      <c r="AW1974" s="870"/>
      <c r="AX1974" s="870"/>
      <c r="AY1974" s="870"/>
      <c r="AZ1974" s="870"/>
      <c r="BA1974" s="870"/>
      <c r="BB1974" s="870"/>
      <c r="BC1974" s="870"/>
      <c r="BD1974" s="870"/>
      <c r="BE1974" s="870"/>
      <c r="BF1974" s="870"/>
      <c r="BG1974" s="832"/>
      <c r="BH1974" s="832"/>
      <c r="BI1974" s="832"/>
      <c r="BJ1974" s="832"/>
      <c r="BK1974" s="832"/>
      <c r="BL1974" s="832"/>
      <c r="BM1974" s="857" t="s">
        <v>82</v>
      </c>
      <c r="BN1974" s="857"/>
      <c r="BO1974" s="857"/>
      <c r="BP1974" s="857"/>
      <c r="BQ1974" s="857"/>
      <c r="BR1974" s="857"/>
      <c r="BS1974" s="857"/>
      <c r="BT1974" s="857"/>
      <c r="BU1974" s="857"/>
      <c r="BV1974" s="857"/>
      <c r="BW1974" s="857"/>
      <c r="BX1974" s="832"/>
      <c r="BY1974" s="832"/>
      <c r="BZ1974" s="832"/>
      <c r="CA1974" s="832"/>
      <c r="CB1974" s="832"/>
      <c r="CC1974" s="832"/>
      <c r="CD1974" s="832"/>
      <c r="CE1974" s="832"/>
      <c r="CF1974" s="832"/>
      <c r="CG1974" s="832"/>
      <c r="CH1974" s="832"/>
      <c r="CK1974" s="833"/>
      <c r="CL1974" s="834"/>
      <c r="CM1974" s="834"/>
      <c r="CN1974" s="834"/>
      <c r="CO1974" s="834"/>
      <c r="CP1974" s="834"/>
      <c r="CQ1974" s="834"/>
      <c r="CR1974" s="834"/>
      <c r="CS1974" s="834"/>
    </row>
    <row r="1975" spans="1:97" s="830" customFormat="1" ht="12.75" customHeight="1">
      <c r="B1975" s="831"/>
      <c r="C1975" s="831"/>
      <c r="D1975" s="831"/>
      <c r="E1975" s="861"/>
      <c r="F1975" s="862"/>
      <c r="G1975" s="862"/>
      <c r="H1975" s="862"/>
      <c r="I1975" s="862"/>
      <c r="J1975" s="862"/>
      <c r="K1975" s="862"/>
      <c r="L1975" s="862"/>
      <c r="M1975" s="862"/>
      <c r="N1975" s="862"/>
      <c r="O1975" s="862"/>
      <c r="P1975" s="862"/>
      <c r="Q1975" s="862"/>
      <c r="R1975" s="862"/>
      <c r="S1975" s="862"/>
      <c r="T1975" s="862"/>
      <c r="U1975" s="862"/>
      <c r="V1975" s="862"/>
      <c r="W1975" s="862"/>
      <c r="X1975" s="862"/>
      <c r="Y1975" s="862"/>
      <c r="Z1975" s="862"/>
      <c r="AA1975" s="862"/>
      <c r="AB1975" s="862"/>
      <c r="AC1975" s="862"/>
      <c r="AD1975" s="862"/>
      <c r="AE1975" s="863"/>
      <c r="AF1975" s="867"/>
      <c r="AG1975" s="868"/>
      <c r="AH1975" s="868"/>
      <c r="AI1975" s="868"/>
      <c r="AJ1975" s="868"/>
      <c r="AK1975" s="868"/>
      <c r="AL1975" s="868"/>
      <c r="AM1975" s="868"/>
      <c r="AN1975" s="868"/>
      <c r="AO1975" s="868"/>
      <c r="AP1975" s="869"/>
      <c r="AQ1975" s="870"/>
      <c r="AR1975" s="870"/>
      <c r="AS1975" s="870"/>
      <c r="AT1975" s="870"/>
      <c r="AU1975" s="870"/>
      <c r="AV1975" s="870"/>
      <c r="AW1975" s="870"/>
      <c r="AX1975" s="870"/>
      <c r="AY1975" s="870"/>
      <c r="AZ1975" s="870"/>
      <c r="BA1975" s="870"/>
      <c r="BB1975" s="870"/>
      <c r="BC1975" s="870"/>
      <c r="BD1975" s="870"/>
      <c r="BE1975" s="870"/>
      <c r="BF1975" s="870"/>
      <c r="BG1975" s="832"/>
      <c r="BH1975" s="832"/>
      <c r="BI1975" s="832"/>
      <c r="BJ1975" s="832"/>
      <c r="BK1975" s="832"/>
      <c r="BL1975" s="832"/>
      <c r="BM1975" s="832"/>
      <c r="BN1975" s="832"/>
      <c r="BO1975" s="832"/>
      <c r="BP1975" s="832"/>
      <c r="BQ1975" s="832"/>
      <c r="BR1975" s="832"/>
      <c r="BS1975" s="832"/>
      <c r="BT1975" s="832"/>
      <c r="BU1975" s="832"/>
      <c r="BV1975" s="832"/>
      <c r="BW1975" s="832"/>
      <c r="BX1975" s="832"/>
      <c r="BY1975" s="832"/>
      <c r="BZ1975" s="832"/>
      <c r="CA1975" s="832"/>
      <c r="CB1975" s="832"/>
      <c r="CC1975" s="832"/>
      <c r="CD1975" s="832"/>
      <c r="CE1975" s="832"/>
      <c r="CF1975" s="832"/>
      <c r="CG1975" s="832"/>
      <c r="CH1975" s="832"/>
      <c r="CK1975" s="833"/>
      <c r="CL1975" s="833"/>
      <c r="CM1975" s="833"/>
      <c r="CN1975" s="833"/>
      <c r="CO1975" s="833"/>
      <c r="CP1975" s="834"/>
      <c r="CQ1975" s="834"/>
      <c r="CR1975" s="834"/>
      <c r="CS1975" s="834"/>
    </row>
    <row r="1976" spans="1:97" s="35" customFormat="1" ht="10.5" customHeight="1">
      <c r="A1976" s="113"/>
      <c r="B1976" s="90"/>
      <c r="C1976" s="90"/>
      <c r="D1976" s="36"/>
      <c r="E1976" s="36"/>
      <c r="F1976" s="36"/>
      <c r="G1976" s="36"/>
      <c r="H1976" s="36"/>
      <c r="I1976" s="36"/>
      <c r="J1976" s="36"/>
      <c r="K1976" s="36"/>
      <c r="L1976" s="36"/>
      <c r="M1976" s="36"/>
      <c r="N1976" s="36"/>
      <c r="O1976" s="36"/>
      <c r="P1976" s="36"/>
      <c r="Q1976" s="36"/>
      <c r="R1976" s="36"/>
      <c r="S1976" s="36"/>
      <c r="BG1976" s="102"/>
      <c r="BH1976" s="102"/>
      <c r="BI1976" s="102"/>
      <c r="BJ1976" s="102"/>
      <c r="BK1976" s="102"/>
      <c r="BL1976" s="102"/>
      <c r="BM1976" s="130"/>
      <c r="BN1976" s="130"/>
      <c r="BO1976" s="130"/>
      <c r="BP1976" s="130"/>
      <c r="BQ1976" s="130"/>
      <c r="BR1976" s="130"/>
      <c r="BS1976" s="130"/>
      <c r="BT1976" s="130"/>
      <c r="BU1976" s="130"/>
      <c r="BV1976" s="130"/>
      <c r="BW1976" s="130"/>
      <c r="BX1976" s="130"/>
      <c r="BY1976" s="130"/>
      <c r="BZ1976" s="130"/>
      <c r="CA1976" s="130"/>
      <c r="CB1976" s="130"/>
    </row>
    <row r="1977" spans="1:97" s="14" customFormat="1" ht="20.100000000000001" customHeight="1">
      <c r="A1977" s="113" t="s">
        <v>882</v>
      </c>
      <c r="B1977" s="90"/>
      <c r="C1977" s="90"/>
      <c r="D1977" s="11"/>
      <c r="E1977" s="12"/>
      <c r="F1977" s="12"/>
      <c r="G1977" s="12"/>
      <c r="H1977" s="12"/>
      <c r="I1977" s="12"/>
      <c r="J1977" s="12"/>
      <c r="K1977" s="12"/>
      <c r="L1977" s="12"/>
      <c r="M1977" s="12"/>
      <c r="N1977" s="12"/>
      <c r="O1977" s="12"/>
      <c r="P1977" s="12"/>
      <c r="Q1977" s="12"/>
      <c r="R1977" s="12"/>
      <c r="S1977" s="12"/>
      <c r="T1977" s="12"/>
      <c r="U1977" s="12"/>
      <c r="V1977" s="12"/>
      <c r="W1977" s="13"/>
      <c r="X1977" s="13"/>
      <c r="Y1977" s="13"/>
      <c r="Z1977" s="13"/>
      <c r="AA1977" s="13"/>
      <c r="AB1977" s="13"/>
      <c r="AC1977" s="13"/>
      <c r="AD1977" s="13"/>
      <c r="AE1977" s="13"/>
      <c r="AF1977" s="13"/>
      <c r="AG1977" s="13"/>
      <c r="AH1977" s="13"/>
      <c r="AI1977" s="13"/>
      <c r="AJ1977" s="13"/>
      <c r="AK1977" s="13"/>
      <c r="AL1977" s="13"/>
      <c r="AM1977" s="13"/>
      <c r="AN1977" s="13"/>
      <c r="AO1977" s="13"/>
      <c r="AP1977" s="13"/>
      <c r="BG1977" s="93"/>
      <c r="BH1977" s="93"/>
      <c r="BI1977" s="93"/>
      <c r="BJ1977" s="93"/>
      <c r="BK1977" s="93"/>
      <c r="BL1977" s="93"/>
      <c r="BM1977" s="101"/>
      <c r="BN1977" s="101"/>
      <c r="BO1977" s="101"/>
      <c r="BP1977" s="101"/>
      <c r="BQ1977" s="101"/>
      <c r="BR1977" s="101"/>
      <c r="BS1977" s="101"/>
      <c r="BT1977" s="101"/>
      <c r="BU1977" s="101"/>
      <c r="BV1977" s="101"/>
      <c r="BW1977" s="101"/>
      <c r="BX1977" s="101"/>
      <c r="BY1977" s="101"/>
      <c r="BZ1977" s="101"/>
      <c r="CA1977" s="101"/>
      <c r="CB1977" s="101"/>
    </row>
    <row r="1978" spans="1:97" s="16" customFormat="1" ht="12.75" customHeight="1">
      <c r="A1978" s="262"/>
      <c r="B1978" s="969" t="s">
        <v>30</v>
      </c>
      <c r="C1978" s="970"/>
      <c r="D1978" s="971"/>
      <c r="E1978" s="908" t="s">
        <v>488</v>
      </c>
      <c r="F1978" s="909"/>
      <c r="G1978" s="909"/>
      <c r="H1978" s="909"/>
      <c r="I1978" s="909"/>
      <c r="J1978" s="909"/>
      <c r="K1978" s="909"/>
      <c r="L1978" s="909"/>
      <c r="M1978" s="909"/>
      <c r="N1978" s="909"/>
      <c r="O1978" s="909"/>
      <c r="P1978" s="909"/>
      <c r="Q1978" s="909"/>
      <c r="R1978" s="909"/>
      <c r="S1978" s="909"/>
      <c r="T1978" s="909"/>
      <c r="U1978" s="909"/>
      <c r="V1978" s="909"/>
      <c r="W1978" s="909"/>
      <c r="X1978" s="909"/>
      <c r="Y1978" s="909"/>
      <c r="Z1978" s="909"/>
      <c r="AA1978" s="909"/>
      <c r="AB1978" s="909"/>
      <c r="AC1978" s="909"/>
      <c r="AD1978" s="909"/>
      <c r="AE1978" s="909"/>
      <c r="AF1978" s="909"/>
      <c r="AG1978" s="909"/>
      <c r="AH1978" s="909"/>
      <c r="AI1978" s="909"/>
      <c r="AJ1978" s="909"/>
      <c r="AK1978" s="909"/>
      <c r="AL1978" s="909"/>
      <c r="AM1978" s="909"/>
      <c r="AN1978" s="909"/>
      <c r="AO1978" s="909"/>
      <c r="AP1978" s="909"/>
      <c r="AQ1978" s="909"/>
      <c r="AR1978" s="909"/>
      <c r="AS1978" s="909"/>
      <c r="AT1978" s="909"/>
      <c r="AU1978" s="909"/>
      <c r="AV1978" s="909"/>
      <c r="AW1978" s="909"/>
      <c r="AX1978" s="909"/>
      <c r="AY1978" s="909"/>
      <c r="AZ1978" s="909"/>
      <c r="BA1978" s="909"/>
      <c r="BB1978" s="909"/>
      <c r="BC1978" s="909"/>
      <c r="BD1978" s="909"/>
      <c r="BE1978" s="909"/>
      <c r="BF1978" s="910"/>
      <c r="BG1978" s="899"/>
      <c r="BH1978" s="900"/>
      <c r="BI1978" s="900"/>
      <c r="BJ1978" s="900"/>
      <c r="BK1978" s="900"/>
      <c r="BL1978" s="901"/>
      <c r="BM1978" s="137"/>
      <c r="BN1978" s="137"/>
      <c r="BO1978" s="137"/>
      <c r="BP1978" s="137"/>
      <c r="BQ1978" s="137"/>
      <c r="BR1978" s="137"/>
      <c r="BS1978" s="137"/>
      <c r="BT1978" s="137"/>
      <c r="BU1978" s="137"/>
      <c r="BV1978" s="137"/>
      <c r="BW1978" s="137"/>
      <c r="BX1978" s="137"/>
      <c r="BY1978" s="137"/>
      <c r="BZ1978" s="137"/>
      <c r="CA1978" s="137"/>
      <c r="CB1978" s="137"/>
    </row>
    <row r="1979" spans="1:97" s="16" customFormat="1" ht="12.75" customHeight="1">
      <c r="A1979" s="262"/>
      <c r="B1979" s="972"/>
      <c r="C1979" s="973"/>
      <c r="D1979" s="974"/>
      <c r="E1979" s="911"/>
      <c r="F1979" s="912"/>
      <c r="G1979" s="912"/>
      <c r="H1979" s="912"/>
      <c r="I1979" s="912"/>
      <c r="J1979" s="912"/>
      <c r="K1979" s="912"/>
      <c r="L1979" s="912"/>
      <c r="M1979" s="912"/>
      <c r="N1979" s="912"/>
      <c r="O1979" s="912"/>
      <c r="P1979" s="912"/>
      <c r="Q1979" s="912"/>
      <c r="R1979" s="912"/>
      <c r="S1979" s="912"/>
      <c r="T1979" s="912"/>
      <c r="U1979" s="912"/>
      <c r="V1979" s="912"/>
      <c r="W1979" s="912"/>
      <c r="X1979" s="912"/>
      <c r="Y1979" s="912"/>
      <c r="Z1979" s="912"/>
      <c r="AA1979" s="912"/>
      <c r="AB1979" s="912"/>
      <c r="AC1979" s="912"/>
      <c r="AD1979" s="912"/>
      <c r="AE1979" s="912"/>
      <c r="AF1979" s="912"/>
      <c r="AG1979" s="912"/>
      <c r="AH1979" s="912"/>
      <c r="AI1979" s="912"/>
      <c r="AJ1979" s="912"/>
      <c r="AK1979" s="912"/>
      <c r="AL1979" s="912"/>
      <c r="AM1979" s="912"/>
      <c r="AN1979" s="912"/>
      <c r="AO1979" s="912"/>
      <c r="AP1979" s="912"/>
      <c r="AQ1979" s="912"/>
      <c r="AR1979" s="912"/>
      <c r="AS1979" s="912"/>
      <c r="AT1979" s="912"/>
      <c r="AU1979" s="912"/>
      <c r="AV1979" s="912"/>
      <c r="AW1979" s="912"/>
      <c r="AX1979" s="912"/>
      <c r="AY1979" s="912"/>
      <c r="AZ1979" s="912"/>
      <c r="BA1979" s="912"/>
      <c r="BB1979" s="912"/>
      <c r="BC1979" s="912"/>
      <c r="BD1979" s="912"/>
      <c r="BE1979" s="912"/>
      <c r="BF1979" s="913"/>
      <c r="BG1979" s="902"/>
      <c r="BH1979" s="903"/>
      <c r="BI1979" s="903"/>
      <c r="BJ1979" s="903"/>
      <c r="BK1979" s="903"/>
      <c r="BL1979" s="904"/>
      <c r="BM1979" s="137"/>
      <c r="BN1979" s="137"/>
      <c r="BO1979" s="137"/>
      <c r="BP1979" s="137"/>
      <c r="BQ1979" s="137"/>
      <c r="BR1979" s="137"/>
      <c r="BS1979" s="137"/>
      <c r="BT1979" s="137"/>
      <c r="BU1979" s="137"/>
      <c r="BV1979" s="137"/>
      <c r="BW1979" s="137"/>
      <c r="BX1979" s="137"/>
      <c r="BY1979" s="137"/>
      <c r="BZ1979" s="137"/>
      <c r="CA1979" s="137"/>
      <c r="CB1979" s="137"/>
    </row>
    <row r="1980" spans="1:97" s="16" customFormat="1" ht="12.75" customHeight="1">
      <c r="A1980" s="262"/>
      <c r="B1980" s="972"/>
      <c r="C1980" s="973"/>
      <c r="D1980" s="974"/>
      <c r="E1980" s="911"/>
      <c r="F1980" s="912"/>
      <c r="G1980" s="912"/>
      <c r="H1980" s="912"/>
      <c r="I1980" s="912"/>
      <c r="J1980" s="912"/>
      <c r="K1980" s="912"/>
      <c r="L1980" s="912"/>
      <c r="M1980" s="912"/>
      <c r="N1980" s="912"/>
      <c r="O1980" s="912"/>
      <c r="P1980" s="912"/>
      <c r="Q1980" s="912"/>
      <c r="R1980" s="912"/>
      <c r="S1980" s="912"/>
      <c r="T1980" s="912"/>
      <c r="U1980" s="912"/>
      <c r="V1980" s="912"/>
      <c r="W1980" s="912"/>
      <c r="X1980" s="912"/>
      <c r="Y1980" s="912"/>
      <c r="Z1980" s="912"/>
      <c r="AA1980" s="912"/>
      <c r="AB1980" s="912"/>
      <c r="AC1980" s="912"/>
      <c r="AD1980" s="912"/>
      <c r="AE1980" s="912"/>
      <c r="AF1980" s="912"/>
      <c r="AG1980" s="912"/>
      <c r="AH1980" s="912"/>
      <c r="AI1980" s="912"/>
      <c r="AJ1980" s="912"/>
      <c r="AK1980" s="912"/>
      <c r="AL1980" s="912"/>
      <c r="AM1980" s="912"/>
      <c r="AN1980" s="912"/>
      <c r="AO1980" s="912"/>
      <c r="AP1980" s="912"/>
      <c r="AQ1980" s="912"/>
      <c r="AR1980" s="912"/>
      <c r="AS1980" s="912"/>
      <c r="AT1980" s="912"/>
      <c r="AU1980" s="912"/>
      <c r="AV1980" s="912"/>
      <c r="AW1980" s="912"/>
      <c r="AX1980" s="912"/>
      <c r="AY1980" s="912"/>
      <c r="AZ1980" s="912"/>
      <c r="BA1980" s="912"/>
      <c r="BB1980" s="912"/>
      <c r="BC1980" s="912"/>
      <c r="BD1980" s="912"/>
      <c r="BE1980" s="912"/>
      <c r="BF1980" s="913"/>
      <c r="BG1980" s="902"/>
      <c r="BH1980" s="903"/>
      <c r="BI1980" s="903"/>
      <c r="BJ1980" s="903"/>
      <c r="BK1980" s="903"/>
      <c r="BL1980" s="904"/>
      <c r="BM1980" s="137"/>
      <c r="BN1980" s="137"/>
      <c r="BO1980" s="137"/>
      <c r="BP1980" s="137"/>
      <c r="BQ1980" s="137"/>
      <c r="BR1980" s="137"/>
      <c r="BS1980" s="137"/>
      <c r="BT1980" s="137"/>
      <c r="BU1980" s="137"/>
      <c r="BV1980" s="137"/>
      <c r="BW1980" s="137"/>
      <c r="BX1980" s="137"/>
      <c r="BY1980" s="137"/>
      <c r="BZ1980" s="137"/>
      <c r="CA1980" s="137"/>
      <c r="CB1980" s="137"/>
    </row>
    <row r="1981" spans="1:97" s="16" customFormat="1" ht="12.75" customHeight="1">
      <c r="A1981" s="262"/>
      <c r="B1981" s="972"/>
      <c r="C1981" s="973"/>
      <c r="D1981" s="974"/>
      <c r="E1981" s="911"/>
      <c r="F1981" s="912"/>
      <c r="G1981" s="912"/>
      <c r="H1981" s="912"/>
      <c r="I1981" s="912"/>
      <c r="J1981" s="912"/>
      <c r="K1981" s="912"/>
      <c r="L1981" s="912"/>
      <c r="M1981" s="912"/>
      <c r="N1981" s="912"/>
      <c r="O1981" s="912"/>
      <c r="P1981" s="912"/>
      <c r="Q1981" s="912"/>
      <c r="R1981" s="912"/>
      <c r="S1981" s="912"/>
      <c r="T1981" s="912"/>
      <c r="U1981" s="912"/>
      <c r="V1981" s="912"/>
      <c r="W1981" s="912"/>
      <c r="X1981" s="912"/>
      <c r="Y1981" s="912"/>
      <c r="Z1981" s="912"/>
      <c r="AA1981" s="912"/>
      <c r="AB1981" s="912"/>
      <c r="AC1981" s="912"/>
      <c r="AD1981" s="912"/>
      <c r="AE1981" s="912"/>
      <c r="AF1981" s="912"/>
      <c r="AG1981" s="912"/>
      <c r="AH1981" s="912"/>
      <c r="AI1981" s="912"/>
      <c r="AJ1981" s="912"/>
      <c r="AK1981" s="912"/>
      <c r="AL1981" s="912"/>
      <c r="AM1981" s="912"/>
      <c r="AN1981" s="912"/>
      <c r="AO1981" s="912"/>
      <c r="AP1981" s="912"/>
      <c r="AQ1981" s="912"/>
      <c r="AR1981" s="912"/>
      <c r="AS1981" s="912"/>
      <c r="AT1981" s="912"/>
      <c r="AU1981" s="912"/>
      <c r="AV1981" s="912"/>
      <c r="AW1981" s="912"/>
      <c r="AX1981" s="912"/>
      <c r="AY1981" s="912"/>
      <c r="AZ1981" s="912"/>
      <c r="BA1981" s="912"/>
      <c r="BB1981" s="912"/>
      <c r="BC1981" s="912"/>
      <c r="BD1981" s="912"/>
      <c r="BE1981" s="912"/>
      <c r="BF1981" s="913"/>
      <c r="BG1981" s="902"/>
      <c r="BH1981" s="903"/>
      <c r="BI1981" s="903"/>
      <c r="BJ1981" s="903"/>
      <c r="BK1981" s="903"/>
      <c r="BL1981" s="904"/>
      <c r="BM1981" s="137"/>
      <c r="BN1981" s="137"/>
      <c r="BO1981" s="137"/>
      <c r="BP1981" s="137"/>
      <c r="BQ1981" s="137"/>
      <c r="BR1981" s="137"/>
      <c r="BS1981" s="137"/>
      <c r="BT1981" s="137"/>
      <c r="BU1981" s="137"/>
      <c r="BV1981" s="137"/>
      <c r="BW1981" s="137"/>
      <c r="BX1981" s="137"/>
      <c r="BY1981" s="137"/>
      <c r="BZ1981" s="137"/>
      <c r="CA1981" s="137"/>
      <c r="CB1981" s="137"/>
    </row>
    <row r="1982" spans="1:97" s="16" customFormat="1" ht="12.75" customHeight="1">
      <c r="A1982" s="262"/>
      <c r="B1982" s="975"/>
      <c r="C1982" s="976"/>
      <c r="D1982" s="977"/>
      <c r="E1982" s="914"/>
      <c r="F1982" s="915"/>
      <c r="G1982" s="915"/>
      <c r="H1982" s="915"/>
      <c r="I1982" s="915"/>
      <c r="J1982" s="915"/>
      <c r="K1982" s="915"/>
      <c r="L1982" s="915"/>
      <c r="M1982" s="915"/>
      <c r="N1982" s="915"/>
      <c r="O1982" s="915"/>
      <c r="P1982" s="915"/>
      <c r="Q1982" s="915"/>
      <c r="R1982" s="915"/>
      <c r="S1982" s="915"/>
      <c r="T1982" s="915"/>
      <c r="U1982" s="915"/>
      <c r="V1982" s="915"/>
      <c r="W1982" s="915"/>
      <c r="X1982" s="915"/>
      <c r="Y1982" s="915"/>
      <c r="Z1982" s="915"/>
      <c r="AA1982" s="915"/>
      <c r="AB1982" s="915"/>
      <c r="AC1982" s="915"/>
      <c r="AD1982" s="915"/>
      <c r="AE1982" s="915"/>
      <c r="AF1982" s="915"/>
      <c r="AG1982" s="915"/>
      <c r="AH1982" s="915"/>
      <c r="AI1982" s="915"/>
      <c r="AJ1982" s="915"/>
      <c r="AK1982" s="915"/>
      <c r="AL1982" s="915"/>
      <c r="AM1982" s="915"/>
      <c r="AN1982" s="915"/>
      <c r="AO1982" s="915"/>
      <c r="AP1982" s="915"/>
      <c r="AQ1982" s="915"/>
      <c r="AR1982" s="915"/>
      <c r="AS1982" s="915"/>
      <c r="AT1982" s="915"/>
      <c r="AU1982" s="915"/>
      <c r="AV1982" s="915"/>
      <c r="AW1982" s="915"/>
      <c r="AX1982" s="915"/>
      <c r="AY1982" s="915"/>
      <c r="AZ1982" s="915"/>
      <c r="BA1982" s="915"/>
      <c r="BB1982" s="915"/>
      <c r="BC1982" s="915"/>
      <c r="BD1982" s="915"/>
      <c r="BE1982" s="915"/>
      <c r="BF1982" s="916"/>
      <c r="BG1982" s="905"/>
      <c r="BH1982" s="906"/>
      <c r="BI1982" s="906"/>
      <c r="BJ1982" s="906"/>
      <c r="BK1982" s="906"/>
      <c r="BL1982" s="907"/>
      <c r="BM1982" s="137"/>
      <c r="BN1982" s="137"/>
      <c r="BO1982" s="137"/>
      <c r="BP1982" s="137"/>
      <c r="BQ1982" s="137"/>
      <c r="BR1982" s="137"/>
      <c r="BS1982" s="137"/>
      <c r="BT1982" s="137"/>
      <c r="BU1982" s="137"/>
      <c r="BV1982" s="137"/>
      <c r="BW1982" s="137"/>
      <c r="BX1982" s="137"/>
      <c r="BY1982" s="137"/>
      <c r="BZ1982" s="137"/>
      <c r="CA1982" s="137"/>
      <c r="CB1982" s="137"/>
    </row>
    <row r="1983" spans="1:97" s="16" customFormat="1" ht="12.75" customHeight="1">
      <c r="A1983" s="262"/>
      <c r="B1983" s="969" t="s">
        <v>33</v>
      </c>
      <c r="C1983" s="970"/>
      <c r="D1983" s="971"/>
      <c r="E1983" s="931" t="s">
        <v>683</v>
      </c>
      <c r="F1983" s="932"/>
      <c r="G1983" s="932"/>
      <c r="H1983" s="932"/>
      <c r="I1983" s="932"/>
      <c r="J1983" s="932"/>
      <c r="K1983" s="932"/>
      <c r="L1983" s="932"/>
      <c r="M1983" s="932"/>
      <c r="N1983" s="932"/>
      <c r="O1983" s="932"/>
      <c r="P1983" s="932"/>
      <c r="Q1983" s="932"/>
      <c r="R1983" s="932"/>
      <c r="S1983" s="932"/>
      <c r="T1983" s="932"/>
      <c r="U1983" s="932"/>
      <c r="V1983" s="932"/>
      <c r="W1983" s="932"/>
      <c r="X1983" s="932"/>
      <c r="Y1983" s="932"/>
      <c r="Z1983" s="932"/>
      <c r="AA1983" s="932"/>
      <c r="AB1983" s="932"/>
      <c r="AC1983" s="932"/>
      <c r="AD1983" s="932"/>
      <c r="AE1983" s="932"/>
      <c r="AF1983" s="932"/>
      <c r="AG1983" s="932"/>
      <c r="AH1983" s="932"/>
      <c r="AI1983" s="932"/>
      <c r="AJ1983" s="932"/>
      <c r="AK1983" s="932"/>
      <c r="AL1983" s="932"/>
      <c r="AM1983" s="932"/>
      <c r="AN1983" s="932"/>
      <c r="AO1983" s="932"/>
      <c r="AP1983" s="932"/>
      <c r="AQ1983" s="932"/>
      <c r="AR1983" s="932"/>
      <c r="AS1983" s="932"/>
      <c r="AT1983" s="932"/>
      <c r="AU1983" s="932"/>
      <c r="AV1983" s="932"/>
      <c r="AW1983" s="932"/>
      <c r="AX1983" s="932"/>
      <c r="AY1983" s="932"/>
      <c r="AZ1983" s="932"/>
      <c r="BA1983" s="932"/>
      <c r="BB1983" s="932"/>
      <c r="BC1983" s="932"/>
      <c r="BD1983" s="932"/>
      <c r="BE1983" s="932"/>
      <c r="BF1983" s="933"/>
      <c r="BG1983" s="899"/>
      <c r="BH1983" s="900"/>
      <c r="BI1983" s="900"/>
      <c r="BJ1983" s="900"/>
      <c r="BK1983" s="900"/>
      <c r="BL1983" s="901"/>
      <c r="BM1983" s="137"/>
      <c r="BN1983" s="137"/>
      <c r="BO1983" s="137"/>
      <c r="BP1983" s="137"/>
      <c r="BQ1983" s="137"/>
      <c r="BR1983" s="137"/>
      <c r="BS1983" s="137"/>
      <c r="BT1983" s="137"/>
      <c r="BU1983" s="137"/>
      <c r="BV1983" s="137"/>
      <c r="BW1983" s="137"/>
      <c r="BX1983" s="137"/>
      <c r="BY1983" s="137"/>
      <c r="BZ1983" s="137"/>
      <c r="CA1983" s="137"/>
      <c r="CB1983" s="137"/>
    </row>
    <row r="1984" spans="1:97" s="16" customFormat="1" ht="12.75" customHeight="1">
      <c r="A1984" s="262"/>
      <c r="B1984" s="972"/>
      <c r="C1984" s="973"/>
      <c r="D1984" s="974"/>
      <c r="E1984" s="934"/>
      <c r="F1984" s="935"/>
      <c r="G1984" s="935"/>
      <c r="H1984" s="935"/>
      <c r="I1984" s="935"/>
      <c r="J1984" s="935"/>
      <c r="K1984" s="935"/>
      <c r="L1984" s="935"/>
      <c r="M1984" s="935"/>
      <c r="N1984" s="935"/>
      <c r="O1984" s="935"/>
      <c r="P1984" s="935"/>
      <c r="Q1984" s="935"/>
      <c r="R1984" s="935"/>
      <c r="S1984" s="935"/>
      <c r="T1984" s="935"/>
      <c r="U1984" s="935"/>
      <c r="V1984" s="935"/>
      <c r="W1984" s="935"/>
      <c r="X1984" s="935"/>
      <c r="Y1984" s="935"/>
      <c r="Z1984" s="935"/>
      <c r="AA1984" s="935"/>
      <c r="AB1984" s="935"/>
      <c r="AC1984" s="935"/>
      <c r="AD1984" s="935"/>
      <c r="AE1984" s="935"/>
      <c r="AF1984" s="935"/>
      <c r="AG1984" s="935"/>
      <c r="AH1984" s="935"/>
      <c r="AI1984" s="935"/>
      <c r="AJ1984" s="935"/>
      <c r="AK1984" s="935"/>
      <c r="AL1984" s="935"/>
      <c r="AM1984" s="935"/>
      <c r="AN1984" s="935"/>
      <c r="AO1984" s="935"/>
      <c r="AP1984" s="935"/>
      <c r="AQ1984" s="935"/>
      <c r="AR1984" s="935"/>
      <c r="AS1984" s="935"/>
      <c r="AT1984" s="935"/>
      <c r="AU1984" s="935"/>
      <c r="AV1984" s="935"/>
      <c r="AW1984" s="935"/>
      <c r="AX1984" s="935"/>
      <c r="AY1984" s="935"/>
      <c r="AZ1984" s="935"/>
      <c r="BA1984" s="935"/>
      <c r="BB1984" s="935"/>
      <c r="BC1984" s="935"/>
      <c r="BD1984" s="935"/>
      <c r="BE1984" s="935"/>
      <c r="BF1984" s="936"/>
      <c r="BG1984" s="902"/>
      <c r="BH1984" s="903"/>
      <c r="BI1984" s="903"/>
      <c r="BJ1984" s="903"/>
      <c r="BK1984" s="903"/>
      <c r="BL1984" s="904"/>
      <c r="BM1984" s="137"/>
      <c r="BN1984" s="137"/>
      <c r="BO1984" s="137"/>
      <c r="BP1984" s="137"/>
      <c r="BQ1984" s="137"/>
      <c r="BR1984" s="137"/>
      <c r="BS1984" s="137"/>
      <c r="BT1984" s="137"/>
      <c r="BU1984" s="137"/>
      <c r="BV1984" s="137"/>
      <c r="BW1984" s="137"/>
      <c r="BX1984" s="137"/>
      <c r="BY1984" s="137"/>
      <c r="BZ1984" s="137"/>
      <c r="CA1984" s="137"/>
      <c r="CB1984" s="137"/>
    </row>
    <row r="1985" spans="1:97" s="16" customFormat="1" ht="12.75" customHeight="1">
      <c r="A1985" s="262"/>
      <c r="B1985" s="975"/>
      <c r="C1985" s="976"/>
      <c r="D1985" s="977"/>
      <c r="E1985" s="937"/>
      <c r="F1985" s="938"/>
      <c r="G1985" s="938"/>
      <c r="H1985" s="938"/>
      <c r="I1985" s="938"/>
      <c r="J1985" s="938"/>
      <c r="K1985" s="938"/>
      <c r="L1985" s="938"/>
      <c r="M1985" s="938"/>
      <c r="N1985" s="938"/>
      <c r="O1985" s="938"/>
      <c r="P1985" s="938"/>
      <c r="Q1985" s="938"/>
      <c r="R1985" s="938"/>
      <c r="S1985" s="938"/>
      <c r="T1985" s="938"/>
      <c r="U1985" s="938"/>
      <c r="V1985" s="938"/>
      <c r="W1985" s="938"/>
      <c r="X1985" s="938"/>
      <c r="Y1985" s="938"/>
      <c r="Z1985" s="938"/>
      <c r="AA1985" s="938"/>
      <c r="AB1985" s="938"/>
      <c r="AC1985" s="938"/>
      <c r="AD1985" s="938"/>
      <c r="AE1985" s="938"/>
      <c r="AF1985" s="938"/>
      <c r="AG1985" s="938"/>
      <c r="AH1985" s="938"/>
      <c r="AI1985" s="938"/>
      <c r="AJ1985" s="938"/>
      <c r="AK1985" s="938"/>
      <c r="AL1985" s="938"/>
      <c r="AM1985" s="938"/>
      <c r="AN1985" s="938"/>
      <c r="AO1985" s="938"/>
      <c r="AP1985" s="938"/>
      <c r="AQ1985" s="938"/>
      <c r="AR1985" s="938"/>
      <c r="AS1985" s="938"/>
      <c r="AT1985" s="938"/>
      <c r="AU1985" s="938"/>
      <c r="AV1985" s="938"/>
      <c r="AW1985" s="938"/>
      <c r="AX1985" s="938"/>
      <c r="AY1985" s="938"/>
      <c r="AZ1985" s="938"/>
      <c r="BA1985" s="938"/>
      <c r="BB1985" s="938"/>
      <c r="BC1985" s="938"/>
      <c r="BD1985" s="938"/>
      <c r="BE1985" s="938"/>
      <c r="BF1985" s="939"/>
      <c r="BG1985" s="905"/>
      <c r="BH1985" s="906"/>
      <c r="BI1985" s="906"/>
      <c r="BJ1985" s="906"/>
      <c r="BK1985" s="906"/>
      <c r="BL1985" s="907"/>
      <c r="BM1985" s="137"/>
      <c r="BN1985" s="137"/>
      <c r="BO1985" s="137"/>
      <c r="BP1985" s="137"/>
      <c r="BQ1985" s="137"/>
      <c r="BR1985" s="137"/>
      <c r="BS1985" s="137"/>
      <c r="BT1985" s="137"/>
      <c r="BU1985" s="137"/>
      <c r="BV1985" s="137"/>
      <c r="BW1985" s="137"/>
      <c r="BX1985" s="137"/>
      <c r="BY1985" s="137"/>
      <c r="BZ1985" s="137"/>
      <c r="CA1985" s="137"/>
      <c r="CB1985" s="137"/>
    </row>
    <row r="1986" spans="1:97" s="16" customFormat="1" ht="12.75" customHeight="1">
      <c r="A1986" s="262"/>
      <c r="B1986" s="969" t="s">
        <v>34</v>
      </c>
      <c r="C1986" s="970"/>
      <c r="D1986" s="971"/>
      <c r="E1986" s="931" t="s">
        <v>671</v>
      </c>
      <c r="F1986" s="932"/>
      <c r="G1986" s="932"/>
      <c r="H1986" s="932"/>
      <c r="I1986" s="932"/>
      <c r="J1986" s="932"/>
      <c r="K1986" s="932"/>
      <c r="L1986" s="932"/>
      <c r="M1986" s="932"/>
      <c r="N1986" s="932"/>
      <c r="O1986" s="932"/>
      <c r="P1986" s="932"/>
      <c r="Q1986" s="932"/>
      <c r="R1986" s="932"/>
      <c r="S1986" s="932"/>
      <c r="T1986" s="932"/>
      <c r="U1986" s="932"/>
      <c r="V1986" s="932"/>
      <c r="W1986" s="932"/>
      <c r="X1986" s="932"/>
      <c r="Y1986" s="932"/>
      <c r="Z1986" s="932"/>
      <c r="AA1986" s="932"/>
      <c r="AB1986" s="932"/>
      <c r="AC1986" s="932"/>
      <c r="AD1986" s="932"/>
      <c r="AE1986" s="932"/>
      <c r="AF1986" s="932"/>
      <c r="AG1986" s="932"/>
      <c r="AH1986" s="932"/>
      <c r="AI1986" s="932"/>
      <c r="AJ1986" s="932"/>
      <c r="AK1986" s="932"/>
      <c r="AL1986" s="932"/>
      <c r="AM1986" s="932"/>
      <c r="AN1986" s="932"/>
      <c r="AO1986" s="932"/>
      <c r="AP1986" s="932"/>
      <c r="AQ1986" s="932"/>
      <c r="AR1986" s="932"/>
      <c r="AS1986" s="932"/>
      <c r="AT1986" s="932"/>
      <c r="AU1986" s="932"/>
      <c r="AV1986" s="932"/>
      <c r="AW1986" s="932"/>
      <c r="AX1986" s="932"/>
      <c r="AY1986" s="932"/>
      <c r="AZ1986" s="932"/>
      <c r="BA1986" s="932"/>
      <c r="BB1986" s="932"/>
      <c r="BC1986" s="932"/>
      <c r="BD1986" s="932"/>
      <c r="BE1986" s="932"/>
      <c r="BF1986" s="933"/>
      <c r="BG1986" s="899"/>
      <c r="BH1986" s="900"/>
      <c r="BI1986" s="900"/>
      <c r="BJ1986" s="900"/>
      <c r="BK1986" s="900"/>
      <c r="BL1986" s="901"/>
      <c r="BM1986" s="137"/>
      <c r="BN1986" s="137"/>
      <c r="BO1986" s="137"/>
      <c r="BP1986" s="137"/>
      <c r="BQ1986" s="137"/>
      <c r="BR1986" s="137"/>
      <c r="BS1986" s="137"/>
      <c r="BT1986" s="137"/>
      <c r="BU1986" s="137"/>
      <c r="BV1986" s="137"/>
      <c r="BW1986" s="137"/>
      <c r="BX1986" s="137"/>
      <c r="BY1986" s="137"/>
      <c r="BZ1986" s="137"/>
      <c r="CA1986" s="137"/>
      <c r="CB1986" s="137"/>
    </row>
    <row r="1987" spans="1:97" s="16" customFormat="1" ht="12.75" customHeight="1">
      <c r="A1987" s="262"/>
      <c r="B1987" s="975"/>
      <c r="C1987" s="976"/>
      <c r="D1987" s="977"/>
      <c r="E1987" s="937"/>
      <c r="F1987" s="938"/>
      <c r="G1987" s="938"/>
      <c r="H1987" s="938"/>
      <c r="I1987" s="938"/>
      <c r="J1987" s="938"/>
      <c r="K1987" s="938"/>
      <c r="L1987" s="938"/>
      <c r="M1987" s="938"/>
      <c r="N1987" s="938"/>
      <c r="O1987" s="938"/>
      <c r="P1987" s="938"/>
      <c r="Q1987" s="938"/>
      <c r="R1987" s="938"/>
      <c r="S1987" s="938"/>
      <c r="T1987" s="938"/>
      <c r="U1987" s="938"/>
      <c r="V1987" s="938"/>
      <c r="W1987" s="938"/>
      <c r="X1987" s="938"/>
      <c r="Y1987" s="938"/>
      <c r="Z1987" s="938"/>
      <c r="AA1987" s="938"/>
      <c r="AB1987" s="938"/>
      <c r="AC1987" s="938"/>
      <c r="AD1987" s="938"/>
      <c r="AE1987" s="938"/>
      <c r="AF1987" s="938"/>
      <c r="AG1987" s="938"/>
      <c r="AH1987" s="938"/>
      <c r="AI1987" s="938"/>
      <c r="AJ1987" s="938"/>
      <c r="AK1987" s="938"/>
      <c r="AL1987" s="938"/>
      <c r="AM1987" s="938"/>
      <c r="AN1987" s="938"/>
      <c r="AO1987" s="938"/>
      <c r="AP1987" s="938"/>
      <c r="AQ1987" s="938"/>
      <c r="AR1987" s="938"/>
      <c r="AS1987" s="938"/>
      <c r="AT1987" s="938"/>
      <c r="AU1987" s="938"/>
      <c r="AV1987" s="938"/>
      <c r="AW1987" s="938"/>
      <c r="AX1987" s="938"/>
      <c r="AY1987" s="938"/>
      <c r="AZ1987" s="938"/>
      <c r="BA1987" s="938"/>
      <c r="BB1987" s="938"/>
      <c r="BC1987" s="938"/>
      <c r="BD1987" s="938"/>
      <c r="BE1987" s="938"/>
      <c r="BF1987" s="939"/>
      <c r="BG1987" s="905"/>
      <c r="BH1987" s="906"/>
      <c r="BI1987" s="906"/>
      <c r="BJ1987" s="906"/>
      <c r="BK1987" s="906"/>
      <c r="BL1987" s="907"/>
      <c r="BM1987" s="137"/>
      <c r="BN1987" s="137"/>
      <c r="BO1987" s="137"/>
      <c r="BP1987" s="137"/>
      <c r="BQ1987" s="137"/>
      <c r="BR1987" s="137"/>
      <c r="BS1987" s="137"/>
      <c r="BT1987" s="137"/>
      <c r="BU1987" s="137"/>
      <c r="BV1987" s="137"/>
      <c r="BW1987" s="137"/>
      <c r="BX1987" s="137"/>
      <c r="BY1987" s="137"/>
      <c r="BZ1987" s="137"/>
      <c r="CA1987" s="137"/>
      <c r="CB1987" s="137"/>
    </row>
    <row r="1988" spans="1:97" s="16" customFormat="1" ht="12.75" customHeight="1">
      <c r="A1988" s="262"/>
      <c r="B1988" s="969" t="s">
        <v>35</v>
      </c>
      <c r="C1988" s="970"/>
      <c r="D1988" s="971"/>
      <c r="E1988" s="908" t="s">
        <v>64</v>
      </c>
      <c r="F1988" s="909"/>
      <c r="G1988" s="909"/>
      <c r="H1988" s="909"/>
      <c r="I1988" s="909"/>
      <c r="J1988" s="909"/>
      <c r="K1988" s="909"/>
      <c r="L1988" s="909"/>
      <c r="M1988" s="909"/>
      <c r="N1988" s="909"/>
      <c r="O1988" s="909"/>
      <c r="P1988" s="909"/>
      <c r="Q1988" s="909"/>
      <c r="R1988" s="909"/>
      <c r="S1988" s="909"/>
      <c r="T1988" s="909"/>
      <c r="U1988" s="909"/>
      <c r="V1988" s="909"/>
      <c r="W1988" s="909"/>
      <c r="X1988" s="909"/>
      <c r="Y1988" s="909"/>
      <c r="Z1988" s="909"/>
      <c r="AA1988" s="909"/>
      <c r="AB1988" s="909"/>
      <c r="AC1988" s="909"/>
      <c r="AD1988" s="909"/>
      <c r="AE1988" s="909"/>
      <c r="AF1988" s="909"/>
      <c r="AG1988" s="909"/>
      <c r="AH1988" s="909"/>
      <c r="AI1988" s="909"/>
      <c r="AJ1988" s="909"/>
      <c r="AK1988" s="909"/>
      <c r="AL1988" s="909"/>
      <c r="AM1988" s="909"/>
      <c r="AN1988" s="909"/>
      <c r="AO1988" s="909"/>
      <c r="AP1988" s="909"/>
      <c r="AQ1988" s="909"/>
      <c r="AR1988" s="909"/>
      <c r="AS1988" s="909"/>
      <c r="AT1988" s="909"/>
      <c r="AU1988" s="909"/>
      <c r="AV1988" s="909"/>
      <c r="AW1988" s="909"/>
      <c r="AX1988" s="909"/>
      <c r="AY1988" s="909"/>
      <c r="AZ1988" s="909"/>
      <c r="BA1988" s="909"/>
      <c r="BB1988" s="909"/>
      <c r="BC1988" s="909"/>
      <c r="BD1988" s="909"/>
      <c r="BE1988" s="909"/>
      <c r="BF1988" s="910"/>
      <c r="BG1988" s="899"/>
      <c r="BH1988" s="900"/>
      <c r="BI1988" s="900"/>
      <c r="BJ1988" s="900"/>
      <c r="BK1988" s="900"/>
      <c r="BL1988" s="901"/>
      <c r="BM1988" s="137"/>
      <c r="BN1988" s="137"/>
      <c r="BO1988" s="137"/>
      <c r="BP1988" s="137"/>
      <c r="BQ1988" s="137"/>
      <c r="BR1988" s="137"/>
      <c r="BS1988" s="137"/>
      <c r="BT1988" s="137"/>
      <c r="BU1988" s="137"/>
      <c r="BV1988" s="137"/>
      <c r="BW1988" s="137"/>
      <c r="BX1988" s="137"/>
      <c r="BY1988" s="137"/>
      <c r="BZ1988" s="137"/>
      <c r="CA1988" s="137"/>
      <c r="CB1988" s="137"/>
    </row>
    <row r="1989" spans="1:97" s="16" customFormat="1" ht="12.75" customHeight="1">
      <c r="A1989" s="262"/>
      <c r="B1989" s="975"/>
      <c r="C1989" s="976"/>
      <c r="D1989" s="977"/>
      <c r="E1989" s="914"/>
      <c r="F1989" s="915"/>
      <c r="G1989" s="915"/>
      <c r="H1989" s="915"/>
      <c r="I1989" s="915"/>
      <c r="J1989" s="915"/>
      <c r="K1989" s="915"/>
      <c r="L1989" s="915"/>
      <c r="M1989" s="915"/>
      <c r="N1989" s="915"/>
      <c r="O1989" s="915"/>
      <c r="P1989" s="915"/>
      <c r="Q1989" s="915"/>
      <c r="R1989" s="915"/>
      <c r="S1989" s="915"/>
      <c r="T1989" s="915"/>
      <c r="U1989" s="915"/>
      <c r="V1989" s="915"/>
      <c r="W1989" s="915"/>
      <c r="X1989" s="915"/>
      <c r="Y1989" s="915"/>
      <c r="Z1989" s="915"/>
      <c r="AA1989" s="915"/>
      <c r="AB1989" s="915"/>
      <c r="AC1989" s="915"/>
      <c r="AD1989" s="915"/>
      <c r="AE1989" s="915"/>
      <c r="AF1989" s="915"/>
      <c r="AG1989" s="915"/>
      <c r="AH1989" s="915"/>
      <c r="AI1989" s="915"/>
      <c r="AJ1989" s="915"/>
      <c r="AK1989" s="915"/>
      <c r="AL1989" s="915"/>
      <c r="AM1989" s="915"/>
      <c r="AN1989" s="915"/>
      <c r="AO1989" s="915"/>
      <c r="AP1989" s="915"/>
      <c r="AQ1989" s="915"/>
      <c r="AR1989" s="915"/>
      <c r="AS1989" s="915"/>
      <c r="AT1989" s="915"/>
      <c r="AU1989" s="915"/>
      <c r="AV1989" s="915"/>
      <c r="AW1989" s="915"/>
      <c r="AX1989" s="915"/>
      <c r="AY1989" s="915"/>
      <c r="AZ1989" s="915"/>
      <c r="BA1989" s="915"/>
      <c r="BB1989" s="915"/>
      <c r="BC1989" s="915"/>
      <c r="BD1989" s="915"/>
      <c r="BE1989" s="915"/>
      <c r="BF1989" s="916"/>
      <c r="BG1989" s="905"/>
      <c r="BH1989" s="906"/>
      <c r="BI1989" s="906"/>
      <c r="BJ1989" s="906"/>
      <c r="BK1989" s="906"/>
      <c r="BL1989" s="907"/>
      <c r="BM1989" s="137"/>
      <c r="BN1989" s="137"/>
      <c r="BO1989" s="137"/>
      <c r="BP1989" s="137"/>
      <c r="BQ1989" s="137"/>
      <c r="BR1989" s="137"/>
      <c r="BS1989" s="137"/>
      <c r="BT1989" s="137"/>
      <c r="BU1989" s="137"/>
      <c r="BV1989" s="137"/>
      <c r="BW1989" s="137"/>
      <c r="BX1989" s="137"/>
      <c r="BY1989" s="137"/>
      <c r="BZ1989" s="137"/>
      <c r="CA1989" s="137"/>
      <c r="CB1989" s="137"/>
    </row>
    <row r="1990" spans="1:97" s="15" customFormat="1" ht="12.75" customHeight="1">
      <c r="A1990" s="316"/>
      <c r="B1990" s="969" t="s">
        <v>36</v>
      </c>
      <c r="C1990" s="970"/>
      <c r="D1990" s="971"/>
      <c r="E1990" s="909" t="s">
        <v>440</v>
      </c>
      <c r="F1990" s="909"/>
      <c r="G1990" s="909"/>
      <c r="H1990" s="909"/>
      <c r="I1990" s="909"/>
      <c r="J1990" s="909"/>
      <c r="K1990" s="909"/>
      <c r="L1990" s="909"/>
      <c r="M1990" s="909"/>
      <c r="N1990" s="909"/>
      <c r="O1990" s="909"/>
      <c r="P1990" s="909"/>
      <c r="Q1990" s="909"/>
      <c r="R1990" s="909"/>
      <c r="S1990" s="909"/>
      <c r="T1990" s="909"/>
      <c r="U1990" s="909"/>
      <c r="V1990" s="909"/>
      <c r="W1990" s="909"/>
      <c r="X1990" s="909"/>
      <c r="Y1990" s="909"/>
      <c r="Z1990" s="909"/>
      <c r="AA1990" s="909"/>
      <c r="AB1990" s="909"/>
      <c r="AC1990" s="909"/>
      <c r="AD1990" s="909"/>
      <c r="AE1990" s="909"/>
      <c r="AF1990" s="909"/>
      <c r="AG1990" s="909"/>
      <c r="AH1990" s="909"/>
      <c r="AI1990" s="909"/>
      <c r="AJ1990" s="909"/>
      <c r="AK1990" s="909"/>
      <c r="AL1990" s="909"/>
      <c r="AM1990" s="909"/>
      <c r="AN1990" s="909"/>
      <c r="AO1990" s="909"/>
      <c r="AP1990" s="909"/>
      <c r="AQ1990" s="909"/>
      <c r="AR1990" s="909"/>
      <c r="AS1990" s="909"/>
      <c r="AT1990" s="909"/>
      <c r="AU1990" s="909"/>
      <c r="AV1990" s="909"/>
      <c r="AW1990" s="909"/>
      <c r="AX1990" s="909"/>
      <c r="AY1990" s="909"/>
      <c r="AZ1990" s="909"/>
      <c r="BA1990" s="909"/>
      <c r="BB1990" s="909"/>
      <c r="BC1990" s="909"/>
      <c r="BD1990" s="909"/>
      <c r="BE1990" s="909"/>
      <c r="BF1990" s="909"/>
      <c r="BG1990" s="966"/>
      <c r="BH1990" s="966"/>
      <c r="BI1990" s="966"/>
      <c r="BJ1990" s="966"/>
      <c r="BK1990" s="966"/>
      <c r="BL1990" s="966"/>
      <c r="BM1990" s="103"/>
      <c r="BN1990" s="103"/>
      <c r="BO1990" s="103"/>
      <c r="BP1990" s="103"/>
      <c r="BQ1990" s="103"/>
      <c r="BR1990" s="103"/>
      <c r="BS1990" s="103"/>
      <c r="BT1990" s="103"/>
      <c r="BU1990" s="103"/>
      <c r="BV1990" s="103"/>
      <c r="BW1990" s="103"/>
      <c r="BX1990" s="103"/>
      <c r="BY1990" s="103"/>
      <c r="BZ1990" s="103"/>
      <c r="CA1990" s="103"/>
    </row>
    <row r="1991" spans="1:97" s="15" customFormat="1" ht="12.75" customHeight="1">
      <c r="A1991" s="316"/>
      <c r="B1991" s="972"/>
      <c r="C1991" s="973"/>
      <c r="D1991" s="974"/>
      <c r="E1991" s="912"/>
      <c r="F1991" s="912"/>
      <c r="G1991" s="912"/>
      <c r="H1991" s="912"/>
      <c r="I1991" s="912"/>
      <c r="J1991" s="912"/>
      <c r="K1991" s="912"/>
      <c r="L1991" s="912"/>
      <c r="M1991" s="912"/>
      <c r="N1991" s="912"/>
      <c r="O1991" s="912"/>
      <c r="P1991" s="912"/>
      <c r="Q1991" s="912"/>
      <c r="R1991" s="912"/>
      <c r="S1991" s="912"/>
      <c r="T1991" s="912"/>
      <c r="U1991" s="912"/>
      <c r="V1991" s="912"/>
      <c r="W1991" s="912"/>
      <c r="X1991" s="912"/>
      <c r="Y1991" s="912"/>
      <c r="Z1991" s="912"/>
      <c r="AA1991" s="912"/>
      <c r="AB1991" s="912"/>
      <c r="AC1991" s="912"/>
      <c r="AD1991" s="912"/>
      <c r="AE1991" s="912"/>
      <c r="AF1991" s="912"/>
      <c r="AG1991" s="912"/>
      <c r="AH1991" s="912"/>
      <c r="AI1991" s="912"/>
      <c r="AJ1991" s="912"/>
      <c r="AK1991" s="912"/>
      <c r="AL1991" s="912"/>
      <c r="AM1991" s="912"/>
      <c r="AN1991" s="912"/>
      <c r="AO1991" s="912"/>
      <c r="AP1991" s="912"/>
      <c r="AQ1991" s="912"/>
      <c r="AR1991" s="912"/>
      <c r="AS1991" s="912"/>
      <c r="AT1991" s="912"/>
      <c r="AU1991" s="912"/>
      <c r="AV1991" s="912"/>
      <c r="AW1991" s="912"/>
      <c r="AX1991" s="912"/>
      <c r="AY1991" s="912"/>
      <c r="AZ1991" s="912"/>
      <c r="BA1991" s="912"/>
      <c r="BB1991" s="912"/>
      <c r="BC1991" s="912"/>
      <c r="BD1991" s="912"/>
      <c r="BE1991" s="912"/>
      <c r="BF1991" s="912"/>
      <c r="BG1991" s="966"/>
      <c r="BH1991" s="966"/>
      <c r="BI1991" s="966"/>
      <c r="BJ1991" s="966"/>
      <c r="BK1991" s="966"/>
      <c r="BL1991" s="966"/>
      <c r="BM1991" s="103"/>
      <c r="BN1991" s="103"/>
      <c r="BO1991" s="103"/>
      <c r="BP1991" s="103"/>
      <c r="BQ1991" s="103"/>
      <c r="BR1991" s="103"/>
      <c r="BS1991" s="103"/>
      <c r="BT1991" s="103"/>
      <c r="BU1991" s="103"/>
      <c r="BV1991" s="103"/>
      <c r="BW1991" s="103"/>
      <c r="BX1991" s="103"/>
      <c r="BY1991" s="103"/>
      <c r="BZ1991" s="103"/>
      <c r="CA1991" s="103"/>
    </row>
    <row r="1992" spans="1:97" s="15" customFormat="1" ht="12.75" customHeight="1">
      <c r="A1992" s="316"/>
      <c r="B1992" s="972"/>
      <c r="C1992" s="973"/>
      <c r="D1992" s="974"/>
      <c r="E1992" s="912"/>
      <c r="F1992" s="912"/>
      <c r="G1992" s="912"/>
      <c r="H1992" s="912"/>
      <c r="I1992" s="912"/>
      <c r="J1992" s="912"/>
      <c r="K1992" s="912"/>
      <c r="L1992" s="912"/>
      <c r="M1992" s="912"/>
      <c r="N1992" s="912"/>
      <c r="O1992" s="912"/>
      <c r="P1992" s="912"/>
      <c r="Q1992" s="912"/>
      <c r="R1992" s="912"/>
      <c r="S1992" s="912"/>
      <c r="T1992" s="912"/>
      <c r="U1992" s="912"/>
      <c r="V1992" s="912"/>
      <c r="W1992" s="912"/>
      <c r="X1992" s="912"/>
      <c r="Y1992" s="912"/>
      <c r="Z1992" s="912"/>
      <c r="AA1992" s="912"/>
      <c r="AB1992" s="912"/>
      <c r="AC1992" s="912"/>
      <c r="AD1992" s="912"/>
      <c r="AE1992" s="912"/>
      <c r="AF1992" s="912"/>
      <c r="AG1992" s="912"/>
      <c r="AH1992" s="912"/>
      <c r="AI1992" s="912"/>
      <c r="AJ1992" s="912"/>
      <c r="AK1992" s="912"/>
      <c r="AL1992" s="912"/>
      <c r="AM1992" s="912"/>
      <c r="AN1992" s="912"/>
      <c r="AO1992" s="912"/>
      <c r="AP1992" s="912"/>
      <c r="AQ1992" s="912"/>
      <c r="AR1992" s="912"/>
      <c r="AS1992" s="912"/>
      <c r="AT1992" s="912"/>
      <c r="AU1992" s="912"/>
      <c r="AV1992" s="912"/>
      <c r="AW1992" s="912"/>
      <c r="AX1992" s="912"/>
      <c r="AY1992" s="912"/>
      <c r="AZ1992" s="912"/>
      <c r="BA1992" s="912"/>
      <c r="BB1992" s="912"/>
      <c r="BC1992" s="912"/>
      <c r="BD1992" s="912"/>
      <c r="BE1992" s="912"/>
      <c r="BF1992" s="912"/>
      <c r="BG1992" s="966"/>
      <c r="BH1992" s="966"/>
      <c r="BI1992" s="966"/>
      <c r="BJ1992" s="966"/>
      <c r="BK1992" s="966"/>
      <c r="BL1992" s="966"/>
      <c r="BM1992" s="103"/>
      <c r="BN1992" s="103"/>
      <c r="BO1992" s="103"/>
      <c r="BP1992" s="103"/>
      <c r="BQ1992" s="103"/>
      <c r="BR1992" s="103"/>
      <c r="BS1992" s="103"/>
      <c r="BT1992" s="103"/>
      <c r="BU1992" s="103"/>
      <c r="BV1992" s="103"/>
      <c r="BW1992" s="103"/>
      <c r="BX1992" s="103"/>
      <c r="BY1992" s="103"/>
      <c r="BZ1992" s="103"/>
      <c r="CA1992" s="103"/>
    </row>
    <row r="1993" spans="1:97" s="15" customFormat="1" ht="12.75" customHeight="1">
      <c r="A1993" s="316"/>
      <c r="B1993" s="972"/>
      <c r="C1993" s="973"/>
      <c r="D1993" s="974"/>
      <c r="E1993" s="920" t="s">
        <v>443</v>
      </c>
      <c r="F1993" s="921"/>
      <c r="G1993" s="912" t="s">
        <v>444</v>
      </c>
      <c r="H1993" s="912"/>
      <c r="I1993" s="912"/>
      <c r="J1993" s="912"/>
      <c r="K1993" s="912"/>
      <c r="L1993" s="912"/>
      <c r="M1993" s="912"/>
      <c r="N1993" s="912"/>
      <c r="O1993" s="912"/>
      <c r="P1993" s="912"/>
      <c r="Q1993" s="912"/>
      <c r="R1993" s="912"/>
      <c r="S1993" s="912"/>
      <c r="T1993" s="912"/>
      <c r="U1993" s="912"/>
      <c r="V1993" s="912"/>
      <c r="W1993" s="912"/>
      <c r="X1993" s="912"/>
      <c r="Y1993" s="912"/>
      <c r="Z1993" s="912"/>
      <c r="AA1993" s="912"/>
      <c r="AB1993" s="912"/>
      <c r="AC1993" s="912"/>
      <c r="AD1993" s="912"/>
      <c r="AE1993" s="912"/>
      <c r="AF1993" s="912"/>
      <c r="AG1993" s="912"/>
      <c r="AH1993" s="912"/>
      <c r="AI1993" s="912"/>
      <c r="AJ1993" s="912"/>
      <c r="AK1993" s="912"/>
      <c r="AL1993" s="912"/>
      <c r="AM1993" s="912"/>
      <c r="AN1993" s="912"/>
      <c r="AO1993" s="912"/>
      <c r="AP1993" s="912"/>
      <c r="AQ1993" s="912"/>
      <c r="AR1993" s="912"/>
      <c r="AS1993" s="912"/>
      <c r="AT1993" s="912"/>
      <c r="AU1993" s="912"/>
      <c r="AV1993" s="912"/>
      <c r="AW1993" s="912"/>
      <c r="AX1993" s="912"/>
      <c r="AY1993" s="912"/>
      <c r="AZ1993" s="912"/>
      <c r="BA1993" s="912"/>
      <c r="BB1993" s="912"/>
      <c r="BC1993" s="912"/>
      <c r="BD1993" s="912"/>
      <c r="BE1993" s="912"/>
      <c r="BF1993" s="913"/>
      <c r="BG1993" s="966"/>
      <c r="BH1993" s="966"/>
      <c r="BI1993" s="966"/>
      <c r="BJ1993" s="966"/>
      <c r="BK1993" s="966"/>
      <c r="BL1993" s="966"/>
      <c r="BM1993" s="103"/>
      <c r="BN1993" s="103"/>
      <c r="BO1993" s="103"/>
      <c r="BP1993" s="103"/>
      <c r="BQ1993" s="103"/>
      <c r="BR1993" s="103"/>
      <c r="BS1993" s="103"/>
      <c r="BT1993" s="103"/>
      <c r="BU1993" s="103"/>
      <c r="BV1993" s="103"/>
      <c r="BW1993" s="103"/>
      <c r="BX1993" s="103"/>
      <c r="BY1993" s="103"/>
      <c r="BZ1993" s="103"/>
      <c r="CA1993" s="103"/>
    </row>
    <row r="1994" spans="1:97" s="15" customFormat="1" ht="5.25" customHeight="1">
      <c r="A1994" s="316"/>
      <c r="B1994" s="975"/>
      <c r="C1994" s="976"/>
      <c r="D1994" s="977"/>
      <c r="E1994" s="1087"/>
      <c r="F1994" s="1087"/>
      <c r="G1994" s="915"/>
      <c r="H1994" s="915"/>
      <c r="I1994" s="915"/>
      <c r="J1994" s="915"/>
      <c r="K1994" s="915"/>
      <c r="L1994" s="915"/>
      <c r="M1994" s="915"/>
      <c r="N1994" s="915"/>
      <c r="O1994" s="915"/>
      <c r="P1994" s="915"/>
      <c r="Q1994" s="915"/>
      <c r="R1994" s="915"/>
      <c r="S1994" s="915"/>
      <c r="T1994" s="915"/>
      <c r="U1994" s="915"/>
      <c r="V1994" s="915"/>
      <c r="W1994" s="915"/>
      <c r="X1994" s="915"/>
      <c r="Y1994" s="915"/>
      <c r="Z1994" s="915"/>
      <c r="AA1994" s="915"/>
      <c r="AB1994" s="915"/>
      <c r="AC1994" s="915"/>
      <c r="AD1994" s="915"/>
      <c r="AE1994" s="915"/>
      <c r="AF1994" s="915"/>
      <c r="AG1994" s="915"/>
      <c r="AH1994" s="915"/>
      <c r="AI1994" s="915"/>
      <c r="AJ1994" s="915"/>
      <c r="AK1994" s="915"/>
      <c r="AL1994" s="915"/>
      <c r="AM1994" s="915"/>
      <c r="AN1994" s="915"/>
      <c r="AO1994" s="915"/>
      <c r="AP1994" s="915"/>
      <c r="AQ1994" s="915"/>
      <c r="AR1994" s="915"/>
      <c r="AS1994" s="915"/>
      <c r="AT1994" s="915"/>
      <c r="AU1994" s="915"/>
      <c r="AV1994" s="915"/>
      <c r="AW1994" s="915"/>
      <c r="AX1994" s="915"/>
      <c r="AY1994" s="915"/>
      <c r="AZ1994" s="915"/>
      <c r="BA1994" s="915"/>
      <c r="BB1994" s="915"/>
      <c r="BC1994" s="915"/>
      <c r="BD1994" s="915"/>
      <c r="BE1994" s="915"/>
      <c r="BF1994" s="915"/>
      <c r="BG1994" s="966"/>
      <c r="BH1994" s="966"/>
      <c r="BI1994" s="966"/>
      <c r="BJ1994" s="966"/>
      <c r="BK1994" s="966"/>
      <c r="BL1994" s="966"/>
      <c r="BM1994" s="103"/>
      <c r="BN1994" s="103"/>
      <c r="BO1994" s="103"/>
      <c r="BP1994" s="103"/>
      <c r="BQ1994" s="103"/>
      <c r="BR1994" s="103"/>
      <c r="BS1994" s="103"/>
      <c r="BT1994" s="103"/>
      <c r="BU1994" s="103"/>
      <c r="BV1994" s="103"/>
      <c r="BW1994" s="103"/>
      <c r="BX1994" s="103"/>
      <c r="BY1994" s="103"/>
      <c r="BZ1994" s="103"/>
      <c r="CA1994" s="103"/>
    </row>
    <row r="1995" spans="1:97" s="827" customFormat="1" ht="9.75" customHeight="1">
      <c r="BG1995" s="828"/>
      <c r="BH1995" s="828"/>
      <c r="BI1995" s="828"/>
      <c r="BJ1995" s="828"/>
      <c r="BK1995" s="828"/>
      <c r="BL1995" s="829"/>
      <c r="BM1995" s="829"/>
      <c r="BN1995" s="829"/>
      <c r="BO1995" s="829"/>
      <c r="BP1995" s="829"/>
      <c r="BQ1995" s="829"/>
      <c r="BR1995" s="829"/>
      <c r="BS1995" s="829"/>
      <c r="BT1995" s="829"/>
      <c r="BU1995" s="829"/>
      <c r="BV1995" s="829"/>
      <c r="BW1995" s="829"/>
      <c r="BX1995" s="829"/>
      <c r="BY1995" s="829"/>
      <c r="BZ1995" s="829"/>
      <c r="CA1995" s="829"/>
    </row>
    <row r="1996" spans="1:97" s="830" customFormat="1" ht="12.75" customHeight="1">
      <c r="B1996" s="831"/>
      <c r="C1996" s="831"/>
      <c r="D1996" s="831"/>
      <c r="E1996" s="858" t="s">
        <v>1513</v>
      </c>
      <c r="F1996" s="859"/>
      <c r="G1996" s="859"/>
      <c r="H1996" s="859"/>
      <c r="I1996" s="859"/>
      <c r="J1996" s="859"/>
      <c r="K1996" s="859"/>
      <c r="L1996" s="859"/>
      <c r="M1996" s="859"/>
      <c r="N1996" s="859"/>
      <c r="O1996" s="859"/>
      <c r="P1996" s="859"/>
      <c r="Q1996" s="859"/>
      <c r="R1996" s="859"/>
      <c r="S1996" s="859"/>
      <c r="T1996" s="859"/>
      <c r="U1996" s="859"/>
      <c r="V1996" s="859"/>
      <c r="W1996" s="859"/>
      <c r="X1996" s="859"/>
      <c r="Y1996" s="859"/>
      <c r="Z1996" s="859"/>
      <c r="AA1996" s="859"/>
      <c r="AB1996" s="859"/>
      <c r="AC1996" s="859"/>
      <c r="AD1996" s="859"/>
      <c r="AE1996" s="860"/>
      <c r="AF1996" s="864"/>
      <c r="AG1996" s="865"/>
      <c r="AH1996" s="865"/>
      <c r="AI1996" s="865"/>
      <c r="AJ1996" s="865"/>
      <c r="AK1996" s="865"/>
      <c r="AL1996" s="865"/>
      <c r="AM1996" s="865"/>
      <c r="AN1996" s="865"/>
      <c r="AO1996" s="865"/>
      <c r="AP1996" s="866"/>
      <c r="AQ1996" s="870" t="s">
        <v>1514</v>
      </c>
      <c r="AR1996" s="870"/>
      <c r="AS1996" s="870"/>
      <c r="AT1996" s="870"/>
      <c r="AU1996" s="870"/>
      <c r="AV1996" s="870"/>
      <c r="AW1996" s="870"/>
      <c r="AX1996" s="870"/>
      <c r="AY1996" s="870"/>
      <c r="AZ1996" s="870"/>
      <c r="BA1996" s="870"/>
      <c r="BB1996" s="870"/>
      <c r="BC1996" s="870"/>
      <c r="BD1996" s="870"/>
      <c r="BE1996" s="870"/>
      <c r="BF1996" s="870"/>
      <c r="BG1996" s="832"/>
      <c r="BH1996" s="832"/>
      <c r="BI1996" s="832"/>
      <c r="BJ1996" s="832"/>
      <c r="BK1996" s="832"/>
      <c r="BL1996" s="832"/>
      <c r="BM1996" s="857" t="s">
        <v>82</v>
      </c>
      <c r="BN1996" s="857"/>
      <c r="BO1996" s="857"/>
      <c r="BP1996" s="857"/>
      <c r="BQ1996" s="857"/>
      <c r="BR1996" s="857"/>
      <c r="BS1996" s="857"/>
      <c r="BT1996" s="857"/>
      <c r="BU1996" s="857"/>
      <c r="BV1996" s="857"/>
      <c r="BW1996" s="857"/>
      <c r="BX1996" s="832"/>
      <c r="BY1996" s="832"/>
      <c r="BZ1996" s="832"/>
      <c r="CA1996" s="832"/>
      <c r="CB1996" s="832"/>
      <c r="CC1996" s="832"/>
      <c r="CD1996" s="832"/>
      <c r="CE1996" s="832"/>
      <c r="CF1996" s="832"/>
      <c r="CG1996" s="832"/>
      <c r="CH1996" s="832"/>
      <c r="CK1996" s="833"/>
      <c r="CL1996" s="834"/>
      <c r="CM1996" s="834"/>
      <c r="CN1996" s="834"/>
      <c r="CO1996" s="834"/>
      <c r="CP1996" s="834"/>
      <c r="CQ1996" s="834"/>
      <c r="CR1996" s="834"/>
      <c r="CS1996" s="834"/>
    </row>
    <row r="1997" spans="1:97" s="830" customFormat="1" ht="12.75" customHeight="1">
      <c r="B1997" s="831"/>
      <c r="C1997" s="831"/>
      <c r="D1997" s="831"/>
      <c r="E1997" s="861"/>
      <c r="F1997" s="862"/>
      <c r="G1997" s="862"/>
      <c r="H1997" s="862"/>
      <c r="I1997" s="862"/>
      <c r="J1997" s="862"/>
      <c r="K1997" s="862"/>
      <c r="L1997" s="862"/>
      <c r="M1997" s="862"/>
      <c r="N1997" s="862"/>
      <c r="O1997" s="862"/>
      <c r="P1997" s="862"/>
      <c r="Q1997" s="862"/>
      <c r="R1997" s="862"/>
      <c r="S1997" s="862"/>
      <c r="T1997" s="862"/>
      <c r="U1997" s="862"/>
      <c r="V1997" s="862"/>
      <c r="W1997" s="862"/>
      <c r="X1997" s="862"/>
      <c r="Y1997" s="862"/>
      <c r="Z1997" s="862"/>
      <c r="AA1997" s="862"/>
      <c r="AB1997" s="862"/>
      <c r="AC1997" s="862"/>
      <c r="AD1997" s="862"/>
      <c r="AE1997" s="863"/>
      <c r="AF1997" s="867"/>
      <c r="AG1997" s="868"/>
      <c r="AH1997" s="868"/>
      <c r="AI1997" s="868"/>
      <c r="AJ1997" s="868"/>
      <c r="AK1997" s="868"/>
      <c r="AL1997" s="868"/>
      <c r="AM1997" s="868"/>
      <c r="AN1997" s="868"/>
      <c r="AO1997" s="868"/>
      <c r="AP1997" s="869"/>
      <c r="AQ1997" s="870"/>
      <c r="AR1997" s="870"/>
      <c r="AS1997" s="870"/>
      <c r="AT1997" s="870"/>
      <c r="AU1997" s="870"/>
      <c r="AV1997" s="870"/>
      <c r="AW1997" s="870"/>
      <c r="AX1997" s="870"/>
      <c r="AY1997" s="870"/>
      <c r="AZ1997" s="870"/>
      <c r="BA1997" s="870"/>
      <c r="BB1997" s="870"/>
      <c r="BC1997" s="870"/>
      <c r="BD1997" s="870"/>
      <c r="BE1997" s="870"/>
      <c r="BF1997" s="870"/>
      <c r="BG1997" s="832"/>
      <c r="BH1997" s="832"/>
      <c r="BI1997" s="832"/>
      <c r="BJ1997" s="832"/>
      <c r="BK1997" s="832"/>
      <c r="BL1997" s="832"/>
      <c r="BM1997" s="832"/>
      <c r="BN1997" s="832"/>
      <c r="BO1997" s="832"/>
      <c r="BP1997" s="832"/>
      <c r="BQ1997" s="832"/>
      <c r="BR1997" s="832"/>
      <c r="BS1997" s="832"/>
      <c r="BT1997" s="832"/>
      <c r="BU1997" s="832"/>
      <c r="BV1997" s="832"/>
      <c r="BW1997" s="832"/>
      <c r="BX1997" s="832"/>
      <c r="BY1997" s="832"/>
      <c r="BZ1997" s="832"/>
      <c r="CA1997" s="832"/>
      <c r="CB1997" s="832"/>
      <c r="CC1997" s="832"/>
      <c r="CD1997" s="832"/>
      <c r="CE1997" s="832"/>
      <c r="CF1997" s="832"/>
      <c r="CG1997" s="832"/>
      <c r="CH1997" s="832"/>
      <c r="CK1997" s="833"/>
      <c r="CL1997" s="833"/>
      <c r="CM1997" s="833"/>
      <c r="CN1997" s="833"/>
      <c r="CO1997" s="833"/>
      <c r="CP1997" s="834"/>
      <c r="CQ1997" s="834"/>
      <c r="CR1997" s="834"/>
      <c r="CS1997" s="834"/>
    </row>
    <row r="1998" spans="1:97" s="35" customFormat="1" ht="12.75" customHeight="1">
      <c r="A1998" s="264"/>
      <c r="B1998" s="36"/>
      <c r="C1998" s="36"/>
      <c r="D1998" s="36"/>
      <c r="E1998" s="36"/>
      <c r="F1998" s="36"/>
      <c r="G1998" s="36"/>
      <c r="H1998" s="36"/>
      <c r="I1998" s="36"/>
      <c r="J1998" s="36"/>
      <c r="K1998" s="36"/>
      <c r="L1998" s="36"/>
      <c r="M1998" s="36"/>
      <c r="N1998" s="36"/>
      <c r="O1998" s="36"/>
      <c r="P1998" s="36"/>
      <c r="Q1998" s="36"/>
      <c r="R1998" s="36"/>
      <c r="S1998" s="36"/>
      <c r="BG1998" s="102"/>
      <c r="BH1998" s="102"/>
      <c r="BI1998" s="102"/>
      <c r="BJ1998" s="102"/>
      <c r="BK1998" s="102"/>
      <c r="BL1998" s="102"/>
      <c r="BM1998" s="130"/>
      <c r="BN1998" s="130"/>
      <c r="BO1998" s="130"/>
      <c r="BP1998" s="130"/>
      <c r="BQ1998" s="130"/>
      <c r="BR1998" s="130"/>
      <c r="BS1998" s="130"/>
      <c r="BT1998" s="130"/>
      <c r="BU1998" s="130"/>
      <c r="BV1998" s="130"/>
      <c r="BW1998" s="130"/>
      <c r="BX1998" s="130"/>
      <c r="BY1998" s="130"/>
      <c r="BZ1998" s="130"/>
      <c r="CA1998" s="130"/>
      <c r="CB1998" s="130"/>
    </row>
    <row r="1999" spans="1:97" s="14" customFormat="1" ht="20.100000000000001" customHeight="1">
      <c r="A1999" s="113" t="s">
        <v>883</v>
      </c>
      <c r="B1999" s="90"/>
      <c r="C1999" s="90"/>
      <c r="D1999" s="11"/>
      <c r="E1999" s="12"/>
      <c r="F1999" s="12"/>
      <c r="G1999" s="12"/>
      <c r="H1999" s="12"/>
      <c r="I1999" s="12"/>
      <c r="J1999" s="12"/>
      <c r="K1999" s="12"/>
      <c r="L1999" s="12"/>
      <c r="M1999" s="12"/>
      <c r="N1999" s="12"/>
      <c r="O1999" s="12"/>
      <c r="P1999" s="12"/>
      <c r="Q1999" s="12"/>
      <c r="R1999" s="12"/>
      <c r="S1999" s="12"/>
      <c r="T1999" s="12"/>
      <c r="U1999" s="12"/>
      <c r="V1999" s="12"/>
      <c r="W1999" s="13"/>
      <c r="X1999" s="13"/>
      <c r="Y1999" s="13"/>
      <c r="Z1999" s="13"/>
      <c r="AA1999" s="13"/>
      <c r="AB1999" s="13"/>
      <c r="AC1999" s="13"/>
      <c r="AD1999" s="13"/>
      <c r="AE1999" s="13"/>
      <c r="AF1999" s="13"/>
      <c r="AG1999" s="13"/>
      <c r="AH1999" s="13"/>
      <c r="AI1999" s="13"/>
      <c r="AJ1999" s="13"/>
      <c r="AK1999" s="13"/>
      <c r="AL1999" s="13"/>
      <c r="AM1999" s="13"/>
      <c r="AN1999" s="13"/>
      <c r="AO1999" s="13"/>
      <c r="AP1999" s="13"/>
      <c r="BG1999" s="93"/>
      <c r="BH1999" s="93"/>
      <c r="BI1999" s="93"/>
      <c r="BJ1999" s="93"/>
      <c r="BK1999" s="93"/>
      <c r="BL1999" s="93"/>
      <c r="BM1999" s="101"/>
      <c r="BN1999" s="101"/>
      <c r="BO1999" s="101"/>
      <c r="BP1999" s="101"/>
      <c r="BQ1999" s="101"/>
      <c r="BR1999" s="101"/>
      <c r="BS1999" s="101"/>
      <c r="BT1999" s="101"/>
      <c r="BU1999" s="101"/>
      <c r="BV1999" s="101"/>
      <c r="BW1999" s="101"/>
      <c r="BX1999" s="101"/>
      <c r="BY1999" s="101"/>
      <c r="BZ1999" s="101"/>
      <c r="CA1999" s="101"/>
      <c r="CB1999" s="101"/>
    </row>
    <row r="2000" spans="1:97" s="15" customFormat="1" ht="17.25" customHeight="1">
      <c r="A2000" s="113"/>
      <c r="B2000" s="925" t="s">
        <v>1566</v>
      </c>
      <c r="C2000" s="926"/>
      <c r="D2000" s="926"/>
      <c r="E2000" s="926"/>
      <c r="F2000" s="926"/>
      <c r="G2000" s="926"/>
      <c r="H2000" s="926"/>
      <c r="I2000" s="926"/>
      <c r="J2000" s="926"/>
      <c r="K2000" s="926"/>
      <c r="L2000" s="926"/>
      <c r="M2000" s="926"/>
      <c r="N2000" s="926"/>
      <c r="O2000" s="926"/>
      <c r="P2000" s="926"/>
      <c r="Q2000" s="926"/>
      <c r="R2000" s="926"/>
      <c r="S2000" s="926"/>
      <c r="T2000" s="926"/>
      <c r="U2000" s="926"/>
      <c r="V2000" s="926"/>
      <c r="W2000" s="926"/>
      <c r="X2000" s="926"/>
      <c r="Y2000" s="926"/>
      <c r="Z2000" s="926"/>
      <c r="AA2000" s="926"/>
      <c r="AB2000" s="926"/>
      <c r="AC2000" s="926"/>
      <c r="AD2000" s="926"/>
      <c r="AE2000" s="926"/>
      <c r="AF2000" s="926"/>
      <c r="AG2000" s="926"/>
      <c r="AH2000" s="926"/>
      <c r="AI2000" s="926"/>
      <c r="AJ2000" s="926"/>
      <c r="AK2000" s="926"/>
      <c r="AL2000" s="926"/>
      <c r="AM2000" s="926"/>
      <c r="AN2000" s="926"/>
      <c r="AO2000" s="926"/>
      <c r="AP2000" s="926"/>
      <c r="AQ2000" s="926"/>
      <c r="AR2000" s="926"/>
      <c r="AS2000" s="926"/>
      <c r="AT2000" s="926"/>
      <c r="AU2000" s="926"/>
      <c r="AV2000" s="926"/>
      <c r="AW2000" s="926"/>
      <c r="AX2000" s="926"/>
      <c r="AY2000" s="926"/>
      <c r="AZ2000" s="926"/>
      <c r="BA2000" s="926"/>
      <c r="BB2000" s="926"/>
      <c r="BC2000" s="926"/>
      <c r="BD2000" s="926"/>
      <c r="BE2000" s="926"/>
      <c r="BF2000" s="926"/>
      <c r="BG2000" s="926"/>
      <c r="BH2000" s="926"/>
      <c r="BI2000" s="926"/>
      <c r="BJ2000" s="926"/>
      <c r="BK2000" s="926"/>
      <c r="BL2000" s="927"/>
      <c r="BM2000" s="103"/>
      <c r="BN2000" s="103"/>
      <c r="BO2000" s="103"/>
      <c r="BP2000" s="103"/>
      <c r="BQ2000" s="103"/>
      <c r="BR2000" s="103"/>
      <c r="BS2000" s="103"/>
      <c r="BT2000" s="103"/>
      <c r="BU2000" s="103"/>
    </row>
    <row r="2001" spans="1:80" s="16" customFormat="1" ht="12.75" customHeight="1">
      <c r="A2001" s="262"/>
      <c r="B2001" s="969" t="s">
        <v>30</v>
      </c>
      <c r="C2001" s="970"/>
      <c r="D2001" s="971"/>
      <c r="E2001" s="940" t="s">
        <v>769</v>
      </c>
      <c r="F2001" s="941"/>
      <c r="G2001" s="941"/>
      <c r="H2001" s="941"/>
      <c r="I2001" s="941"/>
      <c r="J2001" s="941"/>
      <c r="K2001" s="941"/>
      <c r="L2001" s="941"/>
      <c r="M2001" s="941"/>
      <c r="N2001" s="941"/>
      <c r="O2001" s="941"/>
      <c r="P2001" s="941"/>
      <c r="Q2001" s="941"/>
      <c r="R2001" s="941"/>
      <c r="S2001" s="941"/>
      <c r="T2001" s="941"/>
      <c r="U2001" s="941"/>
      <c r="V2001" s="941"/>
      <c r="W2001" s="941"/>
      <c r="X2001" s="941"/>
      <c r="Y2001" s="941"/>
      <c r="Z2001" s="941"/>
      <c r="AA2001" s="941"/>
      <c r="AB2001" s="941"/>
      <c r="AC2001" s="941"/>
      <c r="AD2001" s="941"/>
      <c r="AE2001" s="941"/>
      <c r="AF2001" s="941"/>
      <c r="AG2001" s="941"/>
      <c r="AH2001" s="941"/>
      <c r="AI2001" s="941"/>
      <c r="AJ2001" s="941"/>
      <c r="AK2001" s="941"/>
      <c r="AL2001" s="941"/>
      <c r="AM2001" s="941"/>
      <c r="AN2001" s="941"/>
      <c r="AO2001" s="941"/>
      <c r="AP2001" s="941"/>
      <c r="AQ2001" s="941"/>
      <c r="AR2001" s="941"/>
      <c r="AS2001" s="941"/>
      <c r="AT2001" s="941"/>
      <c r="AU2001" s="941"/>
      <c r="AV2001" s="941"/>
      <c r="AW2001" s="941"/>
      <c r="AX2001" s="941"/>
      <c r="AY2001" s="941"/>
      <c r="AZ2001" s="941"/>
      <c r="BA2001" s="941"/>
      <c r="BB2001" s="941"/>
      <c r="BC2001" s="941"/>
      <c r="BD2001" s="941"/>
      <c r="BE2001" s="941"/>
      <c r="BF2001" s="942"/>
      <c r="BG2001" s="899"/>
      <c r="BH2001" s="900"/>
      <c r="BI2001" s="900"/>
      <c r="BJ2001" s="900"/>
      <c r="BK2001" s="900"/>
      <c r="BL2001" s="901"/>
      <c r="BM2001" s="137"/>
      <c r="BN2001" s="137"/>
      <c r="BO2001" s="137"/>
      <c r="BP2001" s="137"/>
      <c r="BQ2001" s="137"/>
      <c r="BR2001" s="137"/>
      <c r="BS2001" s="137"/>
      <c r="BT2001" s="137"/>
      <c r="BU2001" s="137"/>
      <c r="BV2001" s="137"/>
      <c r="BW2001" s="137"/>
      <c r="BX2001" s="137"/>
      <c r="BY2001" s="137"/>
      <c r="BZ2001" s="137"/>
      <c r="CA2001" s="137"/>
      <c r="CB2001" s="137"/>
    </row>
    <row r="2002" spans="1:80" s="16" customFormat="1" ht="12.75" customHeight="1">
      <c r="A2002" s="262"/>
      <c r="B2002" s="972"/>
      <c r="C2002" s="973"/>
      <c r="D2002" s="974"/>
      <c r="E2002" s="943"/>
      <c r="F2002" s="944"/>
      <c r="G2002" s="944"/>
      <c r="H2002" s="944"/>
      <c r="I2002" s="944"/>
      <c r="J2002" s="944"/>
      <c r="K2002" s="944"/>
      <c r="L2002" s="944"/>
      <c r="M2002" s="944"/>
      <c r="N2002" s="944"/>
      <c r="O2002" s="944"/>
      <c r="P2002" s="944"/>
      <c r="Q2002" s="944"/>
      <c r="R2002" s="944"/>
      <c r="S2002" s="944"/>
      <c r="T2002" s="944"/>
      <c r="U2002" s="944"/>
      <c r="V2002" s="944"/>
      <c r="W2002" s="944"/>
      <c r="X2002" s="944"/>
      <c r="Y2002" s="944"/>
      <c r="Z2002" s="944"/>
      <c r="AA2002" s="944"/>
      <c r="AB2002" s="944"/>
      <c r="AC2002" s="944"/>
      <c r="AD2002" s="944"/>
      <c r="AE2002" s="944"/>
      <c r="AF2002" s="944"/>
      <c r="AG2002" s="944"/>
      <c r="AH2002" s="944"/>
      <c r="AI2002" s="944"/>
      <c r="AJ2002" s="944"/>
      <c r="AK2002" s="944"/>
      <c r="AL2002" s="944"/>
      <c r="AM2002" s="944"/>
      <c r="AN2002" s="944"/>
      <c r="AO2002" s="944"/>
      <c r="AP2002" s="944"/>
      <c r="AQ2002" s="944"/>
      <c r="AR2002" s="944"/>
      <c r="AS2002" s="944"/>
      <c r="AT2002" s="944"/>
      <c r="AU2002" s="944"/>
      <c r="AV2002" s="944"/>
      <c r="AW2002" s="944"/>
      <c r="AX2002" s="944"/>
      <c r="AY2002" s="944"/>
      <c r="AZ2002" s="944"/>
      <c r="BA2002" s="944"/>
      <c r="BB2002" s="944"/>
      <c r="BC2002" s="944"/>
      <c r="BD2002" s="944"/>
      <c r="BE2002" s="944"/>
      <c r="BF2002" s="945"/>
      <c r="BG2002" s="902"/>
      <c r="BH2002" s="903"/>
      <c r="BI2002" s="903"/>
      <c r="BJ2002" s="903"/>
      <c r="BK2002" s="903"/>
      <c r="BL2002" s="904"/>
      <c r="BM2002" s="137"/>
      <c r="BN2002" s="137"/>
      <c r="BO2002" s="137"/>
      <c r="BP2002" s="137"/>
      <c r="BQ2002" s="137"/>
      <c r="BR2002" s="137"/>
      <c r="BS2002" s="137"/>
      <c r="BT2002" s="137"/>
      <c r="BU2002" s="137"/>
      <c r="BV2002" s="137"/>
      <c r="BW2002" s="137"/>
      <c r="BX2002" s="137"/>
      <c r="BY2002" s="137"/>
      <c r="BZ2002" s="137"/>
      <c r="CA2002" s="137"/>
      <c r="CB2002" s="137"/>
    </row>
    <row r="2003" spans="1:80" s="16" customFormat="1" ht="12.75" customHeight="1">
      <c r="A2003" s="262"/>
      <c r="B2003" s="972"/>
      <c r="C2003" s="973"/>
      <c r="D2003" s="974"/>
      <c r="E2003" s="943"/>
      <c r="F2003" s="944"/>
      <c r="G2003" s="944"/>
      <c r="H2003" s="944"/>
      <c r="I2003" s="944"/>
      <c r="J2003" s="944"/>
      <c r="K2003" s="944"/>
      <c r="L2003" s="944"/>
      <c r="M2003" s="944"/>
      <c r="N2003" s="944"/>
      <c r="O2003" s="944"/>
      <c r="P2003" s="944"/>
      <c r="Q2003" s="944"/>
      <c r="R2003" s="944"/>
      <c r="S2003" s="944"/>
      <c r="T2003" s="944"/>
      <c r="U2003" s="944"/>
      <c r="V2003" s="944"/>
      <c r="W2003" s="944"/>
      <c r="X2003" s="944"/>
      <c r="Y2003" s="944"/>
      <c r="Z2003" s="944"/>
      <c r="AA2003" s="944"/>
      <c r="AB2003" s="944"/>
      <c r="AC2003" s="944"/>
      <c r="AD2003" s="944"/>
      <c r="AE2003" s="944"/>
      <c r="AF2003" s="944"/>
      <c r="AG2003" s="944"/>
      <c r="AH2003" s="944"/>
      <c r="AI2003" s="944"/>
      <c r="AJ2003" s="944"/>
      <c r="AK2003" s="944"/>
      <c r="AL2003" s="944"/>
      <c r="AM2003" s="944"/>
      <c r="AN2003" s="944"/>
      <c r="AO2003" s="944"/>
      <c r="AP2003" s="944"/>
      <c r="AQ2003" s="944"/>
      <c r="AR2003" s="944"/>
      <c r="AS2003" s="944"/>
      <c r="AT2003" s="944"/>
      <c r="AU2003" s="944"/>
      <c r="AV2003" s="944"/>
      <c r="AW2003" s="944"/>
      <c r="AX2003" s="944"/>
      <c r="AY2003" s="944"/>
      <c r="AZ2003" s="944"/>
      <c r="BA2003" s="944"/>
      <c r="BB2003" s="944"/>
      <c r="BC2003" s="944"/>
      <c r="BD2003" s="944"/>
      <c r="BE2003" s="944"/>
      <c r="BF2003" s="945"/>
      <c r="BG2003" s="902"/>
      <c r="BH2003" s="903"/>
      <c r="BI2003" s="903"/>
      <c r="BJ2003" s="903"/>
      <c r="BK2003" s="903"/>
      <c r="BL2003" s="904"/>
      <c r="BM2003" s="137"/>
      <c r="BN2003" s="137"/>
      <c r="BO2003" s="137"/>
      <c r="BP2003" s="137"/>
      <c r="BQ2003" s="137"/>
      <c r="BR2003" s="137"/>
      <c r="BS2003" s="137"/>
      <c r="BT2003" s="137"/>
      <c r="BU2003" s="137"/>
      <c r="BV2003" s="137"/>
      <c r="BW2003" s="137"/>
      <c r="BX2003" s="137"/>
      <c r="BY2003" s="137"/>
      <c r="BZ2003" s="137"/>
      <c r="CA2003" s="137"/>
      <c r="CB2003" s="137"/>
    </row>
    <row r="2004" spans="1:80" s="16" customFormat="1" ht="12.75" customHeight="1">
      <c r="A2004" s="262"/>
      <c r="B2004" s="969" t="s">
        <v>33</v>
      </c>
      <c r="C2004" s="970"/>
      <c r="D2004" s="971"/>
      <c r="E2004" s="881" t="s">
        <v>884</v>
      </c>
      <c r="F2004" s="882"/>
      <c r="G2004" s="882"/>
      <c r="H2004" s="882"/>
      <c r="I2004" s="882"/>
      <c r="J2004" s="882"/>
      <c r="K2004" s="882"/>
      <c r="L2004" s="882"/>
      <c r="M2004" s="882"/>
      <c r="N2004" s="882"/>
      <c r="O2004" s="882"/>
      <c r="P2004" s="882"/>
      <c r="Q2004" s="882"/>
      <c r="R2004" s="882"/>
      <c r="S2004" s="882"/>
      <c r="T2004" s="882"/>
      <c r="U2004" s="882"/>
      <c r="V2004" s="882"/>
      <c r="W2004" s="882"/>
      <c r="X2004" s="882"/>
      <c r="Y2004" s="882"/>
      <c r="Z2004" s="882"/>
      <c r="AA2004" s="882"/>
      <c r="AB2004" s="882"/>
      <c r="AC2004" s="882"/>
      <c r="AD2004" s="882"/>
      <c r="AE2004" s="882"/>
      <c r="AF2004" s="882"/>
      <c r="AG2004" s="882"/>
      <c r="AH2004" s="882"/>
      <c r="AI2004" s="882"/>
      <c r="AJ2004" s="882"/>
      <c r="AK2004" s="882"/>
      <c r="AL2004" s="882"/>
      <c r="AM2004" s="882"/>
      <c r="AN2004" s="882"/>
      <c r="AO2004" s="882"/>
      <c r="AP2004" s="882"/>
      <c r="AQ2004" s="882"/>
      <c r="AR2004" s="882"/>
      <c r="AS2004" s="882"/>
      <c r="AT2004" s="882"/>
      <c r="AU2004" s="882"/>
      <c r="AV2004" s="882"/>
      <c r="AW2004" s="882"/>
      <c r="AX2004" s="882"/>
      <c r="AY2004" s="882"/>
      <c r="AZ2004" s="882"/>
      <c r="BA2004" s="882"/>
      <c r="BB2004" s="882"/>
      <c r="BC2004" s="882"/>
      <c r="BD2004" s="882"/>
      <c r="BE2004" s="882"/>
      <c r="BF2004" s="891"/>
      <c r="BG2004" s="899"/>
      <c r="BH2004" s="900"/>
      <c r="BI2004" s="900"/>
      <c r="BJ2004" s="900"/>
      <c r="BK2004" s="900"/>
      <c r="BL2004" s="901"/>
      <c r="BM2004" s="137"/>
      <c r="BN2004" s="137"/>
      <c r="BO2004" s="137"/>
      <c r="BP2004" s="137"/>
      <c r="BQ2004" s="137"/>
      <c r="BR2004" s="137"/>
      <c r="BS2004" s="137"/>
      <c r="BT2004" s="137"/>
      <c r="BU2004" s="137"/>
      <c r="BV2004" s="137"/>
      <c r="BW2004" s="137"/>
      <c r="BX2004" s="137"/>
      <c r="BY2004" s="137"/>
      <c r="BZ2004" s="137"/>
      <c r="CA2004" s="137"/>
      <c r="CB2004" s="137"/>
    </row>
    <row r="2005" spans="1:80" s="16" customFormat="1" ht="12.75" customHeight="1">
      <c r="A2005" s="262"/>
      <c r="B2005" s="972"/>
      <c r="C2005" s="973"/>
      <c r="D2005" s="974"/>
      <c r="E2005" s="1027"/>
      <c r="F2005" s="886"/>
      <c r="G2005" s="886"/>
      <c r="H2005" s="886"/>
      <c r="I2005" s="886"/>
      <c r="J2005" s="886"/>
      <c r="K2005" s="886"/>
      <c r="L2005" s="886"/>
      <c r="M2005" s="886"/>
      <c r="N2005" s="886"/>
      <c r="O2005" s="886"/>
      <c r="P2005" s="886"/>
      <c r="Q2005" s="886"/>
      <c r="R2005" s="886"/>
      <c r="S2005" s="886"/>
      <c r="T2005" s="886"/>
      <c r="U2005" s="886"/>
      <c r="V2005" s="886"/>
      <c r="W2005" s="886"/>
      <c r="X2005" s="886"/>
      <c r="Y2005" s="886"/>
      <c r="Z2005" s="886"/>
      <c r="AA2005" s="886"/>
      <c r="AB2005" s="886"/>
      <c r="AC2005" s="886"/>
      <c r="AD2005" s="886"/>
      <c r="AE2005" s="886"/>
      <c r="AF2005" s="886"/>
      <c r="AG2005" s="886"/>
      <c r="AH2005" s="886"/>
      <c r="AI2005" s="886"/>
      <c r="AJ2005" s="886"/>
      <c r="AK2005" s="886"/>
      <c r="AL2005" s="886"/>
      <c r="AM2005" s="886"/>
      <c r="AN2005" s="886"/>
      <c r="AO2005" s="886"/>
      <c r="AP2005" s="886"/>
      <c r="AQ2005" s="886"/>
      <c r="AR2005" s="886"/>
      <c r="AS2005" s="886"/>
      <c r="AT2005" s="886"/>
      <c r="AU2005" s="886"/>
      <c r="AV2005" s="886"/>
      <c r="AW2005" s="886"/>
      <c r="AX2005" s="886"/>
      <c r="AY2005" s="886"/>
      <c r="AZ2005" s="886"/>
      <c r="BA2005" s="886"/>
      <c r="BB2005" s="886"/>
      <c r="BC2005" s="886"/>
      <c r="BD2005" s="886"/>
      <c r="BE2005" s="886"/>
      <c r="BF2005" s="919"/>
      <c r="BG2005" s="902"/>
      <c r="BH2005" s="903"/>
      <c r="BI2005" s="903"/>
      <c r="BJ2005" s="903"/>
      <c r="BK2005" s="903"/>
      <c r="BL2005" s="904"/>
      <c r="BM2005" s="137"/>
      <c r="BN2005" s="137"/>
      <c r="BO2005" s="137"/>
      <c r="BP2005" s="137"/>
      <c r="BQ2005" s="137"/>
      <c r="BR2005" s="137"/>
      <c r="BS2005" s="137"/>
      <c r="BT2005" s="137"/>
      <c r="BU2005" s="137"/>
      <c r="BV2005" s="137"/>
      <c r="BW2005" s="137"/>
      <c r="BX2005" s="137"/>
      <c r="BY2005" s="137"/>
      <c r="BZ2005" s="137"/>
      <c r="CA2005" s="137"/>
      <c r="CB2005" s="137"/>
    </row>
    <row r="2006" spans="1:80" s="16" customFormat="1" ht="12.75" customHeight="1">
      <c r="A2006" s="262"/>
      <c r="B2006" s="975"/>
      <c r="C2006" s="976"/>
      <c r="D2006" s="977"/>
      <c r="E2006" s="883"/>
      <c r="F2006" s="884"/>
      <c r="G2006" s="884"/>
      <c r="H2006" s="884"/>
      <c r="I2006" s="884"/>
      <c r="J2006" s="884"/>
      <c r="K2006" s="884"/>
      <c r="L2006" s="884"/>
      <c r="M2006" s="884"/>
      <c r="N2006" s="884"/>
      <c r="O2006" s="884"/>
      <c r="P2006" s="884"/>
      <c r="Q2006" s="884"/>
      <c r="R2006" s="884"/>
      <c r="S2006" s="884"/>
      <c r="T2006" s="884"/>
      <c r="U2006" s="884"/>
      <c r="V2006" s="884"/>
      <c r="W2006" s="884"/>
      <c r="X2006" s="884"/>
      <c r="Y2006" s="884"/>
      <c r="Z2006" s="884"/>
      <c r="AA2006" s="884"/>
      <c r="AB2006" s="884"/>
      <c r="AC2006" s="884"/>
      <c r="AD2006" s="884"/>
      <c r="AE2006" s="884"/>
      <c r="AF2006" s="884"/>
      <c r="AG2006" s="884"/>
      <c r="AH2006" s="884"/>
      <c r="AI2006" s="884"/>
      <c r="AJ2006" s="884"/>
      <c r="AK2006" s="884"/>
      <c r="AL2006" s="884"/>
      <c r="AM2006" s="884"/>
      <c r="AN2006" s="884"/>
      <c r="AO2006" s="884"/>
      <c r="AP2006" s="884"/>
      <c r="AQ2006" s="884"/>
      <c r="AR2006" s="884"/>
      <c r="AS2006" s="884"/>
      <c r="AT2006" s="884"/>
      <c r="AU2006" s="884"/>
      <c r="AV2006" s="884"/>
      <c r="AW2006" s="884"/>
      <c r="AX2006" s="884"/>
      <c r="AY2006" s="884"/>
      <c r="AZ2006" s="884"/>
      <c r="BA2006" s="884"/>
      <c r="BB2006" s="884"/>
      <c r="BC2006" s="884"/>
      <c r="BD2006" s="884"/>
      <c r="BE2006" s="884"/>
      <c r="BF2006" s="892"/>
      <c r="BG2006" s="905"/>
      <c r="BH2006" s="906"/>
      <c r="BI2006" s="906"/>
      <c r="BJ2006" s="906"/>
      <c r="BK2006" s="906"/>
      <c r="BL2006" s="907"/>
      <c r="BM2006" s="137"/>
      <c r="BN2006" s="137"/>
      <c r="BO2006" s="137"/>
      <c r="BP2006" s="137"/>
      <c r="BQ2006" s="137"/>
      <c r="BR2006" s="137"/>
      <c r="BS2006" s="137"/>
      <c r="BT2006" s="137"/>
      <c r="BU2006" s="137"/>
      <c r="BV2006" s="137"/>
      <c r="BW2006" s="137"/>
      <c r="BX2006" s="137"/>
      <c r="BY2006" s="137"/>
      <c r="BZ2006" s="137"/>
      <c r="CA2006" s="137"/>
      <c r="CB2006" s="137"/>
    </row>
    <row r="2007" spans="1:80" s="16" customFormat="1" ht="12.75" customHeight="1">
      <c r="A2007" s="262"/>
      <c r="B2007" s="969" t="s">
        <v>34</v>
      </c>
      <c r="C2007" s="970"/>
      <c r="D2007" s="971"/>
      <c r="E2007" s="881" t="s">
        <v>885</v>
      </c>
      <c r="F2007" s="882"/>
      <c r="G2007" s="882"/>
      <c r="H2007" s="882"/>
      <c r="I2007" s="882"/>
      <c r="J2007" s="882"/>
      <c r="K2007" s="882"/>
      <c r="L2007" s="882"/>
      <c r="M2007" s="882"/>
      <c r="N2007" s="882"/>
      <c r="O2007" s="882"/>
      <c r="P2007" s="882"/>
      <c r="Q2007" s="882"/>
      <c r="R2007" s="882"/>
      <c r="S2007" s="882"/>
      <c r="T2007" s="882"/>
      <c r="U2007" s="882"/>
      <c r="V2007" s="882"/>
      <c r="W2007" s="882"/>
      <c r="X2007" s="882"/>
      <c r="Y2007" s="882"/>
      <c r="Z2007" s="882"/>
      <c r="AA2007" s="882"/>
      <c r="AB2007" s="882"/>
      <c r="AC2007" s="882"/>
      <c r="AD2007" s="882"/>
      <c r="AE2007" s="882"/>
      <c r="AF2007" s="882"/>
      <c r="AG2007" s="882"/>
      <c r="AH2007" s="882"/>
      <c r="AI2007" s="882"/>
      <c r="AJ2007" s="882"/>
      <c r="AK2007" s="882"/>
      <c r="AL2007" s="882"/>
      <c r="AM2007" s="882"/>
      <c r="AN2007" s="882"/>
      <c r="AO2007" s="882"/>
      <c r="AP2007" s="882"/>
      <c r="AQ2007" s="882"/>
      <c r="AR2007" s="882"/>
      <c r="AS2007" s="882"/>
      <c r="AT2007" s="882"/>
      <c r="AU2007" s="882"/>
      <c r="AV2007" s="882"/>
      <c r="AW2007" s="882"/>
      <c r="AX2007" s="882"/>
      <c r="AY2007" s="882"/>
      <c r="AZ2007" s="882"/>
      <c r="BA2007" s="882"/>
      <c r="BB2007" s="882"/>
      <c r="BC2007" s="882"/>
      <c r="BD2007" s="882"/>
      <c r="BE2007" s="882"/>
      <c r="BF2007" s="891"/>
      <c r="BG2007" s="899"/>
      <c r="BH2007" s="900"/>
      <c r="BI2007" s="900"/>
      <c r="BJ2007" s="900"/>
      <c r="BK2007" s="900"/>
      <c r="BL2007" s="901"/>
      <c r="BM2007" s="137"/>
      <c r="BN2007" s="137"/>
      <c r="BO2007" s="137"/>
      <c r="BP2007" s="137"/>
      <c r="BQ2007" s="137"/>
      <c r="BR2007" s="137"/>
      <c r="BS2007" s="137"/>
      <c r="BT2007" s="137"/>
      <c r="BU2007" s="137"/>
      <c r="BV2007" s="137"/>
      <c r="BW2007" s="137"/>
      <c r="BX2007" s="137"/>
      <c r="BY2007" s="137"/>
      <c r="BZ2007" s="137"/>
      <c r="CA2007" s="137"/>
      <c r="CB2007" s="137"/>
    </row>
    <row r="2008" spans="1:80" s="16" customFormat="1" ht="12.75" customHeight="1">
      <c r="A2008" s="262"/>
      <c r="B2008" s="972"/>
      <c r="C2008" s="973"/>
      <c r="D2008" s="974"/>
      <c r="E2008" s="1027"/>
      <c r="F2008" s="886"/>
      <c r="G2008" s="886"/>
      <c r="H2008" s="886"/>
      <c r="I2008" s="886"/>
      <c r="J2008" s="886"/>
      <c r="K2008" s="886"/>
      <c r="L2008" s="886"/>
      <c r="M2008" s="886"/>
      <c r="N2008" s="886"/>
      <c r="O2008" s="886"/>
      <c r="P2008" s="886"/>
      <c r="Q2008" s="886"/>
      <c r="R2008" s="886"/>
      <c r="S2008" s="886"/>
      <c r="T2008" s="886"/>
      <c r="U2008" s="886"/>
      <c r="V2008" s="886"/>
      <c r="W2008" s="886"/>
      <c r="X2008" s="886"/>
      <c r="Y2008" s="886"/>
      <c r="Z2008" s="886"/>
      <c r="AA2008" s="886"/>
      <c r="AB2008" s="886"/>
      <c r="AC2008" s="886"/>
      <c r="AD2008" s="886"/>
      <c r="AE2008" s="886"/>
      <c r="AF2008" s="886"/>
      <c r="AG2008" s="886"/>
      <c r="AH2008" s="886"/>
      <c r="AI2008" s="886"/>
      <c r="AJ2008" s="886"/>
      <c r="AK2008" s="886"/>
      <c r="AL2008" s="886"/>
      <c r="AM2008" s="886"/>
      <c r="AN2008" s="886"/>
      <c r="AO2008" s="886"/>
      <c r="AP2008" s="886"/>
      <c r="AQ2008" s="886"/>
      <c r="AR2008" s="886"/>
      <c r="AS2008" s="886"/>
      <c r="AT2008" s="886"/>
      <c r="AU2008" s="886"/>
      <c r="AV2008" s="886"/>
      <c r="AW2008" s="886"/>
      <c r="AX2008" s="886"/>
      <c r="AY2008" s="886"/>
      <c r="AZ2008" s="886"/>
      <c r="BA2008" s="886"/>
      <c r="BB2008" s="886"/>
      <c r="BC2008" s="886"/>
      <c r="BD2008" s="886"/>
      <c r="BE2008" s="886"/>
      <c r="BF2008" s="919"/>
      <c r="BG2008" s="902"/>
      <c r="BH2008" s="903"/>
      <c r="BI2008" s="903"/>
      <c r="BJ2008" s="903"/>
      <c r="BK2008" s="903"/>
      <c r="BL2008" s="904"/>
      <c r="BM2008" s="137"/>
      <c r="BN2008" s="137"/>
      <c r="BO2008" s="137"/>
      <c r="BP2008" s="137"/>
      <c r="BQ2008" s="137"/>
      <c r="BR2008" s="137"/>
      <c r="BS2008" s="137"/>
      <c r="BT2008" s="137"/>
      <c r="BU2008" s="137"/>
      <c r="BV2008" s="137"/>
      <c r="BW2008" s="137"/>
      <c r="BX2008" s="137"/>
      <c r="BY2008" s="137"/>
      <c r="BZ2008" s="137"/>
      <c r="CA2008" s="137"/>
      <c r="CB2008" s="137"/>
    </row>
    <row r="2009" spans="1:80" s="16" customFormat="1" ht="12.75" customHeight="1">
      <c r="A2009" s="262"/>
      <c r="B2009" s="972"/>
      <c r="C2009" s="973"/>
      <c r="D2009" s="974"/>
      <c r="E2009" s="1027"/>
      <c r="F2009" s="886"/>
      <c r="G2009" s="886"/>
      <c r="H2009" s="886"/>
      <c r="I2009" s="886"/>
      <c r="J2009" s="886"/>
      <c r="K2009" s="886"/>
      <c r="L2009" s="886"/>
      <c r="M2009" s="886"/>
      <c r="N2009" s="886"/>
      <c r="O2009" s="886"/>
      <c r="P2009" s="886"/>
      <c r="Q2009" s="886"/>
      <c r="R2009" s="886"/>
      <c r="S2009" s="886"/>
      <c r="T2009" s="886"/>
      <c r="U2009" s="886"/>
      <c r="V2009" s="886"/>
      <c r="W2009" s="886"/>
      <c r="X2009" s="886"/>
      <c r="Y2009" s="886"/>
      <c r="Z2009" s="886"/>
      <c r="AA2009" s="886"/>
      <c r="AB2009" s="886"/>
      <c r="AC2009" s="886"/>
      <c r="AD2009" s="886"/>
      <c r="AE2009" s="886"/>
      <c r="AF2009" s="886"/>
      <c r="AG2009" s="886"/>
      <c r="AH2009" s="886"/>
      <c r="AI2009" s="886"/>
      <c r="AJ2009" s="886"/>
      <c r="AK2009" s="886"/>
      <c r="AL2009" s="886"/>
      <c r="AM2009" s="886"/>
      <c r="AN2009" s="886"/>
      <c r="AO2009" s="886"/>
      <c r="AP2009" s="886"/>
      <c r="AQ2009" s="886"/>
      <c r="AR2009" s="886"/>
      <c r="AS2009" s="886"/>
      <c r="AT2009" s="886"/>
      <c r="AU2009" s="886"/>
      <c r="AV2009" s="886"/>
      <c r="AW2009" s="886"/>
      <c r="AX2009" s="886"/>
      <c r="AY2009" s="886"/>
      <c r="AZ2009" s="886"/>
      <c r="BA2009" s="886"/>
      <c r="BB2009" s="886"/>
      <c r="BC2009" s="886"/>
      <c r="BD2009" s="886"/>
      <c r="BE2009" s="886"/>
      <c r="BF2009" s="919"/>
      <c r="BG2009" s="902"/>
      <c r="BH2009" s="903"/>
      <c r="BI2009" s="903"/>
      <c r="BJ2009" s="903"/>
      <c r="BK2009" s="903"/>
      <c r="BL2009" s="904"/>
      <c r="BM2009" s="137"/>
      <c r="BN2009" s="137"/>
      <c r="BO2009" s="137"/>
      <c r="BP2009" s="137"/>
      <c r="BQ2009" s="137"/>
      <c r="BR2009" s="137"/>
      <c r="BS2009" s="137"/>
      <c r="BT2009" s="137"/>
      <c r="BU2009" s="137"/>
      <c r="BV2009" s="137"/>
      <c r="BW2009" s="137"/>
      <c r="BX2009" s="137"/>
      <c r="BY2009" s="137"/>
      <c r="BZ2009" s="137"/>
      <c r="CA2009" s="137"/>
      <c r="CB2009" s="137"/>
    </row>
    <row r="2010" spans="1:80" s="16" customFormat="1" ht="12.75" customHeight="1">
      <c r="A2010" s="262"/>
      <c r="B2010" s="975"/>
      <c r="C2010" s="976"/>
      <c r="D2010" s="977"/>
      <c r="E2010" s="883"/>
      <c r="F2010" s="884"/>
      <c r="G2010" s="884"/>
      <c r="H2010" s="884"/>
      <c r="I2010" s="884"/>
      <c r="J2010" s="884"/>
      <c r="K2010" s="884"/>
      <c r="L2010" s="884"/>
      <c r="M2010" s="884"/>
      <c r="N2010" s="884"/>
      <c r="O2010" s="884"/>
      <c r="P2010" s="884"/>
      <c r="Q2010" s="884"/>
      <c r="R2010" s="884"/>
      <c r="S2010" s="884"/>
      <c r="T2010" s="884"/>
      <c r="U2010" s="884"/>
      <c r="V2010" s="884"/>
      <c r="W2010" s="884"/>
      <c r="X2010" s="884"/>
      <c r="Y2010" s="884"/>
      <c r="Z2010" s="884"/>
      <c r="AA2010" s="884"/>
      <c r="AB2010" s="884"/>
      <c r="AC2010" s="884"/>
      <c r="AD2010" s="884"/>
      <c r="AE2010" s="884"/>
      <c r="AF2010" s="884"/>
      <c r="AG2010" s="884"/>
      <c r="AH2010" s="884"/>
      <c r="AI2010" s="884"/>
      <c r="AJ2010" s="884"/>
      <c r="AK2010" s="884"/>
      <c r="AL2010" s="884"/>
      <c r="AM2010" s="884"/>
      <c r="AN2010" s="884"/>
      <c r="AO2010" s="884"/>
      <c r="AP2010" s="884"/>
      <c r="AQ2010" s="884"/>
      <c r="AR2010" s="884"/>
      <c r="AS2010" s="884"/>
      <c r="AT2010" s="884"/>
      <c r="AU2010" s="884"/>
      <c r="AV2010" s="884"/>
      <c r="AW2010" s="884"/>
      <c r="AX2010" s="884"/>
      <c r="AY2010" s="884"/>
      <c r="AZ2010" s="884"/>
      <c r="BA2010" s="884"/>
      <c r="BB2010" s="884"/>
      <c r="BC2010" s="884"/>
      <c r="BD2010" s="884"/>
      <c r="BE2010" s="884"/>
      <c r="BF2010" s="892"/>
      <c r="BG2010" s="905"/>
      <c r="BH2010" s="906"/>
      <c r="BI2010" s="906"/>
      <c r="BJ2010" s="906"/>
      <c r="BK2010" s="906"/>
      <c r="BL2010" s="907"/>
      <c r="BM2010" s="137"/>
      <c r="BN2010" s="137"/>
      <c r="BO2010" s="137"/>
      <c r="BP2010" s="137"/>
      <c r="BQ2010" s="137"/>
      <c r="BR2010" s="137"/>
      <c r="BS2010" s="137"/>
      <c r="BT2010" s="137"/>
      <c r="BU2010" s="137"/>
      <c r="BV2010" s="137"/>
      <c r="BW2010" s="137"/>
      <c r="BX2010" s="137"/>
      <c r="BY2010" s="137"/>
      <c r="BZ2010" s="137"/>
      <c r="CA2010" s="137"/>
      <c r="CB2010" s="137"/>
    </row>
    <row r="2011" spans="1:80" s="16" customFormat="1" ht="12.75" customHeight="1">
      <c r="A2011" s="262"/>
      <c r="B2011" s="969" t="s">
        <v>35</v>
      </c>
      <c r="C2011" s="970"/>
      <c r="D2011" s="971"/>
      <c r="E2011" s="881" t="s">
        <v>886</v>
      </c>
      <c r="F2011" s="882"/>
      <c r="G2011" s="882"/>
      <c r="H2011" s="882"/>
      <c r="I2011" s="882"/>
      <c r="J2011" s="882"/>
      <c r="K2011" s="882"/>
      <c r="L2011" s="882"/>
      <c r="M2011" s="882"/>
      <c r="N2011" s="882"/>
      <c r="O2011" s="882"/>
      <c r="P2011" s="882"/>
      <c r="Q2011" s="882"/>
      <c r="R2011" s="882"/>
      <c r="S2011" s="882"/>
      <c r="T2011" s="882"/>
      <c r="U2011" s="882"/>
      <c r="V2011" s="882"/>
      <c r="W2011" s="882"/>
      <c r="X2011" s="882"/>
      <c r="Y2011" s="882"/>
      <c r="Z2011" s="882"/>
      <c r="AA2011" s="882"/>
      <c r="AB2011" s="882"/>
      <c r="AC2011" s="882"/>
      <c r="AD2011" s="882"/>
      <c r="AE2011" s="882"/>
      <c r="AF2011" s="882"/>
      <c r="AG2011" s="882"/>
      <c r="AH2011" s="882"/>
      <c r="AI2011" s="882"/>
      <c r="AJ2011" s="882"/>
      <c r="AK2011" s="882"/>
      <c r="AL2011" s="882"/>
      <c r="AM2011" s="882"/>
      <c r="AN2011" s="882"/>
      <c r="AO2011" s="882"/>
      <c r="AP2011" s="882"/>
      <c r="AQ2011" s="882"/>
      <c r="AR2011" s="882"/>
      <c r="AS2011" s="882"/>
      <c r="AT2011" s="882"/>
      <c r="AU2011" s="882"/>
      <c r="AV2011" s="882"/>
      <c r="AW2011" s="882"/>
      <c r="AX2011" s="882"/>
      <c r="AY2011" s="882"/>
      <c r="AZ2011" s="882"/>
      <c r="BA2011" s="882"/>
      <c r="BB2011" s="882"/>
      <c r="BC2011" s="882"/>
      <c r="BD2011" s="882"/>
      <c r="BE2011" s="882"/>
      <c r="BF2011" s="891"/>
      <c r="BG2011" s="899"/>
      <c r="BH2011" s="900"/>
      <c r="BI2011" s="900"/>
      <c r="BJ2011" s="900"/>
      <c r="BK2011" s="900"/>
      <c r="BL2011" s="901"/>
      <c r="BM2011" s="137"/>
      <c r="BN2011" s="137"/>
      <c r="BO2011" s="137"/>
      <c r="BP2011" s="137"/>
      <c r="BQ2011" s="137"/>
      <c r="BR2011" s="137"/>
      <c r="BS2011" s="137"/>
      <c r="BT2011" s="137"/>
      <c r="BU2011" s="137"/>
      <c r="BV2011" s="137"/>
      <c r="BW2011" s="137"/>
      <c r="BX2011" s="137"/>
      <c r="BY2011" s="137"/>
      <c r="BZ2011" s="137"/>
      <c r="CA2011" s="137"/>
      <c r="CB2011" s="137"/>
    </row>
    <row r="2012" spans="1:80" s="16" customFormat="1" ht="12.75" customHeight="1">
      <c r="A2012" s="262"/>
      <c r="B2012" s="972"/>
      <c r="C2012" s="973"/>
      <c r="D2012" s="974"/>
      <c r="E2012" s="1027"/>
      <c r="F2012" s="886"/>
      <c r="G2012" s="886"/>
      <c r="H2012" s="886"/>
      <c r="I2012" s="886"/>
      <c r="J2012" s="886"/>
      <c r="K2012" s="886"/>
      <c r="L2012" s="886"/>
      <c r="M2012" s="886"/>
      <c r="N2012" s="886"/>
      <c r="O2012" s="886"/>
      <c r="P2012" s="886"/>
      <c r="Q2012" s="886"/>
      <c r="R2012" s="886"/>
      <c r="S2012" s="886"/>
      <c r="T2012" s="886"/>
      <c r="U2012" s="886"/>
      <c r="V2012" s="886"/>
      <c r="W2012" s="886"/>
      <c r="X2012" s="886"/>
      <c r="Y2012" s="886"/>
      <c r="Z2012" s="886"/>
      <c r="AA2012" s="886"/>
      <c r="AB2012" s="886"/>
      <c r="AC2012" s="886"/>
      <c r="AD2012" s="886"/>
      <c r="AE2012" s="886"/>
      <c r="AF2012" s="886"/>
      <c r="AG2012" s="886"/>
      <c r="AH2012" s="886"/>
      <c r="AI2012" s="886"/>
      <c r="AJ2012" s="886"/>
      <c r="AK2012" s="886"/>
      <c r="AL2012" s="886"/>
      <c r="AM2012" s="886"/>
      <c r="AN2012" s="886"/>
      <c r="AO2012" s="886"/>
      <c r="AP2012" s="886"/>
      <c r="AQ2012" s="886"/>
      <c r="AR2012" s="886"/>
      <c r="AS2012" s="886"/>
      <c r="AT2012" s="886"/>
      <c r="AU2012" s="886"/>
      <c r="AV2012" s="886"/>
      <c r="AW2012" s="886"/>
      <c r="AX2012" s="886"/>
      <c r="AY2012" s="886"/>
      <c r="AZ2012" s="886"/>
      <c r="BA2012" s="886"/>
      <c r="BB2012" s="886"/>
      <c r="BC2012" s="886"/>
      <c r="BD2012" s="886"/>
      <c r="BE2012" s="886"/>
      <c r="BF2012" s="919"/>
      <c r="BG2012" s="902"/>
      <c r="BH2012" s="903"/>
      <c r="BI2012" s="903"/>
      <c r="BJ2012" s="903"/>
      <c r="BK2012" s="903"/>
      <c r="BL2012" s="904"/>
      <c r="BM2012" s="137"/>
      <c r="BN2012" s="137"/>
      <c r="BO2012" s="137"/>
      <c r="BP2012" s="137"/>
      <c r="BQ2012" s="137"/>
      <c r="BR2012" s="137"/>
      <c r="BS2012" s="137"/>
      <c r="BT2012" s="137"/>
      <c r="BU2012" s="137"/>
      <c r="BV2012" s="137"/>
      <c r="BW2012" s="137"/>
      <c r="BX2012" s="137"/>
      <c r="BY2012" s="137"/>
      <c r="BZ2012" s="137"/>
      <c r="CA2012" s="137"/>
      <c r="CB2012" s="137"/>
    </row>
    <row r="2013" spans="1:80" s="16" customFormat="1" ht="12.75" customHeight="1">
      <c r="A2013" s="262"/>
      <c r="B2013" s="975"/>
      <c r="C2013" s="976"/>
      <c r="D2013" s="977"/>
      <c r="E2013" s="883"/>
      <c r="F2013" s="884"/>
      <c r="G2013" s="884"/>
      <c r="H2013" s="884"/>
      <c r="I2013" s="884"/>
      <c r="J2013" s="884"/>
      <c r="K2013" s="884"/>
      <c r="L2013" s="884"/>
      <c r="M2013" s="884"/>
      <c r="N2013" s="884"/>
      <c r="O2013" s="884"/>
      <c r="P2013" s="884"/>
      <c r="Q2013" s="884"/>
      <c r="R2013" s="884"/>
      <c r="S2013" s="884"/>
      <c r="T2013" s="884"/>
      <c r="U2013" s="884"/>
      <c r="V2013" s="884"/>
      <c r="W2013" s="884"/>
      <c r="X2013" s="884"/>
      <c r="Y2013" s="884"/>
      <c r="Z2013" s="884"/>
      <c r="AA2013" s="884"/>
      <c r="AB2013" s="884"/>
      <c r="AC2013" s="884"/>
      <c r="AD2013" s="884"/>
      <c r="AE2013" s="884"/>
      <c r="AF2013" s="884"/>
      <c r="AG2013" s="884"/>
      <c r="AH2013" s="884"/>
      <c r="AI2013" s="884"/>
      <c r="AJ2013" s="884"/>
      <c r="AK2013" s="884"/>
      <c r="AL2013" s="884"/>
      <c r="AM2013" s="884"/>
      <c r="AN2013" s="884"/>
      <c r="AO2013" s="884"/>
      <c r="AP2013" s="884"/>
      <c r="AQ2013" s="884"/>
      <c r="AR2013" s="884"/>
      <c r="AS2013" s="884"/>
      <c r="AT2013" s="884"/>
      <c r="AU2013" s="884"/>
      <c r="AV2013" s="884"/>
      <c r="AW2013" s="884"/>
      <c r="AX2013" s="884"/>
      <c r="AY2013" s="884"/>
      <c r="AZ2013" s="884"/>
      <c r="BA2013" s="884"/>
      <c r="BB2013" s="884"/>
      <c r="BC2013" s="884"/>
      <c r="BD2013" s="884"/>
      <c r="BE2013" s="884"/>
      <c r="BF2013" s="892"/>
      <c r="BG2013" s="905"/>
      <c r="BH2013" s="906"/>
      <c r="BI2013" s="906"/>
      <c r="BJ2013" s="906"/>
      <c r="BK2013" s="906"/>
      <c r="BL2013" s="907"/>
      <c r="BM2013" s="137"/>
      <c r="BN2013" s="137"/>
      <c r="BO2013" s="137"/>
      <c r="BP2013" s="137"/>
      <c r="BQ2013" s="137"/>
      <c r="BR2013" s="137"/>
      <c r="BS2013" s="137"/>
      <c r="BT2013" s="137"/>
      <c r="BU2013" s="137"/>
      <c r="BV2013" s="137"/>
      <c r="BW2013" s="137"/>
      <c r="BX2013" s="137"/>
      <c r="BY2013" s="137"/>
      <c r="BZ2013" s="137"/>
      <c r="CA2013" s="137"/>
      <c r="CB2013" s="137"/>
    </row>
    <row r="2014" spans="1:80" s="16" customFormat="1" ht="12.75" customHeight="1">
      <c r="A2014" s="262"/>
      <c r="B2014" s="969" t="s">
        <v>36</v>
      </c>
      <c r="C2014" s="970"/>
      <c r="D2014" s="971"/>
      <c r="E2014" s="881" t="s">
        <v>887</v>
      </c>
      <c r="F2014" s="882"/>
      <c r="G2014" s="882"/>
      <c r="H2014" s="882"/>
      <c r="I2014" s="882"/>
      <c r="J2014" s="882"/>
      <c r="K2014" s="882"/>
      <c r="L2014" s="882"/>
      <c r="M2014" s="882"/>
      <c r="N2014" s="882"/>
      <c r="O2014" s="882"/>
      <c r="P2014" s="882"/>
      <c r="Q2014" s="882"/>
      <c r="R2014" s="882"/>
      <c r="S2014" s="882"/>
      <c r="T2014" s="882"/>
      <c r="U2014" s="882"/>
      <c r="V2014" s="882"/>
      <c r="W2014" s="882"/>
      <c r="X2014" s="882"/>
      <c r="Y2014" s="882"/>
      <c r="Z2014" s="882"/>
      <c r="AA2014" s="882"/>
      <c r="AB2014" s="882"/>
      <c r="AC2014" s="882"/>
      <c r="AD2014" s="882"/>
      <c r="AE2014" s="882"/>
      <c r="AF2014" s="882"/>
      <c r="AG2014" s="882"/>
      <c r="AH2014" s="882"/>
      <c r="AI2014" s="882"/>
      <c r="AJ2014" s="882"/>
      <c r="AK2014" s="882"/>
      <c r="AL2014" s="882"/>
      <c r="AM2014" s="882"/>
      <c r="AN2014" s="882"/>
      <c r="AO2014" s="882"/>
      <c r="AP2014" s="882"/>
      <c r="AQ2014" s="882"/>
      <c r="AR2014" s="882"/>
      <c r="AS2014" s="882"/>
      <c r="AT2014" s="882"/>
      <c r="AU2014" s="882"/>
      <c r="AV2014" s="882"/>
      <c r="AW2014" s="882"/>
      <c r="AX2014" s="882"/>
      <c r="AY2014" s="882"/>
      <c r="AZ2014" s="882"/>
      <c r="BA2014" s="882"/>
      <c r="BB2014" s="882"/>
      <c r="BC2014" s="882"/>
      <c r="BD2014" s="882"/>
      <c r="BE2014" s="882"/>
      <c r="BF2014" s="891"/>
      <c r="BG2014" s="899"/>
      <c r="BH2014" s="900"/>
      <c r="BI2014" s="900"/>
      <c r="BJ2014" s="900"/>
      <c r="BK2014" s="900"/>
      <c r="BL2014" s="901"/>
      <c r="BM2014" s="137"/>
      <c r="BN2014" s="137"/>
      <c r="BO2014" s="137"/>
      <c r="BP2014" s="137"/>
      <c r="BQ2014" s="137"/>
      <c r="BR2014" s="137"/>
      <c r="BS2014" s="137"/>
      <c r="BT2014" s="137"/>
      <c r="BU2014" s="137"/>
      <c r="BV2014" s="137"/>
      <c r="BW2014" s="137"/>
      <c r="BX2014" s="137"/>
      <c r="BY2014" s="137"/>
      <c r="BZ2014" s="137"/>
      <c r="CA2014" s="137"/>
      <c r="CB2014" s="137"/>
    </row>
    <row r="2015" spans="1:80" s="16" customFormat="1" ht="12.75" customHeight="1">
      <c r="A2015" s="262"/>
      <c r="B2015" s="972"/>
      <c r="C2015" s="973"/>
      <c r="D2015" s="974"/>
      <c r="E2015" s="1027"/>
      <c r="F2015" s="886"/>
      <c r="G2015" s="886"/>
      <c r="H2015" s="886"/>
      <c r="I2015" s="886"/>
      <c r="J2015" s="886"/>
      <c r="K2015" s="886"/>
      <c r="L2015" s="886"/>
      <c r="M2015" s="886"/>
      <c r="N2015" s="886"/>
      <c r="O2015" s="886"/>
      <c r="P2015" s="886"/>
      <c r="Q2015" s="886"/>
      <c r="R2015" s="886"/>
      <c r="S2015" s="886"/>
      <c r="T2015" s="886"/>
      <c r="U2015" s="886"/>
      <c r="V2015" s="886"/>
      <c r="W2015" s="886"/>
      <c r="X2015" s="886"/>
      <c r="Y2015" s="886"/>
      <c r="Z2015" s="886"/>
      <c r="AA2015" s="886"/>
      <c r="AB2015" s="886"/>
      <c r="AC2015" s="886"/>
      <c r="AD2015" s="886"/>
      <c r="AE2015" s="886"/>
      <c r="AF2015" s="886"/>
      <c r="AG2015" s="886"/>
      <c r="AH2015" s="886"/>
      <c r="AI2015" s="886"/>
      <c r="AJ2015" s="886"/>
      <c r="AK2015" s="886"/>
      <c r="AL2015" s="886"/>
      <c r="AM2015" s="886"/>
      <c r="AN2015" s="886"/>
      <c r="AO2015" s="886"/>
      <c r="AP2015" s="886"/>
      <c r="AQ2015" s="886"/>
      <c r="AR2015" s="886"/>
      <c r="AS2015" s="886"/>
      <c r="AT2015" s="886"/>
      <c r="AU2015" s="886"/>
      <c r="AV2015" s="886"/>
      <c r="AW2015" s="886"/>
      <c r="AX2015" s="886"/>
      <c r="AY2015" s="886"/>
      <c r="AZ2015" s="886"/>
      <c r="BA2015" s="886"/>
      <c r="BB2015" s="886"/>
      <c r="BC2015" s="886"/>
      <c r="BD2015" s="886"/>
      <c r="BE2015" s="886"/>
      <c r="BF2015" s="919"/>
      <c r="BG2015" s="902"/>
      <c r="BH2015" s="903"/>
      <c r="BI2015" s="903"/>
      <c r="BJ2015" s="903"/>
      <c r="BK2015" s="903"/>
      <c r="BL2015" s="904"/>
      <c r="BM2015" s="137"/>
      <c r="BN2015" s="137"/>
      <c r="BO2015" s="137"/>
      <c r="BP2015" s="137"/>
      <c r="BQ2015" s="137"/>
      <c r="BR2015" s="137"/>
      <c r="BS2015" s="137"/>
      <c r="BT2015" s="137"/>
      <c r="BU2015" s="137"/>
      <c r="BV2015" s="137"/>
      <c r="BW2015" s="137"/>
      <c r="BX2015" s="137"/>
      <c r="BY2015" s="137"/>
      <c r="BZ2015" s="137"/>
      <c r="CA2015" s="137"/>
      <c r="CB2015" s="137"/>
    </row>
    <row r="2016" spans="1:80" s="16" customFormat="1" ht="12.75" customHeight="1">
      <c r="A2016" s="262"/>
      <c r="B2016" s="972"/>
      <c r="C2016" s="973"/>
      <c r="D2016" s="974"/>
      <c r="E2016" s="1027"/>
      <c r="F2016" s="886"/>
      <c r="G2016" s="886"/>
      <c r="H2016" s="886"/>
      <c r="I2016" s="886"/>
      <c r="J2016" s="886"/>
      <c r="K2016" s="886"/>
      <c r="L2016" s="886"/>
      <c r="M2016" s="886"/>
      <c r="N2016" s="886"/>
      <c r="O2016" s="886"/>
      <c r="P2016" s="886"/>
      <c r="Q2016" s="886"/>
      <c r="R2016" s="886"/>
      <c r="S2016" s="886"/>
      <c r="T2016" s="886"/>
      <c r="U2016" s="886"/>
      <c r="V2016" s="886"/>
      <c r="W2016" s="886"/>
      <c r="X2016" s="886"/>
      <c r="Y2016" s="886"/>
      <c r="Z2016" s="886"/>
      <c r="AA2016" s="886"/>
      <c r="AB2016" s="886"/>
      <c r="AC2016" s="886"/>
      <c r="AD2016" s="886"/>
      <c r="AE2016" s="886"/>
      <c r="AF2016" s="886"/>
      <c r="AG2016" s="886"/>
      <c r="AH2016" s="886"/>
      <c r="AI2016" s="886"/>
      <c r="AJ2016" s="886"/>
      <c r="AK2016" s="886"/>
      <c r="AL2016" s="886"/>
      <c r="AM2016" s="886"/>
      <c r="AN2016" s="886"/>
      <c r="AO2016" s="886"/>
      <c r="AP2016" s="886"/>
      <c r="AQ2016" s="886"/>
      <c r="AR2016" s="886"/>
      <c r="AS2016" s="886"/>
      <c r="AT2016" s="886"/>
      <c r="AU2016" s="886"/>
      <c r="AV2016" s="886"/>
      <c r="AW2016" s="886"/>
      <c r="AX2016" s="886"/>
      <c r="AY2016" s="886"/>
      <c r="AZ2016" s="886"/>
      <c r="BA2016" s="886"/>
      <c r="BB2016" s="886"/>
      <c r="BC2016" s="886"/>
      <c r="BD2016" s="886"/>
      <c r="BE2016" s="886"/>
      <c r="BF2016" s="919"/>
      <c r="BG2016" s="902"/>
      <c r="BH2016" s="903"/>
      <c r="BI2016" s="903"/>
      <c r="BJ2016" s="903"/>
      <c r="BK2016" s="903"/>
      <c r="BL2016" s="904"/>
      <c r="BM2016" s="137"/>
      <c r="BN2016" s="137"/>
      <c r="BO2016" s="137"/>
      <c r="BP2016" s="137"/>
      <c r="BQ2016" s="137"/>
      <c r="BR2016" s="137"/>
      <c r="BS2016" s="137"/>
      <c r="BT2016" s="137"/>
      <c r="BU2016" s="137"/>
      <c r="BV2016" s="137"/>
      <c r="BW2016" s="137"/>
      <c r="BX2016" s="137"/>
      <c r="BY2016" s="137"/>
      <c r="BZ2016" s="137"/>
      <c r="CA2016" s="137"/>
      <c r="CB2016" s="137"/>
    </row>
    <row r="2017" spans="1:80" s="16" customFormat="1" ht="12.75" customHeight="1">
      <c r="A2017" s="262"/>
      <c r="B2017" s="975"/>
      <c r="C2017" s="976"/>
      <c r="D2017" s="977"/>
      <c r="E2017" s="883"/>
      <c r="F2017" s="884"/>
      <c r="G2017" s="884"/>
      <c r="H2017" s="884"/>
      <c r="I2017" s="884"/>
      <c r="J2017" s="884"/>
      <c r="K2017" s="884"/>
      <c r="L2017" s="884"/>
      <c r="M2017" s="884"/>
      <c r="N2017" s="884"/>
      <c r="O2017" s="884"/>
      <c r="P2017" s="884"/>
      <c r="Q2017" s="884"/>
      <c r="R2017" s="884"/>
      <c r="S2017" s="884"/>
      <c r="T2017" s="884"/>
      <c r="U2017" s="884"/>
      <c r="V2017" s="884"/>
      <c r="W2017" s="884"/>
      <c r="X2017" s="884"/>
      <c r="Y2017" s="884"/>
      <c r="Z2017" s="884"/>
      <c r="AA2017" s="884"/>
      <c r="AB2017" s="884"/>
      <c r="AC2017" s="884"/>
      <c r="AD2017" s="884"/>
      <c r="AE2017" s="884"/>
      <c r="AF2017" s="884"/>
      <c r="AG2017" s="884"/>
      <c r="AH2017" s="884"/>
      <c r="AI2017" s="884"/>
      <c r="AJ2017" s="884"/>
      <c r="AK2017" s="884"/>
      <c r="AL2017" s="884"/>
      <c r="AM2017" s="884"/>
      <c r="AN2017" s="884"/>
      <c r="AO2017" s="884"/>
      <c r="AP2017" s="884"/>
      <c r="AQ2017" s="884"/>
      <c r="AR2017" s="884"/>
      <c r="AS2017" s="884"/>
      <c r="AT2017" s="884"/>
      <c r="AU2017" s="884"/>
      <c r="AV2017" s="884"/>
      <c r="AW2017" s="884"/>
      <c r="AX2017" s="884"/>
      <c r="AY2017" s="884"/>
      <c r="AZ2017" s="884"/>
      <c r="BA2017" s="884"/>
      <c r="BB2017" s="884"/>
      <c r="BC2017" s="884"/>
      <c r="BD2017" s="884"/>
      <c r="BE2017" s="884"/>
      <c r="BF2017" s="892"/>
      <c r="BG2017" s="905"/>
      <c r="BH2017" s="906"/>
      <c r="BI2017" s="906"/>
      <c r="BJ2017" s="906"/>
      <c r="BK2017" s="906"/>
      <c r="BL2017" s="907"/>
      <c r="BM2017" s="137"/>
      <c r="BN2017" s="137"/>
      <c r="BO2017" s="137"/>
      <c r="BP2017" s="137"/>
      <c r="BQ2017" s="137"/>
      <c r="BR2017" s="137"/>
      <c r="BS2017" s="137"/>
      <c r="BT2017" s="137"/>
      <c r="BU2017" s="137"/>
      <c r="BV2017" s="137"/>
      <c r="BW2017" s="137"/>
      <c r="BX2017" s="137"/>
      <c r="BY2017" s="137"/>
      <c r="BZ2017" s="137"/>
      <c r="CA2017" s="137"/>
      <c r="CB2017" s="137"/>
    </row>
    <row r="2018" spans="1:80" s="15" customFormat="1" ht="17.25" customHeight="1">
      <c r="A2018" s="113"/>
      <c r="B2018" s="925" t="s">
        <v>1567</v>
      </c>
      <c r="C2018" s="926"/>
      <c r="D2018" s="926"/>
      <c r="E2018" s="926"/>
      <c r="F2018" s="926"/>
      <c r="G2018" s="926"/>
      <c r="H2018" s="926"/>
      <c r="I2018" s="926"/>
      <c r="J2018" s="926"/>
      <c r="K2018" s="926"/>
      <c r="L2018" s="926"/>
      <c r="M2018" s="926"/>
      <c r="N2018" s="926"/>
      <c r="O2018" s="926"/>
      <c r="P2018" s="926"/>
      <c r="Q2018" s="926"/>
      <c r="R2018" s="926"/>
      <c r="S2018" s="926"/>
      <c r="T2018" s="926"/>
      <c r="U2018" s="926"/>
      <c r="V2018" s="926"/>
      <c r="W2018" s="926"/>
      <c r="X2018" s="926"/>
      <c r="Y2018" s="926"/>
      <c r="Z2018" s="926"/>
      <c r="AA2018" s="926"/>
      <c r="AB2018" s="926"/>
      <c r="AC2018" s="926"/>
      <c r="AD2018" s="926"/>
      <c r="AE2018" s="926"/>
      <c r="AF2018" s="926"/>
      <c r="AG2018" s="926"/>
      <c r="AH2018" s="926"/>
      <c r="AI2018" s="926"/>
      <c r="AJ2018" s="926"/>
      <c r="AK2018" s="926"/>
      <c r="AL2018" s="926"/>
      <c r="AM2018" s="926"/>
      <c r="AN2018" s="926"/>
      <c r="AO2018" s="926"/>
      <c r="AP2018" s="926"/>
      <c r="AQ2018" s="926"/>
      <c r="AR2018" s="926"/>
      <c r="AS2018" s="926"/>
      <c r="AT2018" s="926"/>
      <c r="AU2018" s="926"/>
      <c r="AV2018" s="926"/>
      <c r="AW2018" s="926"/>
      <c r="AX2018" s="926"/>
      <c r="AY2018" s="926"/>
      <c r="AZ2018" s="926"/>
      <c r="BA2018" s="926"/>
      <c r="BB2018" s="926"/>
      <c r="BC2018" s="926"/>
      <c r="BD2018" s="926"/>
      <c r="BE2018" s="926"/>
      <c r="BF2018" s="926"/>
      <c r="BG2018" s="926"/>
      <c r="BH2018" s="926"/>
      <c r="BI2018" s="926"/>
      <c r="BJ2018" s="926"/>
      <c r="BK2018" s="926"/>
      <c r="BL2018" s="927"/>
      <c r="BM2018" s="103"/>
      <c r="BN2018" s="103"/>
      <c r="BO2018" s="103"/>
      <c r="BP2018" s="103"/>
      <c r="BQ2018" s="103"/>
      <c r="BR2018" s="103"/>
      <c r="BS2018" s="103"/>
      <c r="BT2018" s="103"/>
      <c r="BU2018" s="103"/>
    </row>
    <row r="2019" spans="1:80" s="16" customFormat="1" ht="12.75" customHeight="1">
      <c r="A2019" s="262"/>
      <c r="B2019" s="969" t="s">
        <v>38</v>
      </c>
      <c r="C2019" s="970"/>
      <c r="D2019" s="971"/>
      <c r="E2019" s="881" t="s">
        <v>1569</v>
      </c>
      <c r="F2019" s="882"/>
      <c r="G2019" s="882"/>
      <c r="H2019" s="882"/>
      <c r="I2019" s="882"/>
      <c r="J2019" s="882"/>
      <c r="K2019" s="882"/>
      <c r="L2019" s="882"/>
      <c r="M2019" s="882"/>
      <c r="N2019" s="882"/>
      <c r="O2019" s="882"/>
      <c r="P2019" s="882"/>
      <c r="Q2019" s="882"/>
      <c r="R2019" s="882"/>
      <c r="S2019" s="882"/>
      <c r="T2019" s="882"/>
      <c r="U2019" s="882"/>
      <c r="V2019" s="882"/>
      <c r="W2019" s="882"/>
      <c r="X2019" s="882"/>
      <c r="Y2019" s="882"/>
      <c r="Z2019" s="882"/>
      <c r="AA2019" s="882"/>
      <c r="AB2019" s="882"/>
      <c r="AC2019" s="882"/>
      <c r="AD2019" s="882"/>
      <c r="AE2019" s="882"/>
      <c r="AF2019" s="882"/>
      <c r="AG2019" s="882"/>
      <c r="AH2019" s="882"/>
      <c r="AI2019" s="882"/>
      <c r="AJ2019" s="882"/>
      <c r="AK2019" s="882"/>
      <c r="AL2019" s="882"/>
      <c r="AM2019" s="882"/>
      <c r="AN2019" s="882"/>
      <c r="AO2019" s="882"/>
      <c r="AP2019" s="882"/>
      <c r="AQ2019" s="882"/>
      <c r="AR2019" s="882"/>
      <c r="AS2019" s="882"/>
      <c r="AT2019" s="882"/>
      <c r="AU2019" s="882"/>
      <c r="AV2019" s="882"/>
      <c r="AW2019" s="882"/>
      <c r="AX2019" s="882"/>
      <c r="AY2019" s="882"/>
      <c r="AZ2019" s="882"/>
      <c r="BA2019" s="882"/>
      <c r="BB2019" s="882"/>
      <c r="BC2019" s="882"/>
      <c r="BD2019" s="882"/>
      <c r="BE2019" s="882"/>
      <c r="BF2019" s="891"/>
      <c r="BG2019" s="899"/>
      <c r="BH2019" s="900"/>
      <c r="BI2019" s="900"/>
      <c r="BJ2019" s="900"/>
      <c r="BK2019" s="900"/>
      <c r="BL2019" s="901"/>
      <c r="BM2019" s="137"/>
      <c r="BN2019" s="137"/>
      <c r="BO2019" s="137"/>
      <c r="BP2019" s="137"/>
      <c r="BQ2019" s="137"/>
      <c r="BR2019" s="137"/>
      <c r="BS2019" s="137"/>
      <c r="BT2019" s="137"/>
      <c r="BU2019" s="137"/>
      <c r="BV2019" s="137"/>
      <c r="BW2019" s="137"/>
      <c r="BX2019" s="137"/>
      <c r="BY2019" s="137"/>
      <c r="BZ2019" s="137"/>
      <c r="CA2019" s="137"/>
      <c r="CB2019" s="137"/>
    </row>
    <row r="2020" spans="1:80" s="16" customFormat="1" ht="12.75" customHeight="1">
      <c r="A2020" s="262"/>
      <c r="B2020" s="975"/>
      <c r="C2020" s="976"/>
      <c r="D2020" s="977"/>
      <c r="E2020" s="883"/>
      <c r="F2020" s="884"/>
      <c r="G2020" s="884"/>
      <c r="H2020" s="884"/>
      <c r="I2020" s="884"/>
      <c r="J2020" s="884"/>
      <c r="K2020" s="884"/>
      <c r="L2020" s="884"/>
      <c r="M2020" s="884"/>
      <c r="N2020" s="884"/>
      <c r="O2020" s="884"/>
      <c r="P2020" s="884"/>
      <c r="Q2020" s="884"/>
      <c r="R2020" s="884"/>
      <c r="S2020" s="884"/>
      <c r="T2020" s="884"/>
      <c r="U2020" s="884"/>
      <c r="V2020" s="884"/>
      <c r="W2020" s="884"/>
      <c r="X2020" s="884"/>
      <c r="Y2020" s="884"/>
      <c r="Z2020" s="884"/>
      <c r="AA2020" s="884"/>
      <c r="AB2020" s="884"/>
      <c r="AC2020" s="884"/>
      <c r="AD2020" s="884"/>
      <c r="AE2020" s="884"/>
      <c r="AF2020" s="884"/>
      <c r="AG2020" s="884"/>
      <c r="AH2020" s="884"/>
      <c r="AI2020" s="884"/>
      <c r="AJ2020" s="884"/>
      <c r="AK2020" s="884"/>
      <c r="AL2020" s="884"/>
      <c r="AM2020" s="884"/>
      <c r="AN2020" s="884"/>
      <c r="AO2020" s="884"/>
      <c r="AP2020" s="884"/>
      <c r="AQ2020" s="884"/>
      <c r="AR2020" s="884"/>
      <c r="AS2020" s="884"/>
      <c r="AT2020" s="884"/>
      <c r="AU2020" s="884"/>
      <c r="AV2020" s="884"/>
      <c r="AW2020" s="884"/>
      <c r="AX2020" s="884"/>
      <c r="AY2020" s="884"/>
      <c r="AZ2020" s="884"/>
      <c r="BA2020" s="884"/>
      <c r="BB2020" s="884"/>
      <c r="BC2020" s="884"/>
      <c r="BD2020" s="884"/>
      <c r="BE2020" s="884"/>
      <c r="BF2020" s="892"/>
      <c r="BG2020" s="905"/>
      <c r="BH2020" s="906"/>
      <c r="BI2020" s="906"/>
      <c r="BJ2020" s="906"/>
      <c r="BK2020" s="906"/>
      <c r="BL2020" s="907"/>
      <c r="BM2020" s="137"/>
      <c r="BN2020" s="137"/>
      <c r="BO2020" s="137"/>
      <c r="BP2020" s="137"/>
      <c r="BQ2020" s="137"/>
      <c r="BR2020" s="137"/>
      <c r="BS2020" s="137"/>
      <c r="BT2020" s="137"/>
      <c r="BU2020" s="137"/>
      <c r="BV2020" s="137"/>
      <c r="BW2020" s="137"/>
      <c r="BX2020" s="137"/>
      <c r="BY2020" s="137"/>
      <c r="BZ2020" s="137"/>
      <c r="CA2020" s="137"/>
      <c r="CB2020" s="137"/>
    </row>
    <row r="2021" spans="1:80" s="16" customFormat="1" ht="12.75" customHeight="1">
      <c r="A2021" s="262"/>
      <c r="B2021" s="969" t="s">
        <v>41</v>
      </c>
      <c r="C2021" s="970"/>
      <c r="D2021" s="971"/>
      <c r="E2021" s="881" t="s">
        <v>888</v>
      </c>
      <c r="F2021" s="882"/>
      <c r="G2021" s="882"/>
      <c r="H2021" s="882"/>
      <c r="I2021" s="882"/>
      <c r="J2021" s="882"/>
      <c r="K2021" s="882"/>
      <c r="L2021" s="882"/>
      <c r="M2021" s="882"/>
      <c r="N2021" s="882"/>
      <c r="O2021" s="882"/>
      <c r="P2021" s="882"/>
      <c r="Q2021" s="882"/>
      <c r="R2021" s="882"/>
      <c r="S2021" s="882"/>
      <c r="T2021" s="882"/>
      <c r="U2021" s="882"/>
      <c r="V2021" s="882"/>
      <c r="W2021" s="882"/>
      <c r="X2021" s="882"/>
      <c r="Y2021" s="882"/>
      <c r="Z2021" s="882"/>
      <c r="AA2021" s="882"/>
      <c r="AB2021" s="882"/>
      <c r="AC2021" s="882"/>
      <c r="AD2021" s="882"/>
      <c r="AE2021" s="882"/>
      <c r="AF2021" s="882"/>
      <c r="AG2021" s="882"/>
      <c r="AH2021" s="882"/>
      <c r="AI2021" s="882"/>
      <c r="AJ2021" s="882"/>
      <c r="AK2021" s="882"/>
      <c r="AL2021" s="882"/>
      <c r="AM2021" s="882"/>
      <c r="AN2021" s="882"/>
      <c r="AO2021" s="882"/>
      <c r="AP2021" s="882"/>
      <c r="AQ2021" s="882"/>
      <c r="AR2021" s="882"/>
      <c r="AS2021" s="882"/>
      <c r="AT2021" s="882"/>
      <c r="AU2021" s="882"/>
      <c r="AV2021" s="882"/>
      <c r="AW2021" s="882"/>
      <c r="AX2021" s="882"/>
      <c r="AY2021" s="882"/>
      <c r="AZ2021" s="882"/>
      <c r="BA2021" s="882"/>
      <c r="BB2021" s="882"/>
      <c r="BC2021" s="882"/>
      <c r="BD2021" s="882"/>
      <c r="BE2021" s="882"/>
      <c r="BF2021" s="891"/>
      <c r="BG2021" s="899"/>
      <c r="BH2021" s="900"/>
      <c r="BI2021" s="900"/>
      <c r="BJ2021" s="900"/>
      <c r="BK2021" s="900"/>
      <c r="BL2021" s="901"/>
      <c r="BM2021" s="137"/>
      <c r="BN2021" s="137"/>
      <c r="BO2021" s="137"/>
      <c r="BP2021" s="137"/>
      <c r="BQ2021" s="137"/>
      <c r="BR2021" s="137"/>
      <c r="BS2021" s="137"/>
      <c r="BT2021" s="137"/>
      <c r="BU2021" s="137"/>
      <c r="BV2021" s="137"/>
      <c r="BW2021" s="137"/>
      <c r="BX2021" s="137"/>
      <c r="BY2021" s="137"/>
      <c r="BZ2021" s="137"/>
      <c r="CA2021" s="137"/>
      <c r="CB2021" s="137"/>
    </row>
    <row r="2022" spans="1:80" s="16" customFormat="1" ht="12.75" customHeight="1">
      <c r="A2022" s="262"/>
      <c r="B2022" s="972"/>
      <c r="C2022" s="973"/>
      <c r="D2022" s="974"/>
      <c r="E2022" s="1027"/>
      <c r="F2022" s="886"/>
      <c r="G2022" s="886"/>
      <c r="H2022" s="886"/>
      <c r="I2022" s="886"/>
      <c r="J2022" s="886"/>
      <c r="K2022" s="886"/>
      <c r="L2022" s="886"/>
      <c r="M2022" s="886"/>
      <c r="N2022" s="886"/>
      <c r="O2022" s="886"/>
      <c r="P2022" s="886"/>
      <c r="Q2022" s="886"/>
      <c r="R2022" s="886"/>
      <c r="S2022" s="886"/>
      <c r="T2022" s="886"/>
      <c r="U2022" s="886"/>
      <c r="V2022" s="886"/>
      <c r="W2022" s="886"/>
      <c r="X2022" s="886"/>
      <c r="Y2022" s="886"/>
      <c r="Z2022" s="886"/>
      <c r="AA2022" s="886"/>
      <c r="AB2022" s="886"/>
      <c r="AC2022" s="886"/>
      <c r="AD2022" s="886"/>
      <c r="AE2022" s="886"/>
      <c r="AF2022" s="886"/>
      <c r="AG2022" s="886"/>
      <c r="AH2022" s="886"/>
      <c r="AI2022" s="886"/>
      <c r="AJ2022" s="886"/>
      <c r="AK2022" s="886"/>
      <c r="AL2022" s="886"/>
      <c r="AM2022" s="886"/>
      <c r="AN2022" s="886"/>
      <c r="AO2022" s="886"/>
      <c r="AP2022" s="886"/>
      <c r="AQ2022" s="886"/>
      <c r="AR2022" s="886"/>
      <c r="AS2022" s="886"/>
      <c r="AT2022" s="886"/>
      <c r="AU2022" s="886"/>
      <c r="AV2022" s="886"/>
      <c r="AW2022" s="886"/>
      <c r="AX2022" s="886"/>
      <c r="AY2022" s="886"/>
      <c r="AZ2022" s="886"/>
      <c r="BA2022" s="886"/>
      <c r="BB2022" s="886"/>
      <c r="BC2022" s="886"/>
      <c r="BD2022" s="886"/>
      <c r="BE2022" s="886"/>
      <c r="BF2022" s="919"/>
      <c r="BG2022" s="902"/>
      <c r="BH2022" s="903"/>
      <c r="BI2022" s="903"/>
      <c r="BJ2022" s="903"/>
      <c r="BK2022" s="903"/>
      <c r="BL2022" s="904"/>
      <c r="BM2022" s="137"/>
      <c r="BN2022" s="137"/>
      <c r="BO2022" s="137"/>
      <c r="BP2022" s="137"/>
      <c r="BQ2022" s="137"/>
      <c r="BR2022" s="137"/>
      <c r="BS2022" s="137"/>
      <c r="BT2022" s="137"/>
      <c r="BU2022" s="137"/>
      <c r="BV2022" s="137"/>
      <c r="BW2022" s="137"/>
      <c r="BX2022" s="137"/>
      <c r="BY2022" s="137"/>
      <c r="BZ2022" s="137"/>
      <c r="CA2022" s="137"/>
      <c r="CB2022" s="137"/>
    </row>
    <row r="2023" spans="1:80" s="16" customFormat="1" ht="12.75" customHeight="1">
      <c r="A2023" s="262"/>
      <c r="B2023" s="972"/>
      <c r="C2023" s="973"/>
      <c r="D2023" s="974"/>
      <c r="E2023" s="1027"/>
      <c r="F2023" s="886"/>
      <c r="G2023" s="886"/>
      <c r="H2023" s="886"/>
      <c r="I2023" s="886"/>
      <c r="J2023" s="886"/>
      <c r="K2023" s="886"/>
      <c r="L2023" s="886"/>
      <c r="M2023" s="886"/>
      <c r="N2023" s="886"/>
      <c r="O2023" s="886"/>
      <c r="P2023" s="886"/>
      <c r="Q2023" s="886"/>
      <c r="R2023" s="886"/>
      <c r="S2023" s="886"/>
      <c r="T2023" s="886"/>
      <c r="U2023" s="886"/>
      <c r="V2023" s="886"/>
      <c r="W2023" s="886"/>
      <c r="X2023" s="886"/>
      <c r="Y2023" s="886"/>
      <c r="Z2023" s="886"/>
      <c r="AA2023" s="886"/>
      <c r="AB2023" s="886"/>
      <c r="AC2023" s="886"/>
      <c r="AD2023" s="886"/>
      <c r="AE2023" s="886"/>
      <c r="AF2023" s="886"/>
      <c r="AG2023" s="886"/>
      <c r="AH2023" s="886"/>
      <c r="AI2023" s="886"/>
      <c r="AJ2023" s="886"/>
      <c r="AK2023" s="886"/>
      <c r="AL2023" s="886"/>
      <c r="AM2023" s="886"/>
      <c r="AN2023" s="886"/>
      <c r="AO2023" s="886"/>
      <c r="AP2023" s="886"/>
      <c r="AQ2023" s="886"/>
      <c r="AR2023" s="886"/>
      <c r="AS2023" s="886"/>
      <c r="AT2023" s="886"/>
      <c r="AU2023" s="886"/>
      <c r="AV2023" s="886"/>
      <c r="AW2023" s="886"/>
      <c r="AX2023" s="886"/>
      <c r="AY2023" s="886"/>
      <c r="AZ2023" s="886"/>
      <c r="BA2023" s="886"/>
      <c r="BB2023" s="886"/>
      <c r="BC2023" s="886"/>
      <c r="BD2023" s="886"/>
      <c r="BE2023" s="886"/>
      <c r="BF2023" s="919"/>
      <c r="BG2023" s="902"/>
      <c r="BH2023" s="903"/>
      <c r="BI2023" s="903"/>
      <c r="BJ2023" s="903"/>
      <c r="BK2023" s="903"/>
      <c r="BL2023" s="904"/>
      <c r="BM2023" s="137"/>
      <c r="BN2023" s="137"/>
      <c r="BO2023" s="137"/>
      <c r="BP2023" s="137"/>
      <c r="BQ2023" s="137"/>
      <c r="BR2023" s="137"/>
      <c r="BS2023" s="137"/>
      <c r="BT2023" s="137"/>
      <c r="BU2023" s="137"/>
      <c r="BV2023" s="137"/>
      <c r="BW2023" s="137"/>
      <c r="BX2023" s="137"/>
      <c r="BY2023" s="137"/>
      <c r="BZ2023" s="137"/>
      <c r="CA2023" s="137"/>
      <c r="CB2023" s="137"/>
    </row>
    <row r="2024" spans="1:80" s="16" customFormat="1" ht="12.75" customHeight="1">
      <c r="A2024" s="262"/>
      <c r="B2024" s="975"/>
      <c r="C2024" s="976"/>
      <c r="D2024" s="977"/>
      <c r="E2024" s="883"/>
      <c r="F2024" s="884"/>
      <c r="G2024" s="884"/>
      <c r="H2024" s="884"/>
      <c r="I2024" s="884"/>
      <c r="J2024" s="884"/>
      <c r="K2024" s="884"/>
      <c r="L2024" s="884"/>
      <c r="M2024" s="884"/>
      <c r="N2024" s="884"/>
      <c r="O2024" s="884"/>
      <c r="P2024" s="884"/>
      <c r="Q2024" s="884"/>
      <c r="R2024" s="884"/>
      <c r="S2024" s="884"/>
      <c r="T2024" s="884"/>
      <c r="U2024" s="884"/>
      <c r="V2024" s="884"/>
      <c r="W2024" s="884"/>
      <c r="X2024" s="884"/>
      <c r="Y2024" s="884"/>
      <c r="Z2024" s="884"/>
      <c r="AA2024" s="884"/>
      <c r="AB2024" s="884"/>
      <c r="AC2024" s="884"/>
      <c r="AD2024" s="884"/>
      <c r="AE2024" s="884"/>
      <c r="AF2024" s="884"/>
      <c r="AG2024" s="884"/>
      <c r="AH2024" s="884"/>
      <c r="AI2024" s="884"/>
      <c r="AJ2024" s="884"/>
      <c r="AK2024" s="884"/>
      <c r="AL2024" s="884"/>
      <c r="AM2024" s="884"/>
      <c r="AN2024" s="884"/>
      <c r="AO2024" s="884"/>
      <c r="AP2024" s="884"/>
      <c r="AQ2024" s="884"/>
      <c r="AR2024" s="884"/>
      <c r="AS2024" s="884"/>
      <c r="AT2024" s="884"/>
      <c r="AU2024" s="884"/>
      <c r="AV2024" s="884"/>
      <c r="AW2024" s="884"/>
      <c r="AX2024" s="884"/>
      <c r="AY2024" s="884"/>
      <c r="AZ2024" s="884"/>
      <c r="BA2024" s="884"/>
      <c r="BB2024" s="884"/>
      <c r="BC2024" s="884"/>
      <c r="BD2024" s="884"/>
      <c r="BE2024" s="884"/>
      <c r="BF2024" s="892"/>
      <c r="BG2024" s="905"/>
      <c r="BH2024" s="906"/>
      <c r="BI2024" s="906"/>
      <c r="BJ2024" s="906"/>
      <c r="BK2024" s="906"/>
      <c r="BL2024" s="907"/>
      <c r="BM2024" s="137"/>
      <c r="BN2024" s="137"/>
      <c r="BO2024" s="137"/>
      <c r="BP2024" s="137"/>
      <c r="BQ2024" s="137"/>
      <c r="BR2024" s="137"/>
      <c r="BS2024" s="137"/>
      <c r="BT2024" s="137"/>
      <c r="BU2024" s="137"/>
      <c r="BV2024" s="137"/>
      <c r="BW2024" s="137"/>
      <c r="BX2024" s="137"/>
      <c r="BY2024" s="137"/>
      <c r="BZ2024" s="137"/>
      <c r="CA2024" s="137"/>
      <c r="CB2024" s="137"/>
    </row>
    <row r="2025" spans="1:80" s="15" customFormat="1" ht="17.25" customHeight="1">
      <c r="A2025" s="113"/>
      <c r="B2025" s="925" t="s">
        <v>1568</v>
      </c>
      <c r="C2025" s="926"/>
      <c r="D2025" s="926"/>
      <c r="E2025" s="926"/>
      <c r="F2025" s="926"/>
      <c r="G2025" s="926"/>
      <c r="H2025" s="926"/>
      <c r="I2025" s="926"/>
      <c r="J2025" s="926"/>
      <c r="K2025" s="926"/>
      <c r="L2025" s="926"/>
      <c r="M2025" s="926"/>
      <c r="N2025" s="926"/>
      <c r="O2025" s="926"/>
      <c r="P2025" s="926"/>
      <c r="Q2025" s="926"/>
      <c r="R2025" s="926"/>
      <c r="S2025" s="926"/>
      <c r="T2025" s="926"/>
      <c r="U2025" s="926"/>
      <c r="V2025" s="926"/>
      <c r="W2025" s="926"/>
      <c r="X2025" s="926"/>
      <c r="Y2025" s="926"/>
      <c r="Z2025" s="926"/>
      <c r="AA2025" s="926"/>
      <c r="AB2025" s="926"/>
      <c r="AC2025" s="926"/>
      <c r="AD2025" s="926"/>
      <c r="AE2025" s="926"/>
      <c r="AF2025" s="926"/>
      <c r="AG2025" s="926"/>
      <c r="AH2025" s="926"/>
      <c r="AI2025" s="926"/>
      <c r="AJ2025" s="926"/>
      <c r="AK2025" s="926"/>
      <c r="AL2025" s="926"/>
      <c r="AM2025" s="926"/>
      <c r="AN2025" s="926"/>
      <c r="AO2025" s="926"/>
      <c r="AP2025" s="926"/>
      <c r="AQ2025" s="926"/>
      <c r="AR2025" s="926"/>
      <c r="AS2025" s="926"/>
      <c r="AT2025" s="926"/>
      <c r="AU2025" s="926"/>
      <c r="AV2025" s="926"/>
      <c r="AW2025" s="926"/>
      <c r="AX2025" s="926"/>
      <c r="AY2025" s="926"/>
      <c r="AZ2025" s="926"/>
      <c r="BA2025" s="926"/>
      <c r="BB2025" s="926"/>
      <c r="BC2025" s="926"/>
      <c r="BD2025" s="926"/>
      <c r="BE2025" s="926"/>
      <c r="BF2025" s="926"/>
      <c r="BG2025" s="926"/>
      <c r="BH2025" s="926"/>
      <c r="BI2025" s="926"/>
      <c r="BJ2025" s="926"/>
      <c r="BK2025" s="926"/>
      <c r="BL2025" s="927"/>
      <c r="BM2025" s="103"/>
      <c r="BN2025" s="103"/>
      <c r="BO2025" s="103"/>
      <c r="BP2025" s="103"/>
      <c r="BQ2025" s="103"/>
      <c r="BR2025" s="103"/>
      <c r="BS2025" s="103"/>
      <c r="BT2025" s="103"/>
      <c r="BU2025" s="103"/>
    </row>
    <row r="2026" spans="1:80" s="16" customFormat="1" ht="12.75" customHeight="1">
      <c r="A2026" s="262"/>
      <c r="B2026" s="969" t="s">
        <v>42</v>
      </c>
      <c r="C2026" s="970"/>
      <c r="D2026" s="971"/>
      <c r="E2026" s="881" t="s">
        <v>1570</v>
      </c>
      <c r="F2026" s="882"/>
      <c r="G2026" s="882"/>
      <c r="H2026" s="882"/>
      <c r="I2026" s="882"/>
      <c r="J2026" s="882"/>
      <c r="K2026" s="882"/>
      <c r="L2026" s="882"/>
      <c r="M2026" s="882"/>
      <c r="N2026" s="882"/>
      <c r="O2026" s="882"/>
      <c r="P2026" s="882"/>
      <c r="Q2026" s="882"/>
      <c r="R2026" s="882"/>
      <c r="S2026" s="882"/>
      <c r="T2026" s="882"/>
      <c r="U2026" s="882"/>
      <c r="V2026" s="882"/>
      <c r="W2026" s="882"/>
      <c r="X2026" s="882"/>
      <c r="Y2026" s="882"/>
      <c r="Z2026" s="882"/>
      <c r="AA2026" s="882"/>
      <c r="AB2026" s="882"/>
      <c r="AC2026" s="882"/>
      <c r="AD2026" s="882"/>
      <c r="AE2026" s="882"/>
      <c r="AF2026" s="882"/>
      <c r="AG2026" s="882"/>
      <c r="AH2026" s="882"/>
      <c r="AI2026" s="882"/>
      <c r="AJ2026" s="882"/>
      <c r="AK2026" s="882"/>
      <c r="AL2026" s="882"/>
      <c r="AM2026" s="882"/>
      <c r="AN2026" s="882"/>
      <c r="AO2026" s="882"/>
      <c r="AP2026" s="882"/>
      <c r="AQ2026" s="882"/>
      <c r="AR2026" s="882"/>
      <c r="AS2026" s="882"/>
      <c r="AT2026" s="882"/>
      <c r="AU2026" s="882"/>
      <c r="AV2026" s="882"/>
      <c r="AW2026" s="882"/>
      <c r="AX2026" s="882"/>
      <c r="AY2026" s="882"/>
      <c r="AZ2026" s="882"/>
      <c r="BA2026" s="882"/>
      <c r="BB2026" s="882"/>
      <c r="BC2026" s="882"/>
      <c r="BD2026" s="882"/>
      <c r="BE2026" s="882"/>
      <c r="BF2026" s="891"/>
      <c r="BG2026" s="899"/>
      <c r="BH2026" s="900"/>
      <c r="BI2026" s="900"/>
      <c r="BJ2026" s="900"/>
      <c r="BK2026" s="900"/>
      <c r="BL2026" s="901"/>
      <c r="BM2026" s="137"/>
      <c r="BN2026" s="137"/>
      <c r="BO2026" s="137"/>
      <c r="BP2026" s="137"/>
      <c r="BQ2026" s="137"/>
      <c r="BR2026" s="137"/>
      <c r="BS2026" s="137"/>
      <c r="BT2026" s="137"/>
      <c r="BU2026" s="137"/>
      <c r="BV2026" s="137"/>
      <c r="BW2026" s="137"/>
      <c r="BX2026" s="137"/>
      <c r="BY2026" s="137"/>
      <c r="BZ2026" s="137"/>
      <c r="CA2026" s="137"/>
      <c r="CB2026" s="137"/>
    </row>
    <row r="2027" spans="1:80" s="16" customFormat="1" ht="12.75" customHeight="1">
      <c r="A2027" s="262"/>
      <c r="B2027" s="975"/>
      <c r="C2027" s="976"/>
      <c r="D2027" s="977"/>
      <c r="E2027" s="883"/>
      <c r="F2027" s="884"/>
      <c r="G2027" s="884"/>
      <c r="H2027" s="884"/>
      <c r="I2027" s="884"/>
      <c r="J2027" s="884"/>
      <c r="K2027" s="884"/>
      <c r="L2027" s="884"/>
      <c r="M2027" s="884"/>
      <c r="N2027" s="884"/>
      <c r="O2027" s="884"/>
      <c r="P2027" s="884"/>
      <c r="Q2027" s="884"/>
      <c r="R2027" s="884"/>
      <c r="S2027" s="884"/>
      <c r="T2027" s="884"/>
      <c r="U2027" s="884"/>
      <c r="V2027" s="884"/>
      <c r="W2027" s="884"/>
      <c r="X2027" s="884"/>
      <c r="Y2027" s="884"/>
      <c r="Z2027" s="884"/>
      <c r="AA2027" s="884"/>
      <c r="AB2027" s="884"/>
      <c r="AC2027" s="884"/>
      <c r="AD2027" s="884"/>
      <c r="AE2027" s="884"/>
      <c r="AF2027" s="884"/>
      <c r="AG2027" s="884"/>
      <c r="AH2027" s="884"/>
      <c r="AI2027" s="884"/>
      <c r="AJ2027" s="884"/>
      <c r="AK2027" s="884"/>
      <c r="AL2027" s="884"/>
      <c r="AM2027" s="884"/>
      <c r="AN2027" s="884"/>
      <c r="AO2027" s="884"/>
      <c r="AP2027" s="884"/>
      <c r="AQ2027" s="884"/>
      <c r="AR2027" s="884"/>
      <c r="AS2027" s="884"/>
      <c r="AT2027" s="884"/>
      <c r="AU2027" s="884"/>
      <c r="AV2027" s="884"/>
      <c r="AW2027" s="884"/>
      <c r="AX2027" s="884"/>
      <c r="AY2027" s="884"/>
      <c r="AZ2027" s="884"/>
      <c r="BA2027" s="884"/>
      <c r="BB2027" s="884"/>
      <c r="BC2027" s="884"/>
      <c r="BD2027" s="884"/>
      <c r="BE2027" s="884"/>
      <c r="BF2027" s="892"/>
      <c r="BG2027" s="905"/>
      <c r="BH2027" s="906"/>
      <c r="BI2027" s="906"/>
      <c r="BJ2027" s="906"/>
      <c r="BK2027" s="906"/>
      <c r="BL2027" s="907"/>
      <c r="BM2027" s="137"/>
      <c r="BN2027" s="137"/>
      <c r="BO2027" s="137"/>
      <c r="BP2027" s="137"/>
      <c r="BQ2027" s="137"/>
      <c r="BR2027" s="137"/>
      <c r="BS2027" s="137"/>
      <c r="BT2027" s="137"/>
      <c r="BU2027" s="137"/>
      <c r="BV2027" s="137"/>
      <c r="BW2027" s="137"/>
      <c r="BX2027" s="137"/>
      <c r="BY2027" s="137"/>
      <c r="BZ2027" s="137"/>
      <c r="CA2027" s="137"/>
      <c r="CB2027" s="137"/>
    </row>
    <row r="2028" spans="1:80" s="16" customFormat="1" ht="12.75" customHeight="1">
      <c r="A2028" s="262"/>
      <c r="B2028" s="969" t="s">
        <v>43</v>
      </c>
      <c r="C2028" s="970"/>
      <c r="D2028" s="971"/>
      <c r="E2028" s="881" t="s">
        <v>889</v>
      </c>
      <c r="F2028" s="882"/>
      <c r="G2028" s="882"/>
      <c r="H2028" s="882"/>
      <c r="I2028" s="882"/>
      <c r="J2028" s="882"/>
      <c r="K2028" s="882"/>
      <c r="L2028" s="882"/>
      <c r="M2028" s="882"/>
      <c r="N2028" s="882"/>
      <c r="O2028" s="882"/>
      <c r="P2028" s="882"/>
      <c r="Q2028" s="882"/>
      <c r="R2028" s="882"/>
      <c r="S2028" s="882"/>
      <c r="T2028" s="882"/>
      <c r="U2028" s="882"/>
      <c r="V2028" s="882"/>
      <c r="W2028" s="882"/>
      <c r="X2028" s="882"/>
      <c r="Y2028" s="882"/>
      <c r="Z2028" s="882"/>
      <c r="AA2028" s="882"/>
      <c r="AB2028" s="882"/>
      <c r="AC2028" s="882"/>
      <c r="AD2028" s="882"/>
      <c r="AE2028" s="882"/>
      <c r="AF2028" s="882"/>
      <c r="AG2028" s="882"/>
      <c r="AH2028" s="882"/>
      <c r="AI2028" s="882"/>
      <c r="AJ2028" s="882"/>
      <c r="AK2028" s="882"/>
      <c r="AL2028" s="882"/>
      <c r="AM2028" s="882"/>
      <c r="AN2028" s="882"/>
      <c r="AO2028" s="882"/>
      <c r="AP2028" s="882"/>
      <c r="AQ2028" s="882"/>
      <c r="AR2028" s="882"/>
      <c r="AS2028" s="882"/>
      <c r="AT2028" s="882"/>
      <c r="AU2028" s="882"/>
      <c r="AV2028" s="882"/>
      <c r="AW2028" s="882"/>
      <c r="AX2028" s="882"/>
      <c r="AY2028" s="882"/>
      <c r="AZ2028" s="882"/>
      <c r="BA2028" s="882"/>
      <c r="BB2028" s="882"/>
      <c r="BC2028" s="882"/>
      <c r="BD2028" s="882"/>
      <c r="BE2028" s="882"/>
      <c r="BF2028" s="891"/>
      <c r="BG2028" s="899"/>
      <c r="BH2028" s="900"/>
      <c r="BI2028" s="900"/>
      <c r="BJ2028" s="900"/>
      <c r="BK2028" s="900"/>
      <c r="BL2028" s="901"/>
      <c r="BM2028" s="137"/>
      <c r="BN2028" s="137"/>
      <c r="BO2028" s="137"/>
      <c r="BP2028" s="137"/>
      <c r="BQ2028" s="137"/>
      <c r="BR2028" s="137"/>
      <c r="BS2028" s="137"/>
      <c r="BT2028" s="137"/>
      <c r="BU2028" s="137"/>
      <c r="BV2028" s="137"/>
      <c r="BW2028" s="137"/>
      <c r="BX2028" s="137"/>
      <c r="BY2028" s="137"/>
      <c r="BZ2028" s="137"/>
      <c r="CA2028" s="137"/>
      <c r="CB2028" s="137"/>
    </row>
    <row r="2029" spans="1:80" s="16" customFormat="1" ht="12.75" customHeight="1">
      <c r="A2029" s="262"/>
      <c r="B2029" s="972"/>
      <c r="C2029" s="973"/>
      <c r="D2029" s="974"/>
      <c r="E2029" s="1027"/>
      <c r="F2029" s="886"/>
      <c r="G2029" s="886"/>
      <c r="H2029" s="886"/>
      <c r="I2029" s="886"/>
      <c r="J2029" s="886"/>
      <c r="K2029" s="886"/>
      <c r="L2029" s="886"/>
      <c r="M2029" s="886"/>
      <c r="N2029" s="886"/>
      <c r="O2029" s="886"/>
      <c r="P2029" s="886"/>
      <c r="Q2029" s="886"/>
      <c r="R2029" s="886"/>
      <c r="S2029" s="886"/>
      <c r="T2029" s="886"/>
      <c r="U2029" s="886"/>
      <c r="V2029" s="886"/>
      <c r="W2029" s="886"/>
      <c r="X2029" s="886"/>
      <c r="Y2029" s="886"/>
      <c r="Z2029" s="886"/>
      <c r="AA2029" s="886"/>
      <c r="AB2029" s="886"/>
      <c r="AC2029" s="886"/>
      <c r="AD2029" s="886"/>
      <c r="AE2029" s="886"/>
      <c r="AF2029" s="886"/>
      <c r="AG2029" s="886"/>
      <c r="AH2029" s="886"/>
      <c r="AI2029" s="886"/>
      <c r="AJ2029" s="886"/>
      <c r="AK2029" s="886"/>
      <c r="AL2029" s="886"/>
      <c r="AM2029" s="886"/>
      <c r="AN2029" s="886"/>
      <c r="AO2029" s="886"/>
      <c r="AP2029" s="886"/>
      <c r="AQ2029" s="886"/>
      <c r="AR2029" s="886"/>
      <c r="AS2029" s="886"/>
      <c r="AT2029" s="886"/>
      <c r="AU2029" s="886"/>
      <c r="AV2029" s="886"/>
      <c r="AW2029" s="886"/>
      <c r="AX2029" s="886"/>
      <c r="AY2029" s="886"/>
      <c r="AZ2029" s="886"/>
      <c r="BA2029" s="886"/>
      <c r="BB2029" s="886"/>
      <c r="BC2029" s="886"/>
      <c r="BD2029" s="886"/>
      <c r="BE2029" s="886"/>
      <c r="BF2029" s="919"/>
      <c r="BG2029" s="902"/>
      <c r="BH2029" s="903"/>
      <c r="BI2029" s="903"/>
      <c r="BJ2029" s="903"/>
      <c r="BK2029" s="903"/>
      <c r="BL2029" s="904"/>
      <c r="BM2029" s="137"/>
      <c r="BN2029" s="137"/>
      <c r="BO2029" s="137"/>
      <c r="BP2029" s="137"/>
      <c r="BQ2029" s="137"/>
      <c r="BR2029" s="137"/>
      <c r="BS2029" s="137"/>
      <c r="BT2029" s="137"/>
      <c r="BU2029" s="137"/>
      <c r="BV2029" s="137"/>
      <c r="BW2029" s="137"/>
      <c r="BX2029" s="137"/>
      <c r="BY2029" s="137"/>
      <c r="BZ2029" s="137"/>
      <c r="CA2029" s="137"/>
      <c r="CB2029" s="137"/>
    </row>
    <row r="2030" spans="1:80" s="16" customFormat="1" ht="12.75" customHeight="1">
      <c r="A2030" s="262"/>
      <c r="B2030" s="975"/>
      <c r="C2030" s="976"/>
      <c r="D2030" s="977"/>
      <c r="E2030" s="883"/>
      <c r="F2030" s="884"/>
      <c r="G2030" s="884"/>
      <c r="H2030" s="884"/>
      <c r="I2030" s="884"/>
      <c r="J2030" s="884"/>
      <c r="K2030" s="884"/>
      <c r="L2030" s="884"/>
      <c r="M2030" s="884"/>
      <c r="N2030" s="884"/>
      <c r="O2030" s="884"/>
      <c r="P2030" s="884"/>
      <c r="Q2030" s="884"/>
      <c r="R2030" s="884"/>
      <c r="S2030" s="884"/>
      <c r="T2030" s="884"/>
      <c r="U2030" s="884"/>
      <c r="V2030" s="884"/>
      <c r="W2030" s="884"/>
      <c r="X2030" s="884"/>
      <c r="Y2030" s="884"/>
      <c r="Z2030" s="884"/>
      <c r="AA2030" s="884"/>
      <c r="AB2030" s="884"/>
      <c r="AC2030" s="884"/>
      <c r="AD2030" s="884"/>
      <c r="AE2030" s="884"/>
      <c r="AF2030" s="884"/>
      <c r="AG2030" s="884"/>
      <c r="AH2030" s="884"/>
      <c r="AI2030" s="884"/>
      <c r="AJ2030" s="884"/>
      <c r="AK2030" s="884"/>
      <c r="AL2030" s="884"/>
      <c r="AM2030" s="884"/>
      <c r="AN2030" s="884"/>
      <c r="AO2030" s="884"/>
      <c r="AP2030" s="884"/>
      <c r="AQ2030" s="884"/>
      <c r="AR2030" s="884"/>
      <c r="AS2030" s="884"/>
      <c r="AT2030" s="884"/>
      <c r="AU2030" s="884"/>
      <c r="AV2030" s="884"/>
      <c r="AW2030" s="884"/>
      <c r="AX2030" s="884"/>
      <c r="AY2030" s="884"/>
      <c r="AZ2030" s="884"/>
      <c r="BA2030" s="884"/>
      <c r="BB2030" s="884"/>
      <c r="BC2030" s="884"/>
      <c r="BD2030" s="884"/>
      <c r="BE2030" s="884"/>
      <c r="BF2030" s="892"/>
      <c r="BG2030" s="905"/>
      <c r="BH2030" s="906"/>
      <c r="BI2030" s="906"/>
      <c r="BJ2030" s="906"/>
      <c r="BK2030" s="906"/>
      <c r="BL2030" s="907"/>
      <c r="BM2030" s="137"/>
      <c r="BN2030" s="137"/>
      <c r="BO2030" s="137"/>
      <c r="BP2030" s="137"/>
      <c r="BQ2030" s="137"/>
      <c r="BR2030" s="137"/>
      <c r="BS2030" s="137"/>
      <c r="BT2030" s="137"/>
      <c r="BU2030" s="137"/>
      <c r="BV2030" s="137"/>
      <c r="BW2030" s="137"/>
      <c r="BX2030" s="137"/>
      <c r="BY2030" s="137"/>
      <c r="BZ2030" s="137"/>
      <c r="CA2030" s="137"/>
      <c r="CB2030" s="137"/>
    </row>
    <row r="2031" spans="1:80" s="15" customFormat="1" ht="17.25" customHeight="1">
      <c r="A2031" s="113"/>
      <c r="B2031" s="925" t="s">
        <v>1571</v>
      </c>
      <c r="C2031" s="926"/>
      <c r="D2031" s="926"/>
      <c r="E2031" s="926"/>
      <c r="F2031" s="926"/>
      <c r="G2031" s="926"/>
      <c r="H2031" s="926"/>
      <c r="I2031" s="926"/>
      <c r="J2031" s="926"/>
      <c r="K2031" s="926"/>
      <c r="L2031" s="926"/>
      <c r="M2031" s="926"/>
      <c r="N2031" s="926"/>
      <c r="O2031" s="926"/>
      <c r="P2031" s="926"/>
      <c r="Q2031" s="926"/>
      <c r="R2031" s="926"/>
      <c r="S2031" s="926"/>
      <c r="T2031" s="926"/>
      <c r="U2031" s="926"/>
      <c r="V2031" s="926"/>
      <c r="W2031" s="926"/>
      <c r="X2031" s="926"/>
      <c r="Y2031" s="926"/>
      <c r="Z2031" s="926"/>
      <c r="AA2031" s="926"/>
      <c r="AB2031" s="926"/>
      <c r="AC2031" s="926"/>
      <c r="AD2031" s="926"/>
      <c r="AE2031" s="926"/>
      <c r="AF2031" s="926"/>
      <c r="AG2031" s="926"/>
      <c r="AH2031" s="926"/>
      <c r="AI2031" s="926"/>
      <c r="AJ2031" s="926"/>
      <c r="AK2031" s="926"/>
      <c r="AL2031" s="926"/>
      <c r="AM2031" s="926"/>
      <c r="AN2031" s="926"/>
      <c r="AO2031" s="926"/>
      <c r="AP2031" s="926"/>
      <c r="AQ2031" s="926"/>
      <c r="AR2031" s="926"/>
      <c r="AS2031" s="926"/>
      <c r="AT2031" s="926"/>
      <c r="AU2031" s="926"/>
      <c r="AV2031" s="926"/>
      <c r="AW2031" s="926"/>
      <c r="AX2031" s="926"/>
      <c r="AY2031" s="926"/>
      <c r="AZ2031" s="926"/>
      <c r="BA2031" s="926"/>
      <c r="BB2031" s="926"/>
      <c r="BC2031" s="926"/>
      <c r="BD2031" s="926"/>
      <c r="BE2031" s="926"/>
      <c r="BF2031" s="926"/>
      <c r="BG2031" s="926"/>
      <c r="BH2031" s="926"/>
      <c r="BI2031" s="926"/>
      <c r="BJ2031" s="926"/>
      <c r="BK2031" s="926"/>
      <c r="BL2031" s="927"/>
      <c r="BM2031" s="103"/>
      <c r="BN2031" s="103"/>
      <c r="BO2031" s="103"/>
      <c r="BP2031" s="103"/>
      <c r="BQ2031" s="103"/>
      <c r="BR2031" s="103"/>
      <c r="BS2031" s="103"/>
      <c r="BT2031" s="103"/>
      <c r="BU2031" s="103"/>
    </row>
    <row r="2032" spans="1:80" s="16" customFormat="1" ht="12.75" customHeight="1">
      <c r="A2032" s="262"/>
      <c r="B2032" s="969" t="s">
        <v>44</v>
      </c>
      <c r="C2032" s="970"/>
      <c r="D2032" s="971"/>
      <c r="E2032" s="881" t="s">
        <v>1572</v>
      </c>
      <c r="F2032" s="882"/>
      <c r="G2032" s="882"/>
      <c r="H2032" s="882"/>
      <c r="I2032" s="882"/>
      <c r="J2032" s="882"/>
      <c r="K2032" s="882"/>
      <c r="L2032" s="882"/>
      <c r="M2032" s="882"/>
      <c r="N2032" s="882"/>
      <c r="O2032" s="882"/>
      <c r="P2032" s="882"/>
      <c r="Q2032" s="882"/>
      <c r="R2032" s="882"/>
      <c r="S2032" s="882"/>
      <c r="T2032" s="882"/>
      <c r="U2032" s="882"/>
      <c r="V2032" s="882"/>
      <c r="W2032" s="882"/>
      <c r="X2032" s="882"/>
      <c r="Y2032" s="882"/>
      <c r="Z2032" s="882"/>
      <c r="AA2032" s="882"/>
      <c r="AB2032" s="882"/>
      <c r="AC2032" s="882"/>
      <c r="AD2032" s="882"/>
      <c r="AE2032" s="882"/>
      <c r="AF2032" s="882"/>
      <c r="AG2032" s="882"/>
      <c r="AH2032" s="882"/>
      <c r="AI2032" s="882"/>
      <c r="AJ2032" s="882"/>
      <c r="AK2032" s="882"/>
      <c r="AL2032" s="882"/>
      <c r="AM2032" s="882"/>
      <c r="AN2032" s="882"/>
      <c r="AO2032" s="882"/>
      <c r="AP2032" s="882"/>
      <c r="AQ2032" s="882"/>
      <c r="AR2032" s="882"/>
      <c r="AS2032" s="882"/>
      <c r="AT2032" s="882"/>
      <c r="AU2032" s="882"/>
      <c r="AV2032" s="882"/>
      <c r="AW2032" s="882"/>
      <c r="AX2032" s="882"/>
      <c r="AY2032" s="882"/>
      <c r="AZ2032" s="882"/>
      <c r="BA2032" s="882"/>
      <c r="BB2032" s="882"/>
      <c r="BC2032" s="882"/>
      <c r="BD2032" s="882"/>
      <c r="BE2032" s="882"/>
      <c r="BF2032" s="891"/>
      <c r="BG2032" s="899"/>
      <c r="BH2032" s="900"/>
      <c r="BI2032" s="900"/>
      <c r="BJ2032" s="900"/>
      <c r="BK2032" s="900"/>
      <c r="BL2032" s="901"/>
      <c r="BM2032" s="137"/>
      <c r="BN2032" s="137"/>
      <c r="BO2032" s="137"/>
      <c r="BP2032" s="137"/>
      <c r="BQ2032" s="137"/>
      <c r="BR2032" s="137"/>
      <c r="BS2032" s="137"/>
      <c r="BT2032" s="137"/>
      <c r="BU2032" s="137"/>
      <c r="BV2032" s="137"/>
      <c r="BW2032" s="137"/>
      <c r="BX2032" s="137"/>
      <c r="BY2032" s="137"/>
      <c r="BZ2032" s="137"/>
      <c r="CA2032" s="137"/>
      <c r="CB2032" s="137"/>
    </row>
    <row r="2033" spans="1:97" s="16" customFormat="1" ht="12.75" customHeight="1">
      <c r="A2033" s="262"/>
      <c r="B2033" s="975"/>
      <c r="C2033" s="976"/>
      <c r="D2033" s="977"/>
      <c r="E2033" s="883"/>
      <c r="F2033" s="884"/>
      <c r="G2033" s="884"/>
      <c r="H2033" s="884"/>
      <c r="I2033" s="884"/>
      <c r="J2033" s="884"/>
      <c r="K2033" s="884"/>
      <c r="L2033" s="884"/>
      <c r="M2033" s="884"/>
      <c r="N2033" s="884"/>
      <c r="O2033" s="884"/>
      <c r="P2033" s="884"/>
      <c r="Q2033" s="884"/>
      <c r="R2033" s="884"/>
      <c r="S2033" s="884"/>
      <c r="T2033" s="884"/>
      <c r="U2033" s="884"/>
      <c r="V2033" s="884"/>
      <c r="W2033" s="884"/>
      <c r="X2033" s="884"/>
      <c r="Y2033" s="884"/>
      <c r="Z2033" s="884"/>
      <c r="AA2033" s="884"/>
      <c r="AB2033" s="884"/>
      <c r="AC2033" s="884"/>
      <c r="AD2033" s="884"/>
      <c r="AE2033" s="884"/>
      <c r="AF2033" s="884"/>
      <c r="AG2033" s="884"/>
      <c r="AH2033" s="884"/>
      <c r="AI2033" s="884"/>
      <c r="AJ2033" s="884"/>
      <c r="AK2033" s="884"/>
      <c r="AL2033" s="884"/>
      <c r="AM2033" s="884"/>
      <c r="AN2033" s="884"/>
      <c r="AO2033" s="884"/>
      <c r="AP2033" s="884"/>
      <c r="AQ2033" s="884"/>
      <c r="AR2033" s="884"/>
      <c r="AS2033" s="884"/>
      <c r="AT2033" s="884"/>
      <c r="AU2033" s="884"/>
      <c r="AV2033" s="884"/>
      <c r="AW2033" s="884"/>
      <c r="AX2033" s="884"/>
      <c r="AY2033" s="884"/>
      <c r="AZ2033" s="884"/>
      <c r="BA2033" s="884"/>
      <c r="BB2033" s="884"/>
      <c r="BC2033" s="884"/>
      <c r="BD2033" s="884"/>
      <c r="BE2033" s="884"/>
      <c r="BF2033" s="892"/>
      <c r="BG2033" s="905"/>
      <c r="BH2033" s="906"/>
      <c r="BI2033" s="906"/>
      <c r="BJ2033" s="906"/>
      <c r="BK2033" s="906"/>
      <c r="BL2033" s="907"/>
      <c r="BM2033" s="137"/>
      <c r="BN2033" s="137"/>
      <c r="BO2033" s="137"/>
      <c r="BP2033" s="137"/>
      <c r="BQ2033" s="137"/>
      <c r="BR2033" s="137"/>
      <c r="BS2033" s="137"/>
      <c r="BT2033" s="137"/>
      <c r="BU2033" s="137"/>
      <c r="BV2033" s="137"/>
      <c r="BW2033" s="137"/>
      <c r="BX2033" s="137"/>
      <c r="BY2033" s="137"/>
      <c r="BZ2033" s="137"/>
      <c r="CA2033" s="137"/>
      <c r="CB2033" s="137"/>
    </row>
    <row r="2034" spans="1:97" s="16" customFormat="1" ht="12.75" customHeight="1">
      <c r="A2034" s="262"/>
      <c r="B2034" s="969" t="s">
        <v>45</v>
      </c>
      <c r="C2034" s="970"/>
      <c r="D2034" s="971"/>
      <c r="E2034" s="881" t="s">
        <v>1469</v>
      </c>
      <c r="F2034" s="882"/>
      <c r="G2034" s="882"/>
      <c r="H2034" s="882"/>
      <c r="I2034" s="882"/>
      <c r="J2034" s="882"/>
      <c r="K2034" s="882"/>
      <c r="L2034" s="882"/>
      <c r="M2034" s="882"/>
      <c r="N2034" s="882"/>
      <c r="O2034" s="882"/>
      <c r="P2034" s="882"/>
      <c r="Q2034" s="882"/>
      <c r="R2034" s="882"/>
      <c r="S2034" s="882"/>
      <c r="T2034" s="882"/>
      <c r="U2034" s="882"/>
      <c r="V2034" s="882"/>
      <c r="W2034" s="882"/>
      <c r="X2034" s="882"/>
      <c r="Y2034" s="882"/>
      <c r="Z2034" s="882"/>
      <c r="AA2034" s="882"/>
      <c r="AB2034" s="882"/>
      <c r="AC2034" s="882"/>
      <c r="AD2034" s="882"/>
      <c r="AE2034" s="882"/>
      <c r="AF2034" s="882"/>
      <c r="AG2034" s="882"/>
      <c r="AH2034" s="882"/>
      <c r="AI2034" s="882"/>
      <c r="AJ2034" s="882"/>
      <c r="AK2034" s="882"/>
      <c r="AL2034" s="882"/>
      <c r="AM2034" s="882"/>
      <c r="AN2034" s="882"/>
      <c r="AO2034" s="882"/>
      <c r="AP2034" s="882"/>
      <c r="AQ2034" s="882"/>
      <c r="AR2034" s="882"/>
      <c r="AS2034" s="882"/>
      <c r="AT2034" s="882"/>
      <c r="AU2034" s="882"/>
      <c r="AV2034" s="882"/>
      <c r="AW2034" s="882"/>
      <c r="AX2034" s="882"/>
      <c r="AY2034" s="882"/>
      <c r="AZ2034" s="882"/>
      <c r="BA2034" s="882"/>
      <c r="BB2034" s="882"/>
      <c r="BC2034" s="882"/>
      <c r="BD2034" s="882"/>
      <c r="BE2034" s="882"/>
      <c r="BF2034" s="891"/>
      <c r="BG2034" s="899"/>
      <c r="BH2034" s="900"/>
      <c r="BI2034" s="900"/>
      <c r="BJ2034" s="900"/>
      <c r="BK2034" s="900"/>
      <c r="BL2034" s="901"/>
      <c r="BM2034" s="137"/>
      <c r="BN2034" s="137"/>
      <c r="BO2034" s="137"/>
      <c r="BP2034" s="137"/>
      <c r="BQ2034" s="137"/>
      <c r="BR2034" s="137"/>
      <c r="BS2034" s="137"/>
      <c r="BT2034" s="137"/>
      <c r="BU2034" s="137"/>
      <c r="BV2034" s="137"/>
      <c r="BW2034" s="137"/>
      <c r="BX2034" s="137"/>
      <c r="BY2034" s="137"/>
      <c r="BZ2034" s="137"/>
      <c r="CA2034" s="137"/>
      <c r="CB2034" s="137"/>
    </row>
    <row r="2035" spans="1:97" s="16" customFormat="1" ht="12.75" customHeight="1">
      <c r="A2035" s="262"/>
      <c r="B2035" s="972"/>
      <c r="C2035" s="973"/>
      <c r="D2035" s="974"/>
      <c r="E2035" s="1027"/>
      <c r="F2035" s="886"/>
      <c r="G2035" s="886"/>
      <c r="H2035" s="886"/>
      <c r="I2035" s="886"/>
      <c r="J2035" s="886"/>
      <c r="K2035" s="886"/>
      <c r="L2035" s="886"/>
      <c r="M2035" s="886"/>
      <c r="N2035" s="886"/>
      <c r="O2035" s="886"/>
      <c r="P2035" s="886"/>
      <c r="Q2035" s="886"/>
      <c r="R2035" s="886"/>
      <c r="S2035" s="886"/>
      <c r="T2035" s="886"/>
      <c r="U2035" s="886"/>
      <c r="V2035" s="886"/>
      <c r="W2035" s="886"/>
      <c r="X2035" s="886"/>
      <c r="Y2035" s="886"/>
      <c r="Z2035" s="886"/>
      <c r="AA2035" s="886"/>
      <c r="AB2035" s="886"/>
      <c r="AC2035" s="886"/>
      <c r="AD2035" s="886"/>
      <c r="AE2035" s="886"/>
      <c r="AF2035" s="886"/>
      <c r="AG2035" s="886"/>
      <c r="AH2035" s="886"/>
      <c r="AI2035" s="886"/>
      <c r="AJ2035" s="886"/>
      <c r="AK2035" s="886"/>
      <c r="AL2035" s="886"/>
      <c r="AM2035" s="886"/>
      <c r="AN2035" s="886"/>
      <c r="AO2035" s="886"/>
      <c r="AP2035" s="886"/>
      <c r="AQ2035" s="886"/>
      <c r="AR2035" s="886"/>
      <c r="AS2035" s="886"/>
      <c r="AT2035" s="886"/>
      <c r="AU2035" s="886"/>
      <c r="AV2035" s="886"/>
      <c r="AW2035" s="886"/>
      <c r="AX2035" s="886"/>
      <c r="AY2035" s="886"/>
      <c r="AZ2035" s="886"/>
      <c r="BA2035" s="886"/>
      <c r="BB2035" s="886"/>
      <c r="BC2035" s="886"/>
      <c r="BD2035" s="886"/>
      <c r="BE2035" s="886"/>
      <c r="BF2035" s="919"/>
      <c r="BG2035" s="902"/>
      <c r="BH2035" s="903"/>
      <c r="BI2035" s="903"/>
      <c r="BJ2035" s="903"/>
      <c r="BK2035" s="903"/>
      <c r="BL2035" s="904"/>
      <c r="BM2035" s="137"/>
      <c r="BN2035" s="137"/>
      <c r="BO2035" s="137"/>
      <c r="BP2035" s="137"/>
      <c r="BQ2035" s="137"/>
      <c r="BR2035" s="137"/>
      <c r="BS2035" s="137"/>
      <c r="BT2035" s="137"/>
      <c r="BU2035" s="137"/>
      <c r="BV2035" s="137"/>
      <c r="BW2035" s="137"/>
      <c r="BX2035" s="137"/>
      <c r="BY2035" s="137"/>
      <c r="BZ2035" s="137"/>
      <c r="CA2035" s="137"/>
      <c r="CB2035" s="137"/>
    </row>
    <row r="2036" spans="1:97" s="16" customFormat="1" ht="12.75" customHeight="1">
      <c r="A2036" s="262"/>
      <c r="B2036" s="975"/>
      <c r="C2036" s="976"/>
      <c r="D2036" s="977"/>
      <c r="E2036" s="883"/>
      <c r="F2036" s="884"/>
      <c r="G2036" s="884"/>
      <c r="H2036" s="884"/>
      <c r="I2036" s="884"/>
      <c r="J2036" s="884"/>
      <c r="K2036" s="884"/>
      <c r="L2036" s="884"/>
      <c r="M2036" s="884"/>
      <c r="N2036" s="884"/>
      <c r="O2036" s="884"/>
      <c r="P2036" s="884"/>
      <c r="Q2036" s="884"/>
      <c r="R2036" s="884"/>
      <c r="S2036" s="884"/>
      <c r="T2036" s="884"/>
      <c r="U2036" s="884"/>
      <c r="V2036" s="884"/>
      <c r="W2036" s="884"/>
      <c r="X2036" s="884"/>
      <c r="Y2036" s="884"/>
      <c r="Z2036" s="884"/>
      <c r="AA2036" s="884"/>
      <c r="AB2036" s="884"/>
      <c r="AC2036" s="884"/>
      <c r="AD2036" s="884"/>
      <c r="AE2036" s="884"/>
      <c r="AF2036" s="884"/>
      <c r="AG2036" s="884"/>
      <c r="AH2036" s="884"/>
      <c r="AI2036" s="884"/>
      <c r="AJ2036" s="884"/>
      <c r="AK2036" s="884"/>
      <c r="AL2036" s="884"/>
      <c r="AM2036" s="884"/>
      <c r="AN2036" s="884"/>
      <c r="AO2036" s="884"/>
      <c r="AP2036" s="884"/>
      <c r="AQ2036" s="884"/>
      <c r="AR2036" s="884"/>
      <c r="AS2036" s="884"/>
      <c r="AT2036" s="884"/>
      <c r="AU2036" s="884"/>
      <c r="AV2036" s="884"/>
      <c r="AW2036" s="884"/>
      <c r="AX2036" s="884"/>
      <c r="AY2036" s="884"/>
      <c r="AZ2036" s="884"/>
      <c r="BA2036" s="884"/>
      <c r="BB2036" s="884"/>
      <c r="BC2036" s="884"/>
      <c r="BD2036" s="884"/>
      <c r="BE2036" s="884"/>
      <c r="BF2036" s="892"/>
      <c r="BG2036" s="905"/>
      <c r="BH2036" s="906"/>
      <c r="BI2036" s="906"/>
      <c r="BJ2036" s="906"/>
      <c r="BK2036" s="906"/>
      <c r="BL2036" s="907"/>
      <c r="BM2036" s="137"/>
      <c r="BN2036" s="137"/>
      <c r="BO2036" s="137"/>
      <c r="BP2036" s="137"/>
      <c r="BQ2036" s="137"/>
      <c r="BR2036" s="137"/>
      <c r="BS2036" s="137"/>
      <c r="BT2036" s="137"/>
      <c r="BU2036" s="137"/>
      <c r="BV2036" s="137"/>
      <c r="BW2036" s="137"/>
      <c r="BX2036" s="137"/>
      <c r="BY2036" s="137"/>
      <c r="BZ2036" s="137"/>
      <c r="CA2036" s="137"/>
      <c r="CB2036" s="137"/>
    </row>
    <row r="2037" spans="1:97" s="827" customFormat="1" ht="9.75" customHeight="1">
      <c r="BG2037" s="828"/>
      <c r="BH2037" s="828"/>
      <c r="BI2037" s="828"/>
      <c r="BJ2037" s="828"/>
      <c r="BK2037" s="828"/>
      <c r="BL2037" s="829"/>
      <c r="BM2037" s="829"/>
      <c r="BN2037" s="829"/>
      <c r="BO2037" s="829"/>
      <c r="BP2037" s="829"/>
      <c r="BQ2037" s="829"/>
      <c r="BR2037" s="829"/>
      <c r="BS2037" s="829"/>
      <c r="BT2037" s="829"/>
      <c r="BU2037" s="829"/>
      <c r="BV2037" s="829"/>
      <c r="BW2037" s="829"/>
      <c r="BX2037" s="829"/>
      <c r="BY2037" s="829"/>
      <c r="BZ2037" s="829"/>
      <c r="CA2037" s="829"/>
    </row>
    <row r="2038" spans="1:97" s="830" customFormat="1" ht="12.75" customHeight="1">
      <c r="B2038" s="831"/>
      <c r="C2038" s="831"/>
      <c r="D2038" s="831"/>
      <c r="E2038" s="858" t="s">
        <v>1513</v>
      </c>
      <c r="F2038" s="859"/>
      <c r="G2038" s="859"/>
      <c r="H2038" s="859"/>
      <c r="I2038" s="859"/>
      <c r="J2038" s="859"/>
      <c r="K2038" s="859"/>
      <c r="L2038" s="859"/>
      <c r="M2038" s="859"/>
      <c r="N2038" s="859"/>
      <c r="O2038" s="859"/>
      <c r="P2038" s="859"/>
      <c r="Q2038" s="859"/>
      <c r="R2038" s="859"/>
      <c r="S2038" s="859"/>
      <c r="T2038" s="859"/>
      <c r="U2038" s="859"/>
      <c r="V2038" s="859"/>
      <c r="W2038" s="859"/>
      <c r="X2038" s="859"/>
      <c r="Y2038" s="859"/>
      <c r="Z2038" s="859"/>
      <c r="AA2038" s="859"/>
      <c r="AB2038" s="859"/>
      <c r="AC2038" s="859"/>
      <c r="AD2038" s="859"/>
      <c r="AE2038" s="860"/>
      <c r="AF2038" s="864"/>
      <c r="AG2038" s="865"/>
      <c r="AH2038" s="865"/>
      <c r="AI2038" s="865"/>
      <c r="AJ2038" s="865"/>
      <c r="AK2038" s="865"/>
      <c r="AL2038" s="865"/>
      <c r="AM2038" s="865"/>
      <c r="AN2038" s="865"/>
      <c r="AO2038" s="865"/>
      <c r="AP2038" s="866"/>
      <c r="AQ2038" s="870"/>
      <c r="AR2038" s="870"/>
      <c r="AS2038" s="870"/>
      <c r="AT2038" s="870"/>
      <c r="AU2038" s="870"/>
      <c r="AV2038" s="870"/>
      <c r="AW2038" s="870"/>
      <c r="AX2038" s="870"/>
      <c r="AY2038" s="870"/>
      <c r="AZ2038" s="870"/>
      <c r="BA2038" s="870"/>
      <c r="BB2038" s="870"/>
      <c r="BC2038" s="870"/>
      <c r="BD2038" s="870"/>
      <c r="BE2038" s="870"/>
      <c r="BF2038" s="870"/>
      <c r="BG2038" s="832"/>
      <c r="BH2038" s="832"/>
      <c r="BI2038" s="832"/>
      <c r="BJ2038" s="832"/>
      <c r="BK2038" s="832"/>
      <c r="BL2038" s="832"/>
      <c r="BM2038" s="857" t="s">
        <v>82</v>
      </c>
      <c r="BN2038" s="857"/>
      <c r="BO2038" s="857"/>
      <c r="BP2038" s="857"/>
      <c r="BQ2038" s="857"/>
      <c r="BR2038" s="857"/>
      <c r="BS2038" s="857"/>
      <c r="BT2038" s="857"/>
      <c r="BU2038" s="857"/>
      <c r="BV2038" s="857"/>
      <c r="BW2038" s="857"/>
      <c r="BX2038" s="832"/>
      <c r="BY2038" s="832"/>
      <c r="BZ2038" s="832"/>
      <c r="CA2038" s="832"/>
      <c r="CB2038" s="832"/>
      <c r="CC2038" s="832"/>
      <c r="CD2038" s="832"/>
      <c r="CE2038" s="832"/>
      <c r="CF2038" s="832"/>
      <c r="CG2038" s="832"/>
      <c r="CH2038" s="832"/>
      <c r="CK2038" s="833"/>
      <c r="CL2038" s="834"/>
      <c r="CM2038" s="834"/>
      <c r="CN2038" s="834"/>
      <c r="CO2038" s="834"/>
      <c r="CP2038" s="834"/>
      <c r="CQ2038" s="834"/>
      <c r="CR2038" s="834"/>
      <c r="CS2038" s="834"/>
    </row>
    <row r="2039" spans="1:97" s="830" customFormat="1" ht="12.75" customHeight="1">
      <c r="B2039" s="831"/>
      <c r="C2039" s="831"/>
      <c r="D2039" s="831"/>
      <c r="E2039" s="861"/>
      <c r="F2039" s="862"/>
      <c r="G2039" s="862"/>
      <c r="H2039" s="862"/>
      <c r="I2039" s="862"/>
      <c r="J2039" s="862"/>
      <c r="K2039" s="862"/>
      <c r="L2039" s="862"/>
      <c r="M2039" s="862"/>
      <c r="N2039" s="862"/>
      <c r="O2039" s="862"/>
      <c r="P2039" s="862"/>
      <c r="Q2039" s="862"/>
      <c r="R2039" s="862"/>
      <c r="S2039" s="862"/>
      <c r="T2039" s="862"/>
      <c r="U2039" s="862"/>
      <c r="V2039" s="862"/>
      <c r="W2039" s="862"/>
      <c r="X2039" s="862"/>
      <c r="Y2039" s="862"/>
      <c r="Z2039" s="862"/>
      <c r="AA2039" s="862"/>
      <c r="AB2039" s="862"/>
      <c r="AC2039" s="862"/>
      <c r="AD2039" s="862"/>
      <c r="AE2039" s="863"/>
      <c r="AF2039" s="867"/>
      <c r="AG2039" s="868"/>
      <c r="AH2039" s="868"/>
      <c r="AI2039" s="868"/>
      <c r="AJ2039" s="868"/>
      <c r="AK2039" s="868"/>
      <c r="AL2039" s="868"/>
      <c r="AM2039" s="868"/>
      <c r="AN2039" s="868"/>
      <c r="AO2039" s="868"/>
      <c r="AP2039" s="869"/>
      <c r="AQ2039" s="870"/>
      <c r="AR2039" s="870"/>
      <c r="AS2039" s="870"/>
      <c r="AT2039" s="870"/>
      <c r="AU2039" s="870"/>
      <c r="AV2039" s="870"/>
      <c r="AW2039" s="870"/>
      <c r="AX2039" s="870"/>
      <c r="AY2039" s="870"/>
      <c r="AZ2039" s="870"/>
      <c r="BA2039" s="870"/>
      <c r="BB2039" s="870"/>
      <c r="BC2039" s="870"/>
      <c r="BD2039" s="870"/>
      <c r="BE2039" s="870"/>
      <c r="BF2039" s="870"/>
      <c r="BG2039" s="832"/>
      <c r="BH2039" s="832"/>
      <c r="BI2039" s="832"/>
      <c r="BJ2039" s="832"/>
      <c r="BK2039" s="832"/>
      <c r="BL2039" s="832"/>
      <c r="BM2039" s="832"/>
      <c r="BN2039" s="832"/>
      <c r="BO2039" s="832"/>
      <c r="BP2039" s="832"/>
      <c r="BQ2039" s="832"/>
      <c r="BR2039" s="832"/>
      <c r="BS2039" s="832"/>
      <c r="BT2039" s="832"/>
      <c r="BU2039" s="832"/>
      <c r="BV2039" s="832"/>
      <c r="BW2039" s="832"/>
      <c r="BX2039" s="832"/>
      <c r="BY2039" s="832"/>
      <c r="BZ2039" s="832"/>
      <c r="CA2039" s="832"/>
      <c r="CB2039" s="832"/>
      <c r="CC2039" s="832"/>
      <c r="CD2039" s="832"/>
      <c r="CE2039" s="832"/>
      <c r="CF2039" s="832"/>
      <c r="CG2039" s="832"/>
      <c r="CH2039" s="832"/>
      <c r="CK2039" s="833"/>
      <c r="CL2039" s="833"/>
      <c r="CM2039" s="833"/>
      <c r="CN2039" s="833"/>
      <c r="CO2039" s="833"/>
      <c r="CP2039" s="834"/>
      <c r="CQ2039" s="834"/>
      <c r="CR2039" s="834"/>
      <c r="CS2039" s="834"/>
    </row>
    <row r="2040" spans="1:97" s="35" customFormat="1" ht="12" customHeight="1">
      <c r="A2040" s="264"/>
      <c r="B2040" s="36"/>
      <c r="C2040" s="36"/>
      <c r="D2040" s="36"/>
      <c r="E2040" s="36"/>
      <c r="F2040" s="36"/>
      <c r="G2040" s="36"/>
      <c r="H2040" s="36"/>
      <c r="I2040" s="36"/>
      <c r="J2040" s="36"/>
      <c r="K2040" s="36"/>
      <c r="L2040" s="36"/>
      <c r="M2040" s="36"/>
      <c r="N2040" s="36"/>
      <c r="O2040" s="36"/>
      <c r="P2040" s="36"/>
      <c r="Q2040" s="36"/>
      <c r="R2040" s="36"/>
      <c r="S2040" s="36"/>
      <c r="BG2040" s="102"/>
      <c r="BH2040" s="102"/>
      <c r="BI2040" s="102"/>
      <c r="BJ2040" s="102"/>
      <c r="BK2040" s="102"/>
      <c r="BL2040" s="102"/>
      <c r="BM2040" s="130"/>
      <c r="BN2040" s="130"/>
      <c r="BO2040" s="130"/>
      <c r="BP2040" s="130"/>
      <c r="BQ2040" s="130"/>
      <c r="BR2040" s="130"/>
      <c r="BS2040" s="130"/>
      <c r="BT2040" s="130"/>
      <c r="BU2040" s="130"/>
      <c r="BV2040" s="130"/>
      <c r="BW2040" s="130"/>
      <c r="BX2040" s="130"/>
      <c r="BY2040" s="130"/>
      <c r="BZ2040" s="130"/>
      <c r="CA2040" s="130"/>
      <c r="CB2040" s="130"/>
    </row>
    <row r="2041" spans="1:97" s="14" customFormat="1" ht="20.100000000000001" customHeight="1">
      <c r="A2041" s="113" t="s">
        <v>1531</v>
      </c>
      <c r="B2041" s="90"/>
      <c r="C2041" s="90"/>
      <c r="D2041" s="11"/>
      <c r="E2041" s="12"/>
      <c r="F2041" s="12"/>
      <c r="G2041" s="12"/>
      <c r="H2041" s="12"/>
      <c r="I2041" s="12"/>
      <c r="J2041" s="12"/>
      <c r="K2041" s="12"/>
      <c r="L2041" s="12"/>
      <c r="M2041" s="12"/>
      <c r="N2041" s="12"/>
      <c r="O2041" s="12"/>
      <c r="P2041" s="12"/>
      <c r="Q2041" s="12"/>
      <c r="R2041" s="12"/>
      <c r="S2041" s="12"/>
      <c r="T2041" s="12"/>
      <c r="U2041" s="12"/>
      <c r="V2041" s="12"/>
      <c r="W2041" s="13"/>
      <c r="X2041" s="13"/>
      <c r="Y2041" s="13"/>
      <c r="Z2041" s="13"/>
      <c r="AA2041" s="13"/>
      <c r="AB2041" s="13"/>
      <c r="AC2041" s="13"/>
      <c r="AD2041" s="13"/>
      <c r="AE2041" s="13"/>
      <c r="AF2041" s="13"/>
      <c r="AG2041" s="13"/>
      <c r="AH2041" s="13"/>
      <c r="AI2041" s="13"/>
      <c r="AJ2041" s="13"/>
      <c r="AK2041" s="13"/>
      <c r="AL2041" s="13"/>
      <c r="AM2041" s="13"/>
      <c r="AN2041" s="13"/>
      <c r="AO2041" s="13"/>
      <c r="AP2041" s="13"/>
      <c r="BG2041" s="448"/>
      <c r="BH2041" s="448"/>
      <c r="BI2041" s="448"/>
      <c r="BJ2041" s="448"/>
      <c r="BK2041" s="448"/>
      <c r="BL2041" s="448"/>
    </row>
    <row r="2042" spans="1:97" s="16" customFormat="1" ht="12.75" customHeight="1">
      <c r="A2042" s="262"/>
      <c r="B2042" s="969" t="s">
        <v>30</v>
      </c>
      <c r="C2042" s="970"/>
      <c r="D2042" s="971"/>
      <c r="E2042" s="908" t="s">
        <v>454</v>
      </c>
      <c r="F2042" s="909"/>
      <c r="G2042" s="909"/>
      <c r="H2042" s="909"/>
      <c r="I2042" s="909"/>
      <c r="J2042" s="909"/>
      <c r="K2042" s="909"/>
      <c r="L2042" s="909"/>
      <c r="M2042" s="909"/>
      <c r="N2042" s="909"/>
      <c r="O2042" s="909"/>
      <c r="P2042" s="909"/>
      <c r="Q2042" s="909"/>
      <c r="R2042" s="909"/>
      <c r="S2042" s="909"/>
      <c r="T2042" s="909"/>
      <c r="U2042" s="909"/>
      <c r="V2042" s="909"/>
      <c r="W2042" s="909"/>
      <c r="X2042" s="909"/>
      <c r="Y2042" s="909"/>
      <c r="Z2042" s="909"/>
      <c r="AA2042" s="909"/>
      <c r="AB2042" s="909"/>
      <c r="AC2042" s="909"/>
      <c r="AD2042" s="909"/>
      <c r="AE2042" s="909"/>
      <c r="AF2042" s="909"/>
      <c r="AG2042" s="909"/>
      <c r="AH2042" s="909"/>
      <c r="AI2042" s="909"/>
      <c r="AJ2042" s="909"/>
      <c r="AK2042" s="909"/>
      <c r="AL2042" s="909"/>
      <c r="AM2042" s="909"/>
      <c r="AN2042" s="909"/>
      <c r="AO2042" s="909"/>
      <c r="AP2042" s="909"/>
      <c r="AQ2042" s="909"/>
      <c r="AR2042" s="909"/>
      <c r="AS2042" s="909"/>
      <c r="AT2042" s="909"/>
      <c r="AU2042" s="909"/>
      <c r="AV2042" s="909"/>
      <c r="AW2042" s="909"/>
      <c r="AX2042" s="909"/>
      <c r="AY2042" s="909"/>
      <c r="AZ2042" s="909"/>
      <c r="BA2042" s="909"/>
      <c r="BB2042" s="909"/>
      <c r="BC2042" s="909"/>
      <c r="BD2042" s="909"/>
      <c r="BE2042" s="909"/>
      <c r="BF2042" s="910"/>
      <c r="BG2042" s="899"/>
      <c r="BH2042" s="900"/>
      <c r="BI2042" s="900"/>
      <c r="BJ2042" s="900"/>
      <c r="BK2042" s="900"/>
      <c r="BL2042" s="901"/>
      <c r="BM2042" s="137"/>
      <c r="BN2042" s="137"/>
      <c r="BO2042" s="137"/>
      <c r="BP2042" s="137"/>
      <c r="BQ2042" s="137"/>
      <c r="BR2042" s="137"/>
      <c r="BS2042" s="137"/>
      <c r="BT2042" s="137"/>
      <c r="BU2042" s="137"/>
      <c r="BV2042" s="137"/>
      <c r="BW2042" s="137"/>
      <c r="BX2042" s="137"/>
      <c r="BY2042" s="137"/>
      <c r="BZ2042" s="137"/>
      <c r="CA2042" s="137"/>
      <c r="CB2042" s="137"/>
    </row>
    <row r="2043" spans="1:97" s="16" customFormat="1" ht="12.75" customHeight="1">
      <c r="A2043" s="262"/>
      <c r="B2043" s="972"/>
      <c r="C2043" s="973"/>
      <c r="D2043" s="974"/>
      <c r="E2043" s="911"/>
      <c r="F2043" s="912"/>
      <c r="G2043" s="912"/>
      <c r="H2043" s="912"/>
      <c r="I2043" s="912"/>
      <c r="J2043" s="912"/>
      <c r="K2043" s="912"/>
      <c r="L2043" s="912"/>
      <c r="M2043" s="912"/>
      <c r="N2043" s="912"/>
      <c r="O2043" s="912"/>
      <c r="P2043" s="912"/>
      <c r="Q2043" s="912"/>
      <c r="R2043" s="912"/>
      <c r="S2043" s="912"/>
      <c r="T2043" s="912"/>
      <c r="U2043" s="912"/>
      <c r="V2043" s="912"/>
      <c r="W2043" s="912"/>
      <c r="X2043" s="912"/>
      <c r="Y2043" s="912"/>
      <c r="Z2043" s="912"/>
      <c r="AA2043" s="912"/>
      <c r="AB2043" s="912"/>
      <c r="AC2043" s="912"/>
      <c r="AD2043" s="912"/>
      <c r="AE2043" s="912"/>
      <c r="AF2043" s="912"/>
      <c r="AG2043" s="912"/>
      <c r="AH2043" s="912"/>
      <c r="AI2043" s="912"/>
      <c r="AJ2043" s="912"/>
      <c r="AK2043" s="912"/>
      <c r="AL2043" s="912"/>
      <c r="AM2043" s="912"/>
      <c r="AN2043" s="912"/>
      <c r="AO2043" s="912"/>
      <c r="AP2043" s="912"/>
      <c r="AQ2043" s="912"/>
      <c r="AR2043" s="912"/>
      <c r="AS2043" s="912"/>
      <c r="AT2043" s="912"/>
      <c r="AU2043" s="912"/>
      <c r="AV2043" s="912"/>
      <c r="AW2043" s="912"/>
      <c r="AX2043" s="912"/>
      <c r="AY2043" s="912"/>
      <c r="AZ2043" s="912"/>
      <c r="BA2043" s="912"/>
      <c r="BB2043" s="912"/>
      <c r="BC2043" s="912"/>
      <c r="BD2043" s="912"/>
      <c r="BE2043" s="912"/>
      <c r="BF2043" s="913"/>
      <c r="BG2043" s="902"/>
      <c r="BH2043" s="903"/>
      <c r="BI2043" s="903"/>
      <c r="BJ2043" s="903"/>
      <c r="BK2043" s="903"/>
      <c r="BL2043" s="904"/>
      <c r="BM2043" s="137"/>
      <c r="BN2043" s="137"/>
      <c r="BO2043" s="137"/>
      <c r="BP2043" s="137"/>
      <c r="BQ2043" s="137"/>
      <c r="BR2043" s="137"/>
      <c r="BS2043" s="137"/>
      <c r="BT2043" s="137"/>
      <c r="BU2043" s="137"/>
      <c r="BV2043" s="137"/>
      <c r="BW2043" s="137"/>
      <c r="BX2043" s="137"/>
      <c r="BY2043" s="137"/>
      <c r="BZ2043" s="137"/>
      <c r="CA2043" s="137"/>
      <c r="CB2043" s="137"/>
    </row>
    <row r="2044" spans="1:97" s="16" customFormat="1" ht="12.75" customHeight="1">
      <c r="A2044" s="262"/>
      <c r="B2044" s="975"/>
      <c r="C2044" s="976"/>
      <c r="D2044" s="977"/>
      <c r="E2044" s="914"/>
      <c r="F2044" s="915"/>
      <c r="G2044" s="915"/>
      <c r="H2044" s="915"/>
      <c r="I2044" s="915"/>
      <c r="J2044" s="915"/>
      <c r="K2044" s="915"/>
      <c r="L2044" s="915"/>
      <c r="M2044" s="915"/>
      <c r="N2044" s="915"/>
      <c r="O2044" s="915"/>
      <c r="P2044" s="915"/>
      <c r="Q2044" s="915"/>
      <c r="R2044" s="915"/>
      <c r="S2044" s="915"/>
      <c r="T2044" s="915"/>
      <c r="U2044" s="915"/>
      <c r="V2044" s="915"/>
      <c r="W2044" s="915"/>
      <c r="X2044" s="915"/>
      <c r="Y2044" s="915"/>
      <c r="Z2044" s="915"/>
      <c r="AA2044" s="915"/>
      <c r="AB2044" s="915"/>
      <c r="AC2044" s="915"/>
      <c r="AD2044" s="915"/>
      <c r="AE2044" s="915"/>
      <c r="AF2044" s="915"/>
      <c r="AG2044" s="915"/>
      <c r="AH2044" s="915"/>
      <c r="AI2044" s="915"/>
      <c r="AJ2044" s="915"/>
      <c r="AK2044" s="915"/>
      <c r="AL2044" s="915"/>
      <c r="AM2044" s="915"/>
      <c r="AN2044" s="915"/>
      <c r="AO2044" s="915"/>
      <c r="AP2044" s="915"/>
      <c r="AQ2044" s="915"/>
      <c r="AR2044" s="915"/>
      <c r="AS2044" s="915"/>
      <c r="AT2044" s="915"/>
      <c r="AU2044" s="915"/>
      <c r="AV2044" s="915"/>
      <c r="AW2044" s="915"/>
      <c r="AX2044" s="915"/>
      <c r="AY2044" s="915"/>
      <c r="AZ2044" s="915"/>
      <c r="BA2044" s="915"/>
      <c r="BB2044" s="915"/>
      <c r="BC2044" s="915"/>
      <c r="BD2044" s="915"/>
      <c r="BE2044" s="915"/>
      <c r="BF2044" s="916"/>
      <c r="BG2044" s="905"/>
      <c r="BH2044" s="906"/>
      <c r="BI2044" s="906"/>
      <c r="BJ2044" s="906"/>
      <c r="BK2044" s="906"/>
      <c r="BL2044" s="907"/>
      <c r="BM2044" s="137"/>
      <c r="BN2044" s="137"/>
      <c r="BO2044" s="137"/>
      <c r="BP2044" s="137"/>
      <c r="BQ2044" s="137"/>
      <c r="BR2044" s="137"/>
      <c r="BS2044" s="137"/>
      <c r="BT2044" s="137"/>
      <c r="BU2044" s="137"/>
      <c r="BV2044" s="137"/>
      <c r="BW2044" s="137"/>
      <c r="BX2044" s="137"/>
      <c r="BY2044" s="137"/>
      <c r="BZ2044" s="137"/>
      <c r="CA2044" s="137"/>
      <c r="CB2044" s="137"/>
    </row>
    <row r="2045" spans="1:97" s="16" customFormat="1" ht="12.75" customHeight="1">
      <c r="A2045" s="262"/>
      <c r="B2045" s="969" t="s">
        <v>33</v>
      </c>
      <c r="C2045" s="970"/>
      <c r="D2045" s="971"/>
      <c r="E2045" s="931" t="s">
        <v>489</v>
      </c>
      <c r="F2045" s="932"/>
      <c r="G2045" s="932"/>
      <c r="H2045" s="932"/>
      <c r="I2045" s="932"/>
      <c r="J2045" s="932"/>
      <c r="K2045" s="932"/>
      <c r="L2045" s="932"/>
      <c r="M2045" s="932"/>
      <c r="N2045" s="932"/>
      <c r="O2045" s="932"/>
      <c r="P2045" s="932"/>
      <c r="Q2045" s="932"/>
      <c r="R2045" s="932"/>
      <c r="S2045" s="932"/>
      <c r="T2045" s="932"/>
      <c r="U2045" s="932"/>
      <c r="V2045" s="932"/>
      <c r="W2045" s="932"/>
      <c r="X2045" s="932"/>
      <c r="Y2045" s="932"/>
      <c r="Z2045" s="932"/>
      <c r="AA2045" s="932"/>
      <c r="AB2045" s="932"/>
      <c r="AC2045" s="932"/>
      <c r="AD2045" s="932"/>
      <c r="AE2045" s="932"/>
      <c r="AF2045" s="932"/>
      <c r="AG2045" s="932"/>
      <c r="AH2045" s="932"/>
      <c r="AI2045" s="932"/>
      <c r="AJ2045" s="932"/>
      <c r="AK2045" s="932"/>
      <c r="AL2045" s="932"/>
      <c r="AM2045" s="932"/>
      <c r="AN2045" s="932"/>
      <c r="AO2045" s="932"/>
      <c r="AP2045" s="932"/>
      <c r="AQ2045" s="932"/>
      <c r="AR2045" s="932"/>
      <c r="AS2045" s="932"/>
      <c r="AT2045" s="932"/>
      <c r="AU2045" s="932"/>
      <c r="AV2045" s="932"/>
      <c r="AW2045" s="932"/>
      <c r="AX2045" s="932"/>
      <c r="AY2045" s="932"/>
      <c r="AZ2045" s="932"/>
      <c r="BA2045" s="932"/>
      <c r="BB2045" s="932"/>
      <c r="BC2045" s="932"/>
      <c r="BD2045" s="932"/>
      <c r="BE2045" s="932"/>
      <c r="BF2045" s="933"/>
      <c r="BG2045" s="899"/>
      <c r="BH2045" s="900"/>
      <c r="BI2045" s="900"/>
      <c r="BJ2045" s="900"/>
      <c r="BK2045" s="900"/>
      <c r="BL2045" s="901"/>
      <c r="BM2045" s="137"/>
      <c r="BN2045" s="137"/>
      <c r="BO2045" s="137"/>
      <c r="BP2045" s="137"/>
      <c r="BQ2045" s="137"/>
      <c r="BR2045" s="137"/>
      <c r="BS2045" s="137"/>
      <c r="BT2045" s="137"/>
      <c r="BU2045" s="137"/>
      <c r="BV2045" s="137"/>
      <c r="BW2045" s="137"/>
      <c r="BX2045" s="137"/>
      <c r="BY2045" s="137"/>
      <c r="BZ2045" s="137"/>
      <c r="CA2045" s="137"/>
      <c r="CB2045" s="137"/>
    </row>
    <row r="2046" spans="1:97" s="16" customFormat="1" ht="12.75" customHeight="1">
      <c r="A2046" s="262"/>
      <c r="B2046" s="975"/>
      <c r="C2046" s="976"/>
      <c r="D2046" s="977"/>
      <c r="E2046" s="937"/>
      <c r="F2046" s="938"/>
      <c r="G2046" s="938"/>
      <c r="H2046" s="938"/>
      <c r="I2046" s="938"/>
      <c r="J2046" s="938"/>
      <c r="K2046" s="938"/>
      <c r="L2046" s="938"/>
      <c r="M2046" s="938"/>
      <c r="N2046" s="938"/>
      <c r="O2046" s="938"/>
      <c r="P2046" s="938"/>
      <c r="Q2046" s="938"/>
      <c r="R2046" s="938"/>
      <c r="S2046" s="938"/>
      <c r="T2046" s="938"/>
      <c r="U2046" s="938"/>
      <c r="V2046" s="938"/>
      <c r="W2046" s="938"/>
      <c r="X2046" s="938"/>
      <c r="Y2046" s="938"/>
      <c r="Z2046" s="938"/>
      <c r="AA2046" s="938"/>
      <c r="AB2046" s="938"/>
      <c r="AC2046" s="938"/>
      <c r="AD2046" s="938"/>
      <c r="AE2046" s="938"/>
      <c r="AF2046" s="938"/>
      <c r="AG2046" s="938"/>
      <c r="AH2046" s="938"/>
      <c r="AI2046" s="938"/>
      <c r="AJ2046" s="938"/>
      <c r="AK2046" s="938"/>
      <c r="AL2046" s="938"/>
      <c r="AM2046" s="938"/>
      <c r="AN2046" s="938"/>
      <c r="AO2046" s="938"/>
      <c r="AP2046" s="938"/>
      <c r="AQ2046" s="938"/>
      <c r="AR2046" s="938"/>
      <c r="AS2046" s="938"/>
      <c r="AT2046" s="938"/>
      <c r="AU2046" s="938"/>
      <c r="AV2046" s="938"/>
      <c r="AW2046" s="938"/>
      <c r="AX2046" s="938"/>
      <c r="AY2046" s="938"/>
      <c r="AZ2046" s="938"/>
      <c r="BA2046" s="938"/>
      <c r="BB2046" s="938"/>
      <c r="BC2046" s="938"/>
      <c r="BD2046" s="938"/>
      <c r="BE2046" s="938"/>
      <c r="BF2046" s="939"/>
      <c r="BG2046" s="905"/>
      <c r="BH2046" s="906"/>
      <c r="BI2046" s="906"/>
      <c r="BJ2046" s="906"/>
      <c r="BK2046" s="906"/>
      <c r="BL2046" s="907"/>
      <c r="BM2046" s="137"/>
      <c r="BN2046" s="137"/>
      <c r="BO2046" s="137"/>
      <c r="BP2046" s="137"/>
      <c r="BQ2046" s="137"/>
      <c r="BR2046" s="137"/>
      <c r="BS2046" s="137"/>
      <c r="BT2046" s="137"/>
      <c r="BU2046" s="137"/>
      <c r="BV2046" s="137"/>
      <c r="BW2046" s="137"/>
      <c r="BX2046" s="137"/>
      <c r="BY2046" s="137"/>
      <c r="BZ2046" s="137"/>
      <c r="CA2046" s="137"/>
      <c r="CB2046" s="137"/>
    </row>
    <row r="2047" spans="1:97" s="16" customFormat="1" ht="12.75" customHeight="1">
      <c r="A2047" s="262"/>
      <c r="B2047" s="969" t="s">
        <v>34</v>
      </c>
      <c r="C2047" s="970"/>
      <c r="D2047" s="971"/>
      <c r="E2047" s="908" t="s">
        <v>1530</v>
      </c>
      <c r="F2047" s="909"/>
      <c r="G2047" s="909"/>
      <c r="H2047" s="909"/>
      <c r="I2047" s="909"/>
      <c r="J2047" s="909"/>
      <c r="K2047" s="909"/>
      <c r="L2047" s="909"/>
      <c r="M2047" s="909"/>
      <c r="N2047" s="909"/>
      <c r="O2047" s="909"/>
      <c r="P2047" s="909"/>
      <c r="Q2047" s="909"/>
      <c r="R2047" s="909"/>
      <c r="S2047" s="909"/>
      <c r="T2047" s="909"/>
      <c r="U2047" s="909"/>
      <c r="V2047" s="909"/>
      <c r="W2047" s="909"/>
      <c r="X2047" s="909"/>
      <c r="Y2047" s="909"/>
      <c r="Z2047" s="909"/>
      <c r="AA2047" s="909"/>
      <c r="AB2047" s="909"/>
      <c r="AC2047" s="909"/>
      <c r="AD2047" s="909"/>
      <c r="AE2047" s="909"/>
      <c r="AF2047" s="909"/>
      <c r="AG2047" s="909"/>
      <c r="AH2047" s="909"/>
      <c r="AI2047" s="909"/>
      <c r="AJ2047" s="909"/>
      <c r="AK2047" s="909"/>
      <c r="AL2047" s="909"/>
      <c r="AM2047" s="909"/>
      <c r="AN2047" s="909"/>
      <c r="AO2047" s="909"/>
      <c r="AP2047" s="909"/>
      <c r="AQ2047" s="909"/>
      <c r="AR2047" s="909"/>
      <c r="AS2047" s="909"/>
      <c r="AT2047" s="909"/>
      <c r="AU2047" s="909"/>
      <c r="AV2047" s="909"/>
      <c r="AW2047" s="909"/>
      <c r="AX2047" s="909"/>
      <c r="AY2047" s="909"/>
      <c r="AZ2047" s="909"/>
      <c r="BA2047" s="909"/>
      <c r="BB2047" s="909"/>
      <c r="BC2047" s="909"/>
      <c r="BD2047" s="909"/>
      <c r="BE2047" s="909"/>
      <c r="BF2047" s="910"/>
      <c r="BG2047" s="899"/>
      <c r="BH2047" s="900"/>
      <c r="BI2047" s="900"/>
      <c r="BJ2047" s="900"/>
      <c r="BK2047" s="900"/>
      <c r="BL2047" s="901"/>
      <c r="BM2047" s="137"/>
      <c r="BN2047" s="137"/>
      <c r="BO2047" s="137"/>
      <c r="BP2047" s="137"/>
      <c r="BQ2047" s="137"/>
      <c r="BR2047" s="137"/>
      <c r="BS2047" s="137"/>
      <c r="BT2047" s="137"/>
      <c r="BU2047" s="137"/>
      <c r="BV2047" s="137"/>
      <c r="BW2047" s="137"/>
      <c r="BX2047" s="137"/>
      <c r="BY2047" s="137"/>
      <c r="BZ2047" s="137"/>
      <c r="CA2047" s="137"/>
      <c r="CB2047" s="137"/>
    </row>
    <row r="2048" spans="1:97" s="16" customFormat="1" ht="12.75" customHeight="1">
      <c r="A2048" s="262"/>
      <c r="B2048" s="975"/>
      <c r="C2048" s="976"/>
      <c r="D2048" s="977"/>
      <c r="E2048" s="914"/>
      <c r="F2048" s="915"/>
      <c r="G2048" s="915"/>
      <c r="H2048" s="915"/>
      <c r="I2048" s="915"/>
      <c r="J2048" s="915"/>
      <c r="K2048" s="915"/>
      <c r="L2048" s="915"/>
      <c r="M2048" s="915"/>
      <c r="N2048" s="915"/>
      <c r="O2048" s="915"/>
      <c r="P2048" s="915"/>
      <c r="Q2048" s="915"/>
      <c r="R2048" s="915"/>
      <c r="S2048" s="915"/>
      <c r="T2048" s="915"/>
      <c r="U2048" s="915"/>
      <c r="V2048" s="915"/>
      <c r="W2048" s="915"/>
      <c r="X2048" s="915"/>
      <c r="Y2048" s="915"/>
      <c r="Z2048" s="915"/>
      <c r="AA2048" s="915"/>
      <c r="AB2048" s="915"/>
      <c r="AC2048" s="915"/>
      <c r="AD2048" s="915"/>
      <c r="AE2048" s="915"/>
      <c r="AF2048" s="915"/>
      <c r="AG2048" s="915"/>
      <c r="AH2048" s="915"/>
      <c r="AI2048" s="915"/>
      <c r="AJ2048" s="915"/>
      <c r="AK2048" s="915"/>
      <c r="AL2048" s="915"/>
      <c r="AM2048" s="915"/>
      <c r="AN2048" s="915"/>
      <c r="AO2048" s="915"/>
      <c r="AP2048" s="915"/>
      <c r="AQ2048" s="915"/>
      <c r="AR2048" s="915"/>
      <c r="AS2048" s="915"/>
      <c r="AT2048" s="915"/>
      <c r="AU2048" s="915"/>
      <c r="AV2048" s="915"/>
      <c r="AW2048" s="915"/>
      <c r="AX2048" s="915"/>
      <c r="AY2048" s="915"/>
      <c r="AZ2048" s="915"/>
      <c r="BA2048" s="915"/>
      <c r="BB2048" s="915"/>
      <c r="BC2048" s="915"/>
      <c r="BD2048" s="915"/>
      <c r="BE2048" s="915"/>
      <c r="BF2048" s="916"/>
      <c r="BG2048" s="905"/>
      <c r="BH2048" s="906"/>
      <c r="BI2048" s="906"/>
      <c r="BJ2048" s="906"/>
      <c r="BK2048" s="906"/>
      <c r="BL2048" s="907"/>
      <c r="BM2048" s="137"/>
      <c r="BN2048" s="137"/>
      <c r="BO2048" s="137"/>
      <c r="BP2048" s="137"/>
      <c r="BQ2048" s="137"/>
      <c r="BR2048" s="137"/>
      <c r="BS2048" s="137"/>
      <c r="BT2048" s="137"/>
      <c r="BU2048" s="137"/>
      <c r="BV2048" s="137"/>
      <c r="BW2048" s="137"/>
      <c r="BX2048" s="137"/>
      <c r="BY2048" s="137"/>
      <c r="BZ2048" s="137"/>
      <c r="CA2048" s="137"/>
      <c r="CB2048" s="137"/>
    </row>
    <row r="2049" spans="1:97" s="16" customFormat="1" ht="12.75" customHeight="1">
      <c r="A2049" s="262"/>
      <c r="B2049" s="969" t="s">
        <v>35</v>
      </c>
      <c r="C2049" s="970"/>
      <c r="D2049" s="971"/>
      <c r="E2049" s="931" t="s">
        <v>455</v>
      </c>
      <c r="F2049" s="932"/>
      <c r="G2049" s="932"/>
      <c r="H2049" s="932"/>
      <c r="I2049" s="932"/>
      <c r="J2049" s="932"/>
      <c r="K2049" s="932"/>
      <c r="L2049" s="932"/>
      <c r="M2049" s="932"/>
      <c r="N2049" s="932"/>
      <c r="O2049" s="932"/>
      <c r="P2049" s="932"/>
      <c r="Q2049" s="932"/>
      <c r="R2049" s="932"/>
      <c r="S2049" s="932"/>
      <c r="T2049" s="932"/>
      <c r="U2049" s="932"/>
      <c r="V2049" s="932"/>
      <c r="W2049" s="932"/>
      <c r="X2049" s="932"/>
      <c r="Y2049" s="932"/>
      <c r="Z2049" s="932"/>
      <c r="AA2049" s="932"/>
      <c r="AB2049" s="932"/>
      <c r="AC2049" s="932"/>
      <c r="AD2049" s="932"/>
      <c r="AE2049" s="932"/>
      <c r="AF2049" s="932"/>
      <c r="AG2049" s="932"/>
      <c r="AH2049" s="932"/>
      <c r="AI2049" s="932"/>
      <c r="AJ2049" s="932"/>
      <c r="AK2049" s="932"/>
      <c r="AL2049" s="932"/>
      <c r="AM2049" s="932"/>
      <c r="AN2049" s="932"/>
      <c r="AO2049" s="932"/>
      <c r="AP2049" s="932"/>
      <c r="AQ2049" s="932"/>
      <c r="AR2049" s="932"/>
      <c r="AS2049" s="932"/>
      <c r="AT2049" s="932"/>
      <c r="AU2049" s="932"/>
      <c r="AV2049" s="932"/>
      <c r="AW2049" s="932"/>
      <c r="AX2049" s="932"/>
      <c r="AY2049" s="932"/>
      <c r="AZ2049" s="932"/>
      <c r="BA2049" s="932"/>
      <c r="BB2049" s="932"/>
      <c r="BC2049" s="932"/>
      <c r="BD2049" s="932"/>
      <c r="BE2049" s="932"/>
      <c r="BF2049" s="933"/>
      <c r="BG2049" s="899"/>
      <c r="BH2049" s="900"/>
      <c r="BI2049" s="900"/>
      <c r="BJ2049" s="900"/>
      <c r="BK2049" s="900"/>
      <c r="BL2049" s="901"/>
      <c r="BM2049" s="137"/>
      <c r="BN2049" s="137"/>
      <c r="BO2049" s="137"/>
      <c r="BP2049" s="137"/>
      <c r="BQ2049" s="137"/>
      <c r="BR2049" s="137"/>
      <c r="BS2049" s="137"/>
      <c r="BT2049" s="137"/>
      <c r="BU2049" s="137"/>
      <c r="BV2049" s="137"/>
      <c r="BW2049" s="137"/>
      <c r="BX2049" s="137"/>
      <c r="BY2049" s="137"/>
      <c r="BZ2049" s="137"/>
      <c r="CA2049" s="137"/>
      <c r="CB2049" s="137"/>
    </row>
    <row r="2050" spans="1:97" s="16" customFormat="1" ht="12.75" customHeight="1">
      <c r="A2050" s="262"/>
      <c r="B2050" s="972"/>
      <c r="C2050" s="973"/>
      <c r="D2050" s="974"/>
      <c r="E2050" s="934"/>
      <c r="F2050" s="935"/>
      <c r="G2050" s="935"/>
      <c r="H2050" s="935"/>
      <c r="I2050" s="935"/>
      <c r="J2050" s="935"/>
      <c r="K2050" s="935"/>
      <c r="L2050" s="935"/>
      <c r="M2050" s="935"/>
      <c r="N2050" s="935"/>
      <c r="O2050" s="935"/>
      <c r="P2050" s="935"/>
      <c r="Q2050" s="935"/>
      <c r="R2050" s="935"/>
      <c r="S2050" s="935"/>
      <c r="T2050" s="935"/>
      <c r="U2050" s="935"/>
      <c r="V2050" s="935"/>
      <c r="W2050" s="935"/>
      <c r="X2050" s="935"/>
      <c r="Y2050" s="935"/>
      <c r="Z2050" s="935"/>
      <c r="AA2050" s="935"/>
      <c r="AB2050" s="935"/>
      <c r="AC2050" s="935"/>
      <c r="AD2050" s="935"/>
      <c r="AE2050" s="935"/>
      <c r="AF2050" s="935"/>
      <c r="AG2050" s="935"/>
      <c r="AH2050" s="935"/>
      <c r="AI2050" s="935"/>
      <c r="AJ2050" s="935"/>
      <c r="AK2050" s="935"/>
      <c r="AL2050" s="935"/>
      <c r="AM2050" s="935"/>
      <c r="AN2050" s="935"/>
      <c r="AO2050" s="935"/>
      <c r="AP2050" s="935"/>
      <c r="AQ2050" s="935"/>
      <c r="AR2050" s="935"/>
      <c r="AS2050" s="935"/>
      <c r="AT2050" s="935"/>
      <c r="AU2050" s="935"/>
      <c r="AV2050" s="935"/>
      <c r="AW2050" s="935"/>
      <c r="AX2050" s="935"/>
      <c r="AY2050" s="935"/>
      <c r="AZ2050" s="935"/>
      <c r="BA2050" s="935"/>
      <c r="BB2050" s="935"/>
      <c r="BC2050" s="935"/>
      <c r="BD2050" s="935"/>
      <c r="BE2050" s="935"/>
      <c r="BF2050" s="936"/>
      <c r="BG2050" s="902"/>
      <c r="BH2050" s="903"/>
      <c r="BI2050" s="903"/>
      <c r="BJ2050" s="903"/>
      <c r="BK2050" s="903"/>
      <c r="BL2050" s="904"/>
      <c r="BM2050" s="137"/>
      <c r="BN2050" s="137"/>
      <c r="BO2050" s="137"/>
      <c r="BP2050" s="137"/>
      <c r="BQ2050" s="137"/>
      <c r="BR2050" s="137"/>
      <c r="BS2050" s="137"/>
      <c r="BT2050" s="137"/>
      <c r="BU2050" s="137"/>
      <c r="BV2050" s="137"/>
      <c r="BW2050" s="137"/>
      <c r="BX2050" s="137"/>
      <c r="BY2050" s="137"/>
      <c r="BZ2050" s="137"/>
      <c r="CA2050" s="137"/>
      <c r="CB2050" s="137"/>
    </row>
    <row r="2051" spans="1:97" s="16" customFormat="1" ht="12.75" customHeight="1">
      <c r="A2051" s="265"/>
      <c r="B2051" s="972"/>
      <c r="C2051" s="973"/>
      <c r="D2051" s="974"/>
      <c r="E2051" s="996" t="s">
        <v>6</v>
      </c>
      <c r="F2051" s="997"/>
      <c r="G2051" s="929" t="s">
        <v>185</v>
      </c>
      <c r="H2051" s="929"/>
      <c r="I2051" s="929"/>
      <c r="J2051" s="929"/>
      <c r="K2051" s="929"/>
      <c r="L2051" s="929"/>
      <c r="M2051" s="929"/>
      <c r="N2051" s="929"/>
      <c r="O2051" s="929"/>
      <c r="P2051" s="929"/>
      <c r="Q2051" s="929"/>
      <c r="R2051" s="929"/>
      <c r="S2051" s="929"/>
      <c r="T2051" s="929"/>
      <c r="U2051" s="929"/>
      <c r="V2051" s="929"/>
      <c r="W2051" s="929"/>
      <c r="X2051" s="929"/>
      <c r="Y2051" s="929"/>
      <c r="Z2051" s="929"/>
      <c r="AA2051" s="929"/>
      <c r="AB2051" s="929"/>
      <c r="AC2051" s="929"/>
      <c r="AD2051" s="929"/>
      <c r="AE2051" s="929"/>
      <c r="AF2051" s="929"/>
      <c r="AG2051" s="929"/>
      <c r="AH2051" s="929"/>
      <c r="AI2051" s="929"/>
      <c r="AJ2051" s="929"/>
      <c r="AK2051" s="929"/>
      <c r="AL2051" s="929"/>
      <c r="AM2051" s="929"/>
      <c r="AN2051" s="929"/>
      <c r="AO2051" s="929"/>
      <c r="AP2051" s="929"/>
      <c r="AQ2051" s="929"/>
      <c r="AR2051" s="929"/>
      <c r="AS2051" s="929"/>
      <c r="AT2051" s="929"/>
      <c r="AU2051" s="929"/>
      <c r="AV2051" s="929"/>
      <c r="AW2051" s="929"/>
      <c r="AX2051" s="929"/>
      <c r="AY2051" s="929"/>
      <c r="AZ2051" s="929"/>
      <c r="BA2051" s="929"/>
      <c r="BB2051" s="929"/>
      <c r="BC2051" s="929"/>
      <c r="BD2051" s="929"/>
      <c r="BE2051" s="929"/>
      <c r="BF2051" s="930"/>
      <c r="BG2051" s="902"/>
      <c r="BH2051" s="903"/>
      <c r="BI2051" s="903"/>
      <c r="BJ2051" s="903"/>
      <c r="BK2051" s="903"/>
      <c r="BL2051" s="904"/>
      <c r="BM2051" s="137"/>
      <c r="BN2051" s="137"/>
      <c r="BO2051" s="137"/>
      <c r="BP2051" s="137"/>
      <c r="BQ2051" s="137"/>
      <c r="BR2051" s="137"/>
      <c r="BS2051" s="137"/>
      <c r="BT2051" s="137"/>
      <c r="BU2051" s="137"/>
      <c r="BV2051" s="137"/>
      <c r="BW2051" s="137"/>
      <c r="BX2051" s="137"/>
      <c r="BY2051" s="137"/>
      <c r="BZ2051" s="137"/>
      <c r="CA2051" s="137"/>
      <c r="CB2051" s="137"/>
    </row>
    <row r="2052" spans="1:97" s="16" customFormat="1" ht="12.75" customHeight="1">
      <c r="A2052" s="265"/>
      <c r="B2052" s="972"/>
      <c r="C2052" s="973"/>
      <c r="D2052" s="974"/>
      <c r="E2052" s="996" t="s">
        <v>3</v>
      </c>
      <c r="F2052" s="997"/>
      <c r="G2052" s="929" t="s">
        <v>186</v>
      </c>
      <c r="H2052" s="929"/>
      <c r="I2052" s="929"/>
      <c r="J2052" s="929"/>
      <c r="K2052" s="929"/>
      <c r="L2052" s="929"/>
      <c r="M2052" s="929"/>
      <c r="N2052" s="929"/>
      <c r="O2052" s="929"/>
      <c r="P2052" s="929"/>
      <c r="Q2052" s="929"/>
      <c r="R2052" s="929"/>
      <c r="S2052" s="929"/>
      <c r="T2052" s="929"/>
      <c r="U2052" s="929"/>
      <c r="V2052" s="929"/>
      <c r="W2052" s="929"/>
      <c r="X2052" s="929"/>
      <c r="Y2052" s="929"/>
      <c r="Z2052" s="929"/>
      <c r="AA2052" s="929"/>
      <c r="AB2052" s="929"/>
      <c r="AC2052" s="929"/>
      <c r="AD2052" s="929"/>
      <c r="AE2052" s="929"/>
      <c r="AF2052" s="929"/>
      <c r="AG2052" s="929"/>
      <c r="AH2052" s="929"/>
      <c r="AI2052" s="929"/>
      <c r="AJ2052" s="929"/>
      <c r="AK2052" s="929"/>
      <c r="AL2052" s="929"/>
      <c r="AM2052" s="929"/>
      <c r="AN2052" s="929"/>
      <c r="AO2052" s="929"/>
      <c r="AP2052" s="929"/>
      <c r="AQ2052" s="929"/>
      <c r="AR2052" s="929"/>
      <c r="AS2052" s="929"/>
      <c r="AT2052" s="929"/>
      <c r="AU2052" s="929"/>
      <c r="AV2052" s="929"/>
      <c r="AW2052" s="929"/>
      <c r="AX2052" s="929"/>
      <c r="AY2052" s="929"/>
      <c r="AZ2052" s="929"/>
      <c r="BA2052" s="929"/>
      <c r="BB2052" s="929"/>
      <c r="BC2052" s="929"/>
      <c r="BD2052" s="929"/>
      <c r="BE2052" s="929"/>
      <c r="BF2052" s="930"/>
      <c r="BG2052" s="902"/>
      <c r="BH2052" s="903"/>
      <c r="BI2052" s="903"/>
      <c r="BJ2052" s="903"/>
      <c r="BK2052" s="903"/>
      <c r="BL2052" s="904"/>
      <c r="BM2052" s="137"/>
      <c r="BN2052" s="137"/>
      <c r="BO2052" s="137"/>
      <c r="BP2052" s="137"/>
      <c r="BQ2052" s="137"/>
      <c r="BR2052" s="137"/>
      <c r="BS2052" s="137"/>
      <c r="BT2052" s="137"/>
      <c r="BU2052" s="137"/>
      <c r="BV2052" s="137"/>
      <c r="BW2052" s="137"/>
      <c r="BX2052" s="137"/>
      <c r="BY2052" s="137"/>
      <c r="BZ2052" s="137"/>
      <c r="CA2052" s="137"/>
      <c r="CB2052" s="137"/>
    </row>
    <row r="2053" spans="1:97" s="16" customFormat="1" ht="12.75" customHeight="1">
      <c r="A2053" s="265"/>
      <c r="B2053" s="972"/>
      <c r="C2053" s="973"/>
      <c r="D2053" s="974"/>
      <c r="E2053" s="996" t="s">
        <v>4</v>
      </c>
      <c r="F2053" s="997"/>
      <c r="G2053" s="929" t="s">
        <v>187</v>
      </c>
      <c r="H2053" s="929"/>
      <c r="I2053" s="929"/>
      <c r="J2053" s="929"/>
      <c r="K2053" s="929"/>
      <c r="L2053" s="929"/>
      <c r="M2053" s="929"/>
      <c r="N2053" s="929"/>
      <c r="O2053" s="929"/>
      <c r="P2053" s="929"/>
      <c r="Q2053" s="929"/>
      <c r="R2053" s="929"/>
      <c r="S2053" s="929"/>
      <c r="T2053" s="929"/>
      <c r="U2053" s="929"/>
      <c r="V2053" s="929"/>
      <c r="W2053" s="929"/>
      <c r="X2053" s="929"/>
      <c r="Y2053" s="929"/>
      <c r="Z2053" s="929"/>
      <c r="AA2053" s="929"/>
      <c r="AB2053" s="929"/>
      <c r="AC2053" s="929"/>
      <c r="AD2053" s="929"/>
      <c r="AE2053" s="929"/>
      <c r="AF2053" s="929"/>
      <c r="AG2053" s="929"/>
      <c r="AH2053" s="929"/>
      <c r="AI2053" s="929"/>
      <c r="AJ2053" s="929"/>
      <c r="AK2053" s="929"/>
      <c r="AL2053" s="929"/>
      <c r="AM2053" s="929"/>
      <c r="AN2053" s="929"/>
      <c r="AO2053" s="929"/>
      <c r="AP2053" s="929"/>
      <c r="AQ2053" s="929"/>
      <c r="AR2053" s="929"/>
      <c r="AS2053" s="929"/>
      <c r="AT2053" s="929"/>
      <c r="AU2053" s="929"/>
      <c r="AV2053" s="929"/>
      <c r="AW2053" s="929"/>
      <c r="AX2053" s="929"/>
      <c r="AY2053" s="929"/>
      <c r="AZ2053" s="929"/>
      <c r="BA2053" s="929"/>
      <c r="BB2053" s="929"/>
      <c r="BC2053" s="929"/>
      <c r="BD2053" s="929"/>
      <c r="BE2053" s="929"/>
      <c r="BF2053" s="930"/>
      <c r="BG2053" s="902"/>
      <c r="BH2053" s="903"/>
      <c r="BI2053" s="903"/>
      <c r="BJ2053" s="903"/>
      <c r="BK2053" s="903"/>
      <c r="BL2053" s="904"/>
      <c r="BM2053" s="137"/>
      <c r="BN2053" s="137"/>
      <c r="BO2053" s="137"/>
      <c r="BP2053" s="137"/>
      <c r="BQ2053" s="137"/>
      <c r="BR2053" s="137"/>
      <c r="BS2053" s="137"/>
      <c r="BT2053" s="137"/>
      <c r="BU2053" s="137"/>
      <c r="BV2053" s="137"/>
      <c r="BW2053" s="137"/>
      <c r="BX2053" s="137"/>
      <c r="BY2053" s="137"/>
      <c r="BZ2053" s="137"/>
      <c r="CA2053" s="137"/>
      <c r="CB2053" s="137"/>
    </row>
    <row r="2054" spans="1:97" s="16" customFormat="1" ht="12.75" customHeight="1">
      <c r="A2054" s="265"/>
      <c r="B2054" s="972"/>
      <c r="C2054" s="973"/>
      <c r="D2054" s="974"/>
      <c r="E2054" s="996" t="s">
        <v>5</v>
      </c>
      <c r="F2054" s="997"/>
      <c r="G2054" s="929" t="s">
        <v>188</v>
      </c>
      <c r="H2054" s="929"/>
      <c r="I2054" s="929"/>
      <c r="J2054" s="929"/>
      <c r="K2054" s="929"/>
      <c r="L2054" s="929"/>
      <c r="M2054" s="929"/>
      <c r="N2054" s="929"/>
      <c r="O2054" s="929"/>
      <c r="P2054" s="929"/>
      <c r="Q2054" s="929"/>
      <c r="R2054" s="929"/>
      <c r="S2054" s="929"/>
      <c r="T2054" s="929"/>
      <c r="U2054" s="929"/>
      <c r="V2054" s="929"/>
      <c r="W2054" s="929"/>
      <c r="X2054" s="929"/>
      <c r="Y2054" s="929"/>
      <c r="Z2054" s="929"/>
      <c r="AA2054" s="929"/>
      <c r="AB2054" s="929"/>
      <c r="AC2054" s="929"/>
      <c r="AD2054" s="929"/>
      <c r="AE2054" s="929"/>
      <c r="AF2054" s="929"/>
      <c r="AG2054" s="929"/>
      <c r="AH2054" s="929"/>
      <c r="AI2054" s="929"/>
      <c r="AJ2054" s="929"/>
      <c r="AK2054" s="929"/>
      <c r="AL2054" s="929"/>
      <c r="AM2054" s="929"/>
      <c r="AN2054" s="929"/>
      <c r="AO2054" s="929"/>
      <c r="AP2054" s="929"/>
      <c r="AQ2054" s="929"/>
      <c r="AR2054" s="929"/>
      <c r="AS2054" s="929"/>
      <c r="AT2054" s="929"/>
      <c r="AU2054" s="929"/>
      <c r="AV2054" s="929"/>
      <c r="AW2054" s="929"/>
      <c r="AX2054" s="929"/>
      <c r="AY2054" s="929"/>
      <c r="AZ2054" s="929"/>
      <c r="BA2054" s="929"/>
      <c r="BB2054" s="929"/>
      <c r="BC2054" s="929"/>
      <c r="BD2054" s="929"/>
      <c r="BE2054" s="929"/>
      <c r="BF2054" s="930"/>
      <c r="BG2054" s="902"/>
      <c r="BH2054" s="903"/>
      <c r="BI2054" s="903"/>
      <c r="BJ2054" s="903"/>
      <c r="BK2054" s="903"/>
      <c r="BL2054" s="904"/>
      <c r="BM2054" s="137"/>
      <c r="BN2054" s="137"/>
      <c r="BO2054" s="137"/>
      <c r="BP2054" s="137"/>
      <c r="BQ2054" s="137"/>
      <c r="BR2054" s="137"/>
      <c r="BS2054" s="137"/>
      <c r="BT2054" s="137"/>
      <c r="BU2054" s="137"/>
      <c r="BV2054" s="137"/>
      <c r="BW2054" s="137"/>
      <c r="BX2054" s="137"/>
      <c r="BY2054" s="137"/>
      <c r="BZ2054" s="137"/>
      <c r="CA2054" s="137"/>
      <c r="CB2054" s="137"/>
    </row>
    <row r="2055" spans="1:97" s="16" customFormat="1" ht="12.75" customHeight="1">
      <c r="A2055" s="265"/>
      <c r="B2055" s="972"/>
      <c r="C2055" s="973"/>
      <c r="D2055" s="974"/>
      <c r="E2055" s="996" t="s">
        <v>7</v>
      </c>
      <c r="F2055" s="997"/>
      <c r="G2055" s="929" t="s">
        <v>190</v>
      </c>
      <c r="H2055" s="929"/>
      <c r="I2055" s="929"/>
      <c r="J2055" s="929"/>
      <c r="K2055" s="929"/>
      <c r="L2055" s="929"/>
      <c r="M2055" s="929"/>
      <c r="N2055" s="929"/>
      <c r="O2055" s="929"/>
      <c r="P2055" s="929"/>
      <c r="Q2055" s="929"/>
      <c r="R2055" s="929"/>
      <c r="S2055" s="929"/>
      <c r="T2055" s="929"/>
      <c r="U2055" s="929"/>
      <c r="V2055" s="929"/>
      <c r="W2055" s="929"/>
      <c r="X2055" s="929"/>
      <c r="Y2055" s="929"/>
      <c r="Z2055" s="929"/>
      <c r="AA2055" s="929"/>
      <c r="AB2055" s="929"/>
      <c r="AC2055" s="929"/>
      <c r="AD2055" s="929"/>
      <c r="AE2055" s="929"/>
      <c r="AF2055" s="929"/>
      <c r="AG2055" s="929"/>
      <c r="AH2055" s="929"/>
      <c r="AI2055" s="929"/>
      <c r="AJ2055" s="929"/>
      <c r="AK2055" s="929"/>
      <c r="AL2055" s="929"/>
      <c r="AM2055" s="929"/>
      <c r="AN2055" s="929"/>
      <c r="AO2055" s="929"/>
      <c r="AP2055" s="929"/>
      <c r="AQ2055" s="929"/>
      <c r="AR2055" s="929"/>
      <c r="AS2055" s="929"/>
      <c r="AT2055" s="929"/>
      <c r="AU2055" s="929"/>
      <c r="AV2055" s="929"/>
      <c r="AW2055" s="929"/>
      <c r="AX2055" s="929"/>
      <c r="AY2055" s="929"/>
      <c r="AZ2055" s="929"/>
      <c r="BA2055" s="929"/>
      <c r="BB2055" s="929"/>
      <c r="BC2055" s="929"/>
      <c r="BD2055" s="929"/>
      <c r="BE2055" s="929"/>
      <c r="BF2055" s="930"/>
      <c r="BG2055" s="902"/>
      <c r="BH2055" s="903"/>
      <c r="BI2055" s="903"/>
      <c r="BJ2055" s="903"/>
      <c r="BK2055" s="903"/>
      <c r="BL2055" s="904"/>
      <c r="BM2055" s="137"/>
      <c r="BN2055" s="137"/>
      <c r="BO2055" s="137"/>
      <c r="BP2055" s="137"/>
      <c r="BQ2055" s="137"/>
      <c r="BR2055" s="137"/>
      <c r="BS2055" s="137"/>
      <c r="BT2055" s="137"/>
      <c r="BU2055" s="137"/>
      <c r="BV2055" s="137"/>
      <c r="BW2055" s="137"/>
      <c r="BX2055" s="137"/>
      <c r="BY2055" s="137"/>
      <c r="BZ2055" s="137"/>
      <c r="CA2055" s="137"/>
      <c r="CB2055" s="137"/>
    </row>
    <row r="2056" spans="1:97" s="16" customFormat="1" ht="12" customHeight="1">
      <c r="A2056" s="265"/>
      <c r="B2056" s="972"/>
      <c r="C2056" s="973"/>
      <c r="D2056" s="974"/>
      <c r="E2056" s="996" t="s">
        <v>8</v>
      </c>
      <c r="F2056" s="997"/>
      <c r="G2056" s="929" t="s">
        <v>189</v>
      </c>
      <c r="H2056" s="929"/>
      <c r="I2056" s="929"/>
      <c r="J2056" s="929"/>
      <c r="K2056" s="929"/>
      <c r="L2056" s="929"/>
      <c r="M2056" s="929"/>
      <c r="N2056" s="929"/>
      <c r="O2056" s="929"/>
      <c r="P2056" s="929"/>
      <c r="Q2056" s="929"/>
      <c r="R2056" s="929"/>
      <c r="S2056" s="929"/>
      <c r="T2056" s="929"/>
      <c r="U2056" s="929"/>
      <c r="V2056" s="929"/>
      <c r="W2056" s="929"/>
      <c r="X2056" s="929"/>
      <c r="Y2056" s="929"/>
      <c r="Z2056" s="929"/>
      <c r="AA2056" s="929"/>
      <c r="AB2056" s="929"/>
      <c r="AC2056" s="929"/>
      <c r="AD2056" s="929"/>
      <c r="AE2056" s="929"/>
      <c r="AF2056" s="929"/>
      <c r="AG2056" s="929"/>
      <c r="AH2056" s="929"/>
      <c r="AI2056" s="929"/>
      <c r="AJ2056" s="929"/>
      <c r="AK2056" s="929"/>
      <c r="AL2056" s="929"/>
      <c r="AM2056" s="929"/>
      <c r="AN2056" s="929"/>
      <c r="AO2056" s="929"/>
      <c r="AP2056" s="929"/>
      <c r="AQ2056" s="929"/>
      <c r="AR2056" s="929"/>
      <c r="AS2056" s="929"/>
      <c r="AT2056" s="929"/>
      <c r="AU2056" s="929"/>
      <c r="AV2056" s="929"/>
      <c r="AW2056" s="929"/>
      <c r="AX2056" s="929"/>
      <c r="AY2056" s="929"/>
      <c r="AZ2056" s="929"/>
      <c r="BA2056" s="929"/>
      <c r="BB2056" s="929"/>
      <c r="BC2056" s="929"/>
      <c r="BD2056" s="929"/>
      <c r="BE2056" s="929"/>
      <c r="BF2056" s="930"/>
      <c r="BG2056" s="902"/>
      <c r="BH2056" s="903"/>
      <c r="BI2056" s="903"/>
      <c r="BJ2056" s="903"/>
      <c r="BK2056" s="903"/>
      <c r="BL2056" s="904"/>
      <c r="BM2056" s="137"/>
      <c r="BN2056" s="137"/>
      <c r="BO2056" s="137"/>
      <c r="BP2056" s="137"/>
      <c r="BQ2056" s="137"/>
      <c r="BR2056" s="137"/>
      <c r="BS2056" s="137"/>
      <c r="BT2056" s="137"/>
      <c r="BU2056" s="137"/>
      <c r="BV2056" s="137"/>
      <c r="BW2056" s="137"/>
      <c r="BX2056" s="137"/>
      <c r="BY2056" s="137"/>
      <c r="BZ2056" s="137"/>
      <c r="CA2056" s="137"/>
      <c r="CB2056" s="137"/>
    </row>
    <row r="2057" spans="1:97" s="16" customFormat="1" ht="5.25" customHeight="1">
      <c r="A2057" s="265"/>
      <c r="B2057" s="975"/>
      <c r="C2057" s="976"/>
      <c r="D2057" s="977"/>
      <c r="E2057" s="106"/>
      <c r="F2057" s="107"/>
      <c r="G2057" s="40"/>
      <c r="H2057" s="40"/>
      <c r="I2057" s="40"/>
      <c r="J2057" s="40"/>
      <c r="K2057" s="40"/>
      <c r="L2057" s="40"/>
      <c r="M2057" s="40"/>
      <c r="N2057" s="40"/>
      <c r="O2057" s="40"/>
      <c r="P2057" s="40"/>
      <c r="Q2057" s="40"/>
      <c r="R2057" s="40"/>
      <c r="S2057" s="40"/>
      <c r="T2057" s="40"/>
      <c r="U2057" s="40"/>
      <c r="V2057" s="40"/>
      <c r="W2057" s="40"/>
      <c r="X2057" s="40"/>
      <c r="Y2057" s="40"/>
      <c r="Z2057" s="40"/>
      <c r="AA2057" s="40"/>
      <c r="AB2057" s="40"/>
      <c r="AC2057" s="40"/>
      <c r="AD2057" s="40"/>
      <c r="AE2057" s="40"/>
      <c r="AF2057" s="40"/>
      <c r="AG2057" s="40"/>
      <c r="AH2057" s="40"/>
      <c r="AI2057" s="40"/>
      <c r="AJ2057" s="40"/>
      <c r="AK2057" s="40"/>
      <c r="AL2057" s="40"/>
      <c r="AM2057" s="40"/>
      <c r="AN2057" s="40"/>
      <c r="AO2057" s="40"/>
      <c r="AP2057" s="40"/>
      <c r="AQ2057" s="40"/>
      <c r="AR2057" s="40"/>
      <c r="AS2057" s="40"/>
      <c r="AT2057" s="40"/>
      <c r="AU2057" s="40"/>
      <c r="AV2057" s="40"/>
      <c r="AW2057" s="40"/>
      <c r="AX2057" s="40"/>
      <c r="AY2057" s="40"/>
      <c r="AZ2057" s="40"/>
      <c r="BA2057" s="40"/>
      <c r="BB2057" s="40"/>
      <c r="BC2057" s="40"/>
      <c r="BD2057" s="40"/>
      <c r="BE2057" s="40"/>
      <c r="BF2057" s="41"/>
      <c r="BG2057" s="905"/>
      <c r="BH2057" s="906"/>
      <c r="BI2057" s="906"/>
      <c r="BJ2057" s="906"/>
      <c r="BK2057" s="906"/>
      <c r="BL2057" s="907"/>
      <c r="BM2057" s="137"/>
      <c r="BN2057" s="137"/>
      <c r="BO2057" s="137"/>
      <c r="BP2057" s="137"/>
      <c r="BQ2057" s="137"/>
      <c r="BR2057" s="137"/>
      <c r="BS2057" s="137"/>
      <c r="BT2057" s="137"/>
      <c r="BU2057" s="137"/>
      <c r="BV2057" s="137"/>
      <c r="BW2057" s="137"/>
      <c r="BX2057" s="137"/>
      <c r="BY2057" s="137"/>
      <c r="BZ2057" s="137"/>
      <c r="CA2057" s="137"/>
      <c r="CB2057" s="137"/>
    </row>
    <row r="2058" spans="1:97" s="16" customFormat="1" ht="12.75" customHeight="1">
      <c r="A2058" s="262"/>
      <c r="B2058" s="969" t="s">
        <v>36</v>
      </c>
      <c r="C2058" s="970"/>
      <c r="D2058" s="971"/>
      <c r="E2058" s="1292" t="s">
        <v>1532</v>
      </c>
      <c r="F2058" s="909"/>
      <c r="G2058" s="909"/>
      <c r="H2058" s="909"/>
      <c r="I2058" s="909"/>
      <c r="J2058" s="909"/>
      <c r="K2058" s="909"/>
      <c r="L2058" s="909"/>
      <c r="M2058" s="909"/>
      <c r="N2058" s="909"/>
      <c r="O2058" s="909"/>
      <c r="P2058" s="909"/>
      <c r="Q2058" s="909"/>
      <c r="R2058" s="909"/>
      <c r="S2058" s="909"/>
      <c r="T2058" s="909"/>
      <c r="U2058" s="909"/>
      <c r="V2058" s="909"/>
      <c r="W2058" s="909"/>
      <c r="X2058" s="909"/>
      <c r="Y2058" s="909"/>
      <c r="Z2058" s="909"/>
      <c r="AA2058" s="909"/>
      <c r="AB2058" s="909"/>
      <c r="AC2058" s="909"/>
      <c r="AD2058" s="909"/>
      <c r="AE2058" s="909"/>
      <c r="AF2058" s="909"/>
      <c r="AG2058" s="909"/>
      <c r="AH2058" s="909"/>
      <c r="AI2058" s="909"/>
      <c r="AJ2058" s="909"/>
      <c r="AK2058" s="909"/>
      <c r="AL2058" s="909"/>
      <c r="AM2058" s="909"/>
      <c r="AN2058" s="909"/>
      <c r="AO2058" s="909"/>
      <c r="AP2058" s="909"/>
      <c r="AQ2058" s="909"/>
      <c r="AR2058" s="909"/>
      <c r="AS2058" s="909"/>
      <c r="AT2058" s="909"/>
      <c r="AU2058" s="909"/>
      <c r="AV2058" s="909"/>
      <c r="AW2058" s="909"/>
      <c r="AX2058" s="909"/>
      <c r="AY2058" s="909"/>
      <c r="AZ2058" s="909"/>
      <c r="BA2058" s="909"/>
      <c r="BB2058" s="909"/>
      <c r="BC2058" s="909"/>
      <c r="BD2058" s="909"/>
      <c r="BE2058" s="909"/>
      <c r="BF2058" s="910"/>
      <c r="BG2058" s="899"/>
      <c r="BH2058" s="900"/>
      <c r="BI2058" s="900"/>
      <c r="BJ2058" s="900"/>
      <c r="BK2058" s="900"/>
      <c r="BL2058" s="901"/>
      <c r="BM2058" s="137"/>
      <c r="BN2058" s="137"/>
      <c r="BO2058" s="137"/>
      <c r="BP2058" s="137"/>
      <c r="BQ2058" s="137"/>
      <c r="BR2058" s="137"/>
      <c r="BS2058" s="137"/>
      <c r="BT2058" s="137"/>
      <c r="BU2058" s="137"/>
      <c r="BV2058" s="137"/>
      <c r="BW2058" s="137"/>
      <c r="BX2058" s="137"/>
      <c r="BY2058" s="137"/>
      <c r="BZ2058" s="137"/>
      <c r="CA2058" s="137"/>
      <c r="CB2058" s="137"/>
    </row>
    <row r="2059" spans="1:97" s="16" customFormat="1" ht="12.75" customHeight="1">
      <c r="A2059" s="262"/>
      <c r="B2059" s="975"/>
      <c r="C2059" s="976"/>
      <c r="D2059" s="977"/>
      <c r="E2059" s="914"/>
      <c r="F2059" s="915"/>
      <c r="G2059" s="915"/>
      <c r="H2059" s="915"/>
      <c r="I2059" s="915"/>
      <c r="J2059" s="915"/>
      <c r="K2059" s="915"/>
      <c r="L2059" s="915"/>
      <c r="M2059" s="915"/>
      <c r="N2059" s="915"/>
      <c r="O2059" s="915"/>
      <c r="P2059" s="915"/>
      <c r="Q2059" s="915"/>
      <c r="R2059" s="915"/>
      <c r="S2059" s="915"/>
      <c r="T2059" s="915"/>
      <c r="U2059" s="915"/>
      <c r="V2059" s="915"/>
      <c r="W2059" s="915"/>
      <c r="X2059" s="915"/>
      <c r="Y2059" s="915"/>
      <c r="Z2059" s="915"/>
      <c r="AA2059" s="915"/>
      <c r="AB2059" s="915"/>
      <c r="AC2059" s="915"/>
      <c r="AD2059" s="915"/>
      <c r="AE2059" s="915"/>
      <c r="AF2059" s="915"/>
      <c r="AG2059" s="915"/>
      <c r="AH2059" s="915"/>
      <c r="AI2059" s="915"/>
      <c r="AJ2059" s="915"/>
      <c r="AK2059" s="915"/>
      <c r="AL2059" s="915"/>
      <c r="AM2059" s="915"/>
      <c r="AN2059" s="915"/>
      <c r="AO2059" s="915"/>
      <c r="AP2059" s="915"/>
      <c r="AQ2059" s="915"/>
      <c r="AR2059" s="915"/>
      <c r="AS2059" s="915"/>
      <c r="AT2059" s="915"/>
      <c r="AU2059" s="915"/>
      <c r="AV2059" s="915"/>
      <c r="AW2059" s="915"/>
      <c r="AX2059" s="915"/>
      <c r="AY2059" s="915"/>
      <c r="AZ2059" s="915"/>
      <c r="BA2059" s="915"/>
      <c r="BB2059" s="915"/>
      <c r="BC2059" s="915"/>
      <c r="BD2059" s="915"/>
      <c r="BE2059" s="915"/>
      <c r="BF2059" s="916"/>
      <c r="BG2059" s="905"/>
      <c r="BH2059" s="906"/>
      <c r="BI2059" s="906"/>
      <c r="BJ2059" s="906"/>
      <c r="BK2059" s="906"/>
      <c r="BL2059" s="907"/>
      <c r="BM2059" s="137"/>
      <c r="BN2059" s="137"/>
      <c r="BO2059" s="137"/>
      <c r="BP2059" s="137"/>
      <c r="BQ2059" s="137"/>
      <c r="BR2059" s="137"/>
      <c r="BS2059" s="137"/>
      <c r="BT2059" s="137"/>
      <c r="BU2059" s="137"/>
      <c r="BV2059" s="137"/>
      <c r="BW2059" s="137"/>
      <c r="BX2059" s="137"/>
      <c r="BY2059" s="137"/>
      <c r="BZ2059" s="137"/>
      <c r="CA2059" s="137"/>
      <c r="CB2059" s="137"/>
    </row>
    <row r="2060" spans="1:97" s="827" customFormat="1" ht="9.75" customHeight="1">
      <c r="BG2060" s="828"/>
      <c r="BH2060" s="828"/>
      <c r="BI2060" s="828"/>
      <c r="BJ2060" s="828"/>
      <c r="BK2060" s="828"/>
      <c r="BL2060" s="829"/>
      <c r="BM2060" s="829"/>
      <c r="BN2060" s="829"/>
      <c r="BO2060" s="829"/>
      <c r="BP2060" s="829"/>
      <c r="BQ2060" s="829"/>
      <c r="BR2060" s="829"/>
      <c r="BS2060" s="829"/>
      <c r="BT2060" s="829"/>
      <c r="BU2060" s="829"/>
      <c r="BV2060" s="829"/>
      <c r="BW2060" s="829"/>
      <c r="BX2060" s="829"/>
      <c r="BY2060" s="829"/>
      <c r="BZ2060" s="829"/>
      <c r="CA2060" s="829"/>
    </row>
    <row r="2061" spans="1:97" s="830" customFormat="1" ht="12.75" customHeight="1">
      <c r="B2061" s="831"/>
      <c r="C2061" s="831"/>
      <c r="D2061" s="831"/>
      <c r="E2061" s="858" t="s">
        <v>1513</v>
      </c>
      <c r="F2061" s="859"/>
      <c r="G2061" s="859"/>
      <c r="H2061" s="859"/>
      <c r="I2061" s="859"/>
      <c r="J2061" s="859"/>
      <c r="K2061" s="859"/>
      <c r="L2061" s="859"/>
      <c r="M2061" s="859"/>
      <c r="N2061" s="859"/>
      <c r="O2061" s="859"/>
      <c r="P2061" s="859"/>
      <c r="Q2061" s="859"/>
      <c r="R2061" s="859"/>
      <c r="S2061" s="859"/>
      <c r="T2061" s="859"/>
      <c r="U2061" s="859"/>
      <c r="V2061" s="859"/>
      <c r="W2061" s="859"/>
      <c r="X2061" s="859"/>
      <c r="Y2061" s="859"/>
      <c r="Z2061" s="859"/>
      <c r="AA2061" s="859"/>
      <c r="AB2061" s="859"/>
      <c r="AC2061" s="859"/>
      <c r="AD2061" s="859"/>
      <c r="AE2061" s="860"/>
      <c r="AF2061" s="864"/>
      <c r="AG2061" s="865"/>
      <c r="AH2061" s="865"/>
      <c r="AI2061" s="865"/>
      <c r="AJ2061" s="865"/>
      <c r="AK2061" s="865"/>
      <c r="AL2061" s="865"/>
      <c r="AM2061" s="865"/>
      <c r="AN2061" s="865"/>
      <c r="AO2061" s="865"/>
      <c r="AP2061" s="866"/>
      <c r="AQ2061" s="870"/>
      <c r="AR2061" s="870"/>
      <c r="AS2061" s="870"/>
      <c r="AT2061" s="870"/>
      <c r="AU2061" s="870"/>
      <c r="AV2061" s="870"/>
      <c r="AW2061" s="870"/>
      <c r="AX2061" s="870"/>
      <c r="AY2061" s="870"/>
      <c r="AZ2061" s="870"/>
      <c r="BA2061" s="870"/>
      <c r="BB2061" s="870"/>
      <c r="BC2061" s="870"/>
      <c r="BD2061" s="870"/>
      <c r="BE2061" s="870"/>
      <c r="BF2061" s="870"/>
      <c r="BG2061" s="832"/>
      <c r="BH2061" s="832"/>
      <c r="BI2061" s="832"/>
      <c r="BJ2061" s="832"/>
      <c r="BK2061" s="832"/>
      <c r="BL2061" s="832"/>
      <c r="BM2061" s="857" t="s">
        <v>82</v>
      </c>
      <c r="BN2061" s="857"/>
      <c r="BO2061" s="857"/>
      <c r="BP2061" s="857"/>
      <c r="BQ2061" s="857"/>
      <c r="BR2061" s="857"/>
      <c r="BS2061" s="857"/>
      <c r="BT2061" s="857"/>
      <c r="BU2061" s="857"/>
      <c r="BV2061" s="857"/>
      <c r="BW2061" s="857"/>
      <c r="BX2061" s="832"/>
      <c r="BY2061" s="832"/>
      <c r="BZ2061" s="832"/>
      <c r="CA2061" s="832"/>
      <c r="CB2061" s="832"/>
      <c r="CC2061" s="832"/>
      <c r="CD2061" s="832"/>
      <c r="CE2061" s="832"/>
      <c r="CF2061" s="832"/>
      <c r="CG2061" s="832"/>
      <c r="CH2061" s="832"/>
      <c r="CK2061" s="833"/>
      <c r="CL2061" s="834"/>
      <c r="CM2061" s="834"/>
      <c r="CN2061" s="834"/>
      <c r="CO2061" s="834"/>
      <c r="CP2061" s="834"/>
      <c r="CQ2061" s="834"/>
      <c r="CR2061" s="834"/>
      <c r="CS2061" s="834"/>
    </row>
    <row r="2062" spans="1:97" s="830" customFormat="1" ht="12.75" customHeight="1">
      <c r="B2062" s="831"/>
      <c r="C2062" s="831"/>
      <c r="D2062" s="831"/>
      <c r="E2062" s="861"/>
      <c r="F2062" s="862"/>
      <c r="G2062" s="862"/>
      <c r="H2062" s="862"/>
      <c r="I2062" s="862"/>
      <c r="J2062" s="862"/>
      <c r="K2062" s="862"/>
      <c r="L2062" s="862"/>
      <c r="M2062" s="862"/>
      <c r="N2062" s="862"/>
      <c r="O2062" s="862"/>
      <c r="P2062" s="862"/>
      <c r="Q2062" s="862"/>
      <c r="R2062" s="862"/>
      <c r="S2062" s="862"/>
      <c r="T2062" s="862"/>
      <c r="U2062" s="862"/>
      <c r="V2062" s="862"/>
      <c r="W2062" s="862"/>
      <c r="X2062" s="862"/>
      <c r="Y2062" s="862"/>
      <c r="Z2062" s="862"/>
      <c r="AA2062" s="862"/>
      <c r="AB2062" s="862"/>
      <c r="AC2062" s="862"/>
      <c r="AD2062" s="862"/>
      <c r="AE2062" s="863"/>
      <c r="AF2062" s="867"/>
      <c r="AG2062" s="868"/>
      <c r="AH2062" s="868"/>
      <c r="AI2062" s="868"/>
      <c r="AJ2062" s="868"/>
      <c r="AK2062" s="868"/>
      <c r="AL2062" s="868"/>
      <c r="AM2062" s="868"/>
      <c r="AN2062" s="868"/>
      <c r="AO2062" s="868"/>
      <c r="AP2062" s="869"/>
      <c r="AQ2062" s="870"/>
      <c r="AR2062" s="870"/>
      <c r="AS2062" s="870"/>
      <c r="AT2062" s="870"/>
      <c r="AU2062" s="870"/>
      <c r="AV2062" s="870"/>
      <c r="AW2062" s="870"/>
      <c r="AX2062" s="870"/>
      <c r="AY2062" s="870"/>
      <c r="AZ2062" s="870"/>
      <c r="BA2062" s="870"/>
      <c r="BB2062" s="870"/>
      <c r="BC2062" s="870"/>
      <c r="BD2062" s="870"/>
      <c r="BE2062" s="870"/>
      <c r="BF2062" s="870"/>
      <c r="BG2062" s="832"/>
      <c r="BH2062" s="832"/>
      <c r="BI2062" s="832"/>
      <c r="BJ2062" s="832"/>
      <c r="BK2062" s="832"/>
      <c r="BL2062" s="832"/>
      <c r="BM2062" s="832"/>
      <c r="BN2062" s="832"/>
      <c r="BO2062" s="832"/>
      <c r="BP2062" s="832"/>
      <c r="BQ2062" s="832"/>
      <c r="BR2062" s="832"/>
      <c r="BS2062" s="832"/>
      <c r="BT2062" s="832"/>
      <c r="BU2062" s="832"/>
      <c r="BV2062" s="832"/>
      <c r="BW2062" s="832"/>
      <c r="BX2062" s="832"/>
      <c r="BY2062" s="832"/>
      <c r="BZ2062" s="832"/>
      <c r="CA2062" s="832"/>
      <c r="CB2062" s="832"/>
      <c r="CC2062" s="832"/>
      <c r="CD2062" s="832"/>
      <c r="CE2062" s="832"/>
      <c r="CF2062" s="832"/>
      <c r="CG2062" s="832"/>
      <c r="CH2062" s="832"/>
      <c r="CK2062" s="833"/>
      <c r="CL2062" s="833"/>
      <c r="CM2062" s="833"/>
      <c r="CN2062" s="833"/>
      <c r="CO2062" s="833"/>
      <c r="CP2062" s="834"/>
      <c r="CQ2062" s="834"/>
      <c r="CR2062" s="834"/>
      <c r="CS2062" s="834"/>
    </row>
    <row r="2063" spans="1:97" s="35" customFormat="1" ht="12" customHeight="1">
      <c r="A2063" s="264"/>
      <c r="B2063" s="36"/>
      <c r="C2063" s="36"/>
      <c r="D2063" s="36"/>
      <c r="E2063" s="36"/>
      <c r="F2063" s="36"/>
      <c r="G2063" s="36"/>
      <c r="H2063" s="36"/>
      <c r="I2063" s="36"/>
      <c r="J2063" s="36"/>
      <c r="K2063" s="36"/>
      <c r="L2063" s="36"/>
      <c r="M2063" s="36"/>
      <c r="N2063" s="36"/>
      <c r="O2063" s="36"/>
      <c r="P2063" s="36"/>
      <c r="Q2063" s="36"/>
      <c r="R2063" s="36"/>
      <c r="S2063" s="36"/>
      <c r="BG2063" s="102"/>
      <c r="BH2063" s="102"/>
      <c r="BI2063" s="102"/>
      <c r="BJ2063" s="102"/>
      <c r="BK2063" s="102"/>
      <c r="BL2063" s="102"/>
      <c r="BM2063" s="130"/>
      <c r="BN2063" s="130"/>
      <c r="BO2063" s="130"/>
      <c r="BP2063" s="130"/>
      <c r="BQ2063" s="130"/>
      <c r="BR2063" s="130"/>
      <c r="BS2063" s="130"/>
      <c r="BT2063" s="130"/>
      <c r="BU2063" s="130"/>
      <c r="BV2063" s="130"/>
      <c r="BW2063" s="130"/>
      <c r="BX2063" s="130"/>
      <c r="BY2063" s="130"/>
      <c r="BZ2063" s="130"/>
      <c r="CA2063" s="130"/>
      <c r="CB2063" s="130"/>
    </row>
    <row r="2064" spans="1:97" s="14" customFormat="1" ht="20.100000000000001" customHeight="1">
      <c r="A2064" s="113" t="s">
        <v>1533</v>
      </c>
      <c r="B2064" s="90"/>
      <c r="C2064" s="90"/>
      <c r="D2064" s="11"/>
      <c r="E2064" s="12"/>
      <c r="F2064" s="12"/>
      <c r="G2064" s="12"/>
      <c r="H2064" s="12"/>
      <c r="I2064" s="12"/>
      <c r="J2064" s="12"/>
      <c r="K2064" s="12"/>
      <c r="L2064" s="12"/>
      <c r="M2064" s="12"/>
      <c r="N2064" s="12"/>
      <c r="O2064" s="12"/>
      <c r="P2064" s="12"/>
      <c r="Q2064" s="12"/>
      <c r="R2064" s="12"/>
      <c r="S2064" s="12"/>
      <c r="T2064" s="12"/>
      <c r="U2064" s="12"/>
      <c r="V2064" s="12"/>
      <c r="W2064" s="13"/>
      <c r="X2064" s="13"/>
      <c r="Y2064" s="13"/>
      <c r="Z2064" s="13"/>
      <c r="AA2064" s="13"/>
      <c r="AB2064" s="13"/>
      <c r="AC2064" s="13"/>
      <c r="AD2064" s="13"/>
      <c r="AE2064" s="13"/>
      <c r="AF2064" s="13"/>
      <c r="AG2064" s="13"/>
      <c r="AH2064" s="13"/>
      <c r="AI2064" s="13"/>
      <c r="AJ2064" s="13"/>
      <c r="AK2064" s="13"/>
      <c r="AL2064" s="13"/>
      <c r="AM2064" s="13"/>
      <c r="AN2064" s="13"/>
      <c r="AO2064" s="13"/>
      <c r="AP2064" s="13"/>
      <c r="BG2064" s="448"/>
      <c r="BH2064" s="448"/>
      <c r="BI2064" s="448"/>
      <c r="BJ2064" s="448"/>
      <c r="BK2064" s="448"/>
      <c r="BL2064" s="448"/>
    </row>
    <row r="2065" spans="1:97" s="16" customFormat="1" ht="12.75" customHeight="1">
      <c r="A2065" s="262"/>
      <c r="B2065" s="969" t="s">
        <v>30</v>
      </c>
      <c r="C2065" s="970"/>
      <c r="D2065" s="971"/>
      <c r="E2065" s="908" t="s">
        <v>490</v>
      </c>
      <c r="F2065" s="909"/>
      <c r="G2065" s="909"/>
      <c r="H2065" s="909"/>
      <c r="I2065" s="909"/>
      <c r="J2065" s="909"/>
      <c r="K2065" s="909"/>
      <c r="L2065" s="909"/>
      <c r="M2065" s="909"/>
      <c r="N2065" s="909"/>
      <c r="O2065" s="909"/>
      <c r="P2065" s="909"/>
      <c r="Q2065" s="909"/>
      <c r="R2065" s="909"/>
      <c r="S2065" s="909"/>
      <c r="T2065" s="909"/>
      <c r="U2065" s="909"/>
      <c r="V2065" s="909"/>
      <c r="W2065" s="909"/>
      <c r="X2065" s="909"/>
      <c r="Y2065" s="909"/>
      <c r="Z2065" s="909"/>
      <c r="AA2065" s="909"/>
      <c r="AB2065" s="909"/>
      <c r="AC2065" s="909"/>
      <c r="AD2065" s="909"/>
      <c r="AE2065" s="909"/>
      <c r="AF2065" s="909"/>
      <c r="AG2065" s="909"/>
      <c r="AH2065" s="909"/>
      <c r="AI2065" s="909"/>
      <c r="AJ2065" s="909"/>
      <c r="AK2065" s="909"/>
      <c r="AL2065" s="909"/>
      <c r="AM2065" s="909"/>
      <c r="AN2065" s="909"/>
      <c r="AO2065" s="909"/>
      <c r="AP2065" s="909"/>
      <c r="AQ2065" s="909"/>
      <c r="AR2065" s="909"/>
      <c r="AS2065" s="909"/>
      <c r="AT2065" s="909"/>
      <c r="AU2065" s="909"/>
      <c r="AV2065" s="909"/>
      <c r="AW2065" s="909"/>
      <c r="AX2065" s="909"/>
      <c r="AY2065" s="909"/>
      <c r="AZ2065" s="909"/>
      <c r="BA2065" s="909"/>
      <c r="BB2065" s="909"/>
      <c r="BC2065" s="909"/>
      <c r="BD2065" s="909"/>
      <c r="BE2065" s="909"/>
      <c r="BF2065" s="910"/>
      <c r="BG2065" s="899"/>
      <c r="BH2065" s="900"/>
      <c r="BI2065" s="900"/>
      <c r="BJ2065" s="900"/>
      <c r="BK2065" s="900"/>
      <c r="BL2065" s="901"/>
      <c r="BM2065" s="137"/>
      <c r="BN2065" s="137"/>
      <c r="BO2065" s="137"/>
      <c r="BP2065" s="137"/>
      <c r="BQ2065" s="137"/>
      <c r="BR2065" s="137"/>
      <c r="BS2065" s="137"/>
      <c r="BT2065" s="137"/>
      <c r="BU2065" s="137"/>
      <c r="BV2065" s="137"/>
      <c r="BW2065" s="137"/>
      <c r="BX2065" s="137"/>
      <c r="BY2065" s="137"/>
      <c r="BZ2065" s="137"/>
      <c r="CA2065" s="137"/>
      <c r="CB2065" s="137"/>
    </row>
    <row r="2066" spans="1:97" s="16" customFormat="1" ht="12.75" customHeight="1">
      <c r="A2066" s="262"/>
      <c r="B2066" s="972"/>
      <c r="C2066" s="973"/>
      <c r="D2066" s="974"/>
      <c r="E2066" s="911"/>
      <c r="F2066" s="912"/>
      <c r="G2066" s="912"/>
      <c r="H2066" s="912"/>
      <c r="I2066" s="912"/>
      <c r="J2066" s="912"/>
      <c r="K2066" s="912"/>
      <c r="L2066" s="912"/>
      <c r="M2066" s="912"/>
      <c r="N2066" s="912"/>
      <c r="O2066" s="912"/>
      <c r="P2066" s="912"/>
      <c r="Q2066" s="912"/>
      <c r="R2066" s="912"/>
      <c r="S2066" s="912"/>
      <c r="T2066" s="912"/>
      <c r="U2066" s="912"/>
      <c r="V2066" s="912"/>
      <c r="W2066" s="912"/>
      <c r="X2066" s="912"/>
      <c r="Y2066" s="912"/>
      <c r="Z2066" s="912"/>
      <c r="AA2066" s="912"/>
      <c r="AB2066" s="912"/>
      <c r="AC2066" s="912"/>
      <c r="AD2066" s="912"/>
      <c r="AE2066" s="912"/>
      <c r="AF2066" s="912"/>
      <c r="AG2066" s="912"/>
      <c r="AH2066" s="912"/>
      <c r="AI2066" s="912"/>
      <c r="AJ2066" s="912"/>
      <c r="AK2066" s="912"/>
      <c r="AL2066" s="912"/>
      <c r="AM2066" s="912"/>
      <c r="AN2066" s="912"/>
      <c r="AO2066" s="912"/>
      <c r="AP2066" s="912"/>
      <c r="AQ2066" s="912"/>
      <c r="AR2066" s="912"/>
      <c r="AS2066" s="912"/>
      <c r="AT2066" s="912"/>
      <c r="AU2066" s="912"/>
      <c r="AV2066" s="912"/>
      <c r="AW2066" s="912"/>
      <c r="AX2066" s="912"/>
      <c r="AY2066" s="912"/>
      <c r="AZ2066" s="912"/>
      <c r="BA2066" s="912"/>
      <c r="BB2066" s="912"/>
      <c r="BC2066" s="912"/>
      <c r="BD2066" s="912"/>
      <c r="BE2066" s="912"/>
      <c r="BF2066" s="913"/>
      <c r="BG2066" s="902"/>
      <c r="BH2066" s="903"/>
      <c r="BI2066" s="903"/>
      <c r="BJ2066" s="903"/>
      <c r="BK2066" s="903"/>
      <c r="BL2066" s="904"/>
      <c r="BM2066" s="137"/>
      <c r="BN2066" s="137"/>
      <c r="BO2066" s="137"/>
      <c r="BP2066" s="137"/>
      <c r="BQ2066" s="137"/>
      <c r="BR2066" s="137"/>
      <c r="BS2066" s="137"/>
      <c r="BT2066" s="137"/>
      <c r="BU2066" s="137"/>
      <c r="BV2066" s="137"/>
      <c r="BW2066" s="137"/>
      <c r="BX2066" s="137"/>
      <c r="BY2066" s="137"/>
      <c r="BZ2066" s="137"/>
      <c r="CA2066" s="137"/>
      <c r="CB2066" s="137"/>
    </row>
    <row r="2067" spans="1:97" s="16" customFormat="1" ht="12.75" customHeight="1">
      <c r="A2067" s="262"/>
      <c r="B2067" s="972"/>
      <c r="C2067" s="973"/>
      <c r="D2067" s="974"/>
      <c r="E2067" s="911"/>
      <c r="F2067" s="912"/>
      <c r="G2067" s="912"/>
      <c r="H2067" s="912"/>
      <c r="I2067" s="912"/>
      <c r="J2067" s="912"/>
      <c r="K2067" s="912"/>
      <c r="L2067" s="912"/>
      <c r="M2067" s="912"/>
      <c r="N2067" s="912"/>
      <c r="O2067" s="912"/>
      <c r="P2067" s="912"/>
      <c r="Q2067" s="912"/>
      <c r="R2067" s="912"/>
      <c r="S2067" s="912"/>
      <c r="T2067" s="912"/>
      <c r="U2067" s="912"/>
      <c r="V2067" s="912"/>
      <c r="W2067" s="912"/>
      <c r="X2067" s="912"/>
      <c r="Y2067" s="912"/>
      <c r="Z2067" s="912"/>
      <c r="AA2067" s="912"/>
      <c r="AB2067" s="912"/>
      <c r="AC2067" s="912"/>
      <c r="AD2067" s="912"/>
      <c r="AE2067" s="912"/>
      <c r="AF2067" s="912"/>
      <c r="AG2067" s="912"/>
      <c r="AH2067" s="912"/>
      <c r="AI2067" s="912"/>
      <c r="AJ2067" s="912"/>
      <c r="AK2067" s="912"/>
      <c r="AL2067" s="912"/>
      <c r="AM2067" s="912"/>
      <c r="AN2067" s="912"/>
      <c r="AO2067" s="912"/>
      <c r="AP2067" s="912"/>
      <c r="AQ2067" s="912"/>
      <c r="AR2067" s="912"/>
      <c r="AS2067" s="912"/>
      <c r="AT2067" s="912"/>
      <c r="AU2067" s="912"/>
      <c r="AV2067" s="912"/>
      <c r="AW2067" s="912"/>
      <c r="AX2067" s="912"/>
      <c r="AY2067" s="912"/>
      <c r="AZ2067" s="912"/>
      <c r="BA2067" s="912"/>
      <c r="BB2067" s="912"/>
      <c r="BC2067" s="912"/>
      <c r="BD2067" s="912"/>
      <c r="BE2067" s="912"/>
      <c r="BF2067" s="913"/>
      <c r="BG2067" s="902"/>
      <c r="BH2067" s="903"/>
      <c r="BI2067" s="903"/>
      <c r="BJ2067" s="903"/>
      <c r="BK2067" s="903"/>
      <c r="BL2067" s="904"/>
      <c r="BM2067" s="137"/>
      <c r="BN2067" s="137"/>
      <c r="BO2067" s="137"/>
      <c r="BP2067" s="137"/>
      <c r="BQ2067" s="137"/>
      <c r="BR2067" s="137"/>
      <c r="BS2067" s="137"/>
      <c r="BT2067" s="137"/>
      <c r="BU2067" s="137"/>
      <c r="BV2067" s="137"/>
      <c r="BW2067" s="137"/>
      <c r="BX2067" s="137"/>
      <c r="BY2067" s="137"/>
      <c r="BZ2067" s="137"/>
      <c r="CA2067" s="137"/>
      <c r="CB2067" s="137"/>
    </row>
    <row r="2068" spans="1:97" s="16" customFormat="1" ht="12.75" customHeight="1">
      <c r="A2068" s="262"/>
      <c r="B2068" s="972"/>
      <c r="C2068" s="973"/>
      <c r="D2068" s="974"/>
      <c r="E2068" s="917" t="s">
        <v>1</v>
      </c>
      <c r="F2068" s="918"/>
      <c r="G2068" s="886" t="s">
        <v>491</v>
      </c>
      <c r="H2068" s="886"/>
      <c r="I2068" s="886"/>
      <c r="J2068" s="886"/>
      <c r="K2068" s="886"/>
      <c r="L2068" s="886"/>
      <c r="M2068" s="886"/>
      <c r="N2068" s="886"/>
      <c r="O2068" s="886"/>
      <c r="P2068" s="886"/>
      <c r="Q2068" s="886"/>
      <c r="R2068" s="886"/>
      <c r="S2068" s="886"/>
      <c r="T2068" s="886"/>
      <c r="U2068" s="886"/>
      <c r="V2068" s="886"/>
      <c r="W2068" s="886"/>
      <c r="X2068" s="886"/>
      <c r="Y2068" s="886"/>
      <c r="Z2068" s="886"/>
      <c r="AA2068" s="886"/>
      <c r="AB2068" s="886"/>
      <c r="AC2068" s="886"/>
      <c r="AD2068" s="886"/>
      <c r="AE2068" s="886"/>
      <c r="AF2068" s="886"/>
      <c r="AG2068" s="886"/>
      <c r="AH2068" s="886"/>
      <c r="AI2068" s="886"/>
      <c r="AJ2068" s="886"/>
      <c r="AK2068" s="886"/>
      <c r="AL2068" s="886"/>
      <c r="AM2068" s="886"/>
      <c r="AN2068" s="886"/>
      <c r="AO2068" s="886"/>
      <c r="AP2068" s="886"/>
      <c r="AQ2068" s="886"/>
      <c r="AR2068" s="886"/>
      <c r="AS2068" s="886"/>
      <c r="AT2068" s="886"/>
      <c r="AU2068" s="886"/>
      <c r="AV2068" s="886"/>
      <c r="AW2068" s="886"/>
      <c r="AX2068" s="886"/>
      <c r="AY2068" s="886"/>
      <c r="AZ2068" s="886"/>
      <c r="BA2068" s="886"/>
      <c r="BB2068" s="886"/>
      <c r="BC2068" s="886"/>
      <c r="BD2068" s="886"/>
      <c r="BE2068" s="886"/>
      <c r="BF2068" s="919"/>
      <c r="BG2068" s="902"/>
      <c r="BH2068" s="903"/>
      <c r="BI2068" s="903"/>
      <c r="BJ2068" s="903"/>
      <c r="BK2068" s="903"/>
      <c r="BL2068" s="904"/>
      <c r="BM2068" s="137"/>
      <c r="BN2068" s="137"/>
      <c r="BO2068" s="137"/>
      <c r="BP2068" s="137"/>
      <c r="BQ2068" s="137"/>
      <c r="BR2068" s="137"/>
      <c r="BS2068" s="137"/>
      <c r="BT2068" s="137"/>
      <c r="BU2068" s="137"/>
      <c r="BV2068" s="137"/>
      <c r="BW2068" s="137"/>
      <c r="BX2068" s="137"/>
      <c r="BY2068" s="137"/>
      <c r="BZ2068" s="137"/>
      <c r="CA2068" s="137"/>
      <c r="CB2068" s="137"/>
    </row>
    <row r="2069" spans="1:97" s="16" customFormat="1" ht="12.75" customHeight="1">
      <c r="A2069" s="262"/>
      <c r="B2069" s="972"/>
      <c r="C2069" s="973"/>
      <c r="D2069" s="974"/>
      <c r="E2069" s="337"/>
      <c r="F2069" s="338"/>
      <c r="G2069" s="886" t="s">
        <v>553</v>
      </c>
      <c r="H2069" s="886"/>
      <c r="I2069" s="886"/>
      <c r="J2069" s="886"/>
      <c r="K2069" s="886"/>
      <c r="L2069" s="886"/>
      <c r="M2069" s="886"/>
      <c r="N2069" s="886"/>
      <c r="O2069" s="886"/>
      <c r="P2069" s="886"/>
      <c r="Q2069" s="886"/>
      <c r="R2069" s="886"/>
      <c r="S2069" s="886"/>
      <c r="T2069" s="886"/>
      <c r="U2069" s="886"/>
      <c r="V2069" s="886"/>
      <c r="W2069" s="886"/>
      <c r="X2069" s="886"/>
      <c r="Y2069" s="886"/>
      <c r="Z2069" s="886"/>
      <c r="AA2069" s="886"/>
      <c r="AB2069" s="886"/>
      <c r="AC2069" s="886"/>
      <c r="AD2069" s="886"/>
      <c r="AE2069" s="886"/>
      <c r="AF2069" s="886"/>
      <c r="AG2069" s="886"/>
      <c r="AH2069" s="886"/>
      <c r="AI2069" s="886"/>
      <c r="AJ2069" s="886"/>
      <c r="AK2069" s="886"/>
      <c r="AL2069" s="886"/>
      <c r="AM2069" s="886"/>
      <c r="AN2069" s="886"/>
      <c r="AO2069" s="886"/>
      <c r="AP2069" s="886"/>
      <c r="AQ2069" s="886"/>
      <c r="AR2069" s="886"/>
      <c r="AS2069" s="886"/>
      <c r="AT2069" s="886"/>
      <c r="AU2069" s="886"/>
      <c r="AV2069" s="886"/>
      <c r="AW2069" s="886"/>
      <c r="AX2069" s="886"/>
      <c r="AY2069" s="886"/>
      <c r="AZ2069" s="886"/>
      <c r="BA2069" s="886"/>
      <c r="BB2069" s="886"/>
      <c r="BC2069" s="886"/>
      <c r="BD2069" s="886"/>
      <c r="BE2069" s="886"/>
      <c r="BF2069" s="353"/>
      <c r="BG2069" s="902"/>
      <c r="BH2069" s="903"/>
      <c r="BI2069" s="903"/>
      <c r="BJ2069" s="903"/>
      <c r="BK2069" s="903"/>
      <c r="BL2069" s="904"/>
      <c r="BM2069" s="137"/>
      <c r="BN2069" s="137"/>
      <c r="BO2069" s="137"/>
      <c r="BP2069" s="137"/>
      <c r="BQ2069" s="137"/>
      <c r="BR2069" s="137"/>
      <c r="BS2069" s="137"/>
      <c r="BT2069" s="137"/>
      <c r="BU2069" s="137"/>
      <c r="BV2069" s="137"/>
      <c r="BW2069" s="137"/>
      <c r="BX2069" s="137"/>
      <c r="BY2069" s="137"/>
      <c r="BZ2069" s="137"/>
      <c r="CA2069" s="137"/>
      <c r="CB2069" s="137"/>
    </row>
    <row r="2070" spans="1:97" s="16" customFormat="1" ht="12.75" customHeight="1">
      <c r="A2070" s="262"/>
      <c r="B2070" s="972"/>
      <c r="C2070" s="973"/>
      <c r="D2070" s="974"/>
      <c r="E2070" s="337"/>
      <c r="F2070" s="338"/>
      <c r="G2070" s="886"/>
      <c r="H2070" s="886"/>
      <c r="I2070" s="886"/>
      <c r="J2070" s="886"/>
      <c r="K2070" s="886"/>
      <c r="L2070" s="886"/>
      <c r="M2070" s="886"/>
      <c r="N2070" s="886"/>
      <c r="O2070" s="886"/>
      <c r="P2070" s="886"/>
      <c r="Q2070" s="886"/>
      <c r="R2070" s="886"/>
      <c r="S2070" s="886"/>
      <c r="T2070" s="886"/>
      <c r="U2070" s="886"/>
      <c r="V2070" s="886"/>
      <c r="W2070" s="886"/>
      <c r="X2070" s="886"/>
      <c r="Y2070" s="886"/>
      <c r="Z2070" s="886"/>
      <c r="AA2070" s="886"/>
      <c r="AB2070" s="886"/>
      <c r="AC2070" s="886"/>
      <c r="AD2070" s="886"/>
      <c r="AE2070" s="886"/>
      <c r="AF2070" s="886"/>
      <c r="AG2070" s="886"/>
      <c r="AH2070" s="886"/>
      <c r="AI2070" s="886"/>
      <c r="AJ2070" s="886"/>
      <c r="AK2070" s="886"/>
      <c r="AL2070" s="886"/>
      <c r="AM2070" s="886"/>
      <c r="AN2070" s="886"/>
      <c r="AO2070" s="886"/>
      <c r="AP2070" s="886"/>
      <c r="AQ2070" s="886"/>
      <c r="AR2070" s="886"/>
      <c r="AS2070" s="886"/>
      <c r="AT2070" s="886"/>
      <c r="AU2070" s="886"/>
      <c r="AV2070" s="886"/>
      <c r="AW2070" s="886"/>
      <c r="AX2070" s="886"/>
      <c r="AY2070" s="886"/>
      <c r="AZ2070" s="886"/>
      <c r="BA2070" s="886"/>
      <c r="BB2070" s="886"/>
      <c r="BC2070" s="886"/>
      <c r="BD2070" s="886"/>
      <c r="BE2070" s="886"/>
      <c r="BF2070" s="353"/>
      <c r="BG2070" s="902"/>
      <c r="BH2070" s="903"/>
      <c r="BI2070" s="903"/>
      <c r="BJ2070" s="903"/>
      <c r="BK2070" s="903"/>
      <c r="BL2070" s="904"/>
      <c r="BM2070" s="137"/>
      <c r="BN2070" s="137"/>
      <c r="BO2070" s="137"/>
      <c r="BP2070" s="137"/>
      <c r="BQ2070" s="137"/>
      <c r="BR2070" s="137"/>
      <c r="BS2070" s="137"/>
      <c r="BT2070" s="137"/>
      <c r="BU2070" s="137"/>
      <c r="BV2070" s="137"/>
      <c r="BW2070" s="137"/>
      <c r="BX2070" s="137"/>
      <c r="BY2070" s="137"/>
      <c r="BZ2070" s="137"/>
      <c r="CA2070" s="137"/>
      <c r="CB2070" s="137"/>
    </row>
    <row r="2071" spans="1:97" s="16" customFormat="1" ht="3" customHeight="1">
      <c r="A2071" s="262"/>
      <c r="B2071" s="975"/>
      <c r="C2071" s="976"/>
      <c r="D2071" s="977"/>
      <c r="E2071" s="324"/>
      <c r="F2071" s="321"/>
      <c r="G2071" s="321"/>
      <c r="H2071" s="321"/>
      <c r="I2071" s="321"/>
      <c r="J2071" s="321"/>
      <c r="K2071" s="321"/>
      <c r="L2071" s="321"/>
      <c r="M2071" s="321"/>
      <c r="N2071" s="321"/>
      <c r="O2071" s="321"/>
      <c r="P2071" s="321"/>
      <c r="Q2071" s="321"/>
      <c r="R2071" s="321"/>
      <c r="S2071" s="321"/>
      <c r="T2071" s="321"/>
      <c r="U2071" s="321"/>
      <c r="V2071" s="321"/>
      <c r="W2071" s="321"/>
      <c r="X2071" s="321"/>
      <c r="Y2071" s="321"/>
      <c r="Z2071" s="321"/>
      <c r="AA2071" s="321"/>
      <c r="AB2071" s="321"/>
      <c r="AC2071" s="321"/>
      <c r="AD2071" s="321"/>
      <c r="AE2071" s="321"/>
      <c r="AF2071" s="321"/>
      <c r="AG2071" s="321"/>
      <c r="AH2071" s="321"/>
      <c r="AI2071" s="321"/>
      <c r="AJ2071" s="321"/>
      <c r="AK2071" s="321"/>
      <c r="AL2071" s="321"/>
      <c r="AM2071" s="321"/>
      <c r="AN2071" s="321"/>
      <c r="AO2071" s="321"/>
      <c r="AP2071" s="321"/>
      <c r="AQ2071" s="321"/>
      <c r="AR2071" s="321"/>
      <c r="AS2071" s="321"/>
      <c r="AT2071" s="321"/>
      <c r="AU2071" s="321"/>
      <c r="AV2071" s="321"/>
      <c r="AW2071" s="321"/>
      <c r="AX2071" s="321"/>
      <c r="AY2071" s="321"/>
      <c r="AZ2071" s="321"/>
      <c r="BA2071" s="321"/>
      <c r="BB2071" s="321"/>
      <c r="BC2071" s="321"/>
      <c r="BD2071" s="321"/>
      <c r="BE2071" s="321"/>
      <c r="BF2071" s="322"/>
      <c r="BG2071" s="905"/>
      <c r="BH2071" s="906"/>
      <c r="BI2071" s="906"/>
      <c r="BJ2071" s="906"/>
      <c r="BK2071" s="906"/>
      <c r="BL2071" s="907"/>
      <c r="BM2071" s="137"/>
      <c r="BN2071" s="137"/>
      <c r="BO2071" s="137"/>
      <c r="BP2071" s="137"/>
      <c r="BQ2071" s="137"/>
      <c r="BR2071" s="137"/>
      <c r="BS2071" s="137"/>
      <c r="BT2071" s="137"/>
      <c r="BU2071" s="137"/>
      <c r="BV2071" s="137"/>
      <c r="BW2071" s="137"/>
      <c r="BX2071" s="137"/>
      <c r="BY2071" s="137"/>
      <c r="BZ2071" s="137"/>
      <c r="CA2071" s="137"/>
      <c r="CB2071" s="137"/>
    </row>
    <row r="2072" spans="1:97" s="16" customFormat="1" ht="12.75" customHeight="1">
      <c r="A2072" s="262"/>
      <c r="B2072" s="969" t="s">
        <v>33</v>
      </c>
      <c r="C2072" s="970"/>
      <c r="D2072" s="971"/>
      <c r="E2072" s="1292" t="s">
        <v>1534</v>
      </c>
      <c r="F2072" s="909"/>
      <c r="G2072" s="909"/>
      <c r="H2072" s="909"/>
      <c r="I2072" s="909"/>
      <c r="J2072" s="909"/>
      <c r="K2072" s="909"/>
      <c r="L2072" s="909"/>
      <c r="M2072" s="909"/>
      <c r="N2072" s="909"/>
      <c r="O2072" s="909"/>
      <c r="P2072" s="909"/>
      <c r="Q2072" s="909"/>
      <c r="R2072" s="909"/>
      <c r="S2072" s="909"/>
      <c r="T2072" s="909"/>
      <c r="U2072" s="909"/>
      <c r="V2072" s="909"/>
      <c r="W2072" s="909"/>
      <c r="X2072" s="909"/>
      <c r="Y2072" s="909"/>
      <c r="Z2072" s="909"/>
      <c r="AA2072" s="909"/>
      <c r="AB2072" s="909"/>
      <c r="AC2072" s="909"/>
      <c r="AD2072" s="909"/>
      <c r="AE2072" s="909"/>
      <c r="AF2072" s="909"/>
      <c r="AG2072" s="909"/>
      <c r="AH2072" s="909"/>
      <c r="AI2072" s="909"/>
      <c r="AJ2072" s="909"/>
      <c r="AK2072" s="909"/>
      <c r="AL2072" s="909"/>
      <c r="AM2072" s="909"/>
      <c r="AN2072" s="909"/>
      <c r="AO2072" s="909"/>
      <c r="AP2072" s="909"/>
      <c r="AQ2072" s="909"/>
      <c r="AR2072" s="909"/>
      <c r="AS2072" s="909"/>
      <c r="AT2072" s="909"/>
      <c r="AU2072" s="909"/>
      <c r="AV2072" s="909"/>
      <c r="AW2072" s="909"/>
      <c r="AX2072" s="909"/>
      <c r="AY2072" s="909"/>
      <c r="AZ2072" s="909"/>
      <c r="BA2072" s="909"/>
      <c r="BB2072" s="909"/>
      <c r="BC2072" s="909"/>
      <c r="BD2072" s="909"/>
      <c r="BE2072" s="909"/>
      <c r="BF2072" s="910"/>
      <c r="BG2072" s="899"/>
      <c r="BH2072" s="900"/>
      <c r="BI2072" s="900"/>
      <c r="BJ2072" s="900"/>
      <c r="BK2072" s="900"/>
      <c r="BL2072" s="901"/>
      <c r="BM2072" s="137"/>
      <c r="BN2072" s="137"/>
      <c r="BO2072" s="137"/>
      <c r="BP2072" s="137"/>
      <c r="BQ2072" s="137"/>
      <c r="BR2072" s="137"/>
      <c r="BS2072" s="137"/>
      <c r="BT2072" s="137"/>
      <c r="BU2072" s="137"/>
      <c r="BV2072" s="137"/>
      <c r="BW2072" s="137"/>
      <c r="BX2072" s="137"/>
      <c r="BY2072" s="137"/>
      <c r="BZ2072" s="137"/>
      <c r="CA2072" s="137"/>
      <c r="CB2072" s="137"/>
    </row>
    <row r="2073" spans="1:97" s="16" customFormat="1" ht="12.75" customHeight="1">
      <c r="A2073" s="262"/>
      <c r="B2073" s="975"/>
      <c r="C2073" s="976"/>
      <c r="D2073" s="977"/>
      <c r="E2073" s="914"/>
      <c r="F2073" s="915"/>
      <c r="G2073" s="915"/>
      <c r="H2073" s="915"/>
      <c r="I2073" s="915"/>
      <c r="J2073" s="915"/>
      <c r="K2073" s="915"/>
      <c r="L2073" s="915"/>
      <c r="M2073" s="915"/>
      <c r="N2073" s="915"/>
      <c r="O2073" s="915"/>
      <c r="P2073" s="915"/>
      <c r="Q2073" s="915"/>
      <c r="R2073" s="915"/>
      <c r="S2073" s="915"/>
      <c r="T2073" s="915"/>
      <c r="U2073" s="915"/>
      <c r="V2073" s="915"/>
      <c r="W2073" s="915"/>
      <c r="X2073" s="915"/>
      <c r="Y2073" s="915"/>
      <c r="Z2073" s="915"/>
      <c r="AA2073" s="915"/>
      <c r="AB2073" s="915"/>
      <c r="AC2073" s="915"/>
      <c r="AD2073" s="915"/>
      <c r="AE2073" s="915"/>
      <c r="AF2073" s="915"/>
      <c r="AG2073" s="915"/>
      <c r="AH2073" s="915"/>
      <c r="AI2073" s="915"/>
      <c r="AJ2073" s="915"/>
      <c r="AK2073" s="915"/>
      <c r="AL2073" s="915"/>
      <c r="AM2073" s="915"/>
      <c r="AN2073" s="915"/>
      <c r="AO2073" s="915"/>
      <c r="AP2073" s="915"/>
      <c r="AQ2073" s="915"/>
      <c r="AR2073" s="915"/>
      <c r="AS2073" s="915"/>
      <c r="AT2073" s="915"/>
      <c r="AU2073" s="915"/>
      <c r="AV2073" s="915"/>
      <c r="AW2073" s="915"/>
      <c r="AX2073" s="915"/>
      <c r="AY2073" s="915"/>
      <c r="AZ2073" s="915"/>
      <c r="BA2073" s="915"/>
      <c r="BB2073" s="915"/>
      <c r="BC2073" s="915"/>
      <c r="BD2073" s="915"/>
      <c r="BE2073" s="915"/>
      <c r="BF2073" s="916"/>
      <c r="BG2073" s="905"/>
      <c r="BH2073" s="906"/>
      <c r="BI2073" s="906"/>
      <c r="BJ2073" s="906"/>
      <c r="BK2073" s="906"/>
      <c r="BL2073" s="907"/>
      <c r="BM2073" s="137"/>
      <c r="BN2073" s="137"/>
      <c r="BO2073" s="137"/>
      <c r="BP2073" s="137"/>
      <c r="BQ2073" s="137"/>
      <c r="BR2073" s="137"/>
      <c r="BS2073" s="137"/>
      <c r="BT2073" s="137"/>
      <c r="BU2073" s="137"/>
      <c r="BV2073" s="137"/>
      <c r="BW2073" s="137"/>
      <c r="BX2073" s="137"/>
      <c r="BY2073" s="137"/>
      <c r="BZ2073" s="137"/>
      <c r="CA2073" s="137"/>
      <c r="CB2073" s="137"/>
    </row>
    <row r="2074" spans="1:97" s="827" customFormat="1" ht="9.75" customHeight="1">
      <c r="BG2074" s="828"/>
      <c r="BH2074" s="828"/>
      <c r="BI2074" s="828"/>
      <c r="BJ2074" s="828"/>
      <c r="BK2074" s="828"/>
      <c r="BL2074" s="829"/>
      <c r="BM2074" s="829"/>
      <c r="BN2074" s="829"/>
      <c r="BO2074" s="829"/>
      <c r="BP2074" s="829"/>
      <c r="BQ2074" s="829"/>
      <c r="BR2074" s="829"/>
      <c r="BS2074" s="829"/>
      <c r="BT2074" s="829"/>
      <c r="BU2074" s="829"/>
      <c r="BV2074" s="829"/>
      <c r="BW2074" s="829"/>
      <c r="BX2074" s="829"/>
      <c r="BY2074" s="829"/>
      <c r="BZ2074" s="829"/>
      <c r="CA2074" s="829"/>
    </row>
    <row r="2075" spans="1:97" s="830" customFormat="1" ht="12.75" customHeight="1">
      <c r="B2075" s="831"/>
      <c r="C2075" s="831"/>
      <c r="D2075" s="831"/>
      <c r="E2075" s="858" t="s">
        <v>1513</v>
      </c>
      <c r="F2075" s="859"/>
      <c r="G2075" s="859"/>
      <c r="H2075" s="859"/>
      <c r="I2075" s="859"/>
      <c r="J2075" s="859"/>
      <c r="K2075" s="859"/>
      <c r="L2075" s="859"/>
      <c r="M2075" s="859"/>
      <c r="N2075" s="859"/>
      <c r="O2075" s="859"/>
      <c r="P2075" s="859"/>
      <c r="Q2075" s="859"/>
      <c r="R2075" s="859"/>
      <c r="S2075" s="859"/>
      <c r="T2075" s="859"/>
      <c r="U2075" s="859"/>
      <c r="V2075" s="859"/>
      <c r="W2075" s="859"/>
      <c r="X2075" s="859"/>
      <c r="Y2075" s="859"/>
      <c r="Z2075" s="859"/>
      <c r="AA2075" s="859"/>
      <c r="AB2075" s="859"/>
      <c r="AC2075" s="859"/>
      <c r="AD2075" s="859"/>
      <c r="AE2075" s="860"/>
      <c r="AF2075" s="864"/>
      <c r="AG2075" s="865"/>
      <c r="AH2075" s="865"/>
      <c r="AI2075" s="865"/>
      <c r="AJ2075" s="865"/>
      <c r="AK2075" s="865"/>
      <c r="AL2075" s="865"/>
      <c r="AM2075" s="865"/>
      <c r="AN2075" s="865"/>
      <c r="AO2075" s="865"/>
      <c r="AP2075" s="866"/>
      <c r="AQ2075" s="870"/>
      <c r="AR2075" s="870"/>
      <c r="AS2075" s="870"/>
      <c r="AT2075" s="870"/>
      <c r="AU2075" s="870"/>
      <c r="AV2075" s="870"/>
      <c r="AW2075" s="870"/>
      <c r="AX2075" s="870"/>
      <c r="AY2075" s="870"/>
      <c r="AZ2075" s="870"/>
      <c r="BA2075" s="870"/>
      <c r="BB2075" s="870"/>
      <c r="BC2075" s="870"/>
      <c r="BD2075" s="870"/>
      <c r="BE2075" s="870"/>
      <c r="BF2075" s="870"/>
      <c r="BG2075" s="832"/>
      <c r="BH2075" s="832"/>
      <c r="BI2075" s="832"/>
      <c r="BJ2075" s="832"/>
      <c r="BK2075" s="832"/>
      <c r="BL2075" s="832"/>
      <c r="BM2075" s="857" t="s">
        <v>82</v>
      </c>
      <c r="BN2075" s="857"/>
      <c r="BO2075" s="857"/>
      <c r="BP2075" s="857"/>
      <c r="BQ2075" s="857"/>
      <c r="BR2075" s="857"/>
      <c r="BS2075" s="857"/>
      <c r="BT2075" s="857"/>
      <c r="BU2075" s="857"/>
      <c r="BV2075" s="857"/>
      <c r="BW2075" s="857"/>
      <c r="BX2075" s="832"/>
      <c r="BY2075" s="832"/>
      <c r="BZ2075" s="832"/>
      <c r="CA2075" s="832"/>
      <c r="CB2075" s="832"/>
      <c r="CC2075" s="832"/>
      <c r="CD2075" s="832"/>
      <c r="CE2075" s="832"/>
      <c r="CF2075" s="832"/>
      <c r="CG2075" s="832"/>
      <c r="CH2075" s="832"/>
      <c r="CK2075" s="833"/>
      <c r="CL2075" s="834"/>
      <c r="CM2075" s="834"/>
      <c r="CN2075" s="834"/>
      <c r="CO2075" s="834"/>
      <c r="CP2075" s="834"/>
      <c r="CQ2075" s="834"/>
      <c r="CR2075" s="834"/>
      <c r="CS2075" s="834"/>
    </row>
    <row r="2076" spans="1:97" s="830" customFormat="1" ht="12.75" customHeight="1">
      <c r="B2076" s="831"/>
      <c r="C2076" s="831"/>
      <c r="D2076" s="831"/>
      <c r="E2076" s="861"/>
      <c r="F2076" s="862"/>
      <c r="G2076" s="862"/>
      <c r="H2076" s="862"/>
      <c r="I2076" s="862"/>
      <c r="J2076" s="862"/>
      <c r="K2076" s="862"/>
      <c r="L2076" s="862"/>
      <c r="M2076" s="862"/>
      <c r="N2076" s="862"/>
      <c r="O2076" s="862"/>
      <c r="P2076" s="862"/>
      <c r="Q2076" s="862"/>
      <c r="R2076" s="862"/>
      <c r="S2076" s="862"/>
      <c r="T2076" s="862"/>
      <c r="U2076" s="862"/>
      <c r="V2076" s="862"/>
      <c r="W2076" s="862"/>
      <c r="X2076" s="862"/>
      <c r="Y2076" s="862"/>
      <c r="Z2076" s="862"/>
      <c r="AA2076" s="862"/>
      <c r="AB2076" s="862"/>
      <c r="AC2076" s="862"/>
      <c r="AD2076" s="862"/>
      <c r="AE2076" s="863"/>
      <c r="AF2076" s="867"/>
      <c r="AG2076" s="868"/>
      <c r="AH2076" s="868"/>
      <c r="AI2076" s="868"/>
      <c r="AJ2076" s="868"/>
      <c r="AK2076" s="868"/>
      <c r="AL2076" s="868"/>
      <c r="AM2076" s="868"/>
      <c r="AN2076" s="868"/>
      <c r="AO2076" s="868"/>
      <c r="AP2076" s="869"/>
      <c r="AQ2076" s="870"/>
      <c r="AR2076" s="870"/>
      <c r="AS2076" s="870"/>
      <c r="AT2076" s="870"/>
      <c r="AU2076" s="870"/>
      <c r="AV2076" s="870"/>
      <c r="AW2076" s="870"/>
      <c r="AX2076" s="870"/>
      <c r="AY2076" s="870"/>
      <c r="AZ2076" s="870"/>
      <c r="BA2076" s="870"/>
      <c r="BB2076" s="870"/>
      <c r="BC2076" s="870"/>
      <c r="BD2076" s="870"/>
      <c r="BE2076" s="870"/>
      <c r="BF2076" s="870"/>
      <c r="BG2076" s="832"/>
      <c r="BH2076" s="832"/>
      <c r="BI2076" s="832"/>
      <c r="BJ2076" s="832"/>
      <c r="BK2076" s="832"/>
      <c r="BL2076" s="832"/>
      <c r="BM2076" s="832"/>
      <c r="BN2076" s="832"/>
      <c r="BO2076" s="832"/>
      <c r="BP2076" s="832"/>
      <c r="BQ2076" s="832"/>
      <c r="BR2076" s="832"/>
      <c r="BS2076" s="832"/>
      <c r="BT2076" s="832"/>
      <c r="BU2076" s="832"/>
      <c r="BV2076" s="832"/>
      <c r="BW2076" s="832"/>
      <c r="BX2076" s="832"/>
      <c r="BY2076" s="832"/>
      <c r="BZ2076" s="832"/>
      <c r="CA2076" s="832"/>
      <c r="CB2076" s="832"/>
      <c r="CC2076" s="832"/>
      <c r="CD2076" s="832"/>
      <c r="CE2076" s="832"/>
      <c r="CF2076" s="832"/>
      <c r="CG2076" s="832"/>
      <c r="CH2076" s="832"/>
      <c r="CK2076" s="833"/>
      <c r="CL2076" s="833"/>
      <c r="CM2076" s="833"/>
      <c r="CN2076" s="833"/>
      <c r="CO2076" s="833"/>
      <c r="CP2076" s="834"/>
      <c r="CQ2076" s="834"/>
      <c r="CR2076" s="834"/>
      <c r="CS2076" s="834"/>
    </row>
    <row r="2077" spans="1:97" s="35" customFormat="1" ht="12" customHeight="1">
      <c r="A2077" s="264"/>
      <c r="B2077" s="36"/>
      <c r="C2077" s="36"/>
      <c r="D2077" s="36"/>
      <c r="E2077" s="36"/>
      <c r="F2077" s="36"/>
      <c r="G2077" s="36"/>
      <c r="H2077" s="36"/>
      <c r="I2077" s="36"/>
      <c r="J2077" s="36"/>
      <c r="K2077" s="36"/>
      <c r="L2077" s="36"/>
      <c r="M2077" s="36"/>
      <c r="N2077" s="36"/>
      <c r="O2077" s="36"/>
      <c r="P2077" s="36"/>
      <c r="Q2077" s="36"/>
      <c r="R2077" s="36"/>
      <c r="S2077" s="36"/>
      <c r="BG2077" s="102"/>
      <c r="BH2077" s="102"/>
      <c r="BI2077" s="102"/>
      <c r="BJ2077" s="102"/>
      <c r="BK2077" s="102"/>
      <c r="BL2077" s="102"/>
      <c r="BM2077" s="130"/>
      <c r="BN2077" s="130"/>
      <c r="BO2077" s="130"/>
      <c r="BP2077" s="130"/>
      <c r="BQ2077" s="130"/>
      <c r="BR2077" s="130"/>
      <c r="BS2077" s="130"/>
      <c r="BT2077" s="130"/>
      <c r="BU2077" s="130"/>
      <c r="BV2077" s="130"/>
      <c r="BW2077" s="130"/>
      <c r="BX2077" s="130"/>
      <c r="BY2077" s="130"/>
      <c r="BZ2077" s="130"/>
      <c r="CA2077" s="130"/>
      <c r="CB2077" s="130"/>
    </row>
    <row r="2078" spans="1:97" s="14" customFormat="1" ht="20.100000000000001" customHeight="1">
      <c r="A2078" s="113" t="s">
        <v>1075</v>
      </c>
      <c r="B2078" s="90"/>
      <c r="C2078" s="90"/>
      <c r="D2078" s="11"/>
      <c r="E2078" s="12"/>
      <c r="F2078" s="12"/>
      <c r="G2078" s="12"/>
      <c r="H2078" s="12"/>
      <c r="I2078" s="12"/>
      <c r="J2078" s="12"/>
      <c r="K2078" s="12"/>
      <c r="L2078" s="12"/>
      <c r="M2078" s="12"/>
      <c r="N2078" s="12"/>
      <c r="O2078" s="12"/>
      <c r="P2078" s="12"/>
      <c r="Q2078" s="12"/>
      <c r="R2078" s="12"/>
      <c r="S2078" s="12"/>
      <c r="T2078" s="12"/>
      <c r="U2078" s="12"/>
      <c r="V2078" s="12"/>
      <c r="W2078" s="13"/>
      <c r="X2078" s="13"/>
      <c r="Y2078" s="13"/>
      <c r="Z2078" s="13"/>
      <c r="AA2078" s="13"/>
      <c r="AB2078" s="13"/>
      <c r="AC2078" s="13"/>
      <c r="AD2078" s="13"/>
      <c r="AE2078" s="13"/>
      <c r="AF2078" s="13"/>
      <c r="AG2078" s="13"/>
      <c r="AH2078" s="13"/>
      <c r="AI2078" s="13"/>
      <c r="AJ2078" s="13"/>
      <c r="AK2078" s="13"/>
      <c r="AL2078" s="13"/>
      <c r="AM2078" s="13"/>
      <c r="AN2078" s="13"/>
      <c r="AO2078" s="13"/>
      <c r="AP2078" s="13"/>
      <c r="BG2078" s="93"/>
      <c r="BH2078" s="93"/>
      <c r="BI2078" s="93"/>
      <c r="BJ2078" s="93"/>
      <c r="BK2078" s="93"/>
      <c r="BL2078" s="93"/>
      <c r="BM2078" s="101"/>
      <c r="BN2078" s="101"/>
      <c r="BO2078" s="101"/>
      <c r="BP2078" s="101"/>
      <c r="BQ2078" s="101"/>
      <c r="BR2078" s="101"/>
      <c r="BS2078" s="101"/>
      <c r="BT2078" s="101"/>
      <c r="BU2078" s="101"/>
      <c r="BV2078" s="101"/>
      <c r="BW2078" s="101"/>
      <c r="BX2078" s="101"/>
      <c r="BY2078" s="101"/>
      <c r="BZ2078" s="101"/>
      <c r="CA2078" s="101"/>
      <c r="CB2078" s="101"/>
    </row>
    <row r="2079" spans="1:97" s="15" customFormat="1" ht="17.25" customHeight="1">
      <c r="A2079" s="113"/>
      <c r="B2079" s="925" t="s">
        <v>1573</v>
      </c>
      <c r="C2079" s="926"/>
      <c r="D2079" s="926"/>
      <c r="E2079" s="926"/>
      <c r="F2079" s="926"/>
      <c r="G2079" s="926"/>
      <c r="H2079" s="926"/>
      <c r="I2079" s="926"/>
      <c r="J2079" s="926"/>
      <c r="K2079" s="926"/>
      <c r="L2079" s="926"/>
      <c r="M2079" s="926"/>
      <c r="N2079" s="926"/>
      <c r="O2079" s="926"/>
      <c r="P2079" s="926"/>
      <c r="Q2079" s="926"/>
      <c r="R2079" s="926"/>
      <c r="S2079" s="926"/>
      <c r="T2079" s="926"/>
      <c r="U2079" s="926"/>
      <c r="V2079" s="926"/>
      <c r="W2079" s="926"/>
      <c r="X2079" s="926"/>
      <c r="Y2079" s="926"/>
      <c r="Z2079" s="926"/>
      <c r="AA2079" s="926"/>
      <c r="AB2079" s="926"/>
      <c r="AC2079" s="926"/>
      <c r="AD2079" s="926"/>
      <c r="AE2079" s="926"/>
      <c r="AF2079" s="926"/>
      <c r="AG2079" s="926"/>
      <c r="AH2079" s="926"/>
      <c r="AI2079" s="926"/>
      <c r="AJ2079" s="926"/>
      <c r="AK2079" s="926"/>
      <c r="AL2079" s="926"/>
      <c r="AM2079" s="926"/>
      <c r="AN2079" s="926"/>
      <c r="AO2079" s="926"/>
      <c r="AP2079" s="926"/>
      <c r="AQ2079" s="926"/>
      <c r="AR2079" s="926"/>
      <c r="AS2079" s="926"/>
      <c r="AT2079" s="926"/>
      <c r="AU2079" s="926"/>
      <c r="AV2079" s="926"/>
      <c r="AW2079" s="926"/>
      <c r="AX2079" s="926"/>
      <c r="AY2079" s="926"/>
      <c r="AZ2079" s="926"/>
      <c r="BA2079" s="926"/>
      <c r="BB2079" s="926"/>
      <c r="BC2079" s="926"/>
      <c r="BD2079" s="926"/>
      <c r="BE2079" s="926"/>
      <c r="BF2079" s="926"/>
      <c r="BG2079" s="926"/>
      <c r="BH2079" s="926"/>
      <c r="BI2079" s="926"/>
      <c r="BJ2079" s="926"/>
      <c r="BK2079" s="926"/>
      <c r="BL2079" s="927"/>
      <c r="BM2079" s="103"/>
      <c r="BN2079" s="103"/>
      <c r="BO2079" s="103"/>
      <c r="BP2079" s="103"/>
      <c r="BQ2079" s="103"/>
      <c r="BR2079" s="103"/>
      <c r="BS2079" s="103"/>
      <c r="BT2079" s="103"/>
      <c r="BU2079" s="103"/>
    </row>
    <row r="2080" spans="1:97" s="16" customFormat="1" ht="12.75" customHeight="1">
      <c r="A2080" s="262"/>
      <c r="B2080" s="969" t="s">
        <v>30</v>
      </c>
      <c r="C2080" s="970"/>
      <c r="D2080" s="971"/>
      <c r="E2080" s="940" t="s">
        <v>493</v>
      </c>
      <c r="F2080" s="941"/>
      <c r="G2080" s="941"/>
      <c r="H2080" s="941"/>
      <c r="I2080" s="941"/>
      <c r="J2080" s="941"/>
      <c r="K2080" s="941"/>
      <c r="L2080" s="941"/>
      <c r="M2080" s="941"/>
      <c r="N2080" s="941"/>
      <c r="O2080" s="941"/>
      <c r="P2080" s="941"/>
      <c r="Q2080" s="941"/>
      <c r="R2080" s="941"/>
      <c r="S2080" s="941"/>
      <c r="T2080" s="941"/>
      <c r="U2080" s="941"/>
      <c r="V2080" s="941"/>
      <c r="W2080" s="941"/>
      <c r="X2080" s="941"/>
      <c r="Y2080" s="941"/>
      <c r="Z2080" s="941"/>
      <c r="AA2080" s="941"/>
      <c r="AB2080" s="941"/>
      <c r="AC2080" s="941"/>
      <c r="AD2080" s="941"/>
      <c r="AE2080" s="941"/>
      <c r="AF2080" s="941"/>
      <c r="AG2080" s="941"/>
      <c r="AH2080" s="941"/>
      <c r="AI2080" s="941"/>
      <c r="AJ2080" s="941"/>
      <c r="AK2080" s="941"/>
      <c r="AL2080" s="941"/>
      <c r="AM2080" s="941"/>
      <c r="AN2080" s="941"/>
      <c r="AO2080" s="941"/>
      <c r="AP2080" s="941"/>
      <c r="AQ2080" s="941"/>
      <c r="AR2080" s="941"/>
      <c r="AS2080" s="941"/>
      <c r="AT2080" s="941"/>
      <c r="AU2080" s="941"/>
      <c r="AV2080" s="941"/>
      <c r="AW2080" s="941"/>
      <c r="AX2080" s="941"/>
      <c r="AY2080" s="941"/>
      <c r="AZ2080" s="941"/>
      <c r="BA2080" s="941"/>
      <c r="BB2080" s="941"/>
      <c r="BC2080" s="941"/>
      <c r="BD2080" s="941"/>
      <c r="BE2080" s="941"/>
      <c r="BF2080" s="942"/>
      <c r="BG2080" s="899"/>
      <c r="BH2080" s="900"/>
      <c r="BI2080" s="900"/>
      <c r="BJ2080" s="900"/>
      <c r="BK2080" s="900"/>
      <c r="BL2080" s="901"/>
      <c r="BM2080" s="137"/>
      <c r="BN2080" s="137"/>
      <c r="BO2080" s="137"/>
      <c r="BP2080" s="137"/>
      <c r="BQ2080" s="137"/>
      <c r="BR2080" s="137"/>
      <c r="BS2080" s="137"/>
      <c r="BT2080" s="137"/>
      <c r="BU2080" s="137"/>
      <c r="BV2080" s="137"/>
      <c r="BW2080" s="137"/>
      <c r="BX2080" s="137"/>
      <c r="BY2080" s="137"/>
      <c r="BZ2080" s="137"/>
      <c r="CA2080" s="137"/>
      <c r="CB2080" s="137"/>
    </row>
    <row r="2081" spans="1:80" s="16" customFormat="1" ht="12.75" customHeight="1">
      <c r="A2081" s="262"/>
      <c r="B2081" s="972"/>
      <c r="C2081" s="973"/>
      <c r="D2081" s="974"/>
      <c r="E2081" s="943"/>
      <c r="F2081" s="944"/>
      <c r="G2081" s="944"/>
      <c r="H2081" s="944"/>
      <c r="I2081" s="944"/>
      <c r="J2081" s="944"/>
      <c r="K2081" s="944"/>
      <c r="L2081" s="944"/>
      <c r="M2081" s="944"/>
      <c r="N2081" s="944"/>
      <c r="O2081" s="944"/>
      <c r="P2081" s="944"/>
      <c r="Q2081" s="944"/>
      <c r="R2081" s="944"/>
      <c r="S2081" s="944"/>
      <c r="T2081" s="944"/>
      <c r="U2081" s="944"/>
      <c r="V2081" s="944"/>
      <c r="W2081" s="944"/>
      <c r="X2081" s="944"/>
      <c r="Y2081" s="944"/>
      <c r="Z2081" s="944"/>
      <c r="AA2081" s="944"/>
      <c r="AB2081" s="944"/>
      <c r="AC2081" s="944"/>
      <c r="AD2081" s="944"/>
      <c r="AE2081" s="944"/>
      <c r="AF2081" s="944"/>
      <c r="AG2081" s="944"/>
      <c r="AH2081" s="944"/>
      <c r="AI2081" s="944"/>
      <c r="AJ2081" s="944"/>
      <c r="AK2081" s="944"/>
      <c r="AL2081" s="944"/>
      <c r="AM2081" s="944"/>
      <c r="AN2081" s="944"/>
      <c r="AO2081" s="944"/>
      <c r="AP2081" s="944"/>
      <c r="AQ2081" s="944"/>
      <c r="AR2081" s="944"/>
      <c r="AS2081" s="944"/>
      <c r="AT2081" s="944"/>
      <c r="AU2081" s="944"/>
      <c r="AV2081" s="944"/>
      <c r="AW2081" s="944"/>
      <c r="AX2081" s="944"/>
      <c r="AY2081" s="944"/>
      <c r="AZ2081" s="944"/>
      <c r="BA2081" s="944"/>
      <c r="BB2081" s="944"/>
      <c r="BC2081" s="944"/>
      <c r="BD2081" s="944"/>
      <c r="BE2081" s="944"/>
      <c r="BF2081" s="945"/>
      <c r="BG2081" s="902"/>
      <c r="BH2081" s="903"/>
      <c r="BI2081" s="903"/>
      <c r="BJ2081" s="903"/>
      <c r="BK2081" s="903"/>
      <c r="BL2081" s="904"/>
      <c r="BM2081" s="137"/>
      <c r="BN2081" s="137"/>
      <c r="BO2081" s="137"/>
      <c r="BP2081" s="137"/>
      <c r="BQ2081" s="137"/>
      <c r="BR2081" s="137"/>
      <c r="BS2081" s="137"/>
      <c r="BT2081" s="137"/>
      <c r="BU2081" s="137"/>
      <c r="BV2081" s="137"/>
      <c r="BW2081" s="137"/>
      <c r="BX2081" s="137"/>
      <c r="BY2081" s="137"/>
      <c r="BZ2081" s="137"/>
      <c r="CA2081" s="137"/>
      <c r="CB2081" s="137"/>
    </row>
    <row r="2082" spans="1:80" s="16" customFormat="1" ht="12.75" customHeight="1">
      <c r="A2082" s="265"/>
      <c r="B2082" s="972"/>
      <c r="C2082" s="973"/>
      <c r="D2082" s="974"/>
      <c r="E2082" s="951" t="s">
        <v>6</v>
      </c>
      <c r="F2082" s="952"/>
      <c r="G2082" s="949" t="s">
        <v>498</v>
      </c>
      <c r="H2082" s="949"/>
      <c r="I2082" s="949"/>
      <c r="J2082" s="949"/>
      <c r="K2082" s="949"/>
      <c r="L2082" s="949"/>
      <c r="M2082" s="949"/>
      <c r="N2082" s="949"/>
      <c r="O2082" s="949"/>
      <c r="P2082" s="949"/>
      <c r="Q2082" s="949"/>
      <c r="R2082" s="949"/>
      <c r="S2082" s="949"/>
      <c r="T2082" s="949"/>
      <c r="U2082" s="949"/>
      <c r="V2082" s="949"/>
      <c r="W2082" s="949"/>
      <c r="X2082" s="949"/>
      <c r="Y2082" s="949"/>
      <c r="Z2082" s="949"/>
      <c r="AA2082" s="949"/>
      <c r="AB2082" s="949"/>
      <c r="AC2082" s="949"/>
      <c r="AD2082" s="949"/>
      <c r="AE2082" s="949"/>
      <c r="AF2082" s="949"/>
      <c r="AG2082" s="949"/>
      <c r="AH2082" s="949"/>
      <c r="AI2082" s="949"/>
      <c r="AJ2082" s="949"/>
      <c r="AK2082" s="949"/>
      <c r="AL2082" s="949"/>
      <c r="AM2082" s="949"/>
      <c r="AN2082" s="949"/>
      <c r="AO2082" s="949"/>
      <c r="AP2082" s="949"/>
      <c r="AQ2082" s="949"/>
      <c r="AR2082" s="949"/>
      <c r="AS2082" s="949"/>
      <c r="AT2082" s="949"/>
      <c r="AU2082" s="949"/>
      <c r="AV2082" s="949"/>
      <c r="AW2082" s="949"/>
      <c r="AX2082" s="949"/>
      <c r="AY2082" s="949"/>
      <c r="AZ2082" s="949"/>
      <c r="BA2082" s="949"/>
      <c r="BB2082" s="949"/>
      <c r="BC2082" s="949"/>
      <c r="BD2082" s="949"/>
      <c r="BE2082" s="949"/>
      <c r="BF2082" s="950"/>
      <c r="BG2082" s="902"/>
      <c r="BH2082" s="903"/>
      <c r="BI2082" s="903"/>
      <c r="BJ2082" s="903"/>
      <c r="BK2082" s="903"/>
      <c r="BL2082" s="904"/>
      <c r="BM2082" s="137"/>
      <c r="BN2082" s="137"/>
      <c r="BO2082" s="137"/>
      <c r="BP2082" s="137"/>
      <c r="BQ2082" s="137"/>
      <c r="BR2082" s="137"/>
      <c r="BS2082" s="137"/>
      <c r="BT2082" s="137"/>
      <c r="BU2082" s="137"/>
      <c r="BV2082" s="137"/>
      <c r="BW2082" s="137"/>
      <c r="BX2082" s="137"/>
      <c r="BY2082" s="137"/>
      <c r="BZ2082" s="137"/>
      <c r="CA2082" s="137"/>
      <c r="CB2082" s="137"/>
    </row>
    <row r="2083" spans="1:80" s="16" customFormat="1" ht="12.75" customHeight="1">
      <c r="A2083" s="265"/>
      <c r="B2083" s="972"/>
      <c r="C2083" s="973"/>
      <c r="D2083" s="974"/>
      <c r="E2083" s="951" t="s">
        <v>3</v>
      </c>
      <c r="F2083" s="952"/>
      <c r="G2083" s="949" t="s">
        <v>499</v>
      </c>
      <c r="H2083" s="949"/>
      <c r="I2083" s="949"/>
      <c r="J2083" s="949"/>
      <c r="K2083" s="949"/>
      <c r="L2083" s="949"/>
      <c r="M2083" s="949"/>
      <c r="N2083" s="949"/>
      <c r="O2083" s="949"/>
      <c r="P2083" s="949"/>
      <c r="Q2083" s="949"/>
      <c r="R2083" s="949"/>
      <c r="S2083" s="949"/>
      <c r="T2083" s="949"/>
      <c r="U2083" s="949"/>
      <c r="V2083" s="949"/>
      <c r="W2083" s="949"/>
      <c r="X2083" s="949"/>
      <c r="Y2083" s="949"/>
      <c r="Z2083" s="949"/>
      <c r="AA2083" s="949"/>
      <c r="AB2083" s="949"/>
      <c r="AC2083" s="949"/>
      <c r="AD2083" s="949"/>
      <c r="AE2083" s="949"/>
      <c r="AF2083" s="949"/>
      <c r="AG2083" s="949"/>
      <c r="AH2083" s="949"/>
      <c r="AI2083" s="949"/>
      <c r="AJ2083" s="949"/>
      <c r="AK2083" s="949"/>
      <c r="AL2083" s="949"/>
      <c r="AM2083" s="949"/>
      <c r="AN2083" s="949"/>
      <c r="AO2083" s="949"/>
      <c r="AP2083" s="949"/>
      <c r="AQ2083" s="949"/>
      <c r="AR2083" s="949"/>
      <c r="AS2083" s="949"/>
      <c r="AT2083" s="949"/>
      <c r="AU2083" s="949"/>
      <c r="AV2083" s="949"/>
      <c r="AW2083" s="949"/>
      <c r="AX2083" s="949"/>
      <c r="AY2083" s="949"/>
      <c r="AZ2083" s="949"/>
      <c r="BA2083" s="949"/>
      <c r="BB2083" s="949"/>
      <c r="BC2083" s="949"/>
      <c r="BD2083" s="949"/>
      <c r="BE2083" s="949"/>
      <c r="BF2083" s="950"/>
      <c r="BG2083" s="902"/>
      <c r="BH2083" s="903"/>
      <c r="BI2083" s="903"/>
      <c r="BJ2083" s="903"/>
      <c r="BK2083" s="903"/>
      <c r="BL2083" s="904"/>
      <c r="BM2083" s="137"/>
      <c r="BN2083" s="137"/>
      <c r="BO2083" s="137"/>
      <c r="BP2083" s="137"/>
      <c r="BQ2083" s="137"/>
      <c r="BR2083" s="137"/>
      <c r="BS2083" s="137"/>
      <c r="BT2083" s="137"/>
      <c r="BU2083" s="137"/>
      <c r="BV2083" s="137"/>
      <c r="BW2083" s="137"/>
      <c r="BX2083" s="137"/>
      <c r="BY2083" s="137"/>
      <c r="BZ2083" s="137"/>
      <c r="CA2083" s="137"/>
      <c r="CB2083" s="137"/>
    </row>
    <row r="2084" spans="1:80" s="16" customFormat="1" ht="12.75" customHeight="1">
      <c r="A2084" s="265"/>
      <c r="B2084" s="972"/>
      <c r="C2084" s="973"/>
      <c r="D2084" s="974"/>
      <c r="E2084" s="951" t="s">
        <v>4</v>
      </c>
      <c r="F2084" s="952"/>
      <c r="G2084" s="949" t="s">
        <v>890</v>
      </c>
      <c r="H2084" s="949"/>
      <c r="I2084" s="949"/>
      <c r="J2084" s="949"/>
      <c r="K2084" s="949"/>
      <c r="L2084" s="949"/>
      <c r="M2084" s="949"/>
      <c r="N2084" s="949"/>
      <c r="O2084" s="949"/>
      <c r="P2084" s="949"/>
      <c r="Q2084" s="949"/>
      <c r="R2084" s="949"/>
      <c r="S2084" s="949"/>
      <c r="T2084" s="949"/>
      <c r="U2084" s="949"/>
      <c r="V2084" s="949"/>
      <c r="W2084" s="949"/>
      <c r="X2084" s="949"/>
      <c r="Y2084" s="949"/>
      <c r="Z2084" s="949"/>
      <c r="AA2084" s="949"/>
      <c r="AB2084" s="949"/>
      <c r="AC2084" s="949"/>
      <c r="AD2084" s="949"/>
      <c r="AE2084" s="949"/>
      <c r="AF2084" s="949"/>
      <c r="AG2084" s="949"/>
      <c r="AH2084" s="949"/>
      <c r="AI2084" s="949"/>
      <c r="AJ2084" s="949"/>
      <c r="AK2084" s="949"/>
      <c r="AL2084" s="949"/>
      <c r="AM2084" s="949"/>
      <c r="AN2084" s="949"/>
      <c r="AO2084" s="949"/>
      <c r="AP2084" s="949"/>
      <c r="AQ2084" s="949"/>
      <c r="AR2084" s="949"/>
      <c r="AS2084" s="949"/>
      <c r="AT2084" s="949"/>
      <c r="AU2084" s="949"/>
      <c r="AV2084" s="949"/>
      <c r="AW2084" s="949"/>
      <c r="AX2084" s="949"/>
      <c r="AY2084" s="949"/>
      <c r="AZ2084" s="949"/>
      <c r="BA2084" s="949"/>
      <c r="BB2084" s="949"/>
      <c r="BC2084" s="949"/>
      <c r="BD2084" s="949"/>
      <c r="BE2084" s="949"/>
      <c r="BF2084" s="950"/>
      <c r="BG2084" s="902"/>
      <c r="BH2084" s="903"/>
      <c r="BI2084" s="903"/>
      <c r="BJ2084" s="903"/>
      <c r="BK2084" s="903"/>
      <c r="BL2084" s="904"/>
      <c r="BM2084" s="137"/>
      <c r="BN2084" s="137"/>
      <c r="BO2084" s="137"/>
      <c r="BP2084" s="137"/>
      <c r="BQ2084" s="137"/>
      <c r="BR2084" s="137"/>
      <c r="BS2084" s="137"/>
      <c r="BT2084" s="137"/>
      <c r="BU2084" s="137"/>
      <c r="BV2084" s="137"/>
      <c r="BW2084" s="137"/>
      <c r="BX2084" s="137"/>
      <c r="BY2084" s="137"/>
      <c r="BZ2084" s="137"/>
      <c r="CA2084" s="137"/>
      <c r="CB2084" s="137"/>
    </row>
    <row r="2085" spans="1:80" s="16" customFormat="1" ht="12.75" customHeight="1">
      <c r="A2085" s="265"/>
      <c r="B2085" s="972"/>
      <c r="C2085" s="973"/>
      <c r="D2085" s="974"/>
      <c r="E2085" s="951" t="s">
        <v>5</v>
      </c>
      <c r="F2085" s="952"/>
      <c r="G2085" s="949" t="s">
        <v>891</v>
      </c>
      <c r="H2085" s="949"/>
      <c r="I2085" s="949"/>
      <c r="J2085" s="949"/>
      <c r="K2085" s="949"/>
      <c r="L2085" s="949"/>
      <c r="M2085" s="949"/>
      <c r="N2085" s="949"/>
      <c r="O2085" s="949"/>
      <c r="P2085" s="949"/>
      <c r="Q2085" s="949"/>
      <c r="R2085" s="949"/>
      <c r="S2085" s="949"/>
      <c r="T2085" s="949"/>
      <c r="U2085" s="949"/>
      <c r="V2085" s="949"/>
      <c r="W2085" s="949"/>
      <c r="X2085" s="949"/>
      <c r="Y2085" s="949"/>
      <c r="Z2085" s="949"/>
      <c r="AA2085" s="949"/>
      <c r="AB2085" s="949"/>
      <c r="AC2085" s="949"/>
      <c r="AD2085" s="949"/>
      <c r="AE2085" s="949"/>
      <c r="AF2085" s="949"/>
      <c r="AG2085" s="949"/>
      <c r="AH2085" s="949"/>
      <c r="AI2085" s="949"/>
      <c r="AJ2085" s="949"/>
      <c r="AK2085" s="949"/>
      <c r="AL2085" s="949"/>
      <c r="AM2085" s="949"/>
      <c r="AN2085" s="949"/>
      <c r="AO2085" s="949"/>
      <c r="AP2085" s="949"/>
      <c r="AQ2085" s="949"/>
      <c r="AR2085" s="949"/>
      <c r="AS2085" s="949"/>
      <c r="AT2085" s="949"/>
      <c r="AU2085" s="949"/>
      <c r="AV2085" s="949"/>
      <c r="AW2085" s="949"/>
      <c r="AX2085" s="949"/>
      <c r="AY2085" s="949"/>
      <c r="AZ2085" s="949"/>
      <c r="BA2085" s="949"/>
      <c r="BB2085" s="949"/>
      <c r="BC2085" s="949"/>
      <c r="BD2085" s="949"/>
      <c r="BE2085" s="949"/>
      <c r="BF2085" s="950"/>
      <c r="BG2085" s="902"/>
      <c r="BH2085" s="903"/>
      <c r="BI2085" s="903"/>
      <c r="BJ2085" s="903"/>
      <c r="BK2085" s="903"/>
      <c r="BL2085" s="904"/>
      <c r="BM2085" s="137"/>
      <c r="BN2085" s="137"/>
      <c r="BO2085" s="137"/>
      <c r="BP2085" s="137"/>
      <c r="BQ2085" s="137"/>
      <c r="BR2085" s="137"/>
      <c r="BS2085" s="137"/>
      <c r="BT2085" s="137"/>
      <c r="BU2085" s="137"/>
      <c r="BV2085" s="137"/>
      <c r="BW2085" s="137"/>
      <c r="BX2085" s="137"/>
      <c r="BY2085" s="137"/>
      <c r="BZ2085" s="137"/>
      <c r="CA2085" s="137"/>
      <c r="CB2085" s="137"/>
    </row>
    <row r="2086" spans="1:80" s="16" customFormat="1" ht="12.75" customHeight="1">
      <c r="A2086" s="265"/>
      <c r="B2086" s="972"/>
      <c r="C2086" s="973"/>
      <c r="D2086" s="974"/>
      <c r="E2086" s="951" t="s">
        <v>7</v>
      </c>
      <c r="F2086" s="952"/>
      <c r="G2086" s="949" t="s">
        <v>892</v>
      </c>
      <c r="H2086" s="949"/>
      <c r="I2086" s="949"/>
      <c r="J2086" s="949"/>
      <c r="K2086" s="949"/>
      <c r="L2086" s="949"/>
      <c r="M2086" s="949"/>
      <c r="N2086" s="949"/>
      <c r="O2086" s="949"/>
      <c r="P2086" s="949"/>
      <c r="Q2086" s="949"/>
      <c r="R2086" s="949"/>
      <c r="S2086" s="949"/>
      <c r="T2086" s="949"/>
      <c r="U2086" s="949"/>
      <c r="V2086" s="949"/>
      <c r="W2086" s="949"/>
      <c r="X2086" s="949"/>
      <c r="Y2086" s="949"/>
      <c r="Z2086" s="949"/>
      <c r="AA2086" s="949"/>
      <c r="AB2086" s="949"/>
      <c r="AC2086" s="949"/>
      <c r="AD2086" s="949"/>
      <c r="AE2086" s="949"/>
      <c r="AF2086" s="949"/>
      <c r="AG2086" s="949"/>
      <c r="AH2086" s="949"/>
      <c r="AI2086" s="949"/>
      <c r="AJ2086" s="949"/>
      <c r="AK2086" s="949"/>
      <c r="AL2086" s="949"/>
      <c r="AM2086" s="949"/>
      <c r="AN2086" s="949"/>
      <c r="AO2086" s="949"/>
      <c r="AP2086" s="949"/>
      <c r="AQ2086" s="949"/>
      <c r="AR2086" s="949"/>
      <c r="AS2086" s="949"/>
      <c r="AT2086" s="949"/>
      <c r="AU2086" s="949"/>
      <c r="AV2086" s="949"/>
      <c r="AW2086" s="949"/>
      <c r="AX2086" s="949"/>
      <c r="AY2086" s="949"/>
      <c r="AZ2086" s="949"/>
      <c r="BA2086" s="949"/>
      <c r="BB2086" s="949"/>
      <c r="BC2086" s="949"/>
      <c r="BD2086" s="949"/>
      <c r="BE2086" s="949"/>
      <c r="BF2086" s="950"/>
      <c r="BG2086" s="902"/>
      <c r="BH2086" s="903"/>
      <c r="BI2086" s="903"/>
      <c r="BJ2086" s="903"/>
      <c r="BK2086" s="903"/>
      <c r="BL2086" s="904"/>
      <c r="BM2086" s="137"/>
      <c r="BN2086" s="137"/>
      <c r="BO2086" s="137"/>
      <c r="BP2086" s="137"/>
      <c r="BQ2086" s="137"/>
      <c r="BR2086" s="137"/>
      <c r="BS2086" s="137"/>
      <c r="BT2086" s="137"/>
      <c r="BU2086" s="137"/>
      <c r="BV2086" s="137"/>
      <c r="BW2086" s="137"/>
      <c r="BX2086" s="137"/>
      <c r="BY2086" s="137"/>
      <c r="BZ2086" s="137"/>
      <c r="CA2086" s="137"/>
      <c r="CB2086" s="137"/>
    </row>
    <row r="2087" spans="1:80" s="16" customFormat="1" ht="3" customHeight="1">
      <c r="A2087" s="265"/>
      <c r="B2087" s="975"/>
      <c r="C2087" s="976"/>
      <c r="D2087" s="977"/>
      <c r="E2087" s="501"/>
      <c r="F2087" s="502"/>
      <c r="G2087" s="489"/>
      <c r="H2087" s="489"/>
      <c r="I2087" s="489"/>
      <c r="J2087" s="489"/>
      <c r="K2087" s="489"/>
      <c r="L2087" s="489"/>
      <c r="M2087" s="489"/>
      <c r="N2087" s="489"/>
      <c r="O2087" s="489"/>
      <c r="P2087" s="489"/>
      <c r="Q2087" s="489"/>
      <c r="R2087" s="489"/>
      <c r="S2087" s="489"/>
      <c r="T2087" s="489"/>
      <c r="U2087" s="489"/>
      <c r="V2087" s="489"/>
      <c r="W2087" s="489"/>
      <c r="X2087" s="489"/>
      <c r="Y2087" s="489"/>
      <c r="Z2087" s="489"/>
      <c r="AA2087" s="489"/>
      <c r="AB2087" s="489"/>
      <c r="AC2087" s="489"/>
      <c r="AD2087" s="489"/>
      <c r="AE2087" s="489"/>
      <c r="AF2087" s="489"/>
      <c r="AG2087" s="489"/>
      <c r="AH2087" s="489"/>
      <c r="AI2087" s="489"/>
      <c r="AJ2087" s="489"/>
      <c r="AK2087" s="489"/>
      <c r="AL2087" s="489"/>
      <c r="AM2087" s="489"/>
      <c r="AN2087" s="489"/>
      <c r="AO2087" s="489"/>
      <c r="AP2087" s="489"/>
      <c r="AQ2087" s="489"/>
      <c r="AR2087" s="489"/>
      <c r="AS2087" s="489"/>
      <c r="AT2087" s="489"/>
      <c r="AU2087" s="489"/>
      <c r="AV2087" s="489"/>
      <c r="AW2087" s="489"/>
      <c r="AX2087" s="489"/>
      <c r="AY2087" s="489"/>
      <c r="AZ2087" s="489"/>
      <c r="BA2087" s="489"/>
      <c r="BB2087" s="489"/>
      <c r="BC2087" s="489"/>
      <c r="BD2087" s="489"/>
      <c r="BE2087" s="489"/>
      <c r="BF2087" s="490"/>
      <c r="BG2087" s="905"/>
      <c r="BH2087" s="906"/>
      <c r="BI2087" s="906"/>
      <c r="BJ2087" s="906"/>
      <c r="BK2087" s="906"/>
      <c r="BL2087" s="907"/>
      <c r="BM2087" s="137"/>
      <c r="BN2087" s="137"/>
      <c r="BO2087" s="137"/>
      <c r="BP2087" s="137"/>
      <c r="BQ2087" s="137"/>
      <c r="BR2087" s="137"/>
      <c r="BS2087" s="137"/>
      <c r="BT2087" s="137"/>
      <c r="BU2087" s="137"/>
      <c r="BV2087" s="137"/>
      <c r="BW2087" s="137"/>
      <c r="BX2087" s="137"/>
      <c r="BY2087" s="137"/>
      <c r="BZ2087" s="137"/>
      <c r="CA2087" s="137"/>
      <c r="CB2087" s="137"/>
    </row>
    <row r="2088" spans="1:80" s="16" customFormat="1" ht="12" customHeight="1">
      <c r="A2088" s="262"/>
      <c r="B2088" s="969" t="s">
        <v>33</v>
      </c>
      <c r="C2088" s="970"/>
      <c r="D2088" s="971"/>
      <c r="E2088" s="908" t="s">
        <v>492</v>
      </c>
      <c r="F2088" s="909"/>
      <c r="G2088" s="909"/>
      <c r="H2088" s="909"/>
      <c r="I2088" s="909"/>
      <c r="J2088" s="909"/>
      <c r="K2088" s="909"/>
      <c r="L2088" s="909"/>
      <c r="M2088" s="909"/>
      <c r="N2088" s="909"/>
      <c r="O2088" s="909"/>
      <c r="P2088" s="909"/>
      <c r="Q2088" s="909"/>
      <c r="R2088" s="909"/>
      <c r="S2088" s="909"/>
      <c r="T2088" s="909"/>
      <c r="U2088" s="909"/>
      <c r="V2088" s="909"/>
      <c r="W2088" s="909"/>
      <c r="X2088" s="909"/>
      <c r="Y2088" s="909"/>
      <c r="Z2088" s="909"/>
      <c r="AA2088" s="909"/>
      <c r="AB2088" s="909"/>
      <c r="AC2088" s="909"/>
      <c r="AD2088" s="909"/>
      <c r="AE2088" s="909"/>
      <c r="AF2088" s="909"/>
      <c r="AG2088" s="909"/>
      <c r="AH2088" s="909"/>
      <c r="AI2088" s="909"/>
      <c r="AJ2088" s="909"/>
      <c r="AK2088" s="909"/>
      <c r="AL2088" s="909"/>
      <c r="AM2088" s="909"/>
      <c r="AN2088" s="909"/>
      <c r="AO2088" s="909"/>
      <c r="AP2088" s="909"/>
      <c r="AQ2088" s="909"/>
      <c r="AR2088" s="909"/>
      <c r="AS2088" s="909"/>
      <c r="AT2088" s="909"/>
      <c r="AU2088" s="909"/>
      <c r="AV2088" s="909"/>
      <c r="AW2088" s="909"/>
      <c r="AX2088" s="909"/>
      <c r="AY2088" s="909"/>
      <c r="AZ2088" s="909"/>
      <c r="BA2088" s="909"/>
      <c r="BB2088" s="909"/>
      <c r="BC2088" s="909"/>
      <c r="BD2088" s="909"/>
      <c r="BE2088" s="909"/>
      <c r="BF2088" s="910"/>
      <c r="BG2088" s="899"/>
      <c r="BH2088" s="900"/>
      <c r="BI2088" s="900"/>
      <c r="BJ2088" s="900"/>
      <c r="BK2088" s="900"/>
      <c r="BL2088" s="901"/>
      <c r="BM2088" s="137"/>
      <c r="BN2088" s="137"/>
      <c r="BO2088" s="137"/>
      <c r="BP2088" s="137"/>
      <c r="BQ2088" s="137"/>
      <c r="BR2088" s="137"/>
      <c r="BS2088" s="137"/>
      <c r="BT2088" s="137"/>
      <c r="BU2088" s="137"/>
      <c r="BV2088" s="137"/>
      <c r="BW2088" s="137"/>
      <c r="BX2088" s="137"/>
      <c r="BY2088" s="137"/>
      <c r="BZ2088" s="137"/>
      <c r="CA2088" s="137"/>
      <c r="CB2088" s="137"/>
    </row>
    <row r="2089" spans="1:80" s="16" customFormat="1" ht="12" customHeight="1">
      <c r="A2089" s="262"/>
      <c r="B2089" s="972"/>
      <c r="C2089" s="973"/>
      <c r="D2089" s="974"/>
      <c r="E2089" s="911"/>
      <c r="F2089" s="912"/>
      <c r="G2089" s="912"/>
      <c r="H2089" s="912"/>
      <c r="I2089" s="912"/>
      <c r="J2089" s="912"/>
      <c r="K2089" s="912"/>
      <c r="L2089" s="912"/>
      <c r="M2089" s="912"/>
      <c r="N2089" s="912"/>
      <c r="O2089" s="912"/>
      <c r="P2089" s="912"/>
      <c r="Q2089" s="912"/>
      <c r="R2089" s="912"/>
      <c r="S2089" s="912"/>
      <c r="T2089" s="912"/>
      <c r="U2089" s="912"/>
      <c r="V2089" s="912"/>
      <c r="W2089" s="912"/>
      <c r="X2089" s="912"/>
      <c r="Y2089" s="912"/>
      <c r="Z2089" s="912"/>
      <c r="AA2089" s="912"/>
      <c r="AB2089" s="912"/>
      <c r="AC2089" s="912"/>
      <c r="AD2089" s="912"/>
      <c r="AE2089" s="912"/>
      <c r="AF2089" s="912"/>
      <c r="AG2089" s="912"/>
      <c r="AH2089" s="912"/>
      <c r="AI2089" s="912"/>
      <c r="AJ2089" s="912"/>
      <c r="AK2089" s="912"/>
      <c r="AL2089" s="912"/>
      <c r="AM2089" s="912"/>
      <c r="AN2089" s="912"/>
      <c r="AO2089" s="912"/>
      <c r="AP2089" s="912"/>
      <c r="AQ2089" s="912"/>
      <c r="AR2089" s="912"/>
      <c r="AS2089" s="912"/>
      <c r="AT2089" s="912"/>
      <c r="AU2089" s="912"/>
      <c r="AV2089" s="912"/>
      <c r="AW2089" s="912"/>
      <c r="AX2089" s="912"/>
      <c r="AY2089" s="912"/>
      <c r="AZ2089" s="912"/>
      <c r="BA2089" s="912"/>
      <c r="BB2089" s="912"/>
      <c r="BC2089" s="912"/>
      <c r="BD2089" s="912"/>
      <c r="BE2089" s="912"/>
      <c r="BF2089" s="913"/>
      <c r="BG2089" s="902"/>
      <c r="BH2089" s="903"/>
      <c r="BI2089" s="903"/>
      <c r="BJ2089" s="903"/>
      <c r="BK2089" s="903"/>
      <c r="BL2089" s="904"/>
      <c r="BM2089" s="137"/>
      <c r="BN2089" s="137"/>
      <c r="BO2089" s="137"/>
      <c r="BP2089" s="137"/>
      <c r="BQ2089" s="137"/>
      <c r="BR2089" s="137"/>
      <c r="BS2089" s="137"/>
      <c r="BT2089" s="137"/>
      <c r="BU2089" s="137"/>
      <c r="BV2089" s="137"/>
      <c r="BW2089" s="137"/>
      <c r="BX2089" s="137"/>
      <c r="BY2089" s="137"/>
      <c r="BZ2089" s="137"/>
      <c r="CA2089" s="137"/>
      <c r="CB2089" s="137"/>
    </row>
    <row r="2090" spans="1:80" s="16" customFormat="1" ht="12" customHeight="1">
      <c r="A2090" s="262"/>
      <c r="B2090" s="975"/>
      <c r="C2090" s="976"/>
      <c r="D2090" s="977"/>
      <c r="E2090" s="914"/>
      <c r="F2090" s="915"/>
      <c r="G2090" s="915"/>
      <c r="H2090" s="915"/>
      <c r="I2090" s="915"/>
      <c r="J2090" s="915"/>
      <c r="K2090" s="915"/>
      <c r="L2090" s="915"/>
      <c r="M2090" s="915"/>
      <c r="N2090" s="915"/>
      <c r="O2090" s="915"/>
      <c r="P2090" s="915"/>
      <c r="Q2090" s="915"/>
      <c r="R2090" s="915"/>
      <c r="S2090" s="915"/>
      <c r="T2090" s="915"/>
      <c r="U2090" s="915"/>
      <c r="V2090" s="915"/>
      <c r="W2090" s="915"/>
      <c r="X2090" s="915"/>
      <c r="Y2090" s="915"/>
      <c r="Z2090" s="915"/>
      <c r="AA2090" s="915"/>
      <c r="AB2090" s="915"/>
      <c r="AC2090" s="915"/>
      <c r="AD2090" s="915"/>
      <c r="AE2090" s="915"/>
      <c r="AF2090" s="915"/>
      <c r="AG2090" s="915"/>
      <c r="AH2090" s="915"/>
      <c r="AI2090" s="915"/>
      <c r="AJ2090" s="915"/>
      <c r="AK2090" s="915"/>
      <c r="AL2090" s="915"/>
      <c r="AM2090" s="915"/>
      <c r="AN2090" s="915"/>
      <c r="AO2090" s="915"/>
      <c r="AP2090" s="915"/>
      <c r="AQ2090" s="915"/>
      <c r="AR2090" s="915"/>
      <c r="AS2090" s="915"/>
      <c r="AT2090" s="915"/>
      <c r="AU2090" s="915"/>
      <c r="AV2090" s="915"/>
      <c r="AW2090" s="915"/>
      <c r="AX2090" s="915"/>
      <c r="AY2090" s="915"/>
      <c r="AZ2090" s="915"/>
      <c r="BA2090" s="915"/>
      <c r="BB2090" s="915"/>
      <c r="BC2090" s="915"/>
      <c r="BD2090" s="915"/>
      <c r="BE2090" s="915"/>
      <c r="BF2090" s="916"/>
      <c r="BG2090" s="905"/>
      <c r="BH2090" s="906"/>
      <c r="BI2090" s="906"/>
      <c r="BJ2090" s="906"/>
      <c r="BK2090" s="906"/>
      <c r="BL2090" s="907"/>
      <c r="BM2090" s="137"/>
      <c r="BN2090" s="137"/>
      <c r="BO2090" s="137"/>
      <c r="BP2090" s="137"/>
      <c r="BQ2090" s="137"/>
      <c r="BR2090" s="137"/>
      <c r="BS2090" s="137"/>
      <c r="BT2090" s="137"/>
      <c r="BU2090" s="137"/>
      <c r="BV2090" s="137"/>
      <c r="BW2090" s="137"/>
      <c r="BX2090" s="137"/>
      <c r="BY2090" s="137"/>
      <c r="BZ2090" s="137"/>
      <c r="CA2090" s="137"/>
      <c r="CB2090" s="137"/>
    </row>
    <row r="2091" spans="1:80" s="16" customFormat="1" ht="12.75" customHeight="1">
      <c r="A2091" s="262"/>
      <c r="B2091" s="969" t="s">
        <v>34</v>
      </c>
      <c r="C2091" s="970"/>
      <c r="D2091" s="971"/>
      <c r="E2091" s="908" t="s">
        <v>893</v>
      </c>
      <c r="F2091" s="909"/>
      <c r="G2091" s="909"/>
      <c r="H2091" s="909"/>
      <c r="I2091" s="909"/>
      <c r="J2091" s="909"/>
      <c r="K2091" s="909"/>
      <c r="L2091" s="909"/>
      <c r="M2091" s="909"/>
      <c r="N2091" s="909"/>
      <c r="O2091" s="909"/>
      <c r="P2091" s="909"/>
      <c r="Q2091" s="909"/>
      <c r="R2091" s="909"/>
      <c r="S2091" s="909"/>
      <c r="T2091" s="909"/>
      <c r="U2091" s="909"/>
      <c r="V2091" s="909"/>
      <c r="W2091" s="909"/>
      <c r="X2091" s="909"/>
      <c r="Y2091" s="909"/>
      <c r="Z2091" s="909"/>
      <c r="AA2091" s="909"/>
      <c r="AB2091" s="909"/>
      <c r="AC2091" s="909"/>
      <c r="AD2091" s="909"/>
      <c r="AE2091" s="909"/>
      <c r="AF2091" s="909"/>
      <c r="AG2091" s="909"/>
      <c r="AH2091" s="909"/>
      <c r="AI2091" s="909"/>
      <c r="AJ2091" s="909"/>
      <c r="AK2091" s="909"/>
      <c r="AL2091" s="909"/>
      <c r="AM2091" s="909"/>
      <c r="AN2091" s="909"/>
      <c r="AO2091" s="909"/>
      <c r="AP2091" s="909"/>
      <c r="AQ2091" s="909"/>
      <c r="AR2091" s="909"/>
      <c r="AS2091" s="909"/>
      <c r="AT2091" s="909"/>
      <c r="AU2091" s="909"/>
      <c r="AV2091" s="909"/>
      <c r="AW2091" s="909"/>
      <c r="AX2091" s="909"/>
      <c r="AY2091" s="909"/>
      <c r="AZ2091" s="909"/>
      <c r="BA2091" s="909"/>
      <c r="BB2091" s="909"/>
      <c r="BC2091" s="909"/>
      <c r="BD2091" s="909"/>
      <c r="BE2091" s="909"/>
      <c r="BF2091" s="910"/>
      <c r="BG2091" s="899"/>
      <c r="BH2091" s="900"/>
      <c r="BI2091" s="900"/>
      <c r="BJ2091" s="900"/>
      <c r="BK2091" s="900"/>
      <c r="BL2091" s="901"/>
      <c r="BM2091" s="137"/>
      <c r="BN2091" s="137"/>
      <c r="BO2091" s="137"/>
      <c r="BP2091" s="137"/>
      <c r="BQ2091" s="137"/>
      <c r="BR2091" s="137"/>
      <c r="BS2091" s="137"/>
      <c r="BT2091" s="137"/>
      <c r="BU2091" s="137"/>
      <c r="BV2091" s="137"/>
      <c r="BW2091" s="137"/>
      <c r="BX2091" s="137"/>
      <c r="BY2091" s="137"/>
      <c r="BZ2091" s="137"/>
      <c r="CA2091" s="137"/>
      <c r="CB2091" s="137"/>
    </row>
    <row r="2092" spans="1:80" s="16" customFormat="1" ht="12.75" customHeight="1">
      <c r="A2092" s="262"/>
      <c r="B2092" s="975"/>
      <c r="C2092" s="976"/>
      <c r="D2092" s="977"/>
      <c r="E2092" s="914"/>
      <c r="F2092" s="915"/>
      <c r="G2092" s="915"/>
      <c r="H2092" s="915"/>
      <c r="I2092" s="915"/>
      <c r="J2092" s="915"/>
      <c r="K2092" s="915"/>
      <c r="L2092" s="915"/>
      <c r="M2092" s="915"/>
      <c r="N2092" s="915"/>
      <c r="O2092" s="915"/>
      <c r="P2092" s="915"/>
      <c r="Q2092" s="915"/>
      <c r="R2092" s="915"/>
      <c r="S2092" s="915"/>
      <c r="T2092" s="915"/>
      <c r="U2092" s="915"/>
      <c r="V2092" s="915"/>
      <c r="W2092" s="915"/>
      <c r="X2092" s="915"/>
      <c r="Y2092" s="915"/>
      <c r="Z2092" s="915"/>
      <c r="AA2092" s="915"/>
      <c r="AB2092" s="915"/>
      <c r="AC2092" s="915"/>
      <c r="AD2092" s="915"/>
      <c r="AE2092" s="915"/>
      <c r="AF2092" s="915"/>
      <c r="AG2092" s="915"/>
      <c r="AH2092" s="915"/>
      <c r="AI2092" s="915"/>
      <c r="AJ2092" s="915"/>
      <c r="AK2092" s="915"/>
      <c r="AL2092" s="915"/>
      <c r="AM2092" s="915"/>
      <c r="AN2092" s="915"/>
      <c r="AO2092" s="915"/>
      <c r="AP2092" s="915"/>
      <c r="AQ2092" s="915"/>
      <c r="AR2092" s="915"/>
      <c r="AS2092" s="915"/>
      <c r="AT2092" s="915"/>
      <c r="AU2092" s="915"/>
      <c r="AV2092" s="915"/>
      <c r="AW2092" s="915"/>
      <c r="AX2092" s="915"/>
      <c r="AY2092" s="915"/>
      <c r="AZ2092" s="915"/>
      <c r="BA2092" s="915"/>
      <c r="BB2092" s="915"/>
      <c r="BC2092" s="915"/>
      <c r="BD2092" s="915"/>
      <c r="BE2092" s="915"/>
      <c r="BF2092" s="916"/>
      <c r="BG2092" s="905"/>
      <c r="BH2092" s="906"/>
      <c r="BI2092" s="906"/>
      <c r="BJ2092" s="906"/>
      <c r="BK2092" s="906"/>
      <c r="BL2092" s="907"/>
      <c r="BM2092" s="137"/>
      <c r="BN2092" s="137"/>
      <c r="BO2092" s="137"/>
      <c r="BP2092" s="137"/>
      <c r="BQ2092" s="137"/>
      <c r="BR2092" s="137"/>
      <c r="BS2092" s="137"/>
      <c r="BT2092" s="137"/>
      <c r="BU2092" s="137"/>
      <c r="BV2092" s="137"/>
      <c r="BW2092" s="137"/>
      <c r="BX2092" s="137"/>
      <c r="BY2092" s="137"/>
      <c r="BZ2092" s="137"/>
      <c r="CA2092" s="137"/>
      <c r="CB2092" s="137"/>
    </row>
    <row r="2093" spans="1:80" s="16" customFormat="1" ht="12.75" customHeight="1">
      <c r="A2093" s="262"/>
      <c r="B2093" s="969" t="s">
        <v>35</v>
      </c>
      <c r="C2093" s="970"/>
      <c r="D2093" s="971"/>
      <c r="E2093" s="881" t="s">
        <v>894</v>
      </c>
      <c r="F2093" s="882"/>
      <c r="G2093" s="882"/>
      <c r="H2093" s="882"/>
      <c r="I2093" s="882"/>
      <c r="J2093" s="882"/>
      <c r="K2093" s="882"/>
      <c r="L2093" s="882"/>
      <c r="M2093" s="882"/>
      <c r="N2093" s="882"/>
      <c r="O2093" s="882"/>
      <c r="P2093" s="882"/>
      <c r="Q2093" s="882"/>
      <c r="R2093" s="882"/>
      <c r="S2093" s="882"/>
      <c r="T2093" s="882"/>
      <c r="U2093" s="882"/>
      <c r="V2093" s="882"/>
      <c r="W2093" s="882"/>
      <c r="X2093" s="882"/>
      <c r="Y2093" s="882"/>
      <c r="Z2093" s="882"/>
      <c r="AA2093" s="882"/>
      <c r="AB2093" s="882"/>
      <c r="AC2093" s="882"/>
      <c r="AD2093" s="882"/>
      <c r="AE2093" s="882"/>
      <c r="AF2093" s="882"/>
      <c r="AG2093" s="882"/>
      <c r="AH2093" s="882"/>
      <c r="AI2093" s="882"/>
      <c r="AJ2093" s="882"/>
      <c r="AK2093" s="882"/>
      <c r="AL2093" s="882"/>
      <c r="AM2093" s="882"/>
      <c r="AN2093" s="882"/>
      <c r="AO2093" s="882"/>
      <c r="AP2093" s="882"/>
      <c r="AQ2093" s="882"/>
      <c r="AR2093" s="882"/>
      <c r="AS2093" s="882"/>
      <c r="AT2093" s="882"/>
      <c r="AU2093" s="882"/>
      <c r="AV2093" s="882"/>
      <c r="AW2093" s="882"/>
      <c r="AX2093" s="882"/>
      <c r="AY2093" s="882"/>
      <c r="AZ2093" s="882"/>
      <c r="BA2093" s="882"/>
      <c r="BB2093" s="882"/>
      <c r="BC2093" s="882"/>
      <c r="BD2093" s="882"/>
      <c r="BE2093" s="882"/>
      <c r="BF2093" s="891"/>
      <c r="BG2093" s="899"/>
      <c r="BH2093" s="900"/>
      <c r="BI2093" s="900"/>
      <c r="BJ2093" s="900"/>
      <c r="BK2093" s="900"/>
      <c r="BL2093" s="901"/>
      <c r="BM2093" s="137"/>
      <c r="BN2093" s="137"/>
      <c r="BO2093" s="137"/>
      <c r="BP2093" s="137"/>
      <c r="BQ2093" s="137"/>
      <c r="BR2093" s="137"/>
      <c r="BS2093" s="137"/>
      <c r="BT2093" s="137"/>
      <c r="BU2093" s="137"/>
      <c r="BV2093" s="137"/>
      <c r="BW2093" s="137"/>
      <c r="BX2093" s="137"/>
      <c r="BY2093" s="137"/>
      <c r="BZ2093" s="137"/>
      <c r="CA2093" s="137"/>
      <c r="CB2093" s="137"/>
    </row>
    <row r="2094" spans="1:80" s="16" customFormat="1" ht="12.75" customHeight="1">
      <c r="A2094" s="262"/>
      <c r="B2094" s="972"/>
      <c r="C2094" s="973"/>
      <c r="D2094" s="974"/>
      <c r="E2094" s="1027"/>
      <c r="F2094" s="886"/>
      <c r="G2094" s="886"/>
      <c r="H2094" s="886"/>
      <c r="I2094" s="886"/>
      <c r="J2094" s="886"/>
      <c r="K2094" s="886"/>
      <c r="L2094" s="886"/>
      <c r="M2094" s="886"/>
      <c r="N2094" s="886"/>
      <c r="O2094" s="886"/>
      <c r="P2094" s="886"/>
      <c r="Q2094" s="886"/>
      <c r="R2094" s="886"/>
      <c r="S2094" s="886"/>
      <c r="T2094" s="886"/>
      <c r="U2094" s="886"/>
      <c r="V2094" s="886"/>
      <c r="W2094" s="886"/>
      <c r="X2094" s="886"/>
      <c r="Y2094" s="886"/>
      <c r="Z2094" s="886"/>
      <c r="AA2094" s="886"/>
      <c r="AB2094" s="886"/>
      <c r="AC2094" s="886"/>
      <c r="AD2094" s="886"/>
      <c r="AE2094" s="886"/>
      <c r="AF2094" s="886"/>
      <c r="AG2094" s="886"/>
      <c r="AH2094" s="886"/>
      <c r="AI2094" s="886"/>
      <c r="AJ2094" s="886"/>
      <c r="AK2094" s="886"/>
      <c r="AL2094" s="886"/>
      <c r="AM2094" s="886"/>
      <c r="AN2094" s="886"/>
      <c r="AO2094" s="886"/>
      <c r="AP2094" s="886"/>
      <c r="AQ2094" s="886"/>
      <c r="AR2094" s="886"/>
      <c r="AS2094" s="886"/>
      <c r="AT2094" s="886"/>
      <c r="AU2094" s="886"/>
      <c r="AV2094" s="886"/>
      <c r="AW2094" s="886"/>
      <c r="AX2094" s="886"/>
      <c r="AY2094" s="886"/>
      <c r="AZ2094" s="886"/>
      <c r="BA2094" s="886"/>
      <c r="BB2094" s="886"/>
      <c r="BC2094" s="886"/>
      <c r="BD2094" s="886"/>
      <c r="BE2094" s="886"/>
      <c r="BF2094" s="919"/>
      <c r="BG2094" s="902"/>
      <c r="BH2094" s="903"/>
      <c r="BI2094" s="903"/>
      <c r="BJ2094" s="903"/>
      <c r="BK2094" s="903"/>
      <c r="BL2094" s="904"/>
      <c r="BM2094" s="137"/>
      <c r="BN2094" s="137"/>
      <c r="BO2094" s="137"/>
      <c r="BP2094" s="137"/>
      <c r="BQ2094" s="137"/>
      <c r="BR2094" s="137"/>
      <c r="BS2094" s="137"/>
      <c r="BT2094" s="137"/>
      <c r="BU2094" s="137"/>
      <c r="BV2094" s="137"/>
      <c r="BW2094" s="137"/>
      <c r="BX2094" s="137"/>
      <c r="BY2094" s="137"/>
      <c r="BZ2094" s="137"/>
      <c r="CA2094" s="137"/>
      <c r="CB2094" s="137"/>
    </row>
    <row r="2095" spans="1:80" s="16" customFormat="1" ht="12.75" customHeight="1">
      <c r="A2095" s="262"/>
      <c r="B2095" s="975"/>
      <c r="C2095" s="976"/>
      <c r="D2095" s="977"/>
      <c r="E2095" s="883"/>
      <c r="F2095" s="884"/>
      <c r="G2095" s="884"/>
      <c r="H2095" s="884"/>
      <c r="I2095" s="884"/>
      <c r="J2095" s="884"/>
      <c r="K2095" s="884"/>
      <c r="L2095" s="884"/>
      <c r="M2095" s="884"/>
      <c r="N2095" s="884"/>
      <c r="O2095" s="884"/>
      <c r="P2095" s="884"/>
      <c r="Q2095" s="884"/>
      <c r="R2095" s="884"/>
      <c r="S2095" s="884"/>
      <c r="T2095" s="884"/>
      <c r="U2095" s="884"/>
      <c r="V2095" s="884"/>
      <c r="W2095" s="884"/>
      <c r="X2095" s="884"/>
      <c r="Y2095" s="884"/>
      <c r="Z2095" s="884"/>
      <c r="AA2095" s="884"/>
      <c r="AB2095" s="884"/>
      <c r="AC2095" s="884"/>
      <c r="AD2095" s="884"/>
      <c r="AE2095" s="884"/>
      <c r="AF2095" s="884"/>
      <c r="AG2095" s="884"/>
      <c r="AH2095" s="884"/>
      <c r="AI2095" s="884"/>
      <c r="AJ2095" s="884"/>
      <c r="AK2095" s="884"/>
      <c r="AL2095" s="884"/>
      <c r="AM2095" s="884"/>
      <c r="AN2095" s="884"/>
      <c r="AO2095" s="884"/>
      <c r="AP2095" s="884"/>
      <c r="AQ2095" s="884"/>
      <c r="AR2095" s="884"/>
      <c r="AS2095" s="884"/>
      <c r="AT2095" s="884"/>
      <c r="AU2095" s="884"/>
      <c r="AV2095" s="884"/>
      <c r="AW2095" s="884"/>
      <c r="AX2095" s="884"/>
      <c r="AY2095" s="884"/>
      <c r="AZ2095" s="884"/>
      <c r="BA2095" s="884"/>
      <c r="BB2095" s="884"/>
      <c r="BC2095" s="884"/>
      <c r="BD2095" s="884"/>
      <c r="BE2095" s="884"/>
      <c r="BF2095" s="892"/>
      <c r="BG2095" s="905"/>
      <c r="BH2095" s="906"/>
      <c r="BI2095" s="906"/>
      <c r="BJ2095" s="906"/>
      <c r="BK2095" s="906"/>
      <c r="BL2095" s="907"/>
      <c r="BM2095" s="137"/>
      <c r="BN2095" s="137"/>
      <c r="BO2095" s="137"/>
      <c r="BP2095" s="137"/>
      <c r="BQ2095" s="137"/>
      <c r="BR2095" s="137"/>
      <c r="BS2095" s="137"/>
      <c r="BT2095" s="137"/>
      <c r="BU2095" s="137"/>
      <c r="BV2095" s="137"/>
      <c r="BW2095" s="137"/>
      <c r="BX2095" s="137"/>
      <c r="BY2095" s="137"/>
      <c r="BZ2095" s="137"/>
      <c r="CA2095" s="137"/>
      <c r="CB2095" s="137"/>
    </row>
    <row r="2096" spans="1:80" s="16" customFormat="1" ht="12.75" customHeight="1">
      <c r="A2096" s="262"/>
      <c r="B2096" s="969" t="s">
        <v>36</v>
      </c>
      <c r="C2096" s="970"/>
      <c r="D2096" s="971"/>
      <c r="E2096" s="908" t="s">
        <v>193</v>
      </c>
      <c r="F2096" s="909"/>
      <c r="G2096" s="909"/>
      <c r="H2096" s="909"/>
      <c r="I2096" s="909"/>
      <c r="J2096" s="909"/>
      <c r="K2096" s="909"/>
      <c r="L2096" s="909"/>
      <c r="M2096" s="909"/>
      <c r="N2096" s="909"/>
      <c r="O2096" s="909"/>
      <c r="P2096" s="909"/>
      <c r="Q2096" s="909"/>
      <c r="R2096" s="909"/>
      <c r="S2096" s="909"/>
      <c r="T2096" s="909"/>
      <c r="U2096" s="909"/>
      <c r="V2096" s="909"/>
      <c r="W2096" s="909"/>
      <c r="X2096" s="909"/>
      <c r="Y2096" s="909"/>
      <c r="Z2096" s="909"/>
      <c r="AA2096" s="909"/>
      <c r="AB2096" s="909"/>
      <c r="AC2096" s="909"/>
      <c r="AD2096" s="909"/>
      <c r="AE2096" s="909"/>
      <c r="AF2096" s="909"/>
      <c r="AG2096" s="909"/>
      <c r="AH2096" s="909"/>
      <c r="AI2096" s="909"/>
      <c r="AJ2096" s="909"/>
      <c r="AK2096" s="909"/>
      <c r="AL2096" s="909"/>
      <c r="AM2096" s="909"/>
      <c r="AN2096" s="909"/>
      <c r="AO2096" s="909"/>
      <c r="AP2096" s="909"/>
      <c r="AQ2096" s="909"/>
      <c r="AR2096" s="909"/>
      <c r="AS2096" s="909"/>
      <c r="AT2096" s="909"/>
      <c r="AU2096" s="909"/>
      <c r="AV2096" s="909"/>
      <c r="AW2096" s="909"/>
      <c r="AX2096" s="909"/>
      <c r="AY2096" s="909"/>
      <c r="AZ2096" s="909"/>
      <c r="BA2096" s="909"/>
      <c r="BB2096" s="909"/>
      <c r="BC2096" s="909"/>
      <c r="BD2096" s="909"/>
      <c r="BE2096" s="909"/>
      <c r="BF2096" s="910"/>
      <c r="BG2096" s="899"/>
      <c r="BH2096" s="900"/>
      <c r="BI2096" s="900"/>
      <c r="BJ2096" s="900"/>
      <c r="BK2096" s="900"/>
      <c r="BL2096" s="901"/>
      <c r="BM2096" s="137"/>
      <c r="BN2096" s="137"/>
      <c r="BO2096" s="137"/>
      <c r="BP2096" s="137"/>
      <c r="BQ2096" s="137"/>
      <c r="BR2096" s="137"/>
      <c r="BS2096" s="137"/>
      <c r="BT2096" s="137"/>
      <c r="BU2096" s="137"/>
      <c r="BV2096" s="137"/>
      <c r="BW2096" s="137"/>
      <c r="BX2096" s="137"/>
      <c r="BY2096" s="137"/>
      <c r="BZ2096" s="137"/>
      <c r="CA2096" s="137"/>
      <c r="CB2096" s="137"/>
    </row>
    <row r="2097" spans="1:80" s="16" customFormat="1" ht="12.75" customHeight="1">
      <c r="A2097" s="262"/>
      <c r="B2097" s="975"/>
      <c r="C2097" s="976"/>
      <c r="D2097" s="977"/>
      <c r="E2097" s="914"/>
      <c r="F2097" s="915"/>
      <c r="G2097" s="915"/>
      <c r="H2097" s="915"/>
      <c r="I2097" s="915"/>
      <c r="J2097" s="915"/>
      <c r="K2097" s="915"/>
      <c r="L2097" s="915"/>
      <c r="M2097" s="915"/>
      <c r="N2097" s="915"/>
      <c r="O2097" s="915"/>
      <c r="P2097" s="915"/>
      <c r="Q2097" s="915"/>
      <c r="R2097" s="915"/>
      <c r="S2097" s="915"/>
      <c r="T2097" s="915"/>
      <c r="U2097" s="915"/>
      <c r="V2097" s="915"/>
      <c r="W2097" s="915"/>
      <c r="X2097" s="915"/>
      <c r="Y2097" s="915"/>
      <c r="Z2097" s="915"/>
      <c r="AA2097" s="915"/>
      <c r="AB2097" s="915"/>
      <c r="AC2097" s="915"/>
      <c r="AD2097" s="915"/>
      <c r="AE2097" s="915"/>
      <c r="AF2097" s="915"/>
      <c r="AG2097" s="915"/>
      <c r="AH2097" s="915"/>
      <c r="AI2097" s="915"/>
      <c r="AJ2097" s="915"/>
      <c r="AK2097" s="915"/>
      <c r="AL2097" s="915"/>
      <c r="AM2097" s="915"/>
      <c r="AN2097" s="915"/>
      <c r="AO2097" s="915"/>
      <c r="AP2097" s="915"/>
      <c r="AQ2097" s="915"/>
      <c r="AR2097" s="915"/>
      <c r="AS2097" s="915"/>
      <c r="AT2097" s="915"/>
      <c r="AU2097" s="915"/>
      <c r="AV2097" s="915"/>
      <c r="AW2097" s="915"/>
      <c r="AX2097" s="915"/>
      <c r="AY2097" s="915"/>
      <c r="AZ2097" s="915"/>
      <c r="BA2097" s="915"/>
      <c r="BB2097" s="915"/>
      <c r="BC2097" s="915"/>
      <c r="BD2097" s="915"/>
      <c r="BE2097" s="915"/>
      <c r="BF2097" s="916"/>
      <c r="BG2097" s="905"/>
      <c r="BH2097" s="906"/>
      <c r="BI2097" s="906"/>
      <c r="BJ2097" s="906"/>
      <c r="BK2097" s="906"/>
      <c r="BL2097" s="907"/>
      <c r="BM2097" s="137"/>
      <c r="BN2097" s="137"/>
      <c r="BO2097" s="137"/>
      <c r="BP2097" s="137"/>
      <c r="BQ2097" s="137"/>
      <c r="BR2097" s="137"/>
      <c r="BS2097" s="137"/>
      <c r="BT2097" s="137"/>
      <c r="BU2097" s="137"/>
      <c r="BV2097" s="137"/>
      <c r="BW2097" s="137"/>
      <c r="BX2097" s="137"/>
      <c r="BY2097" s="137"/>
      <c r="BZ2097" s="137"/>
      <c r="CA2097" s="137"/>
      <c r="CB2097" s="137"/>
    </row>
    <row r="2098" spans="1:80" s="16" customFormat="1" ht="12" customHeight="1">
      <c r="A2098" s="262"/>
      <c r="B2098" s="969" t="s">
        <v>38</v>
      </c>
      <c r="C2098" s="970"/>
      <c r="D2098" s="971"/>
      <c r="E2098" s="908" t="s">
        <v>194</v>
      </c>
      <c r="F2098" s="909"/>
      <c r="G2098" s="909"/>
      <c r="H2098" s="909"/>
      <c r="I2098" s="909"/>
      <c r="J2098" s="909"/>
      <c r="K2098" s="909"/>
      <c r="L2098" s="909"/>
      <c r="M2098" s="909"/>
      <c r="N2098" s="909"/>
      <c r="O2098" s="909"/>
      <c r="P2098" s="909"/>
      <c r="Q2098" s="909"/>
      <c r="R2098" s="909"/>
      <c r="S2098" s="909"/>
      <c r="T2098" s="909"/>
      <c r="U2098" s="909"/>
      <c r="V2098" s="909"/>
      <c r="W2098" s="909"/>
      <c r="X2098" s="909"/>
      <c r="Y2098" s="909"/>
      <c r="Z2098" s="909"/>
      <c r="AA2098" s="909"/>
      <c r="AB2098" s="909"/>
      <c r="AC2098" s="909"/>
      <c r="AD2098" s="909"/>
      <c r="AE2098" s="909"/>
      <c r="AF2098" s="909"/>
      <c r="AG2098" s="909"/>
      <c r="AH2098" s="909"/>
      <c r="AI2098" s="909"/>
      <c r="AJ2098" s="909"/>
      <c r="AK2098" s="909"/>
      <c r="AL2098" s="909"/>
      <c r="AM2098" s="909"/>
      <c r="AN2098" s="909"/>
      <c r="AO2098" s="909"/>
      <c r="AP2098" s="909"/>
      <c r="AQ2098" s="909"/>
      <c r="AR2098" s="909"/>
      <c r="AS2098" s="909"/>
      <c r="AT2098" s="909"/>
      <c r="AU2098" s="909"/>
      <c r="AV2098" s="909"/>
      <c r="AW2098" s="909"/>
      <c r="AX2098" s="909"/>
      <c r="AY2098" s="909"/>
      <c r="AZ2098" s="909"/>
      <c r="BA2098" s="909"/>
      <c r="BB2098" s="909"/>
      <c r="BC2098" s="909"/>
      <c r="BD2098" s="909"/>
      <c r="BE2098" s="909"/>
      <c r="BF2098" s="910"/>
      <c r="BG2098" s="899"/>
      <c r="BH2098" s="900"/>
      <c r="BI2098" s="900"/>
      <c r="BJ2098" s="900"/>
      <c r="BK2098" s="900"/>
      <c r="BL2098" s="901"/>
      <c r="BM2098" s="137"/>
      <c r="BN2098" s="137"/>
      <c r="BO2098" s="137"/>
      <c r="BP2098" s="137"/>
      <c r="BQ2098" s="137"/>
      <c r="BR2098" s="137"/>
      <c r="BS2098" s="137"/>
      <c r="BT2098" s="137"/>
      <c r="BU2098" s="137"/>
      <c r="BV2098" s="137"/>
      <c r="BW2098" s="137"/>
      <c r="BX2098" s="137"/>
      <c r="BY2098" s="137"/>
      <c r="BZ2098" s="137"/>
      <c r="CA2098" s="137"/>
      <c r="CB2098" s="137"/>
    </row>
    <row r="2099" spans="1:80" s="16" customFormat="1" ht="12" customHeight="1">
      <c r="A2099" s="262"/>
      <c r="B2099" s="972"/>
      <c r="C2099" s="973"/>
      <c r="D2099" s="974"/>
      <c r="E2099" s="911"/>
      <c r="F2099" s="912"/>
      <c r="G2099" s="912"/>
      <c r="H2099" s="912"/>
      <c r="I2099" s="912"/>
      <c r="J2099" s="912"/>
      <c r="K2099" s="912"/>
      <c r="L2099" s="912"/>
      <c r="M2099" s="912"/>
      <c r="N2099" s="912"/>
      <c r="O2099" s="912"/>
      <c r="P2099" s="912"/>
      <c r="Q2099" s="912"/>
      <c r="R2099" s="912"/>
      <c r="S2099" s="912"/>
      <c r="T2099" s="912"/>
      <c r="U2099" s="912"/>
      <c r="V2099" s="912"/>
      <c r="W2099" s="912"/>
      <c r="X2099" s="912"/>
      <c r="Y2099" s="912"/>
      <c r="Z2099" s="912"/>
      <c r="AA2099" s="912"/>
      <c r="AB2099" s="912"/>
      <c r="AC2099" s="912"/>
      <c r="AD2099" s="912"/>
      <c r="AE2099" s="912"/>
      <c r="AF2099" s="912"/>
      <c r="AG2099" s="912"/>
      <c r="AH2099" s="912"/>
      <c r="AI2099" s="912"/>
      <c r="AJ2099" s="912"/>
      <c r="AK2099" s="912"/>
      <c r="AL2099" s="912"/>
      <c r="AM2099" s="912"/>
      <c r="AN2099" s="912"/>
      <c r="AO2099" s="912"/>
      <c r="AP2099" s="912"/>
      <c r="AQ2099" s="912"/>
      <c r="AR2099" s="912"/>
      <c r="AS2099" s="912"/>
      <c r="AT2099" s="912"/>
      <c r="AU2099" s="912"/>
      <c r="AV2099" s="912"/>
      <c r="AW2099" s="912"/>
      <c r="AX2099" s="912"/>
      <c r="AY2099" s="912"/>
      <c r="AZ2099" s="912"/>
      <c r="BA2099" s="912"/>
      <c r="BB2099" s="912"/>
      <c r="BC2099" s="912"/>
      <c r="BD2099" s="912"/>
      <c r="BE2099" s="912"/>
      <c r="BF2099" s="913"/>
      <c r="BG2099" s="902"/>
      <c r="BH2099" s="903"/>
      <c r="BI2099" s="903"/>
      <c r="BJ2099" s="903"/>
      <c r="BK2099" s="903"/>
      <c r="BL2099" s="904"/>
      <c r="BM2099" s="137"/>
      <c r="BN2099" s="137"/>
      <c r="BO2099" s="137"/>
      <c r="BP2099" s="137"/>
      <c r="BQ2099" s="137"/>
      <c r="BR2099" s="137"/>
      <c r="BS2099" s="137"/>
      <c r="BT2099" s="137"/>
      <c r="BU2099" s="137"/>
      <c r="BV2099" s="137"/>
      <c r="BW2099" s="137"/>
      <c r="BX2099" s="137"/>
      <c r="BY2099" s="137"/>
      <c r="BZ2099" s="137"/>
      <c r="CA2099" s="137"/>
      <c r="CB2099" s="137"/>
    </row>
    <row r="2100" spans="1:80" s="16" customFormat="1" ht="12" customHeight="1">
      <c r="A2100" s="262"/>
      <c r="B2100" s="972"/>
      <c r="C2100" s="973"/>
      <c r="D2100" s="974"/>
      <c r="E2100" s="911"/>
      <c r="F2100" s="912"/>
      <c r="G2100" s="912"/>
      <c r="H2100" s="912"/>
      <c r="I2100" s="912"/>
      <c r="J2100" s="912"/>
      <c r="K2100" s="912"/>
      <c r="L2100" s="912"/>
      <c r="M2100" s="912"/>
      <c r="N2100" s="912"/>
      <c r="O2100" s="912"/>
      <c r="P2100" s="912"/>
      <c r="Q2100" s="912"/>
      <c r="R2100" s="912"/>
      <c r="S2100" s="912"/>
      <c r="T2100" s="912"/>
      <c r="U2100" s="912"/>
      <c r="V2100" s="912"/>
      <c r="W2100" s="912"/>
      <c r="X2100" s="912"/>
      <c r="Y2100" s="912"/>
      <c r="Z2100" s="912"/>
      <c r="AA2100" s="912"/>
      <c r="AB2100" s="912"/>
      <c r="AC2100" s="912"/>
      <c r="AD2100" s="912"/>
      <c r="AE2100" s="912"/>
      <c r="AF2100" s="912"/>
      <c r="AG2100" s="912"/>
      <c r="AH2100" s="912"/>
      <c r="AI2100" s="912"/>
      <c r="AJ2100" s="912"/>
      <c r="AK2100" s="912"/>
      <c r="AL2100" s="912"/>
      <c r="AM2100" s="912"/>
      <c r="AN2100" s="912"/>
      <c r="AO2100" s="912"/>
      <c r="AP2100" s="912"/>
      <c r="AQ2100" s="912"/>
      <c r="AR2100" s="912"/>
      <c r="AS2100" s="912"/>
      <c r="AT2100" s="912"/>
      <c r="AU2100" s="912"/>
      <c r="AV2100" s="912"/>
      <c r="AW2100" s="912"/>
      <c r="AX2100" s="912"/>
      <c r="AY2100" s="912"/>
      <c r="AZ2100" s="912"/>
      <c r="BA2100" s="912"/>
      <c r="BB2100" s="912"/>
      <c r="BC2100" s="912"/>
      <c r="BD2100" s="912"/>
      <c r="BE2100" s="912"/>
      <c r="BF2100" s="913"/>
      <c r="BG2100" s="902"/>
      <c r="BH2100" s="903"/>
      <c r="BI2100" s="903"/>
      <c r="BJ2100" s="903"/>
      <c r="BK2100" s="903"/>
      <c r="BL2100" s="904"/>
      <c r="BM2100" s="137"/>
      <c r="BN2100" s="137"/>
      <c r="BO2100" s="137"/>
      <c r="BP2100" s="137"/>
      <c r="BQ2100" s="137"/>
      <c r="BR2100" s="137"/>
      <c r="BS2100" s="137"/>
      <c r="BT2100" s="137"/>
      <c r="BU2100" s="137"/>
      <c r="BV2100" s="137"/>
      <c r="BW2100" s="137"/>
      <c r="BX2100" s="137"/>
      <c r="BY2100" s="137"/>
      <c r="BZ2100" s="137"/>
      <c r="CA2100" s="137"/>
      <c r="CB2100" s="137"/>
    </row>
    <row r="2101" spans="1:80" s="16" customFormat="1" ht="12" customHeight="1">
      <c r="A2101" s="262"/>
      <c r="B2101" s="972"/>
      <c r="C2101" s="973"/>
      <c r="D2101" s="974"/>
      <c r="E2101" s="978" t="s">
        <v>305</v>
      </c>
      <c r="F2101" s="979"/>
      <c r="G2101" s="960" t="s">
        <v>306</v>
      </c>
      <c r="H2101" s="960"/>
      <c r="I2101" s="960"/>
      <c r="J2101" s="960"/>
      <c r="K2101" s="960"/>
      <c r="L2101" s="960"/>
      <c r="M2101" s="960"/>
      <c r="N2101" s="960"/>
      <c r="O2101" s="960"/>
      <c r="P2101" s="960"/>
      <c r="Q2101" s="960"/>
      <c r="R2101" s="960"/>
      <c r="S2101" s="960"/>
      <c r="T2101" s="960"/>
      <c r="U2101" s="960"/>
      <c r="V2101" s="960"/>
      <c r="W2101" s="960"/>
      <c r="X2101" s="960"/>
      <c r="Y2101" s="960"/>
      <c r="Z2101" s="960"/>
      <c r="AA2101" s="960"/>
      <c r="AB2101" s="960"/>
      <c r="AC2101" s="960"/>
      <c r="AD2101" s="960"/>
      <c r="AE2101" s="960"/>
      <c r="AF2101" s="960"/>
      <c r="AG2101" s="960"/>
      <c r="AH2101" s="960"/>
      <c r="AI2101" s="960"/>
      <c r="AJ2101" s="960"/>
      <c r="AK2101" s="960"/>
      <c r="AL2101" s="960"/>
      <c r="AM2101" s="960"/>
      <c r="AN2101" s="960"/>
      <c r="AO2101" s="960"/>
      <c r="AP2101" s="960"/>
      <c r="AQ2101" s="960"/>
      <c r="AR2101" s="960"/>
      <c r="AS2101" s="960"/>
      <c r="AT2101" s="960"/>
      <c r="AU2101" s="960"/>
      <c r="AV2101" s="960"/>
      <c r="AW2101" s="960"/>
      <c r="AX2101" s="960"/>
      <c r="AY2101" s="960"/>
      <c r="AZ2101" s="960"/>
      <c r="BA2101" s="960"/>
      <c r="BB2101" s="960"/>
      <c r="BC2101" s="960"/>
      <c r="BD2101" s="960"/>
      <c r="BE2101" s="960"/>
      <c r="BF2101" s="961"/>
      <c r="BG2101" s="902"/>
      <c r="BH2101" s="903"/>
      <c r="BI2101" s="903"/>
      <c r="BJ2101" s="903"/>
      <c r="BK2101" s="903"/>
      <c r="BL2101" s="904"/>
      <c r="BM2101" s="137"/>
      <c r="BN2101" s="137"/>
      <c r="BO2101" s="137"/>
      <c r="BP2101" s="137"/>
      <c r="BQ2101" s="137"/>
      <c r="BR2101" s="137"/>
      <c r="BS2101" s="137"/>
      <c r="BT2101" s="137"/>
      <c r="BU2101" s="137"/>
      <c r="BV2101" s="137"/>
      <c r="BW2101" s="137"/>
      <c r="BX2101" s="137"/>
      <c r="BY2101" s="137"/>
      <c r="BZ2101" s="137"/>
      <c r="CA2101" s="137"/>
      <c r="CB2101" s="137"/>
    </row>
    <row r="2102" spans="1:80" s="16" customFormat="1" ht="12" customHeight="1">
      <c r="A2102" s="262"/>
      <c r="B2102" s="972"/>
      <c r="C2102" s="973"/>
      <c r="D2102" s="974"/>
      <c r="E2102" s="290"/>
      <c r="F2102" s="287"/>
      <c r="G2102" s="960"/>
      <c r="H2102" s="960"/>
      <c r="I2102" s="960"/>
      <c r="J2102" s="960"/>
      <c r="K2102" s="960"/>
      <c r="L2102" s="960"/>
      <c r="M2102" s="960"/>
      <c r="N2102" s="960"/>
      <c r="O2102" s="960"/>
      <c r="P2102" s="960"/>
      <c r="Q2102" s="960"/>
      <c r="R2102" s="960"/>
      <c r="S2102" s="960"/>
      <c r="T2102" s="960"/>
      <c r="U2102" s="960"/>
      <c r="V2102" s="960"/>
      <c r="W2102" s="960"/>
      <c r="X2102" s="960"/>
      <c r="Y2102" s="960"/>
      <c r="Z2102" s="960"/>
      <c r="AA2102" s="960"/>
      <c r="AB2102" s="960"/>
      <c r="AC2102" s="960"/>
      <c r="AD2102" s="960"/>
      <c r="AE2102" s="960"/>
      <c r="AF2102" s="960"/>
      <c r="AG2102" s="960"/>
      <c r="AH2102" s="960"/>
      <c r="AI2102" s="960"/>
      <c r="AJ2102" s="960"/>
      <c r="AK2102" s="960"/>
      <c r="AL2102" s="960"/>
      <c r="AM2102" s="960"/>
      <c r="AN2102" s="960"/>
      <c r="AO2102" s="960"/>
      <c r="AP2102" s="960"/>
      <c r="AQ2102" s="960"/>
      <c r="AR2102" s="960"/>
      <c r="AS2102" s="960"/>
      <c r="AT2102" s="960"/>
      <c r="AU2102" s="960"/>
      <c r="AV2102" s="960"/>
      <c r="AW2102" s="960"/>
      <c r="AX2102" s="960"/>
      <c r="AY2102" s="960"/>
      <c r="AZ2102" s="960"/>
      <c r="BA2102" s="960"/>
      <c r="BB2102" s="960"/>
      <c r="BC2102" s="960"/>
      <c r="BD2102" s="960"/>
      <c r="BE2102" s="960"/>
      <c r="BF2102" s="961"/>
      <c r="BG2102" s="902"/>
      <c r="BH2102" s="903"/>
      <c r="BI2102" s="903"/>
      <c r="BJ2102" s="903"/>
      <c r="BK2102" s="903"/>
      <c r="BL2102" s="904"/>
      <c r="BM2102" s="137"/>
      <c r="BN2102" s="137"/>
      <c r="BO2102" s="137"/>
      <c r="BP2102" s="137"/>
      <c r="BQ2102" s="137"/>
      <c r="BR2102" s="137"/>
      <c r="BS2102" s="137"/>
      <c r="BT2102" s="137"/>
      <c r="BU2102" s="137"/>
      <c r="BV2102" s="137"/>
      <c r="BW2102" s="137"/>
      <c r="BX2102" s="137"/>
      <c r="BY2102" s="137"/>
      <c r="BZ2102" s="137"/>
      <c r="CA2102" s="137"/>
      <c r="CB2102" s="137"/>
    </row>
    <row r="2103" spans="1:80" s="16" customFormat="1" ht="7.5" customHeight="1">
      <c r="A2103" s="262"/>
      <c r="B2103" s="975"/>
      <c r="C2103" s="976"/>
      <c r="D2103" s="977"/>
      <c r="E2103" s="200"/>
      <c r="F2103" s="31"/>
      <c r="G2103" s="31"/>
      <c r="H2103" s="31"/>
      <c r="I2103" s="31"/>
      <c r="J2103" s="31"/>
      <c r="K2103" s="31"/>
      <c r="L2103" s="31"/>
      <c r="M2103" s="31"/>
      <c r="N2103" s="31"/>
      <c r="O2103" s="31"/>
      <c r="P2103" s="31"/>
      <c r="Q2103" s="31"/>
      <c r="R2103" s="31"/>
      <c r="S2103" s="31"/>
      <c r="T2103" s="31"/>
      <c r="U2103" s="31"/>
      <c r="V2103" s="31"/>
      <c r="W2103" s="31"/>
      <c r="X2103" s="31"/>
      <c r="Y2103" s="31"/>
      <c r="Z2103" s="31"/>
      <c r="AA2103" s="31"/>
      <c r="AB2103" s="31"/>
      <c r="AC2103" s="31"/>
      <c r="AD2103" s="31"/>
      <c r="AE2103" s="31"/>
      <c r="AF2103" s="31"/>
      <c r="AG2103" s="31"/>
      <c r="AH2103" s="31"/>
      <c r="AI2103" s="31"/>
      <c r="AJ2103" s="31"/>
      <c r="AK2103" s="31"/>
      <c r="AL2103" s="31"/>
      <c r="AM2103" s="31"/>
      <c r="AN2103" s="31"/>
      <c r="AO2103" s="31"/>
      <c r="AP2103" s="31"/>
      <c r="AQ2103" s="31"/>
      <c r="AR2103" s="31"/>
      <c r="AS2103" s="31"/>
      <c r="AT2103" s="31"/>
      <c r="AU2103" s="31"/>
      <c r="AV2103" s="31"/>
      <c r="AW2103" s="31"/>
      <c r="AX2103" s="31"/>
      <c r="AY2103" s="31"/>
      <c r="AZ2103" s="31"/>
      <c r="BA2103" s="31"/>
      <c r="BB2103" s="31"/>
      <c r="BC2103" s="31"/>
      <c r="BD2103" s="31"/>
      <c r="BE2103" s="31"/>
      <c r="BF2103" s="201"/>
      <c r="BG2103" s="905"/>
      <c r="BH2103" s="906"/>
      <c r="BI2103" s="906"/>
      <c r="BJ2103" s="906"/>
      <c r="BK2103" s="906"/>
      <c r="BL2103" s="907"/>
      <c r="BM2103" s="137"/>
      <c r="BN2103" s="137"/>
      <c r="BO2103" s="137"/>
      <c r="BP2103" s="137"/>
      <c r="BQ2103" s="137"/>
      <c r="BR2103" s="137"/>
      <c r="BS2103" s="137"/>
      <c r="BT2103" s="137"/>
      <c r="BU2103" s="137"/>
      <c r="BV2103" s="137"/>
      <c r="BW2103" s="137"/>
      <c r="BX2103" s="137"/>
      <c r="BY2103" s="137"/>
      <c r="BZ2103" s="137"/>
      <c r="CA2103" s="137"/>
      <c r="CB2103" s="137"/>
    </row>
    <row r="2104" spans="1:80" s="15" customFormat="1" ht="17.25" customHeight="1">
      <c r="A2104" s="113"/>
      <c r="B2104" s="925" t="s">
        <v>1574</v>
      </c>
      <c r="C2104" s="926"/>
      <c r="D2104" s="926"/>
      <c r="E2104" s="926"/>
      <c r="F2104" s="926"/>
      <c r="G2104" s="926"/>
      <c r="H2104" s="926"/>
      <c r="I2104" s="926"/>
      <c r="J2104" s="926"/>
      <c r="K2104" s="926"/>
      <c r="L2104" s="926"/>
      <c r="M2104" s="926"/>
      <c r="N2104" s="926"/>
      <c r="O2104" s="926"/>
      <c r="P2104" s="926"/>
      <c r="Q2104" s="926"/>
      <c r="R2104" s="926"/>
      <c r="S2104" s="926"/>
      <c r="T2104" s="926"/>
      <c r="U2104" s="926"/>
      <c r="V2104" s="926"/>
      <c r="W2104" s="926"/>
      <c r="X2104" s="926"/>
      <c r="Y2104" s="926"/>
      <c r="Z2104" s="926"/>
      <c r="AA2104" s="926"/>
      <c r="AB2104" s="926"/>
      <c r="AC2104" s="926"/>
      <c r="AD2104" s="926"/>
      <c r="AE2104" s="926"/>
      <c r="AF2104" s="926"/>
      <c r="AG2104" s="926"/>
      <c r="AH2104" s="926"/>
      <c r="AI2104" s="926"/>
      <c r="AJ2104" s="926"/>
      <c r="AK2104" s="926"/>
      <c r="AL2104" s="926"/>
      <c r="AM2104" s="926"/>
      <c r="AN2104" s="926"/>
      <c r="AO2104" s="926"/>
      <c r="AP2104" s="926"/>
      <c r="AQ2104" s="926"/>
      <c r="AR2104" s="926"/>
      <c r="AS2104" s="926"/>
      <c r="AT2104" s="926"/>
      <c r="AU2104" s="926"/>
      <c r="AV2104" s="926"/>
      <c r="AW2104" s="926"/>
      <c r="AX2104" s="926"/>
      <c r="AY2104" s="926"/>
      <c r="AZ2104" s="926"/>
      <c r="BA2104" s="926"/>
      <c r="BB2104" s="926"/>
      <c r="BC2104" s="926"/>
      <c r="BD2104" s="926"/>
      <c r="BE2104" s="926"/>
      <c r="BF2104" s="926"/>
      <c r="BG2104" s="926"/>
      <c r="BH2104" s="926"/>
      <c r="BI2104" s="926"/>
      <c r="BJ2104" s="926"/>
      <c r="BK2104" s="926"/>
      <c r="BL2104" s="927"/>
      <c r="BM2104" s="103"/>
      <c r="BN2104" s="103"/>
      <c r="BO2104" s="103"/>
      <c r="BP2104" s="103"/>
      <c r="BQ2104" s="103"/>
      <c r="BR2104" s="103"/>
      <c r="BS2104" s="103"/>
      <c r="BT2104" s="103"/>
      <c r="BU2104" s="103"/>
    </row>
    <row r="2105" spans="1:80" s="16" customFormat="1" ht="12.75" customHeight="1">
      <c r="A2105" s="262"/>
      <c r="B2105" s="969" t="s">
        <v>41</v>
      </c>
      <c r="C2105" s="970"/>
      <c r="D2105" s="971"/>
      <c r="E2105" s="931" t="s">
        <v>191</v>
      </c>
      <c r="F2105" s="932"/>
      <c r="G2105" s="932"/>
      <c r="H2105" s="932"/>
      <c r="I2105" s="932"/>
      <c r="J2105" s="932"/>
      <c r="K2105" s="932"/>
      <c r="L2105" s="932"/>
      <c r="M2105" s="932"/>
      <c r="N2105" s="932"/>
      <c r="O2105" s="932"/>
      <c r="P2105" s="932"/>
      <c r="Q2105" s="932"/>
      <c r="R2105" s="932"/>
      <c r="S2105" s="932"/>
      <c r="T2105" s="932"/>
      <c r="U2105" s="932"/>
      <c r="V2105" s="932"/>
      <c r="W2105" s="932"/>
      <c r="X2105" s="932"/>
      <c r="Y2105" s="932"/>
      <c r="Z2105" s="932"/>
      <c r="AA2105" s="932"/>
      <c r="AB2105" s="932"/>
      <c r="AC2105" s="932"/>
      <c r="AD2105" s="932"/>
      <c r="AE2105" s="932"/>
      <c r="AF2105" s="932"/>
      <c r="AG2105" s="932"/>
      <c r="AH2105" s="932"/>
      <c r="AI2105" s="932"/>
      <c r="AJ2105" s="932"/>
      <c r="AK2105" s="932"/>
      <c r="AL2105" s="932"/>
      <c r="AM2105" s="932"/>
      <c r="AN2105" s="932"/>
      <c r="AO2105" s="932"/>
      <c r="AP2105" s="932"/>
      <c r="AQ2105" s="932"/>
      <c r="AR2105" s="932"/>
      <c r="AS2105" s="932"/>
      <c r="AT2105" s="932"/>
      <c r="AU2105" s="932"/>
      <c r="AV2105" s="932"/>
      <c r="AW2105" s="932"/>
      <c r="AX2105" s="932"/>
      <c r="AY2105" s="932"/>
      <c r="AZ2105" s="932"/>
      <c r="BA2105" s="932"/>
      <c r="BB2105" s="932"/>
      <c r="BC2105" s="932"/>
      <c r="BD2105" s="932"/>
      <c r="BE2105" s="932"/>
      <c r="BF2105" s="933"/>
      <c r="BG2105" s="899"/>
      <c r="BH2105" s="900"/>
      <c r="BI2105" s="900"/>
      <c r="BJ2105" s="900"/>
      <c r="BK2105" s="900"/>
      <c r="BL2105" s="901"/>
      <c r="BM2105" s="137"/>
      <c r="BN2105" s="137"/>
      <c r="BO2105" s="137"/>
      <c r="BP2105" s="137"/>
      <c r="BQ2105" s="137"/>
      <c r="BR2105" s="137"/>
      <c r="BS2105" s="137"/>
      <c r="BT2105" s="137"/>
      <c r="BU2105" s="137"/>
      <c r="BV2105" s="137"/>
      <c r="BW2105" s="137"/>
      <c r="BX2105" s="137"/>
      <c r="BY2105" s="137"/>
      <c r="BZ2105" s="137"/>
      <c r="CA2105" s="137"/>
      <c r="CB2105" s="137"/>
    </row>
    <row r="2106" spans="1:80" s="16" customFormat="1" ht="12.75" customHeight="1">
      <c r="A2106" s="262"/>
      <c r="B2106" s="975"/>
      <c r="C2106" s="976"/>
      <c r="D2106" s="977"/>
      <c r="E2106" s="937"/>
      <c r="F2106" s="938"/>
      <c r="G2106" s="938"/>
      <c r="H2106" s="938"/>
      <c r="I2106" s="938"/>
      <c r="J2106" s="938"/>
      <c r="K2106" s="938"/>
      <c r="L2106" s="938"/>
      <c r="M2106" s="938"/>
      <c r="N2106" s="938"/>
      <c r="O2106" s="938"/>
      <c r="P2106" s="938"/>
      <c r="Q2106" s="938"/>
      <c r="R2106" s="938"/>
      <c r="S2106" s="938"/>
      <c r="T2106" s="938"/>
      <c r="U2106" s="938"/>
      <c r="V2106" s="938"/>
      <c r="W2106" s="938"/>
      <c r="X2106" s="938"/>
      <c r="Y2106" s="938"/>
      <c r="Z2106" s="938"/>
      <c r="AA2106" s="938"/>
      <c r="AB2106" s="938"/>
      <c r="AC2106" s="938"/>
      <c r="AD2106" s="938"/>
      <c r="AE2106" s="938"/>
      <c r="AF2106" s="938"/>
      <c r="AG2106" s="938"/>
      <c r="AH2106" s="938"/>
      <c r="AI2106" s="938"/>
      <c r="AJ2106" s="938"/>
      <c r="AK2106" s="938"/>
      <c r="AL2106" s="938"/>
      <c r="AM2106" s="938"/>
      <c r="AN2106" s="938"/>
      <c r="AO2106" s="938"/>
      <c r="AP2106" s="938"/>
      <c r="AQ2106" s="938"/>
      <c r="AR2106" s="938"/>
      <c r="AS2106" s="938"/>
      <c r="AT2106" s="938"/>
      <c r="AU2106" s="938"/>
      <c r="AV2106" s="938"/>
      <c r="AW2106" s="938"/>
      <c r="AX2106" s="938"/>
      <c r="AY2106" s="938"/>
      <c r="AZ2106" s="938"/>
      <c r="BA2106" s="938"/>
      <c r="BB2106" s="938"/>
      <c r="BC2106" s="938"/>
      <c r="BD2106" s="938"/>
      <c r="BE2106" s="938"/>
      <c r="BF2106" s="939"/>
      <c r="BG2106" s="905"/>
      <c r="BH2106" s="906"/>
      <c r="BI2106" s="906"/>
      <c r="BJ2106" s="906"/>
      <c r="BK2106" s="906"/>
      <c r="BL2106" s="907"/>
      <c r="BM2106" s="137"/>
      <c r="BN2106" s="137"/>
      <c r="BO2106" s="137"/>
      <c r="BP2106" s="137"/>
      <c r="BQ2106" s="137"/>
      <c r="BR2106" s="137"/>
      <c r="BS2106" s="137"/>
      <c r="BT2106" s="137"/>
      <c r="BU2106" s="137"/>
      <c r="BV2106" s="137"/>
      <c r="BW2106" s="137"/>
      <c r="BX2106" s="137"/>
      <c r="BY2106" s="137"/>
      <c r="BZ2106" s="137"/>
      <c r="CA2106" s="137"/>
      <c r="CB2106" s="137"/>
    </row>
    <row r="2107" spans="1:80" s="16" customFormat="1" ht="12.75" customHeight="1">
      <c r="A2107" s="262"/>
      <c r="B2107" s="969" t="s">
        <v>895</v>
      </c>
      <c r="C2107" s="970"/>
      <c r="D2107" s="971"/>
      <c r="E2107" s="908" t="s">
        <v>192</v>
      </c>
      <c r="F2107" s="909"/>
      <c r="G2107" s="909"/>
      <c r="H2107" s="909"/>
      <c r="I2107" s="909"/>
      <c r="J2107" s="909"/>
      <c r="K2107" s="909"/>
      <c r="L2107" s="909"/>
      <c r="M2107" s="909"/>
      <c r="N2107" s="909"/>
      <c r="O2107" s="909"/>
      <c r="P2107" s="909"/>
      <c r="Q2107" s="909"/>
      <c r="R2107" s="909"/>
      <c r="S2107" s="909"/>
      <c r="T2107" s="909"/>
      <c r="U2107" s="909"/>
      <c r="V2107" s="909"/>
      <c r="W2107" s="909"/>
      <c r="X2107" s="909"/>
      <c r="Y2107" s="909"/>
      <c r="Z2107" s="909"/>
      <c r="AA2107" s="909"/>
      <c r="AB2107" s="909"/>
      <c r="AC2107" s="909"/>
      <c r="AD2107" s="909"/>
      <c r="AE2107" s="909"/>
      <c r="AF2107" s="909"/>
      <c r="AG2107" s="909"/>
      <c r="AH2107" s="909"/>
      <c r="AI2107" s="909"/>
      <c r="AJ2107" s="909"/>
      <c r="AK2107" s="909"/>
      <c r="AL2107" s="909"/>
      <c r="AM2107" s="909"/>
      <c r="AN2107" s="909"/>
      <c r="AO2107" s="909"/>
      <c r="AP2107" s="909"/>
      <c r="AQ2107" s="909"/>
      <c r="AR2107" s="909"/>
      <c r="AS2107" s="909"/>
      <c r="AT2107" s="909"/>
      <c r="AU2107" s="909"/>
      <c r="AV2107" s="909"/>
      <c r="AW2107" s="909"/>
      <c r="AX2107" s="909"/>
      <c r="AY2107" s="909"/>
      <c r="AZ2107" s="909"/>
      <c r="BA2107" s="909"/>
      <c r="BB2107" s="909"/>
      <c r="BC2107" s="909"/>
      <c r="BD2107" s="909"/>
      <c r="BE2107" s="909"/>
      <c r="BF2107" s="910"/>
      <c r="BG2107" s="899"/>
      <c r="BH2107" s="900"/>
      <c r="BI2107" s="900"/>
      <c r="BJ2107" s="900"/>
      <c r="BK2107" s="900"/>
      <c r="BL2107" s="901"/>
      <c r="BM2107" s="137"/>
      <c r="BN2107" s="137"/>
      <c r="BO2107" s="137"/>
      <c r="BP2107" s="137"/>
      <c r="BQ2107" s="137"/>
      <c r="BR2107" s="137"/>
      <c r="BS2107" s="137"/>
      <c r="BT2107" s="137"/>
      <c r="BU2107" s="137"/>
      <c r="BV2107" s="137"/>
      <c r="BW2107" s="137"/>
      <c r="BX2107" s="137"/>
      <c r="BY2107" s="137"/>
      <c r="BZ2107" s="137"/>
      <c r="CA2107" s="137"/>
      <c r="CB2107" s="137"/>
    </row>
    <row r="2108" spans="1:80" s="16" customFormat="1" ht="12.75" customHeight="1">
      <c r="A2108" s="262"/>
      <c r="B2108" s="972"/>
      <c r="C2108" s="973"/>
      <c r="D2108" s="974"/>
      <c r="E2108" s="911"/>
      <c r="F2108" s="912"/>
      <c r="G2108" s="912"/>
      <c r="H2108" s="912"/>
      <c r="I2108" s="912"/>
      <c r="J2108" s="912"/>
      <c r="K2108" s="912"/>
      <c r="L2108" s="912"/>
      <c r="M2108" s="912"/>
      <c r="N2108" s="912"/>
      <c r="O2108" s="912"/>
      <c r="P2108" s="912"/>
      <c r="Q2108" s="912"/>
      <c r="R2108" s="912"/>
      <c r="S2108" s="912"/>
      <c r="T2108" s="912"/>
      <c r="U2108" s="912"/>
      <c r="V2108" s="912"/>
      <c r="W2108" s="912"/>
      <c r="X2108" s="912"/>
      <c r="Y2108" s="912"/>
      <c r="Z2108" s="912"/>
      <c r="AA2108" s="912"/>
      <c r="AB2108" s="912"/>
      <c r="AC2108" s="912"/>
      <c r="AD2108" s="912"/>
      <c r="AE2108" s="912"/>
      <c r="AF2108" s="912"/>
      <c r="AG2108" s="912"/>
      <c r="AH2108" s="912"/>
      <c r="AI2108" s="912"/>
      <c r="AJ2108" s="912"/>
      <c r="AK2108" s="912"/>
      <c r="AL2108" s="912"/>
      <c r="AM2108" s="912"/>
      <c r="AN2108" s="912"/>
      <c r="AO2108" s="912"/>
      <c r="AP2108" s="912"/>
      <c r="AQ2108" s="912"/>
      <c r="AR2108" s="912"/>
      <c r="AS2108" s="912"/>
      <c r="AT2108" s="912"/>
      <c r="AU2108" s="912"/>
      <c r="AV2108" s="912"/>
      <c r="AW2108" s="912"/>
      <c r="AX2108" s="912"/>
      <c r="AY2108" s="912"/>
      <c r="AZ2108" s="912"/>
      <c r="BA2108" s="912"/>
      <c r="BB2108" s="912"/>
      <c r="BC2108" s="912"/>
      <c r="BD2108" s="912"/>
      <c r="BE2108" s="912"/>
      <c r="BF2108" s="913"/>
      <c r="BG2108" s="902"/>
      <c r="BH2108" s="903"/>
      <c r="BI2108" s="903"/>
      <c r="BJ2108" s="903"/>
      <c r="BK2108" s="903"/>
      <c r="BL2108" s="904"/>
      <c r="BM2108" s="137"/>
      <c r="BN2108" s="137"/>
      <c r="BO2108" s="137"/>
      <c r="BP2108" s="137"/>
      <c r="BQ2108" s="137"/>
      <c r="BR2108" s="137"/>
      <c r="BS2108" s="137"/>
      <c r="BT2108" s="137"/>
      <c r="BU2108" s="137"/>
      <c r="BV2108" s="137"/>
      <c r="BW2108" s="137"/>
      <c r="BX2108" s="137"/>
      <c r="BY2108" s="137"/>
      <c r="BZ2108" s="137"/>
      <c r="CA2108" s="137"/>
      <c r="CB2108" s="137"/>
    </row>
    <row r="2109" spans="1:80" s="16" customFormat="1" ht="12.75" customHeight="1">
      <c r="A2109" s="262"/>
      <c r="B2109" s="975"/>
      <c r="C2109" s="976"/>
      <c r="D2109" s="977"/>
      <c r="E2109" s="914"/>
      <c r="F2109" s="915"/>
      <c r="G2109" s="915"/>
      <c r="H2109" s="915"/>
      <c r="I2109" s="915"/>
      <c r="J2109" s="915"/>
      <c r="K2109" s="915"/>
      <c r="L2109" s="915"/>
      <c r="M2109" s="915"/>
      <c r="N2109" s="915"/>
      <c r="O2109" s="915"/>
      <c r="P2109" s="915"/>
      <c r="Q2109" s="915"/>
      <c r="R2109" s="915"/>
      <c r="S2109" s="915"/>
      <c r="T2109" s="915"/>
      <c r="U2109" s="915"/>
      <c r="V2109" s="915"/>
      <c r="W2109" s="915"/>
      <c r="X2109" s="915"/>
      <c r="Y2109" s="915"/>
      <c r="Z2109" s="915"/>
      <c r="AA2109" s="915"/>
      <c r="AB2109" s="915"/>
      <c r="AC2109" s="915"/>
      <c r="AD2109" s="915"/>
      <c r="AE2109" s="915"/>
      <c r="AF2109" s="915"/>
      <c r="AG2109" s="915"/>
      <c r="AH2109" s="915"/>
      <c r="AI2109" s="915"/>
      <c r="AJ2109" s="915"/>
      <c r="AK2109" s="915"/>
      <c r="AL2109" s="915"/>
      <c r="AM2109" s="915"/>
      <c r="AN2109" s="915"/>
      <c r="AO2109" s="915"/>
      <c r="AP2109" s="915"/>
      <c r="AQ2109" s="915"/>
      <c r="AR2109" s="915"/>
      <c r="AS2109" s="915"/>
      <c r="AT2109" s="915"/>
      <c r="AU2109" s="915"/>
      <c r="AV2109" s="915"/>
      <c r="AW2109" s="915"/>
      <c r="AX2109" s="915"/>
      <c r="AY2109" s="915"/>
      <c r="AZ2109" s="915"/>
      <c r="BA2109" s="915"/>
      <c r="BB2109" s="915"/>
      <c r="BC2109" s="915"/>
      <c r="BD2109" s="915"/>
      <c r="BE2109" s="915"/>
      <c r="BF2109" s="916"/>
      <c r="BG2109" s="905"/>
      <c r="BH2109" s="906"/>
      <c r="BI2109" s="906"/>
      <c r="BJ2109" s="906"/>
      <c r="BK2109" s="906"/>
      <c r="BL2109" s="907"/>
      <c r="BM2109" s="137"/>
      <c r="BN2109" s="137"/>
      <c r="BO2109" s="137"/>
      <c r="BP2109" s="137"/>
      <c r="BQ2109" s="137"/>
      <c r="BR2109" s="137"/>
      <c r="BS2109" s="137"/>
      <c r="BT2109" s="137"/>
      <c r="BU2109" s="137"/>
      <c r="BV2109" s="137"/>
      <c r="BW2109" s="137"/>
      <c r="BX2109" s="137"/>
      <c r="BY2109" s="137"/>
      <c r="BZ2109" s="137"/>
      <c r="CA2109" s="137"/>
      <c r="CB2109" s="137"/>
    </row>
    <row r="2110" spans="1:80" s="15" customFormat="1" ht="17.25" customHeight="1">
      <c r="A2110" s="113"/>
      <c r="B2110" s="925" t="s">
        <v>1595</v>
      </c>
      <c r="C2110" s="926"/>
      <c r="D2110" s="926"/>
      <c r="E2110" s="926"/>
      <c r="F2110" s="926"/>
      <c r="G2110" s="926"/>
      <c r="H2110" s="926"/>
      <c r="I2110" s="926"/>
      <c r="J2110" s="926"/>
      <c r="K2110" s="926"/>
      <c r="L2110" s="926"/>
      <c r="M2110" s="926"/>
      <c r="N2110" s="926"/>
      <c r="O2110" s="926"/>
      <c r="P2110" s="926"/>
      <c r="Q2110" s="926"/>
      <c r="R2110" s="926"/>
      <c r="S2110" s="926"/>
      <c r="T2110" s="926"/>
      <c r="U2110" s="926"/>
      <c r="V2110" s="926"/>
      <c r="W2110" s="926"/>
      <c r="X2110" s="926"/>
      <c r="Y2110" s="926"/>
      <c r="Z2110" s="926"/>
      <c r="AA2110" s="926"/>
      <c r="AB2110" s="926"/>
      <c r="AC2110" s="926"/>
      <c r="AD2110" s="926"/>
      <c r="AE2110" s="926"/>
      <c r="AF2110" s="926"/>
      <c r="AG2110" s="926"/>
      <c r="AH2110" s="926"/>
      <c r="AI2110" s="926"/>
      <c r="AJ2110" s="926"/>
      <c r="AK2110" s="926"/>
      <c r="AL2110" s="926"/>
      <c r="AM2110" s="926"/>
      <c r="AN2110" s="926"/>
      <c r="AO2110" s="926"/>
      <c r="AP2110" s="926"/>
      <c r="AQ2110" s="926"/>
      <c r="AR2110" s="926"/>
      <c r="AS2110" s="926"/>
      <c r="AT2110" s="926"/>
      <c r="AU2110" s="926"/>
      <c r="AV2110" s="926"/>
      <c r="AW2110" s="926"/>
      <c r="AX2110" s="926"/>
      <c r="AY2110" s="926"/>
      <c r="AZ2110" s="926"/>
      <c r="BA2110" s="926"/>
      <c r="BB2110" s="926"/>
      <c r="BC2110" s="926"/>
      <c r="BD2110" s="926"/>
      <c r="BE2110" s="926"/>
      <c r="BF2110" s="926"/>
      <c r="BG2110" s="926"/>
      <c r="BH2110" s="926"/>
      <c r="BI2110" s="926"/>
      <c r="BJ2110" s="926"/>
      <c r="BK2110" s="926"/>
      <c r="BL2110" s="927"/>
      <c r="BM2110" s="103"/>
      <c r="BN2110" s="103"/>
      <c r="BO2110" s="103"/>
      <c r="BP2110" s="103"/>
      <c r="BQ2110" s="103"/>
      <c r="BR2110" s="103"/>
      <c r="BS2110" s="103"/>
      <c r="BT2110" s="103"/>
      <c r="BU2110" s="103"/>
    </row>
    <row r="2111" spans="1:80" s="16" customFormat="1" ht="12.75" customHeight="1">
      <c r="A2111" s="262"/>
      <c r="B2111" s="969" t="s">
        <v>61</v>
      </c>
      <c r="C2111" s="970"/>
      <c r="D2111" s="971"/>
      <c r="E2111" s="931" t="s">
        <v>896</v>
      </c>
      <c r="F2111" s="932"/>
      <c r="G2111" s="932"/>
      <c r="H2111" s="932"/>
      <c r="I2111" s="932"/>
      <c r="J2111" s="932"/>
      <c r="K2111" s="932"/>
      <c r="L2111" s="932"/>
      <c r="M2111" s="932"/>
      <c r="N2111" s="932"/>
      <c r="O2111" s="932"/>
      <c r="P2111" s="932"/>
      <c r="Q2111" s="932"/>
      <c r="R2111" s="932"/>
      <c r="S2111" s="932"/>
      <c r="T2111" s="932"/>
      <c r="U2111" s="932"/>
      <c r="V2111" s="932"/>
      <c r="W2111" s="932"/>
      <c r="X2111" s="932"/>
      <c r="Y2111" s="932"/>
      <c r="Z2111" s="932"/>
      <c r="AA2111" s="932"/>
      <c r="AB2111" s="932"/>
      <c r="AC2111" s="932"/>
      <c r="AD2111" s="932"/>
      <c r="AE2111" s="932"/>
      <c r="AF2111" s="932"/>
      <c r="AG2111" s="932"/>
      <c r="AH2111" s="932"/>
      <c r="AI2111" s="932"/>
      <c r="AJ2111" s="932"/>
      <c r="AK2111" s="932"/>
      <c r="AL2111" s="932"/>
      <c r="AM2111" s="932"/>
      <c r="AN2111" s="932"/>
      <c r="AO2111" s="932"/>
      <c r="AP2111" s="932"/>
      <c r="AQ2111" s="932"/>
      <c r="AR2111" s="932"/>
      <c r="AS2111" s="932"/>
      <c r="AT2111" s="932"/>
      <c r="AU2111" s="932"/>
      <c r="AV2111" s="932"/>
      <c r="AW2111" s="932"/>
      <c r="AX2111" s="932"/>
      <c r="AY2111" s="932"/>
      <c r="AZ2111" s="932"/>
      <c r="BA2111" s="932"/>
      <c r="BB2111" s="932"/>
      <c r="BC2111" s="932"/>
      <c r="BD2111" s="932"/>
      <c r="BE2111" s="932"/>
      <c r="BF2111" s="933"/>
      <c r="BG2111" s="899"/>
      <c r="BH2111" s="900"/>
      <c r="BI2111" s="900"/>
      <c r="BJ2111" s="900"/>
      <c r="BK2111" s="900"/>
      <c r="BL2111" s="901"/>
      <c r="BM2111" s="137"/>
      <c r="BN2111" s="137"/>
      <c r="BO2111" s="137"/>
      <c r="BP2111" s="137"/>
      <c r="BQ2111" s="137"/>
      <c r="BR2111" s="137"/>
      <c r="BS2111" s="137"/>
      <c r="BT2111" s="137"/>
      <c r="BU2111" s="137"/>
      <c r="BV2111" s="137"/>
      <c r="BW2111" s="137"/>
      <c r="BX2111" s="137"/>
      <c r="BY2111" s="137"/>
      <c r="BZ2111" s="137"/>
      <c r="CA2111" s="137"/>
      <c r="CB2111" s="137"/>
    </row>
    <row r="2112" spans="1:80" s="16" customFormat="1" ht="12.75" customHeight="1">
      <c r="A2112" s="262"/>
      <c r="B2112" s="975"/>
      <c r="C2112" s="976"/>
      <c r="D2112" s="977"/>
      <c r="E2112" s="937"/>
      <c r="F2112" s="938"/>
      <c r="G2112" s="938"/>
      <c r="H2112" s="938"/>
      <c r="I2112" s="938"/>
      <c r="J2112" s="938"/>
      <c r="K2112" s="938"/>
      <c r="L2112" s="938"/>
      <c r="M2112" s="938"/>
      <c r="N2112" s="938"/>
      <c r="O2112" s="938"/>
      <c r="P2112" s="938"/>
      <c r="Q2112" s="938"/>
      <c r="R2112" s="938"/>
      <c r="S2112" s="938"/>
      <c r="T2112" s="938"/>
      <c r="U2112" s="938"/>
      <c r="V2112" s="938"/>
      <c r="W2112" s="938"/>
      <c r="X2112" s="938"/>
      <c r="Y2112" s="938"/>
      <c r="Z2112" s="938"/>
      <c r="AA2112" s="938"/>
      <c r="AB2112" s="938"/>
      <c r="AC2112" s="938"/>
      <c r="AD2112" s="938"/>
      <c r="AE2112" s="938"/>
      <c r="AF2112" s="938"/>
      <c r="AG2112" s="938"/>
      <c r="AH2112" s="938"/>
      <c r="AI2112" s="938"/>
      <c r="AJ2112" s="938"/>
      <c r="AK2112" s="938"/>
      <c r="AL2112" s="938"/>
      <c r="AM2112" s="938"/>
      <c r="AN2112" s="938"/>
      <c r="AO2112" s="938"/>
      <c r="AP2112" s="938"/>
      <c r="AQ2112" s="938"/>
      <c r="AR2112" s="938"/>
      <c r="AS2112" s="938"/>
      <c r="AT2112" s="938"/>
      <c r="AU2112" s="938"/>
      <c r="AV2112" s="938"/>
      <c r="AW2112" s="938"/>
      <c r="AX2112" s="938"/>
      <c r="AY2112" s="938"/>
      <c r="AZ2112" s="938"/>
      <c r="BA2112" s="938"/>
      <c r="BB2112" s="938"/>
      <c r="BC2112" s="938"/>
      <c r="BD2112" s="938"/>
      <c r="BE2112" s="938"/>
      <c r="BF2112" s="939"/>
      <c r="BG2112" s="905"/>
      <c r="BH2112" s="906"/>
      <c r="BI2112" s="906"/>
      <c r="BJ2112" s="906"/>
      <c r="BK2112" s="906"/>
      <c r="BL2112" s="907"/>
      <c r="BM2112" s="137"/>
      <c r="BN2112" s="137"/>
      <c r="BO2112" s="137"/>
      <c r="BP2112" s="137"/>
      <c r="BQ2112" s="137"/>
      <c r="BR2112" s="137"/>
      <c r="BS2112" s="137"/>
      <c r="BT2112" s="137"/>
      <c r="BU2112" s="137"/>
      <c r="BV2112" s="137"/>
      <c r="BW2112" s="137"/>
      <c r="BX2112" s="137"/>
      <c r="BY2112" s="137"/>
      <c r="BZ2112" s="137"/>
      <c r="CA2112" s="137"/>
      <c r="CB2112" s="137"/>
    </row>
    <row r="2113" spans="1:97" s="16" customFormat="1" ht="12.75" customHeight="1">
      <c r="A2113" s="262"/>
      <c r="B2113" s="969" t="s">
        <v>44</v>
      </c>
      <c r="C2113" s="970"/>
      <c r="D2113" s="971"/>
      <c r="E2113" s="908" t="s">
        <v>494</v>
      </c>
      <c r="F2113" s="909"/>
      <c r="G2113" s="909"/>
      <c r="H2113" s="909"/>
      <c r="I2113" s="909"/>
      <c r="J2113" s="909"/>
      <c r="K2113" s="909"/>
      <c r="L2113" s="909"/>
      <c r="M2113" s="909"/>
      <c r="N2113" s="909"/>
      <c r="O2113" s="909"/>
      <c r="P2113" s="909"/>
      <c r="Q2113" s="909"/>
      <c r="R2113" s="909"/>
      <c r="S2113" s="909"/>
      <c r="T2113" s="909"/>
      <c r="U2113" s="909"/>
      <c r="V2113" s="909"/>
      <c r="W2113" s="909"/>
      <c r="X2113" s="909"/>
      <c r="Y2113" s="909"/>
      <c r="Z2113" s="909"/>
      <c r="AA2113" s="909"/>
      <c r="AB2113" s="909"/>
      <c r="AC2113" s="909"/>
      <c r="AD2113" s="909"/>
      <c r="AE2113" s="909"/>
      <c r="AF2113" s="909"/>
      <c r="AG2113" s="909"/>
      <c r="AH2113" s="909"/>
      <c r="AI2113" s="909"/>
      <c r="AJ2113" s="909"/>
      <c r="AK2113" s="909"/>
      <c r="AL2113" s="909"/>
      <c r="AM2113" s="909"/>
      <c r="AN2113" s="909"/>
      <c r="AO2113" s="909"/>
      <c r="AP2113" s="909"/>
      <c r="AQ2113" s="909"/>
      <c r="AR2113" s="909"/>
      <c r="AS2113" s="909"/>
      <c r="AT2113" s="909"/>
      <c r="AU2113" s="909"/>
      <c r="AV2113" s="909"/>
      <c r="AW2113" s="909"/>
      <c r="AX2113" s="909"/>
      <c r="AY2113" s="909"/>
      <c r="AZ2113" s="909"/>
      <c r="BA2113" s="909"/>
      <c r="BB2113" s="909"/>
      <c r="BC2113" s="909"/>
      <c r="BD2113" s="909"/>
      <c r="BE2113" s="909"/>
      <c r="BF2113" s="910"/>
      <c r="BG2113" s="899"/>
      <c r="BH2113" s="900"/>
      <c r="BI2113" s="900"/>
      <c r="BJ2113" s="900"/>
      <c r="BK2113" s="900"/>
      <c r="BL2113" s="901"/>
      <c r="BM2113" s="137"/>
      <c r="BN2113" s="137"/>
      <c r="BO2113" s="137"/>
      <c r="BP2113" s="137"/>
      <c r="BQ2113" s="137"/>
      <c r="BR2113" s="137"/>
      <c r="BS2113" s="137"/>
      <c r="BT2113" s="137"/>
      <c r="BU2113" s="137"/>
      <c r="BV2113" s="137"/>
      <c r="BW2113" s="137"/>
      <c r="BX2113" s="137"/>
      <c r="BY2113" s="137"/>
      <c r="BZ2113" s="137"/>
      <c r="CA2113" s="137"/>
      <c r="CB2113" s="137"/>
    </row>
    <row r="2114" spans="1:97" s="16" customFormat="1" ht="12.75" customHeight="1">
      <c r="A2114" s="262"/>
      <c r="B2114" s="972"/>
      <c r="C2114" s="973"/>
      <c r="D2114" s="974"/>
      <c r="E2114" s="911"/>
      <c r="F2114" s="912"/>
      <c r="G2114" s="912"/>
      <c r="H2114" s="912"/>
      <c r="I2114" s="912"/>
      <c r="J2114" s="912"/>
      <c r="K2114" s="912"/>
      <c r="L2114" s="912"/>
      <c r="M2114" s="912"/>
      <c r="N2114" s="912"/>
      <c r="O2114" s="912"/>
      <c r="P2114" s="912"/>
      <c r="Q2114" s="912"/>
      <c r="R2114" s="912"/>
      <c r="S2114" s="912"/>
      <c r="T2114" s="912"/>
      <c r="U2114" s="912"/>
      <c r="V2114" s="912"/>
      <c r="W2114" s="912"/>
      <c r="X2114" s="912"/>
      <c r="Y2114" s="912"/>
      <c r="Z2114" s="912"/>
      <c r="AA2114" s="912"/>
      <c r="AB2114" s="912"/>
      <c r="AC2114" s="912"/>
      <c r="AD2114" s="912"/>
      <c r="AE2114" s="912"/>
      <c r="AF2114" s="912"/>
      <c r="AG2114" s="912"/>
      <c r="AH2114" s="912"/>
      <c r="AI2114" s="912"/>
      <c r="AJ2114" s="912"/>
      <c r="AK2114" s="912"/>
      <c r="AL2114" s="912"/>
      <c r="AM2114" s="912"/>
      <c r="AN2114" s="912"/>
      <c r="AO2114" s="912"/>
      <c r="AP2114" s="912"/>
      <c r="AQ2114" s="912"/>
      <c r="AR2114" s="912"/>
      <c r="AS2114" s="912"/>
      <c r="AT2114" s="912"/>
      <c r="AU2114" s="912"/>
      <c r="AV2114" s="912"/>
      <c r="AW2114" s="912"/>
      <c r="AX2114" s="912"/>
      <c r="AY2114" s="912"/>
      <c r="AZ2114" s="912"/>
      <c r="BA2114" s="912"/>
      <c r="BB2114" s="912"/>
      <c r="BC2114" s="912"/>
      <c r="BD2114" s="912"/>
      <c r="BE2114" s="912"/>
      <c r="BF2114" s="913"/>
      <c r="BG2114" s="902"/>
      <c r="BH2114" s="903"/>
      <c r="BI2114" s="903"/>
      <c r="BJ2114" s="903"/>
      <c r="BK2114" s="903"/>
      <c r="BL2114" s="904"/>
      <c r="BM2114" s="137"/>
      <c r="BN2114" s="137"/>
      <c r="BO2114" s="137"/>
      <c r="BP2114" s="137"/>
      <c r="BQ2114" s="137"/>
      <c r="BR2114" s="137"/>
      <c r="BS2114" s="137"/>
      <c r="BT2114" s="137"/>
      <c r="BU2114" s="137"/>
      <c r="BV2114" s="137"/>
      <c r="BW2114" s="137"/>
      <c r="BX2114" s="137"/>
      <c r="BY2114" s="137"/>
      <c r="BZ2114" s="137"/>
      <c r="CA2114" s="137"/>
      <c r="CB2114" s="137"/>
    </row>
    <row r="2115" spans="1:97" s="16" customFormat="1" ht="12.75" customHeight="1">
      <c r="A2115" s="262"/>
      <c r="B2115" s="975"/>
      <c r="C2115" s="976"/>
      <c r="D2115" s="977"/>
      <c r="E2115" s="914"/>
      <c r="F2115" s="915"/>
      <c r="G2115" s="915"/>
      <c r="H2115" s="915"/>
      <c r="I2115" s="915"/>
      <c r="J2115" s="915"/>
      <c r="K2115" s="915"/>
      <c r="L2115" s="915"/>
      <c r="M2115" s="915"/>
      <c r="N2115" s="915"/>
      <c r="O2115" s="915"/>
      <c r="P2115" s="915"/>
      <c r="Q2115" s="915"/>
      <c r="R2115" s="915"/>
      <c r="S2115" s="915"/>
      <c r="T2115" s="915"/>
      <c r="U2115" s="915"/>
      <c r="V2115" s="915"/>
      <c r="W2115" s="915"/>
      <c r="X2115" s="915"/>
      <c r="Y2115" s="915"/>
      <c r="Z2115" s="915"/>
      <c r="AA2115" s="915"/>
      <c r="AB2115" s="915"/>
      <c r="AC2115" s="915"/>
      <c r="AD2115" s="915"/>
      <c r="AE2115" s="915"/>
      <c r="AF2115" s="915"/>
      <c r="AG2115" s="915"/>
      <c r="AH2115" s="915"/>
      <c r="AI2115" s="915"/>
      <c r="AJ2115" s="915"/>
      <c r="AK2115" s="915"/>
      <c r="AL2115" s="915"/>
      <c r="AM2115" s="915"/>
      <c r="AN2115" s="915"/>
      <c r="AO2115" s="915"/>
      <c r="AP2115" s="915"/>
      <c r="AQ2115" s="915"/>
      <c r="AR2115" s="915"/>
      <c r="AS2115" s="915"/>
      <c r="AT2115" s="915"/>
      <c r="AU2115" s="915"/>
      <c r="AV2115" s="915"/>
      <c r="AW2115" s="915"/>
      <c r="AX2115" s="915"/>
      <c r="AY2115" s="915"/>
      <c r="AZ2115" s="915"/>
      <c r="BA2115" s="915"/>
      <c r="BB2115" s="915"/>
      <c r="BC2115" s="915"/>
      <c r="BD2115" s="915"/>
      <c r="BE2115" s="915"/>
      <c r="BF2115" s="916"/>
      <c r="BG2115" s="905"/>
      <c r="BH2115" s="906"/>
      <c r="BI2115" s="906"/>
      <c r="BJ2115" s="906"/>
      <c r="BK2115" s="906"/>
      <c r="BL2115" s="907"/>
      <c r="BM2115" s="137"/>
      <c r="BN2115" s="137"/>
      <c r="BO2115" s="137"/>
      <c r="BP2115" s="137"/>
      <c r="BQ2115" s="137"/>
      <c r="BR2115" s="137"/>
      <c r="BS2115" s="137"/>
      <c r="BT2115" s="137"/>
      <c r="BU2115" s="137"/>
      <c r="BV2115" s="137"/>
      <c r="BW2115" s="137"/>
      <c r="BX2115" s="137"/>
      <c r="BY2115" s="137"/>
      <c r="BZ2115" s="137"/>
      <c r="CA2115" s="137"/>
      <c r="CB2115" s="137"/>
    </row>
    <row r="2116" spans="1:97" s="16" customFormat="1" ht="12.75" customHeight="1">
      <c r="A2116" s="262"/>
      <c r="B2116" s="969" t="s">
        <v>45</v>
      </c>
      <c r="C2116" s="970"/>
      <c r="D2116" s="971"/>
      <c r="E2116" s="908" t="s">
        <v>496</v>
      </c>
      <c r="F2116" s="909"/>
      <c r="G2116" s="909"/>
      <c r="H2116" s="909"/>
      <c r="I2116" s="909"/>
      <c r="J2116" s="909"/>
      <c r="K2116" s="909"/>
      <c r="L2116" s="909"/>
      <c r="M2116" s="909"/>
      <c r="N2116" s="909"/>
      <c r="O2116" s="909"/>
      <c r="P2116" s="909"/>
      <c r="Q2116" s="909"/>
      <c r="R2116" s="909"/>
      <c r="S2116" s="909"/>
      <c r="T2116" s="909"/>
      <c r="U2116" s="909"/>
      <c r="V2116" s="909"/>
      <c r="W2116" s="909"/>
      <c r="X2116" s="909"/>
      <c r="Y2116" s="909"/>
      <c r="Z2116" s="909"/>
      <c r="AA2116" s="909"/>
      <c r="AB2116" s="909"/>
      <c r="AC2116" s="909"/>
      <c r="AD2116" s="909"/>
      <c r="AE2116" s="909"/>
      <c r="AF2116" s="909"/>
      <c r="AG2116" s="909"/>
      <c r="AH2116" s="909"/>
      <c r="AI2116" s="909"/>
      <c r="AJ2116" s="909"/>
      <c r="AK2116" s="909"/>
      <c r="AL2116" s="909"/>
      <c r="AM2116" s="909"/>
      <c r="AN2116" s="909"/>
      <c r="AO2116" s="909"/>
      <c r="AP2116" s="909"/>
      <c r="AQ2116" s="909"/>
      <c r="AR2116" s="909"/>
      <c r="AS2116" s="909"/>
      <c r="AT2116" s="909"/>
      <c r="AU2116" s="909"/>
      <c r="AV2116" s="909"/>
      <c r="AW2116" s="909"/>
      <c r="AX2116" s="909"/>
      <c r="AY2116" s="909"/>
      <c r="AZ2116" s="909"/>
      <c r="BA2116" s="909"/>
      <c r="BB2116" s="909"/>
      <c r="BC2116" s="909"/>
      <c r="BD2116" s="909"/>
      <c r="BE2116" s="909"/>
      <c r="BF2116" s="910"/>
      <c r="BG2116" s="899"/>
      <c r="BH2116" s="900"/>
      <c r="BI2116" s="900"/>
      <c r="BJ2116" s="900"/>
      <c r="BK2116" s="900"/>
      <c r="BL2116" s="901"/>
      <c r="BM2116" s="137"/>
      <c r="BN2116" s="137"/>
      <c r="BO2116" s="137"/>
      <c r="BP2116" s="137"/>
      <c r="BQ2116" s="137"/>
      <c r="BR2116" s="137"/>
      <c r="BS2116" s="137"/>
      <c r="BT2116" s="137"/>
      <c r="BU2116" s="137"/>
      <c r="BV2116" s="137"/>
      <c r="BW2116" s="137"/>
      <c r="BX2116" s="137"/>
      <c r="BY2116" s="137"/>
      <c r="BZ2116" s="137"/>
      <c r="CA2116" s="137"/>
      <c r="CB2116" s="137"/>
    </row>
    <row r="2117" spans="1:97" s="16" customFormat="1" ht="12.75" customHeight="1">
      <c r="A2117" s="262"/>
      <c r="B2117" s="972"/>
      <c r="C2117" s="973"/>
      <c r="D2117" s="974"/>
      <c r="E2117" s="911"/>
      <c r="F2117" s="912"/>
      <c r="G2117" s="912"/>
      <c r="H2117" s="912"/>
      <c r="I2117" s="912"/>
      <c r="J2117" s="912"/>
      <c r="K2117" s="912"/>
      <c r="L2117" s="912"/>
      <c r="M2117" s="912"/>
      <c r="N2117" s="912"/>
      <c r="O2117" s="912"/>
      <c r="P2117" s="912"/>
      <c r="Q2117" s="912"/>
      <c r="R2117" s="912"/>
      <c r="S2117" s="912"/>
      <c r="T2117" s="912"/>
      <c r="U2117" s="912"/>
      <c r="V2117" s="912"/>
      <c r="W2117" s="912"/>
      <c r="X2117" s="912"/>
      <c r="Y2117" s="912"/>
      <c r="Z2117" s="912"/>
      <c r="AA2117" s="912"/>
      <c r="AB2117" s="912"/>
      <c r="AC2117" s="912"/>
      <c r="AD2117" s="912"/>
      <c r="AE2117" s="912"/>
      <c r="AF2117" s="912"/>
      <c r="AG2117" s="912"/>
      <c r="AH2117" s="912"/>
      <c r="AI2117" s="912"/>
      <c r="AJ2117" s="912"/>
      <c r="AK2117" s="912"/>
      <c r="AL2117" s="912"/>
      <c r="AM2117" s="912"/>
      <c r="AN2117" s="912"/>
      <c r="AO2117" s="912"/>
      <c r="AP2117" s="912"/>
      <c r="AQ2117" s="912"/>
      <c r="AR2117" s="912"/>
      <c r="AS2117" s="912"/>
      <c r="AT2117" s="912"/>
      <c r="AU2117" s="912"/>
      <c r="AV2117" s="912"/>
      <c r="AW2117" s="912"/>
      <c r="AX2117" s="912"/>
      <c r="AY2117" s="912"/>
      <c r="AZ2117" s="912"/>
      <c r="BA2117" s="912"/>
      <c r="BB2117" s="912"/>
      <c r="BC2117" s="912"/>
      <c r="BD2117" s="912"/>
      <c r="BE2117" s="912"/>
      <c r="BF2117" s="913"/>
      <c r="BG2117" s="902"/>
      <c r="BH2117" s="903"/>
      <c r="BI2117" s="903"/>
      <c r="BJ2117" s="903"/>
      <c r="BK2117" s="903"/>
      <c r="BL2117" s="904"/>
      <c r="BM2117" s="137"/>
      <c r="BN2117" s="137"/>
      <c r="BO2117" s="137"/>
      <c r="BP2117" s="137"/>
      <c r="BQ2117" s="137"/>
      <c r="BR2117" s="137"/>
      <c r="BS2117" s="137"/>
      <c r="BT2117" s="137"/>
      <c r="BU2117" s="137"/>
      <c r="BV2117" s="137"/>
      <c r="BW2117" s="137"/>
      <c r="BX2117" s="137"/>
      <c r="BY2117" s="137"/>
      <c r="BZ2117" s="137"/>
      <c r="CA2117" s="137"/>
      <c r="CB2117" s="137"/>
    </row>
    <row r="2118" spans="1:97" s="16" customFormat="1" ht="12.75" customHeight="1">
      <c r="A2118" s="262"/>
      <c r="B2118" s="975"/>
      <c r="C2118" s="976"/>
      <c r="D2118" s="977"/>
      <c r="E2118" s="914"/>
      <c r="F2118" s="915"/>
      <c r="G2118" s="915"/>
      <c r="H2118" s="915"/>
      <c r="I2118" s="915"/>
      <c r="J2118" s="915"/>
      <c r="K2118" s="915"/>
      <c r="L2118" s="915"/>
      <c r="M2118" s="915"/>
      <c r="N2118" s="915"/>
      <c r="O2118" s="915"/>
      <c r="P2118" s="915"/>
      <c r="Q2118" s="915"/>
      <c r="R2118" s="915"/>
      <c r="S2118" s="915"/>
      <c r="T2118" s="915"/>
      <c r="U2118" s="915"/>
      <c r="V2118" s="915"/>
      <c r="W2118" s="915"/>
      <c r="X2118" s="915"/>
      <c r="Y2118" s="915"/>
      <c r="Z2118" s="915"/>
      <c r="AA2118" s="915"/>
      <c r="AB2118" s="915"/>
      <c r="AC2118" s="915"/>
      <c r="AD2118" s="915"/>
      <c r="AE2118" s="915"/>
      <c r="AF2118" s="915"/>
      <c r="AG2118" s="915"/>
      <c r="AH2118" s="915"/>
      <c r="AI2118" s="915"/>
      <c r="AJ2118" s="915"/>
      <c r="AK2118" s="915"/>
      <c r="AL2118" s="915"/>
      <c r="AM2118" s="915"/>
      <c r="AN2118" s="915"/>
      <c r="AO2118" s="915"/>
      <c r="AP2118" s="915"/>
      <c r="AQ2118" s="915"/>
      <c r="AR2118" s="915"/>
      <c r="AS2118" s="915"/>
      <c r="AT2118" s="915"/>
      <c r="AU2118" s="915"/>
      <c r="AV2118" s="915"/>
      <c r="AW2118" s="915"/>
      <c r="AX2118" s="915"/>
      <c r="AY2118" s="915"/>
      <c r="AZ2118" s="915"/>
      <c r="BA2118" s="915"/>
      <c r="BB2118" s="915"/>
      <c r="BC2118" s="915"/>
      <c r="BD2118" s="915"/>
      <c r="BE2118" s="915"/>
      <c r="BF2118" s="916"/>
      <c r="BG2118" s="905"/>
      <c r="BH2118" s="906"/>
      <c r="BI2118" s="906"/>
      <c r="BJ2118" s="906"/>
      <c r="BK2118" s="906"/>
      <c r="BL2118" s="907"/>
      <c r="BM2118" s="137"/>
      <c r="BN2118" s="137"/>
      <c r="BO2118" s="137"/>
      <c r="BP2118" s="137"/>
      <c r="BQ2118" s="137"/>
      <c r="BR2118" s="137"/>
      <c r="BS2118" s="137"/>
      <c r="BT2118" s="137"/>
      <c r="BU2118" s="137"/>
      <c r="BV2118" s="137"/>
      <c r="BW2118" s="137"/>
      <c r="BX2118" s="137"/>
      <c r="BY2118" s="137"/>
      <c r="BZ2118" s="137"/>
      <c r="CA2118" s="137"/>
      <c r="CB2118" s="137"/>
    </row>
    <row r="2119" spans="1:97" s="16" customFormat="1" ht="12.75" customHeight="1">
      <c r="A2119" s="262"/>
      <c r="B2119" s="969" t="s">
        <v>47</v>
      </c>
      <c r="C2119" s="970"/>
      <c r="D2119" s="971"/>
      <c r="E2119" s="908" t="s">
        <v>495</v>
      </c>
      <c r="F2119" s="909"/>
      <c r="G2119" s="909"/>
      <c r="H2119" s="909"/>
      <c r="I2119" s="909"/>
      <c r="J2119" s="909"/>
      <c r="K2119" s="909"/>
      <c r="L2119" s="909"/>
      <c r="M2119" s="909"/>
      <c r="N2119" s="909"/>
      <c r="O2119" s="909"/>
      <c r="P2119" s="909"/>
      <c r="Q2119" s="909"/>
      <c r="R2119" s="909"/>
      <c r="S2119" s="909"/>
      <c r="T2119" s="909"/>
      <c r="U2119" s="909"/>
      <c r="V2119" s="909"/>
      <c r="W2119" s="909"/>
      <c r="X2119" s="909"/>
      <c r="Y2119" s="909"/>
      <c r="Z2119" s="909"/>
      <c r="AA2119" s="909"/>
      <c r="AB2119" s="909"/>
      <c r="AC2119" s="909"/>
      <c r="AD2119" s="909"/>
      <c r="AE2119" s="909"/>
      <c r="AF2119" s="909"/>
      <c r="AG2119" s="909"/>
      <c r="AH2119" s="909"/>
      <c r="AI2119" s="909"/>
      <c r="AJ2119" s="909"/>
      <c r="AK2119" s="909"/>
      <c r="AL2119" s="909"/>
      <c r="AM2119" s="909"/>
      <c r="AN2119" s="909"/>
      <c r="AO2119" s="909"/>
      <c r="AP2119" s="909"/>
      <c r="AQ2119" s="909"/>
      <c r="AR2119" s="909"/>
      <c r="AS2119" s="909"/>
      <c r="AT2119" s="909"/>
      <c r="AU2119" s="909"/>
      <c r="AV2119" s="909"/>
      <c r="AW2119" s="909"/>
      <c r="AX2119" s="909"/>
      <c r="AY2119" s="909"/>
      <c r="AZ2119" s="909"/>
      <c r="BA2119" s="909"/>
      <c r="BB2119" s="909"/>
      <c r="BC2119" s="909"/>
      <c r="BD2119" s="909"/>
      <c r="BE2119" s="909"/>
      <c r="BF2119" s="910"/>
      <c r="BG2119" s="899"/>
      <c r="BH2119" s="900"/>
      <c r="BI2119" s="900"/>
      <c r="BJ2119" s="900"/>
      <c r="BK2119" s="900"/>
      <c r="BL2119" s="901"/>
      <c r="BM2119" s="137"/>
      <c r="BN2119" s="137"/>
      <c r="BO2119" s="137"/>
      <c r="BP2119" s="137"/>
      <c r="BQ2119" s="137"/>
      <c r="BR2119" s="137"/>
      <c r="BS2119" s="137"/>
      <c r="BT2119" s="137"/>
      <c r="BU2119" s="137"/>
      <c r="BV2119" s="137"/>
      <c r="BW2119" s="137"/>
      <c r="BX2119" s="137"/>
      <c r="BY2119" s="137"/>
      <c r="BZ2119" s="137"/>
      <c r="CA2119" s="137"/>
      <c r="CB2119" s="137"/>
    </row>
    <row r="2120" spans="1:97" s="16" customFormat="1" ht="12.75" customHeight="1">
      <c r="A2120" s="262"/>
      <c r="B2120" s="972"/>
      <c r="C2120" s="973"/>
      <c r="D2120" s="974"/>
      <c r="E2120" s="911"/>
      <c r="F2120" s="912"/>
      <c r="G2120" s="912"/>
      <c r="H2120" s="912"/>
      <c r="I2120" s="912"/>
      <c r="J2120" s="912"/>
      <c r="K2120" s="912"/>
      <c r="L2120" s="912"/>
      <c r="M2120" s="912"/>
      <c r="N2120" s="912"/>
      <c r="O2120" s="912"/>
      <c r="P2120" s="912"/>
      <c r="Q2120" s="912"/>
      <c r="R2120" s="912"/>
      <c r="S2120" s="912"/>
      <c r="T2120" s="912"/>
      <c r="U2120" s="912"/>
      <c r="V2120" s="912"/>
      <c r="W2120" s="912"/>
      <c r="X2120" s="912"/>
      <c r="Y2120" s="912"/>
      <c r="Z2120" s="912"/>
      <c r="AA2120" s="912"/>
      <c r="AB2120" s="912"/>
      <c r="AC2120" s="912"/>
      <c r="AD2120" s="912"/>
      <c r="AE2120" s="912"/>
      <c r="AF2120" s="912"/>
      <c r="AG2120" s="912"/>
      <c r="AH2120" s="912"/>
      <c r="AI2120" s="912"/>
      <c r="AJ2120" s="912"/>
      <c r="AK2120" s="912"/>
      <c r="AL2120" s="912"/>
      <c r="AM2120" s="912"/>
      <c r="AN2120" s="912"/>
      <c r="AO2120" s="912"/>
      <c r="AP2120" s="912"/>
      <c r="AQ2120" s="912"/>
      <c r="AR2120" s="912"/>
      <c r="AS2120" s="912"/>
      <c r="AT2120" s="912"/>
      <c r="AU2120" s="912"/>
      <c r="AV2120" s="912"/>
      <c r="AW2120" s="912"/>
      <c r="AX2120" s="912"/>
      <c r="AY2120" s="912"/>
      <c r="AZ2120" s="912"/>
      <c r="BA2120" s="912"/>
      <c r="BB2120" s="912"/>
      <c r="BC2120" s="912"/>
      <c r="BD2120" s="912"/>
      <c r="BE2120" s="912"/>
      <c r="BF2120" s="913"/>
      <c r="BG2120" s="902"/>
      <c r="BH2120" s="903"/>
      <c r="BI2120" s="903"/>
      <c r="BJ2120" s="903"/>
      <c r="BK2120" s="903"/>
      <c r="BL2120" s="904"/>
      <c r="BM2120" s="137"/>
      <c r="BN2120" s="137"/>
      <c r="BO2120" s="137"/>
      <c r="BP2120" s="137"/>
      <c r="BQ2120" s="137"/>
      <c r="BR2120" s="137"/>
      <c r="BS2120" s="137"/>
      <c r="BT2120" s="137"/>
      <c r="BU2120" s="137"/>
      <c r="BV2120" s="137"/>
      <c r="BW2120" s="137"/>
      <c r="BX2120" s="137"/>
      <c r="BY2120" s="137"/>
      <c r="BZ2120" s="137"/>
      <c r="CA2120" s="137"/>
      <c r="CB2120" s="137"/>
    </row>
    <row r="2121" spans="1:97" s="16" customFormat="1" ht="12.75" customHeight="1">
      <c r="A2121" s="262"/>
      <c r="B2121" s="975"/>
      <c r="C2121" s="976"/>
      <c r="D2121" s="977"/>
      <c r="E2121" s="914"/>
      <c r="F2121" s="915"/>
      <c r="G2121" s="915"/>
      <c r="H2121" s="915"/>
      <c r="I2121" s="915"/>
      <c r="J2121" s="915"/>
      <c r="K2121" s="915"/>
      <c r="L2121" s="915"/>
      <c r="M2121" s="915"/>
      <c r="N2121" s="915"/>
      <c r="O2121" s="915"/>
      <c r="P2121" s="915"/>
      <c r="Q2121" s="915"/>
      <c r="R2121" s="915"/>
      <c r="S2121" s="915"/>
      <c r="T2121" s="915"/>
      <c r="U2121" s="915"/>
      <c r="V2121" s="915"/>
      <c r="W2121" s="915"/>
      <c r="X2121" s="915"/>
      <c r="Y2121" s="915"/>
      <c r="Z2121" s="915"/>
      <c r="AA2121" s="915"/>
      <c r="AB2121" s="915"/>
      <c r="AC2121" s="915"/>
      <c r="AD2121" s="915"/>
      <c r="AE2121" s="915"/>
      <c r="AF2121" s="915"/>
      <c r="AG2121" s="915"/>
      <c r="AH2121" s="915"/>
      <c r="AI2121" s="915"/>
      <c r="AJ2121" s="915"/>
      <c r="AK2121" s="915"/>
      <c r="AL2121" s="915"/>
      <c r="AM2121" s="915"/>
      <c r="AN2121" s="915"/>
      <c r="AO2121" s="915"/>
      <c r="AP2121" s="915"/>
      <c r="AQ2121" s="915"/>
      <c r="AR2121" s="915"/>
      <c r="AS2121" s="915"/>
      <c r="AT2121" s="915"/>
      <c r="AU2121" s="915"/>
      <c r="AV2121" s="915"/>
      <c r="AW2121" s="915"/>
      <c r="AX2121" s="915"/>
      <c r="AY2121" s="915"/>
      <c r="AZ2121" s="915"/>
      <c r="BA2121" s="915"/>
      <c r="BB2121" s="915"/>
      <c r="BC2121" s="915"/>
      <c r="BD2121" s="915"/>
      <c r="BE2121" s="915"/>
      <c r="BF2121" s="916"/>
      <c r="BG2121" s="905"/>
      <c r="BH2121" s="906"/>
      <c r="BI2121" s="906"/>
      <c r="BJ2121" s="906"/>
      <c r="BK2121" s="906"/>
      <c r="BL2121" s="907"/>
      <c r="BM2121" s="137"/>
      <c r="BN2121" s="137"/>
      <c r="BO2121" s="137"/>
      <c r="BP2121" s="137"/>
      <c r="BQ2121" s="137"/>
      <c r="BR2121" s="137"/>
      <c r="BS2121" s="137"/>
      <c r="BT2121" s="137"/>
      <c r="BU2121" s="137"/>
      <c r="BV2121" s="137"/>
      <c r="BW2121" s="137"/>
      <c r="BX2121" s="137"/>
      <c r="BY2121" s="137"/>
      <c r="BZ2121" s="137"/>
      <c r="CA2121" s="137"/>
      <c r="CB2121" s="137"/>
    </row>
    <row r="2122" spans="1:97" s="16" customFormat="1" ht="12.75" customHeight="1">
      <c r="A2122" s="262"/>
      <c r="B2122" s="969" t="s">
        <v>63</v>
      </c>
      <c r="C2122" s="970"/>
      <c r="D2122" s="971"/>
      <c r="E2122" s="908" t="s">
        <v>497</v>
      </c>
      <c r="F2122" s="909"/>
      <c r="G2122" s="909"/>
      <c r="H2122" s="909"/>
      <c r="I2122" s="909"/>
      <c r="J2122" s="909"/>
      <c r="K2122" s="909"/>
      <c r="L2122" s="909"/>
      <c r="M2122" s="909"/>
      <c r="N2122" s="909"/>
      <c r="O2122" s="909"/>
      <c r="P2122" s="909"/>
      <c r="Q2122" s="909"/>
      <c r="R2122" s="909"/>
      <c r="S2122" s="909"/>
      <c r="T2122" s="909"/>
      <c r="U2122" s="909"/>
      <c r="V2122" s="909"/>
      <c r="W2122" s="909"/>
      <c r="X2122" s="909"/>
      <c r="Y2122" s="909"/>
      <c r="Z2122" s="909"/>
      <c r="AA2122" s="909"/>
      <c r="AB2122" s="909"/>
      <c r="AC2122" s="909"/>
      <c r="AD2122" s="909"/>
      <c r="AE2122" s="909"/>
      <c r="AF2122" s="909"/>
      <c r="AG2122" s="909"/>
      <c r="AH2122" s="909"/>
      <c r="AI2122" s="909"/>
      <c r="AJ2122" s="909"/>
      <c r="AK2122" s="909"/>
      <c r="AL2122" s="909"/>
      <c r="AM2122" s="909"/>
      <c r="AN2122" s="909"/>
      <c r="AO2122" s="909"/>
      <c r="AP2122" s="909"/>
      <c r="AQ2122" s="909"/>
      <c r="AR2122" s="909"/>
      <c r="AS2122" s="909"/>
      <c r="AT2122" s="909"/>
      <c r="AU2122" s="909"/>
      <c r="AV2122" s="909"/>
      <c r="AW2122" s="909"/>
      <c r="AX2122" s="909"/>
      <c r="AY2122" s="909"/>
      <c r="AZ2122" s="909"/>
      <c r="BA2122" s="909"/>
      <c r="BB2122" s="909"/>
      <c r="BC2122" s="909"/>
      <c r="BD2122" s="909"/>
      <c r="BE2122" s="909"/>
      <c r="BF2122" s="910"/>
      <c r="BG2122" s="899"/>
      <c r="BH2122" s="900"/>
      <c r="BI2122" s="900"/>
      <c r="BJ2122" s="900"/>
      <c r="BK2122" s="900"/>
      <c r="BL2122" s="901"/>
      <c r="BM2122" s="137"/>
      <c r="BN2122" s="137"/>
      <c r="BO2122" s="137"/>
      <c r="BP2122" s="137"/>
      <c r="BQ2122" s="137"/>
      <c r="BR2122" s="137"/>
      <c r="BS2122" s="137"/>
      <c r="BT2122" s="137"/>
      <c r="BU2122" s="137"/>
      <c r="BV2122" s="137"/>
      <c r="BW2122" s="137"/>
      <c r="BX2122" s="137"/>
      <c r="BY2122" s="137"/>
      <c r="BZ2122" s="137"/>
      <c r="CA2122" s="137"/>
      <c r="CB2122" s="137"/>
    </row>
    <row r="2123" spans="1:97" s="16" customFormat="1" ht="12.75" customHeight="1">
      <c r="A2123" s="262"/>
      <c r="B2123" s="972"/>
      <c r="C2123" s="973"/>
      <c r="D2123" s="974"/>
      <c r="E2123" s="911"/>
      <c r="F2123" s="912"/>
      <c r="G2123" s="912"/>
      <c r="H2123" s="912"/>
      <c r="I2123" s="912"/>
      <c r="J2123" s="912"/>
      <c r="K2123" s="912"/>
      <c r="L2123" s="912"/>
      <c r="M2123" s="912"/>
      <c r="N2123" s="912"/>
      <c r="O2123" s="912"/>
      <c r="P2123" s="912"/>
      <c r="Q2123" s="912"/>
      <c r="R2123" s="912"/>
      <c r="S2123" s="912"/>
      <c r="T2123" s="912"/>
      <c r="U2123" s="912"/>
      <c r="V2123" s="912"/>
      <c r="W2123" s="912"/>
      <c r="X2123" s="912"/>
      <c r="Y2123" s="912"/>
      <c r="Z2123" s="912"/>
      <c r="AA2123" s="912"/>
      <c r="AB2123" s="912"/>
      <c r="AC2123" s="912"/>
      <c r="AD2123" s="912"/>
      <c r="AE2123" s="912"/>
      <c r="AF2123" s="912"/>
      <c r="AG2123" s="912"/>
      <c r="AH2123" s="912"/>
      <c r="AI2123" s="912"/>
      <c r="AJ2123" s="912"/>
      <c r="AK2123" s="912"/>
      <c r="AL2123" s="912"/>
      <c r="AM2123" s="912"/>
      <c r="AN2123" s="912"/>
      <c r="AO2123" s="912"/>
      <c r="AP2123" s="912"/>
      <c r="AQ2123" s="912"/>
      <c r="AR2123" s="912"/>
      <c r="AS2123" s="912"/>
      <c r="AT2123" s="912"/>
      <c r="AU2123" s="912"/>
      <c r="AV2123" s="912"/>
      <c r="AW2123" s="912"/>
      <c r="AX2123" s="912"/>
      <c r="AY2123" s="912"/>
      <c r="AZ2123" s="912"/>
      <c r="BA2123" s="912"/>
      <c r="BB2123" s="912"/>
      <c r="BC2123" s="912"/>
      <c r="BD2123" s="912"/>
      <c r="BE2123" s="912"/>
      <c r="BF2123" s="913"/>
      <c r="BG2123" s="902"/>
      <c r="BH2123" s="903"/>
      <c r="BI2123" s="903"/>
      <c r="BJ2123" s="903"/>
      <c r="BK2123" s="903"/>
      <c r="BL2123" s="904"/>
      <c r="BM2123" s="137"/>
      <c r="BN2123" s="137"/>
      <c r="BO2123" s="137"/>
      <c r="BP2123" s="137"/>
      <c r="BQ2123" s="137"/>
      <c r="BR2123" s="137"/>
      <c r="BS2123" s="137"/>
      <c r="BT2123" s="137"/>
      <c r="BU2123" s="137"/>
      <c r="BV2123" s="137"/>
      <c r="BW2123" s="137"/>
      <c r="BX2123" s="137"/>
      <c r="BY2123" s="137"/>
      <c r="BZ2123" s="137"/>
      <c r="CA2123" s="137"/>
      <c r="CB2123" s="137"/>
    </row>
    <row r="2124" spans="1:97" s="16" customFormat="1" ht="12.75" customHeight="1">
      <c r="A2124" s="262"/>
      <c r="B2124" s="972"/>
      <c r="C2124" s="973"/>
      <c r="D2124" s="974"/>
      <c r="E2124" s="911"/>
      <c r="F2124" s="912"/>
      <c r="G2124" s="912"/>
      <c r="H2124" s="912"/>
      <c r="I2124" s="912"/>
      <c r="J2124" s="912"/>
      <c r="K2124" s="912"/>
      <c r="L2124" s="912"/>
      <c r="M2124" s="912"/>
      <c r="N2124" s="912"/>
      <c r="O2124" s="912"/>
      <c r="P2124" s="912"/>
      <c r="Q2124" s="912"/>
      <c r="R2124" s="912"/>
      <c r="S2124" s="912"/>
      <c r="T2124" s="912"/>
      <c r="U2124" s="912"/>
      <c r="V2124" s="912"/>
      <c r="W2124" s="912"/>
      <c r="X2124" s="912"/>
      <c r="Y2124" s="912"/>
      <c r="Z2124" s="912"/>
      <c r="AA2124" s="912"/>
      <c r="AB2124" s="912"/>
      <c r="AC2124" s="912"/>
      <c r="AD2124" s="912"/>
      <c r="AE2124" s="912"/>
      <c r="AF2124" s="912"/>
      <c r="AG2124" s="912"/>
      <c r="AH2124" s="912"/>
      <c r="AI2124" s="912"/>
      <c r="AJ2124" s="912"/>
      <c r="AK2124" s="912"/>
      <c r="AL2124" s="912"/>
      <c r="AM2124" s="912"/>
      <c r="AN2124" s="912"/>
      <c r="AO2124" s="912"/>
      <c r="AP2124" s="912"/>
      <c r="AQ2124" s="912"/>
      <c r="AR2124" s="912"/>
      <c r="AS2124" s="912"/>
      <c r="AT2124" s="912"/>
      <c r="AU2124" s="912"/>
      <c r="AV2124" s="912"/>
      <c r="AW2124" s="912"/>
      <c r="AX2124" s="912"/>
      <c r="AY2124" s="912"/>
      <c r="AZ2124" s="912"/>
      <c r="BA2124" s="912"/>
      <c r="BB2124" s="912"/>
      <c r="BC2124" s="912"/>
      <c r="BD2124" s="912"/>
      <c r="BE2124" s="912"/>
      <c r="BF2124" s="913"/>
      <c r="BG2124" s="902"/>
      <c r="BH2124" s="903"/>
      <c r="BI2124" s="903"/>
      <c r="BJ2124" s="903"/>
      <c r="BK2124" s="903"/>
      <c r="BL2124" s="904"/>
      <c r="BM2124" s="137"/>
      <c r="BN2124" s="137"/>
      <c r="BO2124" s="137"/>
      <c r="BP2124" s="137"/>
      <c r="BQ2124" s="137"/>
      <c r="BR2124" s="137"/>
      <c r="BS2124" s="137"/>
      <c r="BT2124" s="137"/>
      <c r="BU2124" s="137"/>
      <c r="BV2124" s="137"/>
      <c r="BW2124" s="137"/>
      <c r="BX2124" s="137"/>
      <c r="BY2124" s="137"/>
      <c r="BZ2124" s="137"/>
      <c r="CA2124" s="137"/>
      <c r="CB2124" s="137"/>
    </row>
    <row r="2125" spans="1:97" s="16" customFormat="1" ht="12.75" customHeight="1">
      <c r="A2125" s="262"/>
      <c r="B2125" s="975"/>
      <c r="C2125" s="976"/>
      <c r="D2125" s="977"/>
      <c r="E2125" s="914"/>
      <c r="F2125" s="915"/>
      <c r="G2125" s="915"/>
      <c r="H2125" s="915"/>
      <c r="I2125" s="915"/>
      <c r="J2125" s="915"/>
      <c r="K2125" s="915"/>
      <c r="L2125" s="915"/>
      <c r="M2125" s="915"/>
      <c r="N2125" s="915"/>
      <c r="O2125" s="915"/>
      <c r="P2125" s="915"/>
      <c r="Q2125" s="915"/>
      <c r="R2125" s="915"/>
      <c r="S2125" s="915"/>
      <c r="T2125" s="915"/>
      <c r="U2125" s="915"/>
      <c r="V2125" s="915"/>
      <c r="W2125" s="915"/>
      <c r="X2125" s="915"/>
      <c r="Y2125" s="915"/>
      <c r="Z2125" s="915"/>
      <c r="AA2125" s="915"/>
      <c r="AB2125" s="915"/>
      <c r="AC2125" s="915"/>
      <c r="AD2125" s="915"/>
      <c r="AE2125" s="915"/>
      <c r="AF2125" s="915"/>
      <c r="AG2125" s="915"/>
      <c r="AH2125" s="915"/>
      <c r="AI2125" s="915"/>
      <c r="AJ2125" s="915"/>
      <c r="AK2125" s="915"/>
      <c r="AL2125" s="915"/>
      <c r="AM2125" s="915"/>
      <c r="AN2125" s="915"/>
      <c r="AO2125" s="915"/>
      <c r="AP2125" s="915"/>
      <c r="AQ2125" s="915"/>
      <c r="AR2125" s="915"/>
      <c r="AS2125" s="915"/>
      <c r="AT2125" s="915"/>
      <c r="AU2125" s="915"/>
      <c r="AV2125" s="915"/>
      <c r="AW2125" s="915"/>
      <c r="AX2125" s="915"/>
      <c r="AY2125" s="915"/>
      <c r="AZ2125" s="915"/>
      <c r="BA2125" s="915"/>
      <c r="BB2125" s="915"/>
      <c r="BC2125" s="915"/>
      <c r="BD2125" s="915"/>
      <c r="BE2125" s="915"/>
      <c r="BF2125" s="916"/>
      <c r="BG2125" s="905"/>
      <c r="BH2125" s="906"/>
      <c r="BI2125" s="906"/>
      <c r="BJ2125" s="906"/>
      <c r="BK2125" s="906"/>
      <c r="BL2125" s="907"/>
      <c r="BM2125" s="137"/>
      <c r="BN2125" s="137"/>
      <c r="BO2125" s="137"/>
      <c r="BP2125" s="137"/>
      <c r="BQ2125" s="137"/>
      <c r="BR2125" s="137"/>
      <c r="BS2125" s="137"/>
      <c r="BT2125" s="137"/>
      <c r="BU2125" s="137"/>
      <c r="BV2125" s="137"/>
      <c r="BW2125" s="137"/>
      <c r="BX2125" s="137"/>
      <c r="BY2125" s="137"/>
      <c r="BZ2125" s="137"/>
      <c r="CA2125" s="137"/>
      <c r="CB2125" s="137"/>
    </row>
    <row r="2126" spans="1:97" s="827" customFormat="1" ht="9.75" customHeight="1">
      <c r="BG2126" s="828"/>
      <c r="BH2126" s="828"/>
      <c r="BI2126" s="828"/>
      <c r="BJ2126" s="828"/>
      <c r="BK2126" s="828"/>
      <c r="BL2126" s="829"/>
      <c r="BM2126" s="829"/>
      <c r="BN2126" s="829"/>
      <c r="BO2126" s="829"/>
      <c r="BP2126" s="829"/>
      <c r="BQ2126" s="829"/>
      <c r="BR2126" s="829"/>
      <c r="BS2126" s="829"/>
      <c r="BT2126" s="829"/>
      <c r="BU2126" s="829"/>
      <c r="BV2126" s="829"/>
      <c r="BW2126" s="829"/>
      <c r="BX2126" s="829"/>
      <c r="BY2126" s="829"/>
      <c r="BZ2126" s="829"/>
      <c r="CA2126" s="829"/>
    </row>
    <row r="2127" spans="1:97" s="830" customFormat="1" ht="12.75" customHeight="1">
      <c r="B2127" s="831"/>
      <c r="C2127" s="831"/>
      <c r="D2127" s="831"/>
      <c r="E2127" s="858" t="s">
        <v>1513</v>
      </c>
      <c r="F2127" s="859"/>
      <c r="G2127" s="859"/>
      <c r="H2127" s="859"/>
      <c r="I2127" s="859"/>
      <c r="J2127" s="859"/>
      <c r="K2127" s="859"/>
      <c r="L2127" s="859"/>
      <c r="M2127" s="859"/>
      <c r="N2127" s="859"/>
      <c r="O2127" s="859"/>
      <c r="P2127" s="859"/>
      <c r="Q2127" s="859"/>
      <c r="R2127" s="859"/>
      <c r="S2127" s="859"/>
      <c r="T2127" s="859"/>
      <c r="U2127" s="859"/>
      <c r="V2127" s="859"/>
      <c r="W2127" s="859"/>
      <c r="X2127" s="859"/>
      <c r="Y2127" s="859"/>
      <c r="Z2127" s="859"/>
      <c r="AA2127" s="859"/>
      <c r="AB2127" s="859"/>
      <c r="AC2127" s="859"/>
      <c r="AD2127" s="859"/>
      <c r="AE2127" s="860"/>
      <c r="AF2127" s="864"/>
      <c r="AG2127" s="865"/>
      <c r="AH2127" s="865"/>
      <c r="AI2127" s="865"/>
      <c r="AJ2127" s="865"/>
      <c r="AK2127" s="865"/>
      <c r="AL2127" s="865"/>
      <c r="AM2127" s="865"/>
      <c r="AN2127" s="865"/>
      <c r="AO2127" s="865"/>
      <c r="AP2127" s="866"/>
      <c r="AQ2127" s="870"/>
      <c r="AR2127" s="870"/>
      <c r="AS2127" s="870"/>
      <c r="AT2127" s="870"/>
      <c r="AU2127" s="870"/>
      <c r="AV2127" s="870"/>
      <c r="AW2127" s="870"/>
      <c r="AX2127" s="870"/>
      <c r="AY2127" s="870"/>
      <c r="AZ2127" s="870"/>
      <c r="BA2127" s="870"/>
      <c r="BB2127" s="870"/>
      <c r="BC2127" s="870"/>
      <c r="BD2127" s="870"/>
      <c r="BE2127" s="870"/>
      <c r="BF2127" s="870"/>
      <c r="BG2127" s="832"/>
      <c r="BH2127" s="832"/>
      <c r="BI2127" s="832"/>
      <c r="BJ2127" s="832"/>
      <c r="BK2127" s="832"/>
      <c r="BL2127" s="832"/>
      <c r="BM2127" s="857" t="s">
        <v>82</v>
      </c>
      <c r="BN2127" s="857"/>
      <c r="BO2127" s="857"/>
      <c r="BP2127" s="857"/>
      <c r="BQ2127" s="857"/>
      <c r="BR2127" s="857"/>
      <c r="BS2127" s="857"/>
      <c r="BT2127" s="857"/>
      <c r="BU2127" s="857"/>
      <c r="BV2127" s="857"/>
      <c r="BW2127" s="857"/>
      <c r="BX2127" s="832"/>
      <c r="BY2127" s="832"/>
      <c r="BZ2127" s="832"/>
      <c r="CA2127" s="832"/>
      <c r="CB2127" s="832"/>
      <c r="CC2127" s="832"/>
      <c r="CD2127" s="832"/>
      <c r="CE2127" s="832"/>
      <c r="CF2127" s="832"/>
      <c r="CG2127" s="832"/>
      <c r="CH2127" s="832"/>
      <c r="CK2127" s="833"/>
      <c r="CL2127" s="834"/>
      <c r="CM2127" s="834"/>
      <c r="CN2127" s="834"/>
      <c r="CO2127" s="834"/>
      <c r="CP2127" s="834"/>
      <c r="CQ2127" s="834"/>
      <c r="CR2127" s="834"/>
      <c r="CS2127" s="834"/>
    </row>
    <row r="2128" spans="1:97" s="830" customFormat="1" ht="12.75" customHeight="1">
      <c r="B2128" s="831"/>
      <c r="C2128" s="831"/>
      <c r="D2128" s="831"/>
      <c r="E2128" s="861"/>
      <c r="F2128" s="862"/>
      <c r="G2128" s="862"/>
      <c r="H2128" s="862"/>
      <c r="I2128" s="862"/>
      <c r="J2128" s="862"/>
      <c r="K2128" s="862"/>
      <c r="L2128" s="862"/>
      <c r="M2128" s="862"/>
      <c r="N2128" s="862"/>
      <c r="O2128" s="862"/>
      <c r="P2128" s="862"/>
      <c r="Q2128" s="862"/>
      <c r="R2128" s="862"/>
      <c r="S2128" s="862"/>
      <c r="T2128" s="862"/>
      <c r="U2128" s="862"/>
      <c r="V2128" s="862"/>
      <c r="W2128" s="862"/>
      <c r="X2128" s="862"/>
      <c r="Y2128" s="862"/>
      <c r="Z2128" s="862"/>
      <c r="AA2128" s="862"/>
      <c r="AB2128" s="862"/>
      <c r="AC2128" s="862"/>
      <c r="AD2128" s="862"/>
      <c r="AE2128" s="863"/>
      <c r="AF2128" s="867"/>
      <c r="AG2128" s="868"/>
      <c r="AH2128" s="868"/>
      <c r="AI2128" s="868"/>
      <c r="AJ2128" s="868"/>
      <c r="AK2128" s="868"/>
      <c r="AL2128" s="868"/>
      <c r="AM2128" s="868"/>
      <c r="AN2128" s="868"/>
      <c r="AO2128" s="868"/>
      <c r="AP2128" s="869"/>
      <c r="AQ2128" s="870"/>
      <c r="AR2128" s="870"/>
      <c r="AS2128" s="870"/>
      <c r="AT2128" s="870"/>
      <c r="AU2128" s="870"/>
      <c r="AV2128" s="870"/>
      <c r="AW2128" s="870"/>
      <c r="AX2128" s="870"/>
      <c r="AY2128" s="870"/>
      <c r="AZ2128" s="870"/>
      <c r="BA2128" s="870"/>
      <c r="BB2128" s="870"/>
      <c r="BC2128" s="870"/>
      <c r="BD2128" s="870"/>
      <c r="BE2128" s="870"/>
      <c r="BF2128" s="870"/>
      <c r="BG2128" s="832"/>
      <c r="BH2128" s="832"/>
      <c r="BI2128" s="832"/>
      <c r="BJ2128" s="832"/>
      <c r="BK2128" s="832"/>
      <c r="BL2128" s="832"/>
      <c r="BM2128" s="832"/>
      <c r="BN2128" s="832"/>
      <c r="BO2128" s="832"/>
      <c r="BP2128" s="832"/>
      <c r="BQ2128" s="832"/>
      <c r="BR2128" s="832"/>
      <c r="BS2128" s="832"/>
      <c r="BT2128" s="832"/>
      <c r="BU2128" s="832"/>
      <c r="BV2128" s="832"/>
      <c r="BW2128" s="832"/>
      <c r="BX2128" s="832"/>
      <c r="BY2128" s="832"/>
      <c r="BZ2128" s="832"/>
      <c r="CA2128" s="832"/>
      <c r="CB2128" s="832"/>
      <c r="CC2128" s="832"/>
      <c r="CD2128" s="832"/>
      <c r="CE2128" s="832"/>
      <c r="CF2128" s="832"/>
      <c r="CG2128" s="832"/>
      <c r="CH2128" s="832"/>
      <c r="CK2128" s="833"/>
      <c r="CL2128" s="833"/>
      <c r="CM2128" s="833"/>
      <c r="CN2128" s="833"/>
      <c r="CO2128" s="833"/>
      <c r="CP2128" s="834"/>
      <c r="CQ2128" s="834"/>
      <c r="CR2128" s="834"/>
      <c r="CS2128" s="834"/>
    </row>
    <row r="2129" spans="1:80" s="35" customFormat="1" ht="12" customHeight="1">
      <c r="A2129" s="264"/>
      <c r="B2129" s="36"/>
      <c r="C2129" s="36"/>
      <c r="D2129" s="36"/>
      <c r="E2129" s="36"/>
      <c r="F2129" s="36"/>
      <c r="G2129" s="36"/>
      <c r="H2129" s="36"/>
      <c r="I2129" s="36"/>
      <c r="J2129" s="36"/>
      <c r="K2129" s="36"/>
      <c r="L2129" s="36"/>
      <c r="M2129" s="36"/>
      <c r="N2129" s="36"/>
      <c r="O2129" s="36"/>
      <c r="P2129" s="36"/>
      <c r="Q2129" s="36"/>
      <c r="R2129" s="36"/>
      <c r="S2129" s="36"/>
      <c r="BG2129" s="102"/>
      <c r="BH2129" s="102"/>
      <c r="BI2129" s="102"/>
      <c r="BJ2129" s="102"/>
      <c r="BK2129" s="102"/>
      <c r="BL2129" s="102"/>
      <c r="BM2129" s="130"/>
      <c r="BN2129" s="130"/>
      <c r="BO2129" s="130"/>
      <c r="BP2129" s="130"/>
      <c r="BQ2129" s="130"/>
      <c r="BR2129" s="130"/>
      <c r="BS2129" s="130"/>
      <c r="BT2129" s="130"/>
      <c r="BU2129" s="130"/>
      <c r="BV2129" s="130"/>
      <c r="BW2129" s="130"/>
      <c r="BX2129" s="130"/>
      <c r="BY2129" s="130"/>
      <c r="BZ2129" s="130"/>
      <c r="CA2129" s="130"/>
      <c r="CB2129" s="130"/>
    </row>
    <row r="2130" spans="1:80" s="35" customFormat="1" ht="19.5" customHeight="1">
      <c r="A2130" s="113" t="s">
        <v>1076</v>
      </c>
      <c r="B2130" s="90"/>
      <c r="C2130" s="90"/>
      <c r="D2130" s="11"/>
      <c r="E2130" s="12"/>
      <c r="F2130" s="12"/>
      <c r="G2130" s="12"/>
      <c r="H2130" s="12"/>
      <c r="I2130" s="12"/>
      <c r="J2130" s="12"/>
      <c r="K2130" s="12"/>
      <c r="L2130" s="12"/>
      <c r="M2130" s="12"/>
      <c r="N2130" s="12"/>
      <c r="O2130" s="12"/>
      <c r="P2130" s="12"/>
      <c r="Q2130" s="12"/>
      <c r="R2130" s="12"/>
      <c r="S2130" s="12"/>
      <c r="T2130" s="12"/>
      <c r="U2130" s="12"/>
      <c r="V2130" s="12"/>
      <c r="W2130" s="13"/>
      <c r="X2130" s="13"/>
      <c r="Y2130" s="13"/>
      <c r="Z2130" s="13"/>
      <c r="AA2130" s="13"/>
      <c r="AB2130" s="13"/>
      <c r="AC2130" s="13"/>
      <c r="AD2130" s="13"/>
      <c r="AE2130" s="13"/>
      <c r="AF2130" s="13"/>
      <c r="AG2130" s="13"/>
      <c r="AH2130" s="13"/>
      <c r="AI2130" s="13"/>
      <c r="AJ2130" s="13"/>
      <c r="AK2130" s="13"/>
      <c r="AL2130" s="13"/>
      <c r="AM2130" s="13"/>
      <c r="AN2130" s="13"/>
      <c r="AO2130" s="13"/>
      <c r="AP2130" s="13"/>
      <c r="AQ2130" s="14"/>
      <c r="AR2130" s="14"/>
      <c r="AS2130" s="14"/>
      <c r="AT2130" s="14"/>
      <c r="AU2130" s="14"/>
      <c r="AV2130" s="14"/>
      <c r="AW2130" s="14"/>
      <c r="AX2130" s="14"/>
      <c r="AY2130" s="14"/>
      <c r="AZ2130" s="14"/>
      <c r="BA2130" s="14"/>
      <c r="BB2130" s="14"/>
      <c r="BC2130" s="14"/>
      <c r="BD2130" s="14"/>
      <c r="BE2130" s="14"/>
      <c r="BF2130" s="14"/>
      <c r="BG2130" s="93"/>
      <c r="BH2130" s="93"/>
      <c r="BI2130" s="93"/>
      <c r="BJ2130" s="93"/>
      <c r="BK2130" s="93"/>
      <c r="BL2130" s="93"/>
      <c r="BM2130" s="130"/>
      <c r="BN2130" s="130"/>
      <c r="BO2130" s="130"/>
      <c r="BP2130" s="130"/>
      <c r="BQ2130" s="130"/>
      <c r="BR2130" s="130"/>
      <c r="BS2130" s="130"/>
      <c r="BT2130" s="130"/>
      <c r="BU2130" s="130"/>
      <c r="BV2130" s="130"/>
      <c r="BW2130" s="130"/>
      <c r="BX2130" s="130"/>
      <c r="BY2130" s="130"/>
      <c r="BZ2130" s="130"/>
      <c r="CA2130" s="130"/>
      <c r="CB2130" s="130"/>
    </row>
    <row r="2131" spans="1:80" s="15" customFormat="1" ht="18" customHeight="1">
      <c r="A2131" s="113"/>
      <c r="B2131" s="925" t="s">
        <v>1575</v>
      </c>
      <c r="C2131" s="926"/>
      <c r="D2131" s="926"/>
      <c r="E2131" s="926"/>
      <c r="F2131" s="926"/>
      <c r="G2131" s="926"/>
      <c r="H2131" s="926"/>
      <c r="I2131" s="926"/>
      <c r="J2131" s="926"/>
      <c r="K2131" s="926"/>
      <c r="L2131" s="926"/>
      <c r="M2131" s="926"/>
      <c r="N2131" s="926"/>
      <c r="O2131" s="926"/>
      <c r="P2131" s="926"/>
      <c r="Q2131" s="926"/>
      <c r="R2131" s="926"/>
      <c r="S2131" s="926"/>
      <c r="T2131" s="926"/>
      <c r="U2131" s="926"/>
      <c r="V2131" s="926"/>
      <c r="W2131" s="926"/>
      <c r="X2131" s="926"/>
      <c r="Y2131" s="926"/>
      <c r="Z2131" s="926"/>
      <c r="AA2131" s="926"/>
      <c r="AB2131" s="926"/>
      <c r="AC2131" s="926"/>
      <c r="AD2131" s="926"/>
      <c r="AE2131" s="926"/>
      <c r="AF2131" s="926"/>
      <c r="AG2131" s="926"/>
      <c r="AH2131" s="926"/>
      <c r="AI2131" s="926"/>
      <c r="AJ2131" s="926"/>
      <c r="AK2131" s="926"/>
      <c r="AL2131" s="926"/>
      <c r="AM2131" s="926"/>
      <c r="AN2131" s="926"/>
      <c r="AO2131" s="926"/>
      <c r="AP2131" s="926"/>
      <c r="AQ2131" s="926"/>
      <c r="AR2131" s="926"/>
      <c r="AS2131" s="926"/>
      <c r="AT2131" s="926"/>
      <c r="AU2131" s="926"/>
      <c r="AV2131" s="926"/>
      <c r="AW2131" s="926"/>
      <c r="AX2131" s="926"/>
      <c r="AY2131" s="926"/>
      <c r="AZ2131" s="926"/>
      <c r="BA2131" s="926"/>
      <c r="BB2131" s="926"/>
      <c r="BC2131" s="926"/>
      <c r="BD2131" s="926"/>
      <c r="BE2131" s="926"/>
      <c r="BF2131" s="926"/>
      <c r="BG2131" s="926"/>
      <c r="BH2131" s="926"/>
      <c r="BI2131" s="926"/>
      <c r="BJ2131" s="926"/>
      <c r="BK2131" s="926"/>
      <c r="BL2131" s="927"/>
      <c r="BM2131" s="103"/>
      <c r="BN2131" s="103"/>
      <c r="BO2131" s="103"/>
      <c r="BP2131" s="103"/>
      <c r="BQ2131" s="103"/>
      <c r="BR2131" s="103"/>
      <c r="BS2131" s="103"/>
      <c r="BT2131" s="103"/>
      <c r="BU2131" s="103"/>
    </row>
    <row r="2132" spans="1:80" s="35" customFormat="1" ht="12" customHeight="1">
      <c r="A2132" s="262"/>
      <c r="B2132" s="969" t="s">
        <v>30</v>
      </c>
      <c r="C2132" s="970"/>
      <c r="D2132" s="971"/>
      <c r="E2132" s="908" t="s">
        <v>770</v>
      </c>
      <c r="F2132" s="909"/>
      <c r="G2132" s="909"/>
      <c r="H2132" s="909"/>
      <c r="I2132" s="909"/>
      <c r="J2132" s="909"/>
      <c r="K2132" s="909"/>
      <c r="L2132" s="909"/>
      <c r="M2132" s="909"/>
      <c r="N2132" s="909"/>
      <c r="O2132" s="909"/>
      <c r="P2132" s="909"/>
      <c r="Q2132" s="909"/>
      <c r="R2132" s="909"/>
      <c r="S2132" s="909"/>
      <c r="T2132" s="909"/>
      <c r="U2132" s="909"/>
      <c r="V2132" s="909"/>
      <c r="W2132" s="909"/>
      <c r="X2132" s="909"/>
      <c r="Y2132" s="909"/>
      <c r="Z2132" s="909"/>
      <c r="AA2132" s="909"/>
      <c r="AB2132" s="909"/>
      <c r="AC2132" s="909"/>
      <c r="AD2132" s="909"/>
      <c r="AE2132" s="909"/>
      <c r="AF2132" s="909"/>
      <c r="AG2132" s="909"/>
      <c r="AH2132" s="909"/>
      <c r="AI2132" s="909"/>
      <c r="AJ2132" s="909"/>
      <c r="AK2132" s="909"/>
      <c r="AL2132" s="909"/>
      <c r="AM2132" s="909"/>
      <c r="AN2132" s="909"/>
      <c r="AO2132" s="909"/>
      <c r="AP2132" s="909"/>
      <c r="AQ2132" s="909"/>
      <c r="AR2132" s="909"/>
      <c r="AS2132" s="909"/>
      <c r="AT2132" s="909"/>
      <c r="AU2132" s="909"/>
      <c r="AV2132" s="909"/>
      <c r="AW2132" s="909"/>
      <c r="AX2132" s="909"/>
      <c r="AY2132" s="909"/>
      <c r="AZ2132" s="909"/>
      <c r="BA2132" s="909"/>
      <c r="BB2132" s="909"/>
      <c r="BC2132" s="909"/>
      <c r="BD2132" s="909"/>
      <c r="BE2132" s="909"/>
      <c r="BF2132" s="910"/>
      <c r="BG2132" s="899"/>
      <c r="BH2132" s="900"/>
      <c r="BI2132" s="900"/>
      <c r="BJ2132" s="900"/>
      <c r="BK2132" s="900"/>
      <c r="BL2132" s="901"/>
      <c r="BM2132" s="130"/>
      <c r="BN2132" s="130"/>
      <c r="BO2132" s="130"/>
      <c r="BP2132" s="130"/>
      <c r="BQ2132" s="130"/>
      <c r="BR2132" s="130"/>
      <c r="BS2132" s="130"/>
      <c r="BT2132" s="130"/>
      <c r="BU2132" s="130"/>
      <c r="BV2132" s="130"/>
      <c r="BW2132" s="130"/>
      <c r="BX2132" s="130"/>
      <c r="BY2132" s="130"/>
      <c r="BZ2132" s="130"/>
      <c r="CA2132" s="130"/>
      <c r="CB2132" s="130"/>
    </row>
    <row r="2133" spans="1:80" s="35" customFormat="1" ht="12" customHeight="1">
      <c r="A2133" s="262"/>
      <c r="B2133" s="972"/>
      <c r="C2133" s="973"/>
      <c r="D2133" s="974"/>
      <c r="E2133" s="911"/>
      <c r="F2133" s="912"/>
      <c r="G2133" s="912"/>
      <c r="H2133" s="912"/>
      <c r="I2133" s="912"/>
      <c r="J2133" s="912"/>
      <c r="K2133" s="912"/>
      <c r="L2133" s="912"/>
      <c r="M2133" s="912"/>
      <c r="N2133" s="912"/>
      <c r="O2133" s="912"/>
      <c r="P2133" s="912"/>
      <c r="Q2133" s="912"/>
      <c r="R2133" s="912"/>
      <c r="S2133" s="912"/>
      <c r="T2133" s="912"/>
      <c r="U2133" s="912"/>
      <c r="V2133" s="912"/>
      <c r="W2133" s="912"/>
      <c r="X2133" s="912"/>
      <c r="Y2133" s="912"/>
      <c r="Z2133" s="912"/>
      <c r="AA2133" s="912"/>
      <c r="AB2133" s="912"/>
      <c r="AC2133" s="912"/>
      <c r="AD2133" s="912"/>
      <c r="AE2133" s="912"/>
      <c r="AF2133" s="912"/>
      <c r="AG2133" s="912"/>
      <c r="AH2133" s="912"/>
      <c r="AI2133" s="912"/>
      <c r="AJ2133" s="912"/>
      <c r="AK2133" s="912"/>
      <c r="AL2133" s="912"/>
      <c r="AM2133" s="912"/>
      <c r="AN2133" s="912"/>
      <c r="AO2133" s="912"/>
      <c r="AP2133" s="912"/>
      <c r="AQ2133" s="912"/>
      <c r="AR2133" s="912"/>
      <c r="AS2133" s="912"/>
      <c r="AT2133" s="912"/>
      <c r="AU2133" s="912"/>
      <c r="AV2133" s="912"/>
      <c r="AW2133" s="912"/>
      <c r="AX2133" s="912"/>
      <c r="AY2133" s="912"/>
      <c r="AZ2133" s="912"/>
      <c r="BA2133" s="912"/>
      <c r="BB2133" s="912"/>
      <c r="BC2133" s="912"/>
      <c r="BD2133" s="912"/>
      <c r="BE2133" s="912"/>
      <c r="BF2133" s="913"/>
      <c r="BG2133" s="902"/>
      <c r="BH2133" s="903"/>
      <c r="BI2133" s="903"/>
      <c r="BJ2133" s="903"/>
      <c r="BK2133" s="903"/>
      <c r="BL2133" s="904"/>
      <c r="BM2133" s="130"/>
      <c r="BN2133" s="130"/>
      <c r="BO2133" s="130"/>
      <c r="BP2133" s="130"/>
      <c r="BQ2133" s="130"/>
      <c r="BR2133" s="130"/>
      <c r="BS2133" s="130"/>
      <c r="BT2133" s="130"/>
      <c r="BU2133" s="130"/>
      <c r="BV2133" s="130"/>
      <c r="BW2133" s="130"/>
      <c r="BX2133" s="130"/>
      <c r="BY2133" s="130"/>
      <c r="BZ2133" s="130"/>
      <c r="CA2133" s="130"/>
      <c r="CB2133" s="130"/>
    </row>
    <row r="2134" spans="1:80" s="35" customFormat="1" ht="12" customHeight="1">
      <c r="A2134" s="262"/>
      <c r="B2134" s="972"/>
      <c r="C2134" s="973"/>
      <c r="D2134" s="974"/>
      <c r="E2134" s="911"/>
      <c r="F2134" s="912"/>
      <c r="G2134" s="912"/>
      <c r="H2134" s="912"/>
      <c r="I2134" s="912"/>
      <c r="J2134" s="912"/>
      <c r="K2134" s="912"/>
      <c r="L2134" s="912"/>
      <c r="M2134" s="912"/>
      <c r="N2134" s="912"/>
      <c r="O2134" s="912"/>
      <c r="P2134" s="912"/>
      <c r="Q2134" s="912"/>
      <c r="R2134" s="912"/>
      <c r="S2134" s="912"/>
      <c r="T2134" s="912"/>
      <c r="U2134" s="912"/>
      <c r="V2134" s="912"/>
      <c r="W2134" s="912"/>
      <c r="X2134" s="912"/>
      <c r="Y2134" s="912"/>
      <c r="Z2134" s="912"/>
      <c r="AA2134" s="912"/>
      <c r="AB2134" s="912"/>
      <c r="AC2134" s="912"/>
      <c r="AD2134" s="912"/>
      <c r="AE2134" s="912"/>
      <c r="AF2134" s="912"/>
      <c r="AG2134" s="912"/>
      <c r="AH2134" s="912"/>
      <c r="AI2134" s="912"/>
      <c r="AJ2134" s="912"/>
      <c r="AK2134" s="912"/>
      <c r="AL2134" s="912"/>
      <c r="AM2134" s="912"/>
      <c r="AN2134" s="912"/>
      <c r="AO2134" s="912"/>
      <c r="AP2134" s="912"/>
      <c r="AQ2134" s="912"/>
      <c r="AR2134" s="912"/>
      <c r="AS2134" s="912"/>
      <c r="AT2134" s="912"/>
      <c r="AU2134" s="912"/>
      <c r="AV2134" s="912"/>
      <c r="AW2134" s="912"/>
      <c r="AX2134" s="912"/>
      <c r="AY2134" s="912"/>
      <c r="AZ2134" s="912"/>
      <c r="BA2134" s="912"/>
      <c r="BB2134" s="912"/>
      <c r="BC2134" s="912"/>
      <c r="BD2134" s="912"/>
      <c r="BE2134" s="912"/>
      <c r="BF2134" s="913"/>
      <c r="BG2134" s="902"/>
      <c r="BH2134" s="903"/>
      <c r="BI2134" s="903"/>
      <c r="BJ2134" s="903"/>
      <c r="BK2134" s="903"/>
      <c r="BL2134" s="904"/>
      <c r="BM2134" s="130"/>
      <c r="BN2134" s="130"/>
      <c r="BO2134" s="130"/>
      <c r="BP2134" s="130"/>
      <c r="BQ2134" s="130"/>
      <c r="BR2134" s="130"/>
      <c r="BS2134" s="130"/>
      <c r="BT2134" s="130"/>
      <c r="BU2134" s="130"/>
      <c r="BV2134" s="130"/>
      <c r="BW2134" s="130"/>
      <c r="BX2134" s="130"/>
      <c r="BY2134" s="130"/>
      <c r="BZ2134" s="130"/>
      <c r="CA2134" s="130"/>
      <c r="CB2134" s="130"/>
    </row>
    <row r="2135" spans="1:80" s="35" customFormat="1" ht="12" customHeight="1">
      <c r="A2135" s="262"/>
      <c r="B2135" s="972"/>
      <c r="C2135" s="973"/>
      <c r="D2135" s="974"/>
      <c r="E2135" s="911"/>
      <c r="F2135" s="912"/>
      <c r="G2135" s="912"/>
      <c r="H2135" s="912"/>
      <c r="I2135" s="912"/>
      <c r="J2135" s="912"/>
      <c r="K2135" s="912"/>
      <c r="L2135" s="912"/>
      <c r="M2135" s="912"/>
      <c r="N2135" s="912"/>
      <c r="O2135" s="912"/>
      <c r="P2135" s="912"/>
      <c r="Q2135" s="912"/>
      <c r="R2135" s="912"/>
      <c r="S2135" s="912"/>
      <c r="T2135" s="912"/>
      <c r="U2135" s="912"/>
      <c r="V2135" s="912"/>
      <c r="W2135" s="912"/>
      <c r="X2135" s="912"/>
      <c r="Y2135" s="912"/>
      <c r="Z2135" s="912"/>
      <c r="AA2135" s="912"/>
      <c r="AB2135" s="912"/>
      <c r="AC2135" s="912"/>
      <c r="AD2135" s="912"/>
      <c r="AE2135" s="912"/>
      <c r="AF2135" s="912"/>
      <c r="AG2135" s="912"/>
      <c r="AH2135" s="912"/>
      <c r="AI2135" s="912"/>
      <c r="AJ2135" s="912"/>
      <c r="AK2135" s="912"/>
      <c r="AL2135" s="912"/>
      <c r="AM2135" s="912"/>
      <c r="AN2135" s="912"/>
      <c r="AO2135" s="912"/>
      <c r="AP2135" s="912"/>
      <c r="AQ2135" s="912"/>
      <c r="AR2135" s="912"/>
      <c r="AS2135" s="912"/>
      <c r="AT2135" s="912"/>
      <c r="AU2135" s="912"/>
      <c r="AV2135" s="912"/>
      <c r="AW2135" s="912"/>
      <c r="AX2135" s="912"/>
      <c r="AY2135" s="912"/>
      <c r="AZ2135" s="912"/>
      <c r="BA2135" s="912"/>
      <c r="BB2135" s="912"/>
      <c r="BC2135" s="912"/>
      <c r="BD2135" s="912"/>
      <c r="BE2135" s="912"/>
      <c r="BF2135" s="913"/>
      <c r="BG2135" s="902"/>
      <c r="BH2135" s="903"/>
      <c r="BI2135" s="903"/>
      <c r="BJ2135" s="903"/>
      <c r="BK2135" s="903"/>
      <c r="BL2135" s="904"/>
      <c r="BM2135" s="130"/>
      <c r="BN2135" s="130"/>
      <c r="BO2135" s="130"/>
      <c r="BP2135" s="130"/>
      <c r="BQ2135" s="130"/>
      <c r="BR2135" s="130"/>
      <c r="BS2135" s="130"/>
      <c r="BT2135" s="130"/>
      <c r="BU2135" s="130"/>
      <c r="BV2135" s="130"/>
      <c r="BW2135" s="130"/>
      <c r="BX2135" s="130"/>
      <c r="BY2135" s="130"/>
      <c r="BZ2135" s="130"/>
      <c r="CA2135" s="130"/>
      <c r="CB2135" s="130"/>
    </row>
    <row r="2136" spans="1:80" s="35" customFormat="1" ht="12.75" customHeight="1">
      <c r="A2136" s="262"/>
      <c r="B2136" s="972"/>
      <c r="C2136" s="973"/>
      <c r="D2136" s="974"/>
      <c r="E2136" s="911"/>
      <c r="F2136" s="912"/>
      <c r="G2136" s="912"/>
      <c r="H2136" s="912"/>
      <c r="I2136" s="912"/>
      <c r="J2136" s="912"/>
      <c r="K2136" s="912"/>
      <c r="L2136" s="912"/>
      <c r="M2136" s="912"/>
      <c r="N2136" s="912"/>
      <c r="O2136" s="912"/>
      <c r="P2136" s="912"/>
      <c r="Q2136" s="912"/>
      <c r="R2136" s="912"/>
      <c r="S2136" s="912"/>
      <c r="T2136" s="912"/>
      <c r="U2136" s="912"/>
      <c r="V2136" s="912"/>
      <c r="W2136" s="912"/>
      <c r="X2136" s="912"/>
      <c r="Y2136" s="912"/>
      <c r="Z2136" s="912"/>
      <c r="AA2136" s="912"/>
      <c r="AB2136" s="912"/>
      <c r="AC2136" s="912"/>
      <c r="AD2136" s="912"/>
      <c r="AE2136" s="912"/>
      <c r="AF2136" s="912"/>
      <c r="AG2136" s="912"/>
      <c r="AH2136" s="912"/>
      <c r="AI2136" s="912"/>
      <c r="AJ2136" s="912"/>
      <c r="AK2136" s="912"/>
      <c r="AL2136" s="912"/>
      <c r="AM2136" s="912"/>
      <c r="AN2136" s="912"/>
      <c r="AO2136" s="912"/>
      <c r="AP2136" s="912"/>
      <c r="AQ2136" s="912"/>
      <c r="AR2136" s="912"/>
      <c r="AS2136" s="912"/>
      <c r="AT2136" s="912"/>
      <c r="AU2136" s="912"/>
      <c r="AV2136" s="912"/>
      <c r="AW2136" s="912"/>
      <c r="AX2136" s="912"/>
      <c r="AY2136" s="912"/>
      <c r="AZ2136" s="912"/>
      <c r="BA2136" s="912"/>
      <c r="BB2136" s="912"/>
      <c r="BC2136" s="912"/>
      <c r="BD2136" s="912"/>
      <c r="BE2136" s="912"/>
      <c r="BF2136" s="913"/>
      <c r="BG2136" s="902"/>
      <c r="BH2136" s="903"/>
      <c r="BI2136" s="903"/>
      <c r="BJ2136" s="903"/>
      <c r="BK2136" s="903"/>
      <c r="BL2136" s="904"/>
      <c r="BM2136" s="130"/>
      <c r="BN2136" s="130"/>
      <c r="BO2136" s="130"/>
      <c r="BP2136" s="130"/>
      <c r="BQ2136" s="130"/>
      <c r="BR2136" s="130"/>
      <c r="BS2136" s="130"/>
      <c r="BT2136" s="130"/>
      <c r="BU2136" s="130"/>
      <c r="BV2136" s="130"/>
      <c r="BW2136" s="130"/>
      <c r="BX2136" s="130"/>
      <c r="BY2136" s="130"/>
      <c r="BZ2136" s="130"/>
      <c r="CA2136" s="130"/>
      <c r="CB2136" s="130"/>
    </row>
    <row r="2137" spans="1:80" s="35" customFormat="1" ht="12" customHeight="1">
      <c r="A2137" s="264"/>
      <c r="B2137" s="969" t="s">
        <v>33</v>
      </c>
      <c r="C2137" s="970"/>
      <c r="D2137" s="971"/>
      <c r="E2137" s="908" t="s">
        <v>682</v>
      </c>
      <c r="F2137" s="909"/>
      <c r="G2137" s="909"/>
      <c r="H2137" s="909"/>
      <c r="I2137" s="909"/>
      <c r="J2137" s="909"/>
      <c r="K2137" s="909"/>
      <c r="L2137" s="909"/>
      <c r="M2137" s="909"/>
      <c r="N2137" s="909"/>
      <c r="O2137" s="909"/>
      <c r="P2137" s="909"/>
      <c r="Q2137" s="909"/>
      <c r="R2137" s="909"/>
      <c r="S2137" s="909"/>
      <c r="T2137" s="909"/>
      <c r="U2137" s="909"/>
      <c r="V2137" s="909"/>
      <c r="W2137" s="909"/>
      <c r="X2137" s="909"/>
      <c r="Y2137" s="909"/>
      <c r="Z2137" s="909"/>
      <c r="AA2137" s="909"/>
      <c r="AB2137" s="909"/>
      <c r="AC2137" s="909"/>
      <c r="AD2137" s="909"/>
      <c r="AE2137" s="909"/>
      <c r="AF2137" s="909"/>
      <c r="AG2137" s="909"/>
      <c r="AH2137" s="909"/>
      <c r="AI2137" s="909"/>
      <c r="AJ2137" s="909"/>
      <c r="AK2137" s="909"/>
      <c r="AL2137" s="909"/>
      <c r="AM2137" s="909"/>
      <c r="AN2137" s="909"/>
      <c r="AO2137" s="909"/>
      <c r="AP2137" s="909"/>
      <c r="AQ2137" s="909"/>
      <c r="AR2137" s="909"/>
      <c r="AS2137" s="909"/>
      <c r="AT2137" s="909"/>
      <c r="AU2137" s="909"/>
      <c r="AV2137" s="909"/>
      <c r="AW2137" s="909"/>
      <c r="AX2137" s="909"/>
      <c r="AY2137" s="909"/>
      <c r="AZ2137" s="909"/>
      <c r="BA2137" s="909"/>
      <c r="BB2137" s="909"/>
      <c r="BC2137" s="909"/>
      <c r="BD2137" s="909"/>
      <c r="BE2137" s="909"/>
      <c r="BF2137" s="910"/>
      <c r="BG2137" s="899"/>
      <c r="BH2137" s="900"/>
      <c r="BI2137" s="900"/>
      <c r="BJ2137" s="900"/>
      <c r="BK2137" s="900"/>
      <c r="BL2137" s="901"/>
      <c r="BM2137" s="130"/>
      <c r="BN2137" s="130"/>
      <c r="BO2137" s="130"/>
      <c r="BP2137" s="130"/>
      <c r="BQ2137" s="130"/>
      <c r="BR2137" s="130"/>
      <c r="BS2137" s="130"/>
      <c r="BT2137" s="130"/>
      <c r="BU2137" s="130"/>
      <c r="BV2137" s="130"/>
      <c r="BW2137" s="130"/>
      <c r="BX2137" s="130"/>
      <c r="BY2137" s="130"/>
      <c r="BZ2137" s="130"/>
      <c r="CA2137" s="130"/>
      <c r="CB2137" s="130"/>
    </row>
    <row r="2138" spans="1:80" s="35" customFormat="1" ht="12" customHeight="1">
      <c r="A2138" s="264"/>
      <c r="B2138" s="972"/>
      <c r="C2138" s="973"/>
      <c r="D2138" s="974"/>
      <c r="E2138" s="911"/>
      <c r="F2138" s="912"/>
      <c r="G2138" s="912"/>
      <c r="H2138" s="912"/>
      <c r="I2138" s="912"/>
      <c r="J2138" s="912"/>
      <c r="K2138" s="912"/>
      <c r="L2138" s="912"/>
      <c r="M2138" s="912"/>
      <c r="N2138" s="912"/>
      <c r="O2138" s="912"/>
      <c r="P2138" s="912"/>
      <c r="Q2138" s="912"/>
      <c r="R2138" s="912"/>
      <c r="S2138" s="912"/>
      <c r="T2138" s="912"/>
      <c r="U2138" s="912"/>
      <c r="V2138" s="912"/>
      <c r="W2138" s="912"/>
      <c r="X2138" s="912"/>
      <c r="Y2138" s="912"/>
      <c r="Z2138" s="912"/>
      <c r="AA2138" s="912"/>
      <c r="AB2138" s="912"/>
      <c r="AC2138" s="912"/>
      <c r="AD2138" s="912"/>
      <c r="AE2138" s="912"/>
      <c r="AF2138" s="912"/>
      <c r="AG2138" s="912"/>
      <c r="AH2138" s="912"/>
      <c r="AI2138" s="912"/>
      <c r="AJ2138" s="912"/>
      <c r="AK2138" s="912"/>
      <c r="AL2138" s="912"/>
      <c r="AM2138" s="912"/>
      <c r="AN2138" s="912"/>
      <c r="AO2138" s="912"/>
      <c r="AP2138" s="912"/>
      <c r="AQ2138" s="912"/>
      <c r="AR2138" s="912"/>
      <c r="AS2138" s="912"/>
      <c r="AT2138" s="912"/>
      <c r="AU2138" s="912"/>
      <c r="AV2138" s="912"/>
      <c r="AW2138" s="912"/>
      <c r="AX2138" s="912"/>
      <c r="AY2138" s="912"/>
      <c r="AZ2138" s="912"/>
      <c r="BA2138" s="912"/>
      <c r="BB2138" s="912"/>
      <c r="BC2138" s="912"/>
      <c r="BD2138" s="912"/>
      <c r="BE2138" s="912"/>
      <c r="BF2138" s="913"/>
      <c r="BG2138" s="902"/>
      <c r="BH2138" s="903"/>
      <c r="BI2138" s="903"/>
      <c r="BJ2138" s="903"/>
      <c r="BK2138" s="903"/>
      <c r="BL2138" s="904"/>
      <c r="BM2138" s="130"/>
      <c r="BN2138" s="130"/>
      <c r="BO2138" s="130"/>
      <c r="BP2138" s="130"/>
      <c r="BQ2138" s="130"/>
      <c r="BR2138" s="130"/>
      <c r="BS2138" s="130"/>
      <c r="BT2138" s="130"/>
      <c r="BU2138" s="130"/>
      <c r="BV2138" s="130"/>
      <c r="BW2138" s="130"/>
      <c r="BX2138" s="130"/>
      <c r="BY2138" s="130"/>
      <c r="BZ2138" s="130"/>
      <c r="CA2138" s="130"/>
      <c r="CB2138" s="130"/>
    </row>
    <row r="2139" spans="1:80" s="35" customFormat="1" ht="12" customHeight="1">
      <c r="A2139" s="264"/>
      <c r="B2139" s="972"/>
      <c r="C2139" s="973"/>
      <c r="D2139" s="974"/>
      <c r="E2139" s="911"/>
      <c r="F2139" s="912"/>
      <c r="G2139" s="912"/>
      <c r="H2139" s="912"/>
      <c r="I2139" s="912"/>
      <c r="J2139" s="912"/>
      <c r="K2139" s="912"/>
      <c r="L2139" s="912"/>
      <c r="M2139" s="912"/>
      <c r="N2139" s="912"/>
      <c r="O2139" s="912"/>
      <c r="P2139" s="912"/>
      <c r="Q2139" s="912"/>
      <c r="R2139" s="912"/>
      <c r="S2139" s="912"/>
      <c r="T2139" s="912"/>
      <c r="U2139" s="912"/>
      <c r="V2139" s="912"/>
      <c r="W2139" s="912"/>
      <c r="X2139" s="912"/>
      <c r="Y2139" s="912"/>
      <c r="Z2139" s="912"/>
      <c r="AA2139" s="912"/>
      <c r="AB2139" s="912"/>
      <c r="AC2139" s="912"/>
      <c r="AD2139" s="912"/>
      <c r="AE2139" s="912"/>
      <c r="AF2139" s="912"/>
      <c r="AG2139" s="912"/>
      <c r="AH2139" s="912"/>
      <c r="AI2139" s="912"/>
      <c r="AJ2139" s="912"/>
      <c r="AK2139" s="912"/>
      <c r="AL2139" s="912"/>
      <c r="AM2139" s="912"/>
      <c r="AN2139" s="912"/>
      <c r="AO2139" s="912"/>
      <c r="AP2139" s="912"/>
      <c r="AQ2139" s="912"/>
      <c r="AR2139" s="912"/>
      <c r="AS2139" s="912"/>
      <c r="AT2139" s="912"/>
      <c r="AU2139" s="912"/>
      <c r="AV2139" s="912"/>
      <c r="AW2139" s="912"/>
      <c r="AX2139" s="912"/>
      <c r="AY2139" s="912"/>
      <c r="AZ2139" s="912"/>
      <c r="BA2139" s="912"/>
      <c r="BB2139" s="912"/>
      <c r="BC2139" s="912"/>
      <c r="BD2139" s="912"/>
      <c r="BE2139" s="912"/>
      <c r="BF2139" s="913"/>
      <c r="BG2139" s="902"/>
      <c r="BH2139" s="903"/>
      <c r="BI2139" s="903"/>
      <c r="BJ2139" s="903"/>
      <c r="BK2139" s="903"/>
      <c r="BL2139" s="904"/>
      <c r="BM2139" s="130"/>
      <c r="BN2139" s="130"/>
      <c r="BO2139" s="130"/>
      <c r="BP2139" s="130"/>
      <c r="BQ2139" s="130"/>
      <c r="BR2139" s="130"/>
      <c r="BS2139" s="130"/>
      <c r="BT2139" s="130"/>
      <c r="BU2139" s="130"/>
      <c r="BV2139" s="130"/>
      <c r="BW2139" s="130"/>
      <c r="BX2139" s="130"/>
      <c r="BY2139" s="130"/>
      <c r="BZ2139" s="130"/>
      <c r="CA2139" s="130"/>
      <c r="CB2139" s="130"/>
    </row>
    <row r="2140" spans="1:80" s="35" customFormat="1" ht="12" customHeight="1">
      <c r="A2140" s="264"/>
      <c r="B2140" s="972"/>
      <c r="C2140" s="973"/>
      <c r="D2140" s="974"/>
      <c r="E2140" s="911"/>
      <c r="F2140" s="912"/>
      <c r="G2140" s="912"/>
      <c r="H2140" s="912"/>
      <c r="I2140" s="912"/>
      <c r="J2140" s="912"/>
      <c r="K2140" s="912"/>
      <c r="L2140" s="912"/>
      <c r="M2140" s="912"/>
      <c r="N2140" s="912"/>
      <c r="O2140" s="912"/>
      <c r="P2140" s="912"/>
      <c r="Q2140" s="912"/>
      <c r="R2140" s="912"/>
      <c r="S2140" s="912"/>
      <c r="T2140" s="912"/>
      <c r="U2140" s="912"/>
      <c r="V2140" s="912"/>
      <c r="W2140" s="912"/>
      <c r="X2140" s="912"/>
      <c r="Y2140" s="912"/>
      <c r="Z2140" s="912"/>
      <c r="AA2140" s="912"/>
      <c r="AB2140" s="912"/>
      <c r="AC2140" s="912"/>
      <c r="AD2140" s="912"/>
      <c r="AE2140" s="912"/>
      <c r="AF2140" s="912"/>
      <c r="AG2140" s="912"/>
      <c r="AH2140" s="912"/>
      <c r="AI2140" s="912"/>
      <c r="AJ2140" s="912"/>
      <c r="AK2140" s="912"/>
      <c r="AL2140" s="912"/>
      <c r="AM2140" s="912"/>
      <c r="AN2140" s="912"/>
      <c r="AO2140" s="912"/>
      <c r="AP2140" s="912"/>
      <c r="AQ2140" s="912"/>
      <c r="AR2140" s="912"/>
      <c r="AS2140" s="912"/>
      <c r="AT2140" s="912"/>
      <c r="AU2140" s="912"/>
      <c r="AV2140" s="912"/>
      <c r="AW2140" s="912"/>
      <c r="AX2140" s="912"/>
      <c r="AY2140" s="912"/>
      <c r="AZ2140" s="912"/>
      <c r="BA2140" s="912"/>
      <c r="BB2140" s="912"/>
      <c r="BC2140" s="912"/>
      <c r="BD2140" s="912"/>
      <c r="BE2140" s="912"/>
      <c r="BF2140" s="913"/>
      <c r="BG2140" s="902"/>
      <c r="BH2140" s="903"/>
      <c r="BI2140" s="903"/>
      <c r="BJ2140" s="903"/>
      <c r="BK2140" s="903"/>
      <c r="BL2140" s="904"/>
      <c r="BM2140" s="130"/>
      <c r="BN2140" s="130"/>
      <c r="BO2140" s="130"/>
      <c r="BP2140" s="130"/>
      <c r="BQ2140" s="130"/>
      <c r="BR2140" s="130"/>
      <c r="BS2140" s="130"/>
      <c r="BT2140" s="130"/>
      <c r="BU2140" s="130"/>
      <c r="BV2140" s="130"/>
      <c r="BW2140" s="130"/>
      <c r="BX2140" s="130"/>
      <c r="BY2140" s="130"/>
      <c r="BZ2140" s="130"/>
      <c r="CA2140" s="130"/>
      <c r="CB2140" s="130"/>
    </row>
    <row r="2141" spans="1:80" s="35" customFormat="1" ht="12.75" customHeight="1">
      <c r="A2141" s="264"/>
      <c r="B2141" s="972"/>
      <c r="C2141" s="973"/>
      <c r="D2141" s="974"/>
      <c r="E2141" s="911"/>
      <c r="F2141" s="912"/>
      <c r="G2141" s="912"/>
      <c r="H2141" s="912"/>
      <c r="I2141" s="912"/>
      <c r="J2141" s="912"/>
      <c r="K2141" s="912"/>
      <c r="L2141" s="912"/>
      <c r="M2141" s="912"/>
      <c r="N2141" s="912"/>
      <c r="O2141" s="912"/>
      <c r="P2141" s="912"/>
      <c r="Q2141" s="912"/>
      <c r="R2141" s="912"/>
      <c r="S2141" s="912"/>
      <c r="T2141" s="912"/>
      <c r="U2141" s="912"/>
      <c r="V2141" s="912"/>
      <c r="W2141" s="912"/>
      <c r="X2141" s="912"/>
      <c r="Y2141" s="912"/>
      <c r="Z2141" s="912"/>
      <c r="AA2141" s="912"/>
      <c r="AB2141" s="912"/>
      <c r="AC2141" s="912"/>
      <c r="AD2141" s="912"/>
      <c r="AE2141" s="912"/>
      <c r="AF2141" s="912"/>
      <c r="AG2141" s="912"/>
      <c r="AH2141" s="912"/>
      <c r="AI2141" s="912"/>
      <c r="AJ2141" s="912"/>
      <c r="AK2141" s="912"/>
      <c r="AL2141" s="912"/>
      <c r="AM2141" s="912"/>
      <c r="AN2141" s="912"/>
      <c r="AO2141" s="912"/>
      <c r="AP2141" s="912"/>
      <c r="AQ2141" s="912"/>
      <c r="AR2141" s="912"/>
      <c r="AS2141" s="912"/>
      <c r="AT2141" s="912"/>
      <c r="AU2141" s="912"/>
      <c r="AV2141" s="912"/>
      <c r="AW2141" s="912"/>
      <c r="AX2141" s="912"/>
      <c r="AY2141" s="912"/>
      <c r="AZ2141" s="912"/>
      <c r="BA2141" s="912"/>
      <c r="BB2141" s="912"/>
      <c r="BC2141" s="912"/>
      <c r="BD2141" s="912"/>
      <c r="BE2141" s="912"/>
      <c r="BF2141" s="913"/>
      <c r="BG2141" s="902"/>
      <c r="BH2141" s="903"/>
      <c r="BI2141" s="903"/>
      <c r="BJ2141" s="903"/>
      <c r="BK2141" s="903"/>
      <c r="BL2141" s="904"/>
      <c r="BM2141" s="130"/>
      <c r="BN2141" s="130"/>
      <c r="BO2141" s="130"/>
      <c r="BP2141" s="130"/>
      <c r="BQ2141" s="130"/>
      <c r="BR2141" s="130"/>
      <c r="BS2141" s="130"/>
      <c r="BT2141" s="130"/>
      <c r="BU2141" s="130"/>
      <c r="BV2141" s="130"/>
      <c r="BW2141" s="130"/>
      <c r="BX2141" s="130"/>
      <c r="BY2141" s="130"/>
      <c r="BZ2141" s="130"/>
      <c r="CA2141" s="130"/>
      <c r="CB2141" s="130"/>
    </row>
    <row r="2142" spans="1:80" s="35" customFormat="1" ht="12" customHeight="1">
      <c r="A2142" s="264"/>
      <c r="B2142" s="969" t="s">
        <v>49</v>
      </c>
      <c r="C2142" s="970"/>
      <c r="D2142" s="971"/>
      <c r="E2142" s="908" t="s">
        <v>500</v>
      </c>
      <c r="F2142" s="909"/>
      <c r="G2142" s="909"/>
      <c r="H2142" s="909"/>
      <c r="I2142" s="909"/>
      <c r="J2142" s="909"/>
      <c r="K2142" s="909"/>
      <c r="L2142" s="909"/>
      <c r="M2142" s="909"/>
      <c r="N2142" s="909"/>
      <c r="O2142" s="909"/>
      <c r="P2142" s="909"/>
      <c r="Q2142" s="909"/>
      <c r="R2142" s="909"/>
      <c r="S2142" s="909"/>
      <c r="T2142" s="909"/>
      <c r="U2142" s="909"/>
      <c r="V2142" s="909"/>
      <c r="W2142" s="909"/>
      <c r="X2142" s="909"/>
      <c r="Y2142" s="909"/>
      <c r="Z2142" s="909"/>
      <c r="AA2142" s="909"/>
      <c r="AB2142" s="909"/>
      <c r="AC2142" s="909"/>
      <c r="AD2142" s="909"/>
      <c r="AE2142" s="909"/>
      <c r="AF2142" s="909"/>
      <c r="AG2142" s="909"/>
      <c r="AH2142" s="909"/>
      <c r="AI2142" s="909"/>
      <c r="AJ2142" s="909"/>
      <c r="AK2142" s="909"/>
      <c r="AL2142" s="909"/>
      <c r="AM2142" s="909"/>
      <c r="AN2142" s="909"/>
      <c r="AO2142" s="909"/>
      <c r="AP2142" s="909"/>
      <c r="AQ2142" s="909"/>
      <c r="AR2142" s="909"/>
      <c r="AS2142" s="909"/>
      <c r="AT2142" s="909"/>
      <c r="AU2142" s="909"/>
      <c r="AV2142" s="909"/>
      <c r="AW2142" s="909"/>
      <c r="AX2142" s="909"/>
      <c r="AY2142" s="909"/>
      <c r="AZ2142" s="909"/>
      <c r="BA2142" s="909"/>
      <c r="BB2142" s="909"/>
      <c r="BC2142" s="909"/>
      <c r="BD2142" s="909"/>
      <c r="BE2142" s="909"/>
      <c r="BF2142" s="910"/>
      <c r="BG2142" s="899"/>
      <c r="BH2142" s="900"/>
      <c r="BI2142" s="900"/>
      <c r="BJ2142" s="900"/>
      <c r="BK2142" s="900"/>
      <c r="BL2142" s="901"/>
      <c r="BM2142" s="130"/>
      <c r="BN2142" s="130"/>
      <c r="BO2142" s="130"/>
      <c r="BP2142" s="130"/>
      <c r="BQ2142" s="130"/>
      <c r="BR2142" s="130"/>
      <c r="BS2142" s="130"/>
      <c r="BT2142" s="130"/>
      <c r="BU2142" s="130"/>
      <c r="BV2142" s="130"/>
      <c r="BW2142" s="130"/>
      <c r="BX2142" s="130"/>
      <c r="BY2142" s="130"/>
      <c r="BZ2142" s="130"/>
      <c r="CA2142" s="130"/>
      <c r="CB2142" s="130"/>
    </row>
    <row r="2143" spans="1:80" s="35" customFormat="1" ht="12" customHeight="1">
      <c r="A2143" s="264"/>
      <c r="B2143" s="972"/>
      <c r="C2143" s="973"/>
      <c r="D2143" s="974"/>
      <c r="E2143" s="911"/>
      <c r="F2143" s="912"/>
      <c r="G2143" s="912"/>
      <c r="H2143" s="912"/>
      <c r="I2143" s="912"/>
      <c r="J2143" s="912"/>
      <c r="K2143" s="912"/>
      <c r="L2143" s="912"/>
      <c r="M2143" s="912"/>
      <c r="N2143" s="912"/>
      <c r="O2143" s="912"/>
      <c r="P2143" s="912"/>
      <c r="Q2143" s="912"/>
      <c r="R2143" s="912"/>
      <c r="S2143" s="912"/>
      <c r="T2143" s="912"/>
      <c r="U2143" s="912"/>
      <c r="V2143" s="912"/>
      <c r="W2143" s="912"/>
      <c r="X2143" s="912"/>
      <c r="Y2143" s="912"/>
      <c r="Z2143" s="912"/>
      <c r="AA2143" s="912"/>
      <c r="AB2143" s="912"/>
      <c r="AC2143" s="912"/>
      <c r="AD2143" s="912"/>
      <c r="AE2143" s="912"/>
      <c r="AF2143" s="912"/>
      <c r="AG2143" s="912"/>
      <c r="AH2143" s="912"/>
      <c r="AI2143" s="912"/>
      <c r="AJ2143" s="912"/>
      <c r="AK2143" s="912"/>
      <c r="AL2143" s="912"/>
      <c r="AM2143" s="912"/>
      <c r="AN2143" s="912"/>
      <c r="AO2143" s="912"/>
      <c r="AP2143" s="912"/>
      <c r="AQ2143" s="912"/>
      <c r="AR2143" s="912"/>
      <c r="AS2143" s="912"/>
      <c r="AT2143" s="912"/>
      <c r="AU2143" s="912"/>
      <c r="AV2143" s="912"/>
      <c r="AW2143" s="912"/>
      <c r="AX2143" s="912"/>
      <c r="AY2143" s="912"/>
      <c r="AZ2143" s="912"/>
      <c r="BA2143" s="912"/>
      <c r="BB2143" s="912"/>
      <c r="BC2143" s="912"/>
      <c r="BD2143" s="912"/>
      <c r="BE2143" s="912"/>
      <c r="BF2143" s="913"/>
      <c r="BG2143" s="902"/>
      <c r="BH2143" s="903"/>
      <c r="BI2143" s="903"/>
      <c r="BJ2143" s="903"/>
      <c r="BK2143" s="903"/>
      <c r="BL2143" s="904"/>
      <c r="BM2143" s="130"/>
      <c r="BN2143" s="130"/>
      <c r="BO2143" s="130"/>
      <c r="BP2143" s="130"/>
      <c r="BQ2143" s="130"/>
      <c r="BR2143" s="130"/>
      <c r="BS2143" s="130"/>
      <c r="BT2143" s="130"/>
      <c r="BU2143" s="130"/>
      <c r="BV2143" s="130"/>
      <c r="BW2143" s="130"/>
      <c r="BX2143" s="130"/>
      <c r="BY2143" s="130"/>
      <c r="BZ2143" s="130"/>
      <c r="CA2143" s="130"/>
      <c r="CB2143" s="130"/>
    </row>
    <row r="2144" spans="1:80" s="35" customFormat="1" ht="12" customHeight="1">
      <c r="A2144" s="264"/>
      <c r="B2144" s="975"/>
      <c r="C2144" s="976"/>
      <c r="D2144" s="977"/>
      <c r="E2144" s="914"/>
      <c r="F2144" s="915"/>
      <c r="G2144" s="915"/>
      <c r="H2144" s="915"/>
      <c r="I2144" s="915"/>
      <c r="J2144" s="915"/>
      <c r="K2144" s="915"/>
      <c r="L2144" s="915"/>
      <c r="M2144" s="915"/>
      <c r="N2144" s="915"/>
      <c r="O2144" s="915"/>
      <c r="P2144" s="915"/>
      <c r="Q2144" s="915"/>
      <c r="R2144" s="915"/>
      <c r="S2144" s="915"/>
      <c r="T2144" s="915"/>
      <c r="U2144" s="915"/>
      <c r="V2144" s="915"/>
      <c r="W2144" s="915"/>
      <c r="X2144" s="915"/>
      <c r="Y2144" s="915"/>
      <c r="Z2144" s="915"/>
      <c r="AA2144" s="915"/>
      <c r="AB2144" s="915"/>
      <c r="AC2144" s="915"/>
      <c r="AD2144" s="915"/>
      <c r="AE2144" s="915"/>
      <c r="AF2144" s="915"/>
      <c r="AG2144" s="915"/>
      <c r="AH2144" s="915"/>
      <c r="AI2144" s="915"/>
      <c r="AJ2144" s="915"/>
      <c r="AK2144" s="915"/>
      <c r="AL2144" s="915"/>
      <c r="AM2144" s="915"/>
      <c r="AN2144" s="915"/>
      <c r="AO2144" s="915"/>
      <c r="AP2144" s="915"/>
      <c r="AQ2144" s="915"/>
      <c r="AR2144" s="915"/>
      <c r="AS2144" s="915"/>
      <c r="AT2144" s="915"/>
      <c r="AU2144" s="915"/>
      <c r="AV2144" s="915"/>
      <c r="AW2144" s="915"/>
      <c r="AX2144" s="915"/>
      <c r="AY2144" s="915"/>
      <c r="AZ2144" s="915"/>
      <c r="BA2144" s="915"/>
      <c r="BB2144" s="915"/>
      <c r="BC2144" s="915"/>
      <c r="BD2144" s="915"/>
      <c r="BE2144" s="915"/>
      <c r="BF2144" s="916"/>
      <c r="BG2144" s="905"/>
      <c r="BH2144" s="906"/>
      <c r="BI2144" s="906"/>
      <c r="BJ2144" s="906"/>
      <c r="BK2144" s="906"/>
      <c r="BL2144" s="907"/>
      <c r="BM2144" s="130"/>
      <c r="BN2144" s="130"/>
      <c r="BO2144" s="130"/>
      <c r="BP2144" s="130"/>
      <c r="BQ2144" s="130"/>
      <c r="BR2144" s="130"/>
      <c r="BS2144" s="130"/>
      <c r="BT2144" s="130"/>
      <c r="BU2144" s="130"/>
      <c r="BV2144" s="130"/>
      <c r="BW2144" s="130"/>
      <c r="BX2144" s="130"/>
      <c r="BY2144" s="130"/>
      <c r="BZ2144" s="130"/>
      <c r="CA2144" s="130"/>
      <c r="CB2144" s="130"/>
    </row>
    <row r="2145" spans="1:97" s="15" customFormat="1" ht="18" customHeight="1">
      <c r="A2145" s="113"/>
      <c r="B2145" s="925" t="s">
        <v>1576</v>
      </c>
      <c r="C2145" s="926"/>
      <c r="D2145" s="926"/>
      <c r="E2145" s="926"/>
      <c r="F2145" s="926"/>
      <c r="G2145" s="926"/>
      <c r="H2145" s="926"/>
      <c r="I2145" s="926"/>
      <c r="J2145" s="926"/>
      <c r="K2145" s="926"/>
      <c r="L2145" s="926"/>
      <c r="M2145" s="926"/>
      <c r="N2145" s="926"/>
      <c r="O2145" s="926"/>
      <c r="P2145" s="926"/>
      <c r="Q2145" s="926"/>
      <c r="R2145" s="926"/>
      <c r="S2145" s="926"/>
      <c r="T2145" s="926"/>
      <c r="U2145" s="926"/>
      <c r="V2145" s="926"/>
      <c r="W2145" s="926"/>
      <c r="X2145" s="926"/>
      <c r="Y2145" s="926"/>
      <c r="Z2145" s="926"/>
      <c r="AA2145" s="926"/>
      <c r="AB2145" s="926"/>
      <c r="AC2145" s="926"/>
      <c r="AD2145" s="926"/>
      <c r="AE2145" s="926"/>
      <c r="AF2145" s="926"/>
      <c r="AG2145" s="926"/>
      <c r="AH2145" s="926"/>
      <c r="AI2145" s="926"/>
      <c r="AJ2145" s="926"/>
      <c r="AK2145" s="926"/>
      <c r="AL2145" s="926"/>
      <c r="AM2145" s="926"/>
      <c r="AN2145" s="926"/>
      <c r="AO2145" s="926"/>
      <c r="AP2145" s="926"/>
      <c r="AQ2145" s="926"/>
      <c r="AR2145" s="926"/>
      <c r="AS2145" s="926"/>
      <c r="AT2145" s="926"/>
      <c r="AU2145" s="926"/>
      <c r="AV2145" s="926"/>
      <c r="AW2145" s="926"/>
      <c r="AX2145" s="926"/>
      <c r="AY2145" s="926"/>
      <c r="AZ2145" s="926"/>
      <c r="BA2145" s="926"/>
      <c r="BB2145" s="926"/>
      <c r="BC2145" s="926"/>
      <c r="BD2145" s="926"/>
      <c r="BE2145" s="926"/>
      <c r="BF2145" s="926"/>
      <c r="BG2145" s="926"/>
      <c r="BH2145" s="926"/>
      <c r="BI2145" s="926"/>
      <c r="BJ2145" s="926"/>
      <c r="BK2145" s="926"/>
      <c r="BL2145" s="927"/>
      <c r="BM2145" s="103"/>
      <c r="BN2145" s="103"/>
      <c r="BO2145" s="103"/>
      <c r="BP2145" s="103"/>
      <c r="BQ2145" s="103"/>
      <c r="BR2145" s="103"/>
      <c r="BS2145" s="103"/>
      <c r="BT2145" s="103"/>
      <c r="BU2145" s="103"/>
    </row>
    <row r="2146" spans="1:97" s="35" customFormat="1" ht="12" customHeight="1">
      <c r="A2146" s="264"/>
      <c r="B2146" s="969" t="s">
        <v>50</v>
      </c>
      <c r="C2146" s="970"/>
      <c r="D2146" s="971"/>
      <c r="E2146" s="908" t="s">
        <v>501</v>
      </c>
      <c r="F2146" s="909"/>
      <c r="G2146" s="909"/>
      <c r="H2146" s="909"/>
      <c r="I2146" s="909"/>
      <c r="J2146" s="909"/>
      <c r="K2146" s="909"/>
      <c r="L2146" s="909"/>
      <c r="M2146" s="909"/>
      <c r="N2146" s="909"/>
      <c r="O2146" s="909"/>
      <c r="P2146" s="909"/>
      <c r="Q2146" s="909"/>
      <c r="R2146" s="909"/>
      <c r="S2146" s="909"/>
      <c r="T2146" s="909"/>
      <c r="U2146" s="909"/>
      <c r="V2146" s="909"/>
      <c r="W2146" s="909"/>
      <c r="X2146" s="909"/>
      <c r="Y2146" s="909"/>
      <c r="Z2146" s="909"/>
      <c r="AA2146" s="909"/>
      <c r="AB2146" s="909"/>
      <c r="AC2146" s="909"/>
      <c r="AD2146" s="909"/>
      <c r="AE2146" s="909"/>
      <c r="AF2146" s="909"/>
      <c r="AG2146" s="909"/>
      <c r="AH2146" s="909"/>
      <c r="AI2146" s="909"/>
      <c r="AJ2146" s="909"/>
      <c r="AK2146" s="909"/>
      <c r="AL2146" s="909"/>
      <c r="AM2146" s="909"/>
      <c r="AN2146" s="909"/>
      <c r="AO2146" s="909"/>
      <c r="AP2146" s="909"/>
      <c r="AQ2146" s="909"/>
      <c r="AR2146" s="909"/>
      <c r="AS2146" s="909"/>
      <c r="AT2146" s="909"/>
      <c r="AU2146" s="909"/>
      <c r="AV2146" s="909"/>
      <c r="AW2146" s="909"/>
      <c r="AX2146" s="909"/>
      <c r="AY2146" s="909"/>
      <c r="AZ2146" s="909"/>
      <c r="BA2146" s="909"/>
      <c r="BB2146" s="909"/>
      <c r="BC2146" s="909"/>
      <c r="BD2146" s="909"/>
      <c r="BE2146" s="909"/>
      <c r="BF2146" s="910"/>
      <c r="BG2146" s="899"/>
      <c r="BH2146" s="900"/>
      <c r="BI2146" s="900"/>
      <c r="BJ2146" s="900"/>
      <c r="BK2146" s="900"/>
      <c r="BL2146" s="901"/>
      <c r="BM2146" s="130"/>
      <c r="BN2146" s="130"/>
      <c r="BO2146" s="130"/>
      <c r="BP2146" s="130"/>
      <c r="BQ2146" s="130"/>
      <c r="BR2146" s="130"/>
      <c r="BS2146" s="130"/>
      <c r="BT2146" s="130"/>
      <c r="BU2146" s="130"/>
      <c r="BV2146" s="130"/>
      <c r="BW2146" s="130"/>
      <c r="BX2146" s="130"/>
      <c r="BY2146" s="130"/>
      <c r="BZ2146" s="130"/>
      <c r="CA2146" s="130"/>
      <c r="CB2146" s="130"/>
    </row>
    <row r="2147" spans="1:97" s="35" customFormat="1" ht="12" customHeight="1">
      <c r="A2147" s="264"/>
      <c r="B2147" s="972"/>
      <c r="C2147" s="973"/>
      <c r="D2147" s="974"/>
      <c r="E2147" s="911"/>
      <c r="F2147" s="912"/>
      <c r="G2147" s="912"/>
      <c r="H2147" s="912"/>
      <c r="I2147" s="912"/>
      <c r="J2147" s="912"/>
      <c r="K2147" s="912"/>
      <c r="L2147" s="912"/>
      <c r="M2147" s="912"/>
      <c r="N2147" s="912"/>
      <c r="O2147" s="912"/>
      <c r="P2147" s="912"/>
      <c r="Q2147" s="912"/>
      <c r="R2147" s="912"/>
      <c r="S2147" s="912"/>
      <c r="T2147" s="912"/>
      <c r="U2147" s="912"/>
      <c r="V2147" s="912"/>
      <c r="W2147" s="912"/>
      <c r="X2147" s="912"/>
      <c r="Y2147" s="912"/>
      <c r="Z2147" s="912"/>
      <c r="AA2147" s="912"/>
      <c r="AB2147" s="912"/>
      <c r="AC2147" s="912"/>
      <c r="AD2147" s="912"/>
      <c r="AE2147" s="912"/>
      <c r="AF2147" s="912"/>
      <c r="AG2147" s="912"/>
      <c r="AH2147" s="912"/>
      <c r="AI2147" s="912"/>
      <c r="AJ2147" s="912"/>
      <c r="AK2147" s="912"/>
      <c r="AL2147" s="912"/>
      <c r="AM2147" s="912"/>
      <c r="AN2147" s="912"/>
      <c r="AO2147" s="912"/>
      <c r="AP2147" s="912"/>
      <c r="AQ2147" s="912"/>
      <c r="AR2147" s="912"/>
      <c r="AS2147" s="912"/>
      <c r="AT2147" s="912"/>
      <c r="AU2147" s="912"/>
      <c r="AV2147" s="912"/>
      <c r="AW2147" s="912"/>
      <c r="AX2147" s="912"/>
      <c r="AY2147" s="912"/>
      <c r="AZ2147" s="912"/>
      <c r="BA2147" s="912"/>
      <c r="BB2147" s="912"/>
      <c r="BC2147" s="912"/>
      <c r="BD2147" s="912"/>
      <c r="BE2147" s="912"/>
      <c r="BF2147" s="913"/>
      <c r="BG2147" s="902"/>
      <c r="BH2147" s="903"/>
      <c r="BI2147" s="903"/>
      <c r="BJ2147" s="903"/>
      <c r="BK2147" s="903"/>
      <c r="BL2147" s="904"/>
      <c r="BM2147" s="130"/>
      <c r="BN2147" s="130"/>
      <c r="BO2147" s="130"/>
      <c r="BP2147" s="130"/>
      <c r="BQ2147" s="130"/>
      <c r="BR2147" s="130"/>
      <c r="BS2147" s="130"/>
      <c r="BT2147" s="130"/>
      <c r="BU2147" s="130"/>
      <c r="BV2147" s="130"/>
      <c r="BW2147" s="130"/>
      <c r="BX2147" s="130"/>
      <c r="BY2147" s="130"/>
      <c r="BZ2147" s="130"/>
      <c r="CA2147" s="130"/>
      <c r="CB2147" s="130"/>
    </row>
    <row r="2148" spans="1:97" s="35" customFormat="1" ht="12" customHeight="1">
      <c r="A2148" s="264"/>
      <c r="B2148" s="972"/>
      <c r="C2148" s="973"/>
      <c r="D2148" s="974"/>
      <c r="E2148" s="911"/>
      <c r="F2148" s="912"/>
      <c r="G2148" s="912"/>
      <c r="H2148" s="912"/>
      <c r="I2148" s="912"/>
      <c r="J2148" s="912"/>
      <c r="K2148" s="912"/>
      <c r="L2148" s="912"/>
      <c r="M2148" s="912"/>
      <c r="N2148" s="912"/>
      <c r="O2148" s="912"/>
      <c r="P2148" s="912"/>
      <c r="Q2148" s="912"/>
      <c r="R2148" s="912"/>
      <c r="S2148" s="912"/>
      <c r="T2148" s="912"/>
      <c r="U2148" s="912"/>
      <c r="V2148" s="912"/>
      <c r="W2148" s="912"/>
      <c r="X2148" s="912"/>
      <c r="Y2148" s="912"/>
      <c r="Z2148" s="912"/>
      <c r="AA2148" s="912"/>
      <c r="AB2148" s="912"/>
      <c r="AC2148" s="912"/>
      <c r="AD2148" s="912"/>
      <c r="AE2148" s="912"/>
      <c r="AF2148" s="912"/>
      <c r="AG2148" s="912"/>
      <c r="AH2148" s="912"/>
      <c r="AI2148" s="912"/>
      <c r="AJ2148" s="912"/>
      <c r="AK2148" s="912"/>
      <c r="AL2148" s="912"/>
      <c r="AM2148" s="912"/>
      <c r="AN2148" s="912"/>
      <c r="AO2148" s="912"/>
      <c r="AP2148" s="912"/>
      <c r="AQ2148" s="912"/>
      <c r="AR2148" s="912"/>
      <c r="AS2148" s="912"/>
      <c r="AT2148" s="912"/>
      <c r="AU2148" s="912"/>
      <c r="AV2148" s="912"/>
      <c r="AW2148" s="912"/>
      <c r="AX2148" s="912"/>
      <c r="AY2148" s="912"/>
      <c r="AZ2148" s="912"/>
      <c r="BA2148" s="912"/>
      <c r="BB2148" s="912"/>
      <c r="BC2148" s="912"/>
      <c r="BD2148" s="912"/>
      <c r="BE2148" s="912"/>
      <c r="BF2148" s="913"/>
      <c r="BG2148" s="902"/>
      <c r="BH2148" s="903"/>
      <c r="BI2148" s="903"/>
      <c r="BJ2148" s="903"/>
      <c r="BK2148" s="903"/>
      <c r="BL2148" s="904"/>
      <c r="BM2148" s="130"/>
      <c r="BN2148" s="130"/>
      <c r="BO2148" s="130"/>
      <c r="BP2148" s="130"/>
      <c r="BQ2148" s="130"/>
      <c r="BR2148" s="130"/>
      <c r="BS2148" s="130"/>
      <c r="BT2148" s="130"/>
      <c r="BU2148" s="130"/>
      <c r="BV2148" s="130"/>
      <c r="BW2148" s="130"/>
      <c r="BX2148" s="130"/>
      <c r="BY2148" s="130"/>
      <c r="BZ2148" s="130"/>
      <c r="CA2148" s="130"/>
      <c r="CB2148" s="130"/>
    </row>
    <row r="2149" spans="1:97" s="35" customFormat="1" ht="12" customHeight="1">
      <c r="A2149" s="264"/>
      <c r="B2149" s="972"/>
      <c r="C2149" s="973"/>
      <c r="D2149" s="974"/>
      <c r="E2149" s="920" t="s">
        <v>303</v>
      </c>
      <c r="F2149" s="921"/>
      <c r="G2149" s="912" t="s">
        <v>300</v>
      </c>
      <c r="H2149" s="912"/>
      <c r="I2149" s="912"/>
      <c r="J2149" s="912"/>
      <c r="K2149" s="912"/>
      <c r="L2149" s="912"/>
      <c r="M2149" s="912"/>
      <c r="N2149" s="912"/>
      <c r="O2149" s="912"/>
      <c r="P2149" s="912"/>
      <c r="Q2149" s="912"/>
      <c r="R2149" s="912"/>
      <c r="S2149" s="912"/>
      <c r="T2149" s="912"/>
      <c r="U2149" s="912"/>
      <c r="V2149" s="912"/>
      <c r="W2149" s="912"/>
      <c r="X2149" s="912"/>
      <c r="Y2149" s="912"/>
      <c r="Z2149" s="912"/>
      <c r="AA2149" s="912"/>
      <c r="AB2149" s="912"/>
      <c r="AC2149" s="912"/>
      <c r="AD2149" s="912"/>
      <c r="AE2149" s="912"/>
      <c r="AF2149" s="912"/>
      <c r="AG2149" s="912"/>
      <c r="AH2149" s="912"/>
      <c r="AI2149" s="912"/>
      <c r="AJ2149" s="912"/>
      <c r="AK2149" s="912"/>
      <c r="AL2149" s="912"/>
      <c r="AM2149" s="912"/>
      <c r="AN2149" s="912"/>
      <c r="AO2149" s="912"/>
      <c r="AP2149" s="912"/>
      <c r="AQ2149" s="912"/>
      <c r="AR2149" s="912"/>
      <c r="AS2149" s="912"/>
      <c r="AT2149" s="912"/>
      <c r="AU2149" s="912"/>
      <c r="AV2149" s="912"/>
      <c r="AW2149" s="912"/>
      <c r="AX2149" s="912"/>
      <c r="AY2149" s="912"/>
      <c r="AZ2149" s="912"/>
      <c r="BA2149" s="912"/>
      <c r="BB2149" s="912"/>
      <c r="BC2149" s="912"/>
      <c r="BD2149" s="912"/>
      <c r="BE2149" s="912"/>
      <c r="BF2149" s="913"/>
      <c r="BG2149" s="902"/>
      <c r="BH2149" s="903"/>
      <c r="BI2149" s="903"/>
      <c r="BJ2149" s="903"/>
      <c r="BK2149" s="903"/>
      <c r="BL2149" s="904"/>
      <c r="BM2149" s="130"/>
      <c r="BN2149" s="130"/>
      <c r="BO2149" s="130"/>
      <c r="BP2149" s="130"/>
      <c r="BQ2149" s="130"/>
      <c r="BR2149" s="130"/>
      <c r="BS2149" s="130"/>
      <c r="BT2149" s="130"/>
      <c r="BU2149" s="130"/>
      <c r="BV2149" s="130"/>
      <c r="BW2149" s="130"/>
      <c r="BX2149" s="130"/>
      <c r="BY2149" s="130"/>
      <c r="BZ2149" s="130"/>
      <c r="CA2149" s="130"/>
      <c r="CB2149" s="130"/>
    </row>
    <row r="2150" spans="1:97" s="35" customFormat="1" ht="12" customHeight="1">
      <c r="A2150" s="264"/>
      <c r="B2150" s="972"/>
      <c r="C2150" s="973"/>
      <c r="D2150" s="974"/>
      <c r="E2150" s="100"/>
      <c r="F2150" s="284"/>
      <c r="G2150" s="912"/>
      <c r="H2150" s="912"/>
      <c r="I2150" s="912"/>
      <c r="J2150" s="912"/>
      <c r="K2150" s="912"/>
      <c r="L2150" s="912"/>
      <c r="M2150" s="912"/>
      <c r="N2150" s="912"/>
      <c r="O2150" s="912"/>
      <c r="P2150" s="912"/>
      <c r="Q2150" s="912"/>
      <c r="R2150" s="912"/>
      <c r="S2150" s="912"/>
      <c r="T2150" s="912"/>
      <c r="U2150" s="912"/>
      <c r="V2150" s="912"/>
      <c r="W2150" s="912"/>
      <c r="X2150" s="912"/>
      <c r="Y2150" s="912"/>
      <c r="Z2150" s="912"/>
      <c r="AA2150" s="912"/>
      <c r="AB2150" s="912"/>
      <c r="AC2150" s="912"/>
      <c r="AD2150" s="912"/>
      <c r="AE2150" s="912"/>
      <c r="AF2150" s="912"/>
      <c r="AG2150" s="912"/>
      <c r="AH2150" s="912"/>
      <c r="AI2150" s="912"/>
      <c r="AJ2150" s="912"/>
      <c r="AK2150" s="912"/>
      <c r="AL2150" s="912"/>
      <c r="AM2150" s="912"/>
      <c r="AN2150" s="912"/>
      <c r="AO2150" s="912"/>
      <c r="AP2150" s="912"/>
      <c r="AQ2150" s="912"/>
      <c r="AR2150" s="912"/>
      <c r="AS2150" s="912"/>
      <c r="AT2150" s="912"/>
      <c r="AU2150" s="912"/>
      <c r="AV2150" s="912"/>
      <c r="AW2150" s="912"/>
      <c r="AX2150" s="912"/>
      <c r="AY2150" s="912"/>
      <c r="AZ2150" s="912"/>
      <c r="BA2150" s="912"/>
      <c r="BB2150" s="912"/>
      <c r="BC2150" s="912"/>
      <c r="BD2150" s="912"/>
      <c r="BE2150" s="912"/>
      <c r="BF2150" s="913"/>
      <c r="BG2150" s="902"/>
      <c r="BH2150" s="903"/>
      <c r="BI2150" s="903"/>
      <c r="BJ2150" s="903"/>
      <c r="BK2150" s="903"/>
      <c r="BL2150" s="904"/>
      <c r="BM2150" s="130"/>
      <c r="BN2150" s="130"/>
      <c r="BO2150" s="130"/>
      <c r="BP2150" s="130"/>
      <c r="BQ2150" s="130"/>
      <c r="BR2150" s="130"/>
      <c r="BS2150" s="130"/>
      <c r="BT2150" s="130"/>
      <c r="BU2150" s="130"/>
      <c r="BV2150" s="130"/>
      <c r="BW2150" s="130"/>
      <c r="BX2150" s="130"/>
      <c r="BY2150" s="130"/>
      <c r="BZ2150" s="130"/>
      <c r="CA2150" s="130"/>
      <c r="CB2150" s="130"/>
    </row>
    <row r="2151" spans="1:97" s="35" customFormat="1" ht="4.5" customHeight="1">
      <c r="A2151" s="264"/>
      <c r="B2151" s="975"/>
      <c r="C2151" s="976"/>
      <c r="D2151" s="977"/>
      <c r="E2151" s="200"/>
      <c r="F2151" s="31"/>
      <c r="G2151" s="31"/>
      <c r="H2151" s="31"/>
      <c r="I2151" s="31"/>
      <c r="J2151" s="31"/>
      <c r="K2151" s="31"/>
      <c r="L2151" s="31"/>
      <c r="M2151" s="31"/>
      <c r="N2151" s="31"/>
      <c r="O2151" s="31"/>
      <c r="P2151" s="31"/>
      <c r="Q2151" s="31"/>
      <c r="R2151" s="31"/>
      <c r="S2151" s="31"/>
      <c r="T2151" s="31"/>
      <c r="U2151" s="31"/>
      <c r="V2151" s="31"/>
      <c r="W2151" s="31"/>
      <c r="X2151" s="31"/>
      <c r="Y2151" s="31"/>
      <c r="Z2151" s="31"/>
      <c r="AA2151" s="31"/>
      <c r="AB2151" s="31"/>
      <c r="AC2151" s="31"/>
      <c r="AD2151" s="31"/>
      <c r="AE2151" s="31"/>
      <c r="AF2151" s="31"/>
      <c r="AG2151" s="31"/>
      <c r="AH2151" s="31"/>
      <c r="AI2151" s="31"/>
      <c r="AJ2151" s="31"/>
      <c r="AK2151" s="31"/>
      <c r="AL2151" s="31"/>
      <c r="AM2151" s="31"/>
      <c r="AN2151" s="31"/>
      <c r="AO2151" s="31"/>
      <c r="AP2151" s="31"/>
      <c r="AQ2151" s="31"/>
      <c r="AR2151" s="31"/>
      <c r="AS2151" s="31"/>
      <c r="AT2151" s="31"/>
      <c r="AU2151" s="31"/>
      <c r="AV2151" s="31"/>
      <c r="AW2151" s="31"/>
      <c r="AX2151" s="31"/>
      <c r="AY2151" s="31"/>
      <c r="AZ2151" s="31"/>
      <c r="BA2151" s="31"/>
      <c r="BB2151" s="31"/>
      <c r="BC2151" s="31"/>
      <c r="BD2151" s="31"/>
      <c r="BE2151" s="31"/>
      <c r="BF2151" s="201"/>
      <c r="BG2151" s="905"/>
      <c r="BH2151" s="906"/>
      <c r="BI2151" s="906"/>
      <c r="BJ2151" s="906"/>
      <c r="BK2151" s="906"/>
      <c r="BL2151" s="907"/>
      <c r="BM2151" s="130"/>
      <c r="BN2151" s="130"/>
      <c r="BO2151" s="130"/>
      <c r="BP2151" s="130"/>
      <c r="BQ2151" s="130"/>
      <c r="BR2151" s="130"/>
      <c r="BS2151" s="130"/>
      <c r="BT2151" s="130"/>
      <c r="BU2151" s="130"/>
      <c r="BV2151" s="130"/>
      <c r="BW2151" s="130"/>
      <c r="BX2151" s="130"/>
      <c r="BY2151" s="130"/>
      <c r="BZ2151" s="130"/>
      <c r="CA2151" s="130"/>
      <c r="CB2151" s="130"/>
    </row>
    <row r="2152" spans="1:97" s="35" customFormat="1" ht="12" customHeight="1">
      <c r="A2152" s="264"/>
      <c r="B2152" s="969" t="s">
        <v>51</v>
      </c>
      <c r="C2152" s="970"/>
      <c r="D2152" s="971"/>
      <c r="E2152" s="881" t="s">
        <v>897</v>
      </c>
      <c r="F2152" s="882"/>
      <c r="G2152" s="882"/>
      <c r="H2152" s="882"/>
      <c r="I2152" s="882"/>
      <c r="J2152" s="882"/>
      <c r="K2152" s="882"/>
      <c r="L2152" s="882"/>
      <c r="M2152" s="882"/>
      <c r="N2152" s="882"/>
      <c r="O2152" s="882"/>
      <c r="P2152" s="882"/>
      <c r="Q2152" s="882"/>
      <c r="R2152" s="882"/>
      <c r="S2152" s="882"/>
      <c r="T2152" s="882"/>
      <c r="U2152" s="882"/>
      <c r="V2152" s="882"/>
      <c r="W2152" s="882"/>
      <c r="X2152" s="882"/>
      <c r="Y2152" s="882"/>
      <c r="Z2152" s="882"/>
      <c r="AA2152" s="882"/>
      <c r="AB2152" s="882"/>
      <c r="AC2152" s="882"/>
      <c r="AD2152" s="882"/>
      <c r="AE2152" s="882"/>
      <c r="AF2152" s="882"/>
      <c r="AG2152" s="882"/>
      <c r="AH2152" s="882"/>
      <c r="AI2152" s="882"/>
      <c r="AJ2152" s="882"/>
      <c r="AK2152" s="882"/>
      <c r="AL2152" s="882"/>
      <c r="AM2152" s="882"/>
      <c r="AN2152" s="882"/>
      <c r="AO2152" s="882"/>
      <c r="AP2152" s="882"/>
      <c r="AQ2152" s="882"/>
      <c r="AR2152" s="882"/>
      <c r="AS2152" s="882"/>
      <c r="AT2152" s="882"/>
      <c r="AU2152" s="882"/>
      <c r="AV2152" s="882"/>
      <c r="AW2152" s="882"/>
      <c r="AX2152" s="882"/>
      <c r="AY2152" s="882"/>
      <c r="AZ2152" s="882"/>
      <c r="BA2152" s="882"/>
      <c r="BB2152" s="882"/>
      <c r="BC2152" s="882"/>
      <c r="BD2152" s="882"/>
      <c r="BE2152" s="882"/>
      <c r="BF2152" s="891"/>
      <c r="BG2152" s="899"/>
      <c r="BH2152" s="900"/>
      <c r="BI2152" s="900"/>
      <c r="BJ2152" s="900"/>
      <c r="BK2152" s="900"/>
      <c r="BL2152" s="901"/>
      <c r="BM2152" s="130"/>
      <c r="BN2152" s="130"/>
      <c r="BO2152" s="130"/>
      <c r="BP2152" s="130"/>
      <c r="BQ2152" s="130"/>
      <c r="BR2152" s="130"/>
      <c r="BS2152" s="130"/>
      <c r="BT2152" s="130"/>
      <c r="BU2152" s="130"/>
      <c r="BV2152" s="130"/>
      <c r="BW2152" s="130"/>
      <c r="BX2152" s="130"/>
      <c r="BY2152" s="130"/>
      <c r="BZ2152" s="130"/>
      <c r="CA2152" s="130"/>
      <c r="CB2152" s="130"/>
    </row>
    <row r="2153" spans="1:97" s="35" customFormat="1" ht="12" customHeight="1">
      <c r="A2153" s="264"/>
      <c r="B2153" s="972"/>
      <c r="C2153" s="973"/>
      <c r="D2153" s="974"/>
      <c r="E2153" s="1027"/>
      <c r="F2153" s="886"/>
      <c r="G2153" s="886"/>
      <c r="H2153" s="886"/>
      <c r="I2153" s="886"/>
      <c r="J2153" s="886"/>
      <c r="K2153" s="886"/>
      <c r="L2153" s="886"/>
      <c r="M2153" s="886"/>
      <c r="N2153" s="886"/>
      <c r="O2153" s="886"/>
      <c r="P2153" s="886"/>
      <c r="Q2153" s="886"/>
      <c r="R2153" s="886"/>
      <c r="S2153" s="886"/>
      <c r="T2153" s="886"/>
      <c r="U2153" s="886"/>
      <c r="V2153" s="886"/>
      <c r="W2153" s="886"/>
      <c r="X2153" s="886"/>
      <c r="Y2153" s="886"/>
      <c r="Z2153" s="886"/>
      <c r="AA2153" s="886"/>
      <c r="AB2153" s="886"/>
      <c r="AC2153" s="886"/>
      <c r="AD2153" s="886"/>
      <c r="AE2153" s="886"/>
      <c r="AF2153" s="886"/>
      <c r="AG2153" s="886"/>
      <c r="AH2153" s="886"/>
      <c r="AI2153" s="886"/>
      <c r="AJ2153" s="886"/>
      <c r="AK2153" s="886"/>
      <c r="AL2153" s="886"/>
      <c r="AM2153" s="886"/>
      <c r="AN2153" s="886"/>
      <c r="AO2153" s="886"/>
      <c r="AP2153" s="886"/>
      <c r="AQ2153" s="886"/>
      <c r="AR2153" s="886"/>
      <c r="AS2153" s="886"/>
      <c r="AT2153" s="886"/>
      <c r="AU2153" s="886"/>
      <c r="AV2153" s="886"/>
      <c r="AW2153" s="886"/>
      <c r="AX2153" s="886"/>
      <c r="AY2153" s="886"/>
      <c r="AZ2153" s="886"/>
      <c r="BA2153" s="886"/>
      <c r="BB2153" s="886"/>
      <c r="BC2153" s="886"/>
      <c r="BD2153" s="886"/>
      <c r="BE2153" s="886"/>
      <c r="BF2153" s="919"/>
      <c r="BG2153" s="902"/>
      <c r="BH2153" s="903"/>
      <c r="BI2153" s="903"/>
      <c r="BJ2153" s="903"/>
      <c r="BK2153" s="903"/>
      <c r="BL2153" s="904"/>
      <c r="BM2153" s="130"/>
      <c r="BN2153" s="130"/>
      <c r="BO2153" s="130"/>
      <c r="BP2153" s="130"/>
      <c r="BQ2153" s="130"/>
      <c r="BR2153" s="130"/>
      <c r="BS2153" s="130"/>
      <c r="BT2153" s="130"/>
      <c r="BU2153" s="130"/>
      <c r="BV2153" s="130"/>
      <c r="BW2153" s="130"/>
      <c r="BX2153" s="130"/>
      <c r="BY2153" s="130"/>
      <c r="BZ2153" s="130"/>
      <c r="CA2153" s="130"/>
      <c r="CB2153" s="130"/>
    </row>
    <row r="2154" spans="1:97" s="35" customFormat="1" ht="12" customHeight="1">
      <c r="A2154" s="264"/>
      <c r="B2154" s="972"/>
      <c r="C2154" s="973"/>
      <c r="D2154" s="974"/>
      <c r="E2154" s="1027"/>
      <c r="F2154" s="886"/>
      <c r="G2154" s="886"/>
      <c r="H2154" s="886"/>
      <c r="I2154" s="886"/>
      <c r="J2154" s="886"/>
      <c r="K2154" s="886"/>
      <c r="L2154" s="886"/>
      <c r="M2154" s="886"/>
      <c r="N2154" s="886"/>
      <c r="O2154" s="886"/>
      <c r="P2154" s="886"/>
      <c r="Q2154" s="886"/>
      <c r="R2154" s="886"/>
      <c r="S2154" s="886"/>
      <c r="T2154" s="886"/>
      <c r="U2154" s="886"/>
      <c r="V2154" s="886"/>
      <c r="W2154" s="886"/>
      <c r="X2154" s="886"/>
      <c r="Y2154" s="886"/>
      <c r="Z2154" s="886"/>
      <c r="AA2154" s="886"/>
      <c r="AB2154" s="886"/>
      <c r="AC2154" s="886"/>
      <c r="AD2154" s="886"/>
      <c r="AE2154" s="886"/>
      <c r="AF2154" s="886"/>
      <c r="AG2154" s="886"/>
      <c r="AH2154" s="886"/>
      <c r="AI2154" s="886"/>
      <c r="AJ2154" s="886"/>
      <c r="AK2154" s="886"/>
      <c r="AL2154" s="886"/>
      <c r="AM2154" s="886"/>
      <c r="AN2154" s="886"/>
      <c r="AO2154" s="886"/>
      <c r="AP2154" s="886"/>
      <c r="AQ2154" s="886"/>
      <c r="AR2154" s="886"/>
      <c r="AS2154" s="886"/>
      <c r="AT2154" s="886"/>
      <c r="AU2154" s="886"/>
      <c r="AV2154" s="886"/>
      <c r="AW2154" s="886"/>
      <c r="AX2154" s="886"/>
      <c r="AY2154" s="886"/>
      <c r="AZ2154" s="886"/>
      <c r="BA2154" s="886"/>
      <c r="BB2154" s="886"/>
      <c r="BC2154" s="886"/>
      <c r="BD2154" s="886"/>
      <c r="BE2154" s="886"/>
      <c r="BF2154" s="919"/>
      <c r="BG2154" s="902"/>
      <c r="BH2154" s="903"/>
      <c r="BI2154" s="903"/>
      <c r="BJ2154" s="903"/>
      <c r="BK2154" s="903"/>
      <c r="BL2154" s="904"/>
      <c r="BM2154" s="130"/>
      <c r="BN2154" s="130"/>
      <c r="BO2154" s="130"/>
      <c r="BP2154" s="130"/>
      <c r="BQ2154" s="130"/>
      <c r="BR2154" s="130"/>
      <c r="BS2154" s="130"/>
      <c r="BT2154" s="130"/>
      <c r="BU2154" s="130"/>
      <c r="BV2154" s="130"/>
      <c r="BW2154" s="130"/>
      <c r="BX2154" s="130"/>
      <c r="BY2154" s="130"/>
      <c r="BZ2154" s="130"/>
      <c r="CA2154" s="130"/>
      <c r="CB2154" s="130"/>
    </row>
    <row r="2155" spans="1:97" s="35" customFormat="1" ht="12" customHeight="1">
      <c r="A2155" s="264"/>
      <c r="B2155" s="975"/>
      <c r="C2155" s="976"/>
      <c r="D2155" s="977"/>
      <c r="E2155" s="883"/>
      <c r="F2155" s="884"/>
      <c r="G2155" s="884"/>
      <c r="H2155" s="884"/>
      <c r="I2155" s="884"/>
      <c r="J2155" s="884"/>
      <c r="K2155" s="884"/>
      <c r="L2155" s="884"/>
      <c r="M2155" s="884"/>
      <c r="N2155" s="884"/>
      <c r="O2155" s="884"/>
      <c r="P2155" s="884"/>
      <c r="Q2155" s="884"/>
      <c r="R2155" s="884"/>
      <c r="S2155" s="884"/>
      <c r="T2155" s="884"/>
      <c r="U2155" s="884"/>
      <c r="V2155" s="884"/>
      <c r="W2155" s="884"/>
      <c r="X2155" s="884"/>
      <c r="Y2155" s="884"/>
      <c r="Z2155" s="884"/>
      <c r="AA2155" s="884"/>
      <c r="AB2155" s="884"/>
      <c r="AC2155" s="884"/>
      <c r="AD2155" s="884"/>
      <c r="AE2155" s="884"/>
      <c r="AF2155" s="884"/>
      <c r="AG2155" s="884"/>
      <c r="AH2155" s="884"/>
      <c r="AI2155" s="884"/>
      <c r="AJ2155" s="884"/>
      <c r="AK2155" s="884"/>
      <c r="AL2155" s="884"/>
      <c r="AM2155" s="884"/>
      <c r="AN2155" s="884"/>
      <c r="AO2155" s="884"/>
      <c r="AP2155" s="884"/>
      <c r="AQ2155" s="884"/>
      <c r="AR2155" s="884"/>
      <c r="AS2155" s="884"/>
      <c r="AT2155" s="884"/>
      <c r="AU2155" s="884"/>
      <c r="AV2155" s="884"/>
      <c r="AW2155" s="884"/>
      <c r="AX2155" s="884"/>
      <c r="AY2155" s="884"/>
      <c r="AZ2155" s="884"/>
      <c r="BA2155" s="884"/>
      <c r="BB2155" s="884"/>
      <c r="BC2155" s="884"/>
      <c r="BD2155" s="884"/>
      <c r="BE2155" s="884"/>
      <c r="BF2155" s="892"/>
      <c r="BG2155" s="905"/>
      <c r="BH2155" s="906"/>
      <c r="BI2155" s="906"/>
      <c r="BJ2155" s="906"/>
      <c r="BK2155" s="906"/>
      <c r="BL2155" s="907"/>
      <c r="BM2155" s="130"/>
      <c r="BN2155" s="130"/>
      <c r="BO2155" s="130"/>
      <c r="BP2155" s="130"/>
      <c r="BQ2155" s="130"/>
      <c r="BR2155" s="130"/>
      <c r="BS2155" s="130"/>
      <c r="BT2155" s="130"/>
      <c r="BU2155" s="130"/>
      <c r="BV2155" s="130"/>
      <c r="BW2155" s="130"/>
      <c r="BX2155" s="130"/>
      <c r="BY2155" s="130"/>
      <c r="BZ2155" s="130"/>
      <c r="CA2155" s="130"/>
      <c r="CB2155" s="130"/>
    </row>
    <row r="2156" spans="1:97" s="827" customFormat="1" ht="9.75" customHeight="1">
      <c r="BG2156" s="828"/>
      <c r="BH2156" s="828"/>
      <c r="BI2156" s="828"/>
      <c r="BJ2156" s="828"/>
      <c r="BK2156" s="828"/>
      <c r="BL2156" s="829"/>
      <c r="BM2156" s="829"/>
      <c r="BN2156" s="829"/>
      <c r="BO2156" s="829"/>
      <c r="BP2156" s="829"/>
      <c r="BQ2156" s="829"/>
      <c r="BR2156" s="829"/>
      <c r="BS2156" s="829"/>
      <c r="BT2156" s="829"/>
      <c r="BU2156" s="829"/>
      <c r="BV2156" s="829"/>
      <c r="BW2156" s="829"/>
      <c r="BX2156" s="829"/>
      <c r="BY2156" s="829"/>
      <c r="BZ2156" s="829"/>
      <c r="CA2156" s="829"/>
    </row>
    <row r="2157" spans="1:97" s="830" customFormat="1" ht="12.75" customHeight="1">
      <c r="B2157" s="831"/>
      <c r="C2157" s="831"/>
      <c r="D2157" s="831"/>
      <c r="E2157" s="858" t="s">
        <v>1513</v>
      </c>
      <c r="F2157" s="859"/>
      <c r="G2157" s="859"/>
      <c r="H2157" s="859"/>
      <c r="I2157" s="859"/>
      <c r="J2157" s="859"/>
      <c r="K2157" s="859"/>
      <c r="L2157" s="859"/>
      <c r="M2157" s="859"/>
      <c r="N2157" s="859"/>
      <c r="O2157" s="859"/>
      <c r="P2157" s="859"/>
      <c r="Q2157" s="859"/>
      <c r="R2157" s="859"/>
      <c r="S2157" s="859"/>
      <c r="T2157" s="859"/>
      <c r="U2157" s="859"/>
      <c r="V2157" s="859"/>
      <c r="W2157" s="859"/>
      <c r="X2157" s="859"/>
      <c r="Y2157" s="859"/>
      <c r="Z2157" s="859"/>
      <c r="AA2157" s="859"/>
      <c r="AB2157" s="859"/>
      <c r="AC2157" s="859"/>
      <c r="AD2157" s="859"/>
      <c r="AE2157" s="860"/>
      <c r="AF2157" s="864"/>
      <c r="AG2157" s="865"/>
      <c r="AH2157" s="865"/>
      <c r="AI2157" s="865"/>
      <c r="AJ2157" s="865"/>
      <c r="AK2157" s="865"/>
      <c r="AL2157" s="865"/>
      <c r="AM2157" s="865"/>
      <c r="AN2157" s="865"/>
      <c r="AO2157" s="865"/>
      <c r="AP2157" s="866"/>
      <c r="AQ2157" s="870" t="s">
        <v>1514</v>
      </c>
      <c r="AR2157" s="870"/>
      <c r="AS2157" s="870"/>
      <c r="AT2157" s="870"/>
      <c r="AU2157" s="870"/>
      <c r="AV2157" s="870"/>
      <c r="AW2157" s="870"/>
      <c r="AX2157" s="870"/>
      <c r="AY2157" s="870"/>
      <c r="AZ2157" s="870"/>
      <c r="BA2157" s="870"/>
      <c r="BB2157" s="870"/>
      <c r="BC2157" s="870"/>
      <c r="BD2157" s="870"/>
      <c r="BE2157" s="870"/>
      <c r="BF2157" s="870"/>
      <c r="BG2157" s="832"/>
      <c r="BH2157" s="832"/>
      <c r="BI2157" s="832"/>
      <c r="BJ2157" s="832"/>
      <c r="BK2157" s="832"/>
      <c r="BL2157" s="832"/>
      <c r="BM2157" s="857" t="s">
        <v>82</v>
      </c>
      <c r="BN2157" s="857"/>
      <c r="BO2157" s="857"/>
      <c r="BP2157" s="857"/>
      <c r="BQ2157" s="857"/>
      <c r="BR2157" s="857"/>
      <c r="BS2157" s="857"/>
      <c r="BT2157" s="857"/>
      <c r="BU2157" s="857"/>
      <c r="BV2157" s="857"/>
      <c r="BW2157" s="857"/>
      <c r="BX2157" s="832"/>
      <c r="BY2157" s="832"/>
      <c r="BZ2157" s="832"/>
      <c r="CA2157" s="832"/>
      <c r="CB2157" s="832"/>
      <c r="CC2157" s="832"/>
      <c r="CD2157" s="832"/>
      <c r="CE2157" s="832"/>
      <c r="CF2157" s="832"/>
      <c r="CG2157" s="832"/>
      <c r="CH2157" s="832"/>
      <c r="CK2157" s="833"/>
      <c r="CL2157" s="834"/>
      <c r="CM2157" s="834"/>
      <c r="CN2157" s="834"/>
      <c r="CO2157" s="834"/>
      <c r="CP2157" s="834"/>
      <c r="CQ2157" s="834"/>
      <c r="CR2157" s="834"/>
      <c r="CS2157" s="834"/>
    </row>
    <row r="2158" spans="1:97" s="830" customFormat="1" ht="12.75" customHeight="1">
      <c r="B2158" s="831"/>
      <c r="C2158" s="831"/>
      <c r="D2158" s="831"/>
      <c r="E2158" s="861"/>
      <c r="F2158" s="862"/>
      <c r="G2158" s="862"/>
      <c r="H2158" s="862"/>
      <c r="I2158" s="862"/>
      <c r="J2158" s="862"/>
      <c r="K2158" s="862"/>
      <c r="L2158" s="862"/>
      <c r="M2158" s="862"/>
      <c r="N2158" s="862"/>
      <c r="O2158" s="862"/>
      <c r="P2158" s="862"/>
      <c r="Q2158" s="862"/>
      <c r="R2158" s="862"/>
      <c r="S2158" s="862"/>
      <c r="T2158" s="862"/>
      <c r="U2158" s="862"/>
      <c r="V2158" s="862"/>
      <c r="W2158" s="862"/>
      <c r="X2158" s="862"/>
      <c r="Y2158" s="862"/>
      <c r="Z2158" s="862"/>
      <c r="AA2158" s="862"/>
      <c r="AB2158" s="862"/>
      <c r="AC2158" s="862"/>
      <c r="AD2158" s="862"/>
      <c r="AE2158" s="863"/>
      <c r="AF2158" s="867"/>
      <c r="AG2158" s="868"/>
      <c r="AH2158" s="868"/>
      <c r="AI2158" s="868"/>
      <c r="AJ2158" s="868"/>
      <c r="AK2158" s="868"/>
      <c r="AL2158" s="868"/>
      <c r="AM2158" s="868"/>
      <c r="AN2158" s="868"/>
      <c r="AO2158" s="868"/>
      <c r="AP2158" s="869"/>
      <c r="AQ2158" s="870"/>
      <c r="AR2158" s="870"/>
      <c r="AS2158" s="870"/>
      <c r="AT2158" s="870"/>
      <c r="AU2158" s="870"/>
      <c r="AV2158" s="870"/>
      <c r="AW2158" s="870"/>
      <c r="AX2158" s="870"/>
      <c r="AY2158" s="870"/>
      <c r="AZ2158" s="870"/>
      <c r="BA2158" s="870"/>
      <c r="BB2158" s="870"/>
      <c r="BC2158" s="870"/>
      <c r="BD2158" s="870"/>
      <c r="BE2158" s="870"/>
      <c r="BF2158" s="870"/>
      <c r="BG2158" s="832"/>
      <c r="BH2158" s="832"/>
      <c r="BI2158" s="832"/>
      <c r="BJ2158" s="832"/>
      <c r="BK2158" s="832"/>
      <c r="BL2158" s="832"/>
      <c r="BM2158" s="832"/>
      <c r="BN2158" s="832"/>
      <c r="BO2158" s="832"/>
      <c r="BP2158" s="832"/>
      <c r="BQ2158" s="832"/>
      <c r="BR2158" s="832"/>
      <c r="BS2158" s="832"/>
      <c r="BT2158" s="832"/>
      <c r="BU2158" s="832"/>
      <c r="BV2158" s="832"/>
      <c r="BW2158" s="832"/>
      <c r="BX2158" s="832"/>
      <c r="BY2158" s="832"/>
      <c r="BZ2158" s="832"/>
      <c r="CA2158" s="832"/>
      <c r="CB2158" s="832"/>
      <c r="CC2158" s="832"/>
      <c r="CD2158" s="832"/>
      <c r="CE2158" s="832"/>
      <c r="CF2158" s="832"/>
      <c r="CG2158" s="832"/>
      <c r="CH2158" s="832"/>
      <c r="CK2158" s="833"/>
      <c r="CL2158" s="833"/>
      <c r="CM2158" s="833"/>
      <c r="CN2158" s="833"/>
      <c r="CO2158" s="833"/>
      <c r="CP2158" s="834"/>
      <c r="CQ2158" s="834"/>
      <c r="CR2158" s="834"/>
      <c r="CS2158" s="834"/>
    </row>
    <row r="2159" spans="1:97" s="35" customFormat="1" ht="12" customHeight="1">
      <c r="A2159" s="264"/>
      <c r="B2159" s="36"/>
      <c r="C2159" s="36"/>
      <c r="D2159" s="36"/>
      <c r="E2159" s="36"/>
      <c r="F2159" s="36"/>
      <c r="G2159" s="36"/>
      <c r="H2159" s="36"/>
      <c r="I2159" s="36"/>
      <c r="J2159" s="36"/>
      <c r="K2159" s="36"/>
      <c r="L2159" s="36"/>
      <c r="M2159" s="36"/>
      <c r="N2159" s="36"/>
      <c r="O2159" s="36"/>
      <c r="P2159" s="36"/>
      <c r="Q2159" s="36"/>
      <c r="R2159" s="36"/>
      <c r="S2159" s="36"/>
      <c r="BG2159" s="102"/>
      <c r="BH2159" s="102"/>
      <c r="BI2159" s="102"/>
      <c r="BJ2159" s="102"/>
      <c r="BK2159" s="102"/>
      <c r="BL2159" s="102"/>
      <c r="BM2159" s="130"/>
      <c r="BN2159" s="130"/>
      <c r="BO2159" s="130"/>
      <c r="BP2159" s="130"/>
      <c r="BQ2159" s="130"/>
      <c r="BR2159" s="130"/>
      <c r="BS2159" s="130"/>
      <c r="BT2159" s="130"/>
      <c r="BU2159" s="130"/>
      <c r="BV2159" s="130"/>
      <c r="BW2159" s="130"/>
      <c r="BX2159" s="130"/>
      <c r="BY2159" s="130"/>
      <c r="BZ2159" s="130"/>
      <c r="CA2159" s="130"/>
      <c r="CB2159" s="130"/>
    </row>
    <row r="2160" spans="1:97" s="14" customFormat="1" ht="20.100000000000001" customHeight="1">
      <c r="A2160" s="113" t="s">
        <v>1077</v>
      </c>
      <c r="B2160" s="113"/>
      <c r="C2160" s="113"/>
      <c r="D2160" s="312"/>
      <c r="E2160" s="313"/>
      <c r="F2160" s="313"/>
      <c r="G2160" s="313"/>
      <c r="H2160" s="313"/>
      <c r="I2160" s="313"/>
      <c r="J2160" s="313"/>
      <c r="K2160" s="313"/>
      <c r="L2160" s="313"/>
      <c r="M2160" s="313"/>
      <c r="N2160" s="313"/>
      <c r="O2160" s="313"/>
      <c r="P2160" s="313"/>
      <c r="Q2160" s="313"/>
      <c r="R2160" s="313"/>
      <c r="S2160" s="313"/>
      <c r="T2160" s="313"/>
      <c r="U2160" s="313"/>
      <c r="V2160" s="313"/>
      <c r="W2160" s="221"/>
      <c r="X2160" s="221"/>
      <c r="Y2160" s="221"/>
      <c r="Z2160" s="221"/>
      <c r="AA2160" s="221"/>
      <c r="AB2160" s="221"/>
      <c r="AC2160" s="221"/>
      <c r="AD2160" s="221"/>
      <c r="AE2160" s="221"/>
      <c r="AF2160" s="221"/>
      <c r="AG2160" s="221"/>
      <c r="AH2160" s="221"/>
      <c r="AI2160" s="221"/>
      <c r="AJ2160" s="221"/>
      <c r="AK2160" s="221"/>
      <c r="AL2160" s="221"/>
      <c r="AM2160" s="221"/>
      <c r="AN2160" s="885"/>
      <c r="AO2160" s="1098"/>
      <c r="AP2160" s="1098"/>
      <c r="AQ2160" s="1098"/>
      <c r="AR2160" s="1098"/>
      <c r="AS2160" s="1098"/>
      <c r="AT2160" s="1098"/>
      <c r="AU2160" s="1098"/>
      <c r="AV2160" s="1098"/>
      <c r="AW2160" s="1098"/>
      <c r="AX2160" s="1098"/>
      <c r="AY2160" s="1098"/>
      <c r="AZ2160" s="1098"/>
      <c r="BA2160" s="1098"/>
      <c r="BB2160" s="1098"/>
      <c r="BC2160" s="1098"/>
      <c r="BD2160" s="1098"/>
      <c r="BE2160" s="1098"/>
      <c r="BF2160" s="1098"/>
      <c r="BG2160" s="1098"/>
      <c r="BH2160" s="1098"/>
      <c r="BI2160" s="475"/>
      <c r="BJ2160" s="475"/>
      <c r="BK2160" s="475"/>
      <c r="BL2160" s="475"/>
      <c r="BM2160" s="475"/>
      <c r="BN2160" s="328"/>
      <c r="BO2160" s="101"/>
      <c r="BP2160" s="101"/>
      <c r="BQ2160" s="101"/>
      <c r="BR2160" s="101"/>
      <c r="BS2160" s="101"/>
      <c r="BT2160" s="101"/>
      <c r="BU2160" s="101"/>
      <c r="BV2160" s="101"/>
      <c r="BW2160" s="101"/>
      <c r="BX2160" s="101"/>
      <c r="BY2160" s="101"/>
      <c r="BZ2160" s="101"/>
      <c r="CA2160" s="101"/>
      <c r="CB2160" s="101"/>
      <c r="CC2160" s="101"/>
    </row>
    <row r="2161" spans="1:81" s="15" customFormat="1" ht="18" customHeight="1">
      <c r="A2161" s="90"/>
      <c r="B2161" s="925" t="s">
        <v>899</v>
      </c>
      <c r="C2161" s="926"/>
      <c r="D2161" s="926"/>
      <c r="E2161" s="926"/>
      <c r="F2161" s="926"/>
      <c r="G2161" s="926"/>
      <c r="H2161" s="926"/>
      <c r="I2161" s="926"/>
      <c r="J2161" s="926"/>
      <c r="K2161" s="926"/>
      <c r="L2161" s="926"/>
      <c r="M2161" s="926"/>
      <c r="N2161" s="926"/>
      <c r="O2161" s="926"/>
      <c r="P2161" s="926"/>
      <c r="Q2161" s="926"/>
      <c r="R2161" s="926"/>
      <c r="S2161" s="926"/>
      <c r="T2161" s="926"/>
      <c r="U2161" s="926"/>
      <c r="V2161" s="926"/>
      <c r="W2161" s="926"/>
      <c r="X2161" s="926"/>
      <c r="Y2161" s="926"/>
      <c r="Z2161" s="926"/>
      <c r="AA2161" s="926"/>
      <c r="AB2161" s="926"/>
      <c r="AC2161" s="926"/>
      <c r="AD2161" s="926"/>
      <c r="AE2161" s="926"/>
      <c r="AF2161" s="926"/>
      <c r="AG2161" s="926"/>
      <c r="AH2161" s="926"/>
      <c r="AI2161" s="926"/>
      <c r="AJ2161" s="926"/>
      <c r="AK2161" s="926"/>
      <c r="AL2161" s="926"/>
      <c r="AM2161" s="926"/>
      <c r="AN2161" s="926"/>
      <c r="AO2161" s="926"/>
      <c r="AP2161" s="926"/>
      <c r="AQ2161" s="926"/>
      <c r="AR2161" s="926"/>
      <c r="AS2161" s="926"/>
      <c r="AT2161" s="926"/>
      <c r="AU2161" s="926"/>
      <c r="AV2161" s="926"/>
      <c r="AW2161" s="926"/>
      <c r="AX2161" s="926"/>
      <c r="AY2161" s="926"/>
      <c r="AZ2161" s="926"/>
      <c r="BA2161" s="926"/>
      <c r="BB2161" s="926"/>
      <c r="BC2161" s="926"/>
      <c r="BD2161" s="926"/>
      <c r="BE2161" s="926"/>
      <c r="BF2161" s="926"/>
      <c r="BG2161" s="926"/>
      <c r="BH2161" s="926"/>
      <c r="BI2161" s="926"/>
      <c r="BJ2161" s="926"/>
      <c r="BK2161" s="926"/>
      <c r="BL2161" s="927"/>
      <c r="BM2161" s="473"/>
      <c r="BN2161" s="467"/>
      <c r="BO2161" s="103"/>
      <c r="BP2161" s="103"/>
      <c r="BQ2161" s="103"/>
      <c r="BR2161" s="103"/>
      <c r="BS2161" s="103"/>
      <c r="BT2161" s="103"/>
      <c r="BU2161" s="103"/>
      <c r="BV2161" s="103"/>
    </row>
    <row r="2162" spans="1:81" s="14" customFormat="1" ht="12.6" customHeight="1">
      <c r="A2162" s="90"/>
      <c r="B2162" s="969" t="s">
        <v>30</v>
      </c>
      <c r="C2162" s="970"/>
      <c r="D2162" s="971"/>
      <c r="E2162" s="881" t="s">
        <v>900</v>
      </c>
      <c r="F2162" s="882"/>
      <c r="G2162" s="882"/>
      <c r="H2162" s="882"/>
      <c r="I2162" s="882"/>
      <c r="J2162" s="882"/>
      <c r="K2162" s="882"/>
      <c r="L2162" s="882"/>
      <c r="M2162" s="882"/>
      <c r="N2162" s="882"/>
      <c r="O2162" s="882"/>
      <c r="P2162" s="882"/>
      <c r="Q2162" s="882"/>
      <c r="R2162" s="882"/>
      <c r="S2162" s="882"/>
      <c r="T2162" s="882"/>
      <c r="U2162" s="882"/>
      <c r="V2162" s="882"/>
      <c r="W2162" s="882"/>
      <c r="X2162" s="882"/>
      <c r="Y2162" s="882"/>
      <c r="Z2162" s="882"/>
      <c r="AA2162" s="882"/>
      <c r="AB2162" s="882"/>
      <c r="AC2162" s="882"/>
      <c r="AD2162" s="882"/>
      <c r="AE2162" s="882"/>
      <c r="AF2162" s="882"/>
      <c r="AG2162" s="882"/>
      <c r="AH2162" s="882"/>
      <c r="AI2162" s="882"/>
      <c r="AJ2162" s="882"/>
      <c r="AK2162" s="882"/>
      <c r="AL2162" s="882"/>
      <c r="AM2162" s="882"/>
      <c r="AN2162" s="882"/>
      <c r="AO2162" s="882"/>
      <c r="AP2162" s="882"/>
      <c r="AQ2162" s="882"/>
      <c r="AR2162" s="882"/>
      <c r="AS2162" s="882"/>
      <c r="AT2162" s="882"/>
      <c r="AU2162" s="882"/>
      <c r="AV2162" s="882"/>
      <c r="AW2162" s="882"/>
      <c r="AX2162" s="882"/>
      <c r="AY2162" s="882"/>
      <c r="AZ2162" s="882"/>
      <c r="BA2162" s="882"/>
      <c r="BB2162" s="882"/>
      <c r="BC2162" s="882"/>
      <c r="BD2162" s="882"/>
      <c r="BE2162" s="882"/>
      <c r="BF2162" s="882"/>
      <c r="BG2162" s="887"/>
      <c r="BH2162" s="888"/>
      <c r="BI2162" s="888"/>
      <c r="BJ2162" s="888"/>
      <c r="BK2162" s="888"/>
      <c r="BL2162" s="889"/>
      <c r="BM2162" s="477"/>
      <c r="BN2162" s="328"/>
      <c r="BO2162" s="101"/>
      <c r="BP2162" s="101"/>
      <c r="BQ2162" s="101"/>
      <c r="BR2162" s="101"/>
      <c r="BS2162" s="101"/>
      <c r="BT2162" s="101"/>
      <c r="BU2162" s="101"/>
      <c r="BV2162" s="101"/>
      <c r="BW2162" s="101"/>
      <c r="BX2162" s="101"/>
      <c r="BY2162" s="101"/>
      <c r="BZ2162" s="101"/>
      <c r="CA2162" s="101"/>
      <c r="CB2162" s="101"/>
      <c r="CC2162" s="101"/>
    </row>
    <row r="2163" spans="1:81" s="14" customFormat="1" ht="12.6" customHeight="1">
      <c r="A2163" s="90"/>
      <c r="B2163" s="972"/>
      <c r="C2163" s="973"/>
      <c r="D2163" s="974"/>
      <c r="E2163" s="1027"/>
      <c r="F2163" s="886"/>
      <c r="G2163" s="886"/>
      <c r="H2163" s="886"/>
      <c r="I2163" s="886"/>
      <c r="J2163" s="886"/>
      <c r="K2163" s="886"/>
      <c r="L2163" s="886"/>
      <c r="M2163" s="886"/>
      <c r="N2163" s="886"/>
      <c r="O2163" s="886"/>
      <c r="P2163" s="886"/>
      <c r="Q2163" s="886"/>
      <c r="R2163" s="886"/>
      <c r="S2163" s="886"/>
      <c r="T2163" s="886"/>
      <c r="U2163" s="886"/>
      <c r="V2163" s="886"/>
      <c r="W2163" s="886"/>
      <c r="X2163" s="886"/>
      <c r="Y2163" s="886"/>
      <c r="Z2163" s="886"/>
      <c r="AA2163" s="886"/>
      <c r="AB2163" s="886"/>
      <c r="AC2163" s="886"/>
      <c r="AD2163" s="886"/>
      <c r="AE2163" s="886"/>
      <c r="AF2163" s="886"/>
      <c r="AG2163" s="886"/>
      <c r="AH2163" s="886"/>
      <c r="AI2163" s="886"/>
      <c r="AJ2163" s="886"/>
      <c r="AK2163" s="886"/>
      <c r="AL2163" s="886"/>
      <c r="AM2163" s="886"/>
      <c r="AN2163" s="886"/>
      <c r="AO2163" s="886"/>
      <c r="AP2163" s="886"/>
      <c r="AQ2163" s="886"/>
      <c r="AR2163" s="886"/>
      <c r="AS2163" s="886"/>
      <c r="AT2163" s="886"/>
      <c r="AU2163" s="886"/>
      <c r="AV2163" s="886"/>
      <c r="AW2163" s="886"/>
      <c r="AX2163" s="886"/>
      <c r="AY2163" s="886"/>
      <c r="AZ2163" s="886"/>
      <c r="BA2163" s="886"/>
      <c r="BB2163" s="886"/>
      <c r="BC2163" s="886"/>
      <c r="BD2163" s="886"/>
      <c r="BE2163" s="886"/>
      <c r="BF2163" s="886"/>
      <c r="BG2163" s="887"/>
      <c r="BH2163" s="888"/>
      <c r="BI2163" s="888"/>
      <c r="BJ2163" s="888"/>
      <c r="BK2163" s="888"/>
      <c r="BL2163" s="889"/>
      <c r="BM2163" s="477"/>
      <c r="BN2163" s="328"/>
      <c r="BO2163" s="101"/>
      <c r="BP2163" s="101"/>
      <c r="BQ2163" s="101"/>
      <c r="BR2163" s="101"/>
      <c r="BS2163" s="101"/>
      <c r="BT2163" s="101"/>
      <c r="BU2163" s="101"/>
      <c r="BV2163" s="101"/>
      <c r="BW2163" s="101"/>
      <c r="BX2163" s="101"/>
      <c r="BY2163" s="101"/>
      <c r="BZ2163" s="101"/>
      <c r="CA2163" s="101"/>
      <c r="CB2163" s="101"/>
      <c r="CC2163" s="101"/>
    </row>
    <row r="2164" spans="1:81" s="14" customFormat="1" ht="12.6" customHeight="1">
      <c r="A2164" s="90"/>
      <c r="B2164" s="972"/>
      <c r="C2164" s="973"/>
      <c r="D2164" s="974"/>
      <c r="E2164" s="1027"/>
      <c r="F2164" s="886"/>
      <c r="G2164" s="886"/>
      <c r="H2164" s="886"/>
      <c r="I2164" s="886"/>
      <c r="J2164" s="886"/>
      <c r="K2164" s="886"/>
      <c r="L2164" s="886"/>
      <c r="M2164" s="886"/>
      <c r="N2164" s="886"/>
      <c r="O2164" s="886"/>
      <c r="P2164" s="886"/>
      <c r="Q2164" s="886"/>
      <c r="R2164" s="886"/>
      <c r="S2164" s="886"/>
      <c r="T2164" s="886"/>
      <c r="U2164" s="886"/>
      <c r="V2164" s="886"/>
      <c r="W2164" s="886"/>
      <c r="X2164" s="886"/>
      <c r="Y2164" s="886"/>
      <c r="Z2164" s="886"/>
      <c r="AA2164" s="886"/>
      <c r="AB2164" s="886"/>
      <c r="AC2164" s="886"/>
      <c r="AD2164" s="886"/>
      <c r="AE2164" s="886"/>
      <c r="AF2164" s="886"/>
      <c r="AG2164" s="886"/>
      <c r="AH2164" s="886"/>
      <c r="AI2164" s="886"/>
      <c r="AJ2164" s="886"/>
      <c r="AK2164" s="886"/>
      <c r="AL2164" s="886"/>
      <c r="AM2164" s="886"/>
      <c r="AN2164" s="886"/>
      <c r="AO2164" s="886"/>
      <c r="AP2164" s="886"/>
      <c r="AQ2164" s="886"/>
      <c r="AR2164" s="886"/>
      <c r="AS2164" s="886"/>
      <c r="AT2164" s="886"/>
      <c r="AU2164" s="886"/>
      <c r="AV2164" s="886"/>
      <c r="AW2164" s="886"/>
      <c r="AX2164" s="886"/>
      <c r="AY2164" s="886"/>
      <c r="AZ2164" s="886"/>
      <c r="BA2164" s="886"/>
      <c r="BB2164" s="886"/>
      <c r="BC2164" s="886"/>
      <c r="BD2164" s="886"/>
      <c r="BE2164" s="886"/>
      <c r="BF2164" s="886"/>
      <c r="BG2164" s="887"/>
      <c r="BH2164" s="888"/>
      <c r="BI2164" s="888"/>
      <c r="BJ2164" s="888"/>
      <c r="BK2164" s="888"/>
      <c r="BL2164" s="889"/>
      <c r="BM2164" s="477"/>
      <c r="BN2164" s="328"/>
      <c r="BO2164" s="101"/>
      <c r="BP2164" s="101"/>
      <c r="BQ2164" s="101"/>
      <c r="BR2164" s="101"/>
      <c r="BS2164" s="101"/>
      <c r="BT2164" s="101"/>
      <c r="BU2164" s="101"/>
      <c r="BV2164" s="101"/>
      <c r="BW2164" s="101"/>
      <c r="BX2164" s="101"/>
      <c r="BY2164" s="101"/>
      <c r="BZ2164" s="101"/>
      <c r="CA2164" s="101"/>
      <c r="CB2164" s="101"/>
      <c r="CC2164" s="101"/>
    </row>
    <row r="2165" spans="1:81" s="14" customFormat="1" ht="12.6" customHeight="1">
      <c r="A2165" s="90"/>
      <c r="B2165" s="972"/>
      <c r="C2165" s="973"/>
      <c r="D2165" s="974"/>
      <c r="E2165" s="883"/>
      <c r="F2165" s="884"/>
      <c r="G2165" s="884"/>
      <c r="H2165" s="884"/>
      <c r="I2165" s="884"/>
      <c r="J2165" s="884"/>
      <c r="K2165" s="884"/>
      <c r="L2165" s="884"/>
      <c r="M2165" s="884"/>
      <c r="N2165" s="884"/>
      <c r="O2165" s="884"/>
      <c r="P2165" s="884"/>
      <c r="Q2165" s="884"/>
      <c r="R2165" s="884"/>
      <c r="S2165" s="884"/>
      <c r="T2165" s="884"/>
      <c r="U2165" s="884"/>
      <c r="V2165" s="884"/>
      <c r="W2165" s="884"/>
      <c r="X2165" s="884"/>
      <c r="Y2165" s="884"/>
      <c r="Z2165" s="884"/>
      <c r="AA2165" s="884"/>
      <c r="AB2165" s="884"/>
      <c r="AC2165" s="884"/>
      <c r="AD2165" s="884"/>
      <c r="AE2165" s="884"/>
      <c r="AF2165" s="884"/>
      <c r="AG2165" s="884"/>
      <c r="AH2165" s="884"/>
      <c r="AI2165" s="884"/>
      <c r="AJ2165" s="884"/>
      <c r="AK2165" s="884"/>
      <c r="AL2165" s="884"/>
      <c r="AM2165" s="884"/>
      <c r="AN2165" s="884"/>
      <c r="AO2165" s="884"/>
      <c r="AP2165" s="884"/>
      <c r="AQ2165" s="884"/>
      <c r="AR2165" s="884"/>
      <c r="AS2165" s="884"/>
      <c r="AT2165" s="884"/>
      <c r="AU2165" s="884"/>
      <c r="AV2165" s="884"/>
      <c r="AW2165" s="884"/>
      <c r="AX2165" s="884"/>
      <c r="AY2165" s="884"/>
      <c r="AZ2165" s="884"/>
      <c r="BA2165" s="884"/>
      <c r="BB2165" s="884"/>
      <c r="BC2165" s="884"/>
      <c r="BD2165" s="884"/>
      <c r="BE2165" s="884"/>
      <c r="BF2165" s="884"/>
      <c r="BG2165" s="887"/>
      <c r="BH2165" s="888"/>
      <c r="BI2165" s="888"/>
      <c r="BJ2165" s="888"/>
      <c r="BK2165" s="888"/>
      <c r="BL2165" s="889"/>
      <c r="BM2165" s="477"/>
      <c r="BN2165" s="328"/>
      <c r="BO2165" s="101"/>
      <c r="BP2165" s="101"/>
      <c r="BQ2165" s="101"/>
      <c r="BR2165" s="101"/>
      <c r="BS2165" s="101"/>
      <c r="BT2165" s="101"/>
      <c r="BU2165" s="101"/>
      <c r="BV2165" s="101"/>
      <c r="BW2165" s="101"/>
      <c r="BX2165" s="101"/>
      <c r="BY2165" s="101"/>
      <c r="BZ2165" s="101"/>
      <c r="CA2165" s="101"/>
      <c r="CB2165" s="101"/>
      <c r="CC2165" s="101"/>
    </row>
    <row r="2166" spans="1:81" s="16" customFormat="1" ht="12.6" customHeight="1">
      <c r="A2166" s="25"/>
      <c r="B2166" s="969" t="s">
        <v>33</v>
      </c>
      <c r="C2166" s="970"/>
      <c r="D2166" s="971"/>
      <c r="E2166" s="1052" t="s">
        <v>901</v>
      </c>
      <c r="F2166" s="1053"/>
      <c r="G2166" s="1053"/>
      <c r="H2166" s="1053"/>
      <c r="I2166" s="1053"/>
      <c r="J2166" s="1053"/>
      <c r="K2166" s="1053"/>
      <c r="L2166" s="1053"/>
      <c r="M2166" s="1053"/>
      <c r="N2166" s="1053"/>
      <c r="O2166" s="1053"/>
      <c r="P2166" s="1053"/>
      <c r="Q2166" s="1053"/>
      <c r="R2166" s="1053"/>
      <c r="S2166" s="1053"/>
      <c r="T2166" s="1053"/>
      <c r="U2166" s="1053"/>
      <c r="V2166" s="1053"/>
      <c r="W2166" s="1053"/>
      <c r="X2166" s="1053"/>
      <c r="Y2166" s="1053"/>
      <c r="Z2166" s="1053"/>
      <c r="AA2166" s="1053"/>
      <c r="AB2166" s="1053"/>
      <c r="AC2166" s="1053"/>
      <c r="AD2166" s="1053"/>
      <c r="AE2166" s="1053"/>
      <c r="AF2166" s="1053"/>
      <c r="AG2166" s="1053"/>
      <c r="AH2166" s="1053"/>
      <c r="AI2166" s="1053"/>
      <c r="AJ2166" s="1053"/>
      <c r="AK2166" s="1053"/>
      <c r="AL2166" s="1053"/>
      <c r="AM2166" s="1053"/>
      <c r="AN2166" s="1053"/>
      <c r="AO2166" s="1053"/>
      <c r="AP2166" s="1053"/>
      <c r="AQ2166" s="1053"/>
      <c r="AR2166" s="1053"/>
      <c r="AS2166" s="1053"/>
      <c r="AT2166" s="1053"/>
      <c r="AU2166" s="1053"/>
      <c r="AV2166" s="1053"/>
      <c r="AW2166" s="1053"/>
      <c r="AX2166" s="1053"/>
      <c r="AY2166" s="1053"/>
      <c r="AZ2166" s="1053"/>
      <c r="BA2166" s="1053"/>
      <c r="BB2166" s="1053"/>
      <c r="BC2166" s="1053"/>
      <c r="BD2166" s="1053"/>
      <c r="BE2166" s="1053"/>
      <c r="BF2166" s="1053"/>
      <c r="BG2166" s="1056"/>
      <c r="BH2166" s="1057"/>
      <c r="BI2166" s="1057"/>
      <c r="BJ2166" s="1057"/>
      <c r="BK2166" s="1057"/>
      <c r="BL2166" s="1058"/>
      <c r="BM2166" s="477"/>
      <c r="BN2166" s="476"/>
      <c r="BO2166" s="137"/>
      <c r="BP2166" s="137"/>
      <c r="BQ2166" s="137"/>
      <c r="BR2166" s="137"/>
      <c r="BS2166" s="137"/>
      <c r="BT2166" s="137"/>
      <c r="BU2166" s="137"/>
      <c r="BV2166" s="137"/>
      <c r="BW2166" s="137"/>
      <c r="BX2166" s="137"/>
      <c r="BY2166" s="137"/>
      <c r="BZ2166" s="137"/>
      <c r="CA2166" s="137"/>
      <c r="CB2166" s="137"/>
      <c r="CC2166" s="137"/>
    </row>
    <row r="2167" spans="1:81" s="16" customFormat="1" ht="12.6" customHeight="1">
      <c r="A2167" s="25"/>
      <c r="B2167" s="975"/>
      <c r="C2167" s="976"/>
      <c r="D2167" s="977"/>
      <c r="E2167" s="1054"/>
      <c r="F2167" s="1055"/>
      <c r="G2167" s="1055"/>
      <c r="H2167" s="1055"/>
      <c r="I2167" s="1055"/>
      <c r="J2167" s="1055"/>
      <c r="K2167" s="1055"/>
      <c r="L2167" s="1055"/>
      <c r="M2167" s="1055"/>
      <c r="N2167" s="1055"/>
      <c r="O2167" s="1055"/>
      <c r="P2167" s="1055"/>
      <c r="Q2167" s="1055"/>
      <c r="R2167" s="1055"/>
      <c r="S2167" s="1055"/>
      <c r="T2167" s="1055"/>
      <c r="U2167" s="1055"/>
      <c r="V2167" s="1055"/>
      <c r="W2167" s="1055"/>
      <c r="X2167" s="1055"/>
      <c r="Y2167" s="1055"/>
      <c r="Z2167" s="1055"/>
      <c r="AA2167" s="1055"/>
      <c r="AB2167" s="1055"/>
      <c r="AC2167" s="1055"/>
      <c r="AD2167" s="1055"/>
      <c r="AE2167" s="1055"/>
      <c r="AF2167" s="1055"/>
      <c r="AG2167" s="1055"/>
      <c r="AH2167" s="1055"/>
      <c r="AI2167" s="1055"/>
      <c r="AJ2167" s="1055"/>
      <c r="AK2167" s="1055"/>
      <c r="AL2167" s="1055"/>
      <c r="AM2167" s="1055"/>
      <c r="AN2167" s="1055"/>
      <c r="AO2167" s="1055"/>
      <c r="AP2167" s="1055"/>
      <c r="AQ2167" s="1055"/>
      <c r="AR2167" s="1055"/>
      <c r="AS2167" s="1055"/>
      <c r="AT2167" s="1055"/>
      <c r="AU2167" s="1055"/>
      <c r="AV2167" s="1055"/>
      <c r="AW2167" s="1055"/>
      <c r="AX2167" s="1055"/>
      <c r="AY2167" s="1055"/>
      <c r="AZ2167" s="1055"/>
      <c r="BA2167" s="1055"/>
      <c r="BB2167" s="1055"/>
      <c r="BC2167" s="1055"/>
      <c r="BD2167" s="1055"/>
      <c r="BE2167" s="1055"/>
      <c r="BF2167" s="1055"/>
      <c r="BG2167" s="1056"/>
      <c r="BH2167" s="1057"/>
      <c r="BI2167" s="1057"/>
      <c r="BJ2167" s="1057"/>
      <c r="BK2167" s="1057"/>
      <c r="BL2167" s="1058"/>
      <c r="BM2167" s="477"/>
      <c r="BN2167" s="476"/>
      <c r="BO2167" s="137"/>
      <c r="BP2167" s="137"/>
      <c r="BQ2167" s="137"/>
      <c r="BR2167" s="137"/>
      <c r="BS2167" s="137"/>
      <c r="BT2167" s="137"/>
      <c r="BU2167" s="137"/>
      <c r="BV2167" s="137"/>
      <c r="BW2167" s="137"/>
      <c r="BX2167" s="137"/>
      <c r="BY2167" s="137"/>
      <c r="BZ2167" s="137"/>
      <c r="CA2167" s="137"/>
      <c r="CB2167" s="137"/>
      <c r="CC2167" s="137"/>
    </row>
    <row r="2168" spans="1:81" s="14" customFormat="1" ht="12.6" customHeight="1">
      <c r="A2168" s="90"/>
      <c r="B2168" s="969" t="s">
        <v>34</v>
      </c>
      <c r="C2168" s="970"/>
      <c r="D2168" s="971"/>
      <c r="E2168" s="881" t="s">
        <v>902</v>
      </c>
      <c r="F2168" s="882"/>
      <c r="G2168" s="882"/>
      <c r="H2168" s="882"/>
      <c r="I2168" s="882"/>
      <c r="J2168" s="882"/>
      <c r="K2168" s="882"/>
      <c r="L2168" s="882"/>
      <c r="M2168" s="882"/>
      <c r="N2168" s="882"/>
      <c r="O2168" s="882"/>
      <c r="P2168" s="882"/>
      <c r="Q2168" s="882"/>
      <c r="R2168" s="882"/>
      <c r="S2168" s="882"/>
      <c r="T2168" s="882"/>
      <c r="U2168" s="882"/>
      <c r="V2168" s="882"/>
      <c r="W2168" s="882"/>
      <c r="X2168" s="882"/>
      <c r="Y2168" s="882"/>
      <c r="Z2168" s="882"/>
      <c r="AA2168" s="882"/>
      <c r="AB2168" s="882"/>
      <c r="AC2168" s="882"/>
      <c r="AD2168" s="882"/>
      <c r="AE2168" s="882"/>
      <c r="AF2168" s="882"/>
      <c r="AG2168" s="882"/>
      <c r="AH2168" s="882"/>
      <c r="AI2168" s="882"/>
      <c r="AJ2168" s="882"/>
      <c r="AK2168" s="882"/>
      <c r="AL2168" s="882"/>
      <c r="AM2168" s="882"/>
      <c r="AN2168" s="882"/>
      <c r="AO2168" s="882"/>
      <c r="AP2168" s="882"/>
      <c r="AQ2168" s="882"/>
      <c r="AR2168" s="882"/>
      <c r="AS2168" s="882"/>
      <c r="AT2168" s="882"/>
      <c r="AU2168" s="882"/>
      <c r="AV2168" s="882"/>
      <c r="AW2168" s="882"/>
      <c r="AX2168" s="882"/>
      <c r="AY2168" s="882"/>
      <c r="AZ2168" s="882"/>
      <c r="BA2168" s="882"/>
      <c r="BB2168" s="882"/>
      <c r="BC2168" s="882"/>
      <c r="BD2168" s="882"/>
      <c r="BE2168" s="882"/>
      <c r="BF2168" s="882"/>
      <c r="BG2168" s="887"/>
      <c r="BH2168" s="888"/>
      <c r="BI2168" s="888"/>
      <c r="BJ2168" s="888"/>
      <c r="BK2168" s="888"/>
      <c r="BL2168" s="889"/>
      <c r="BM2168" s="477"/>
      <c r="BN2168" s="328"/>
      <c r="BO2168" s="101"/>
      <c r="BP2168" s="101"/>
      <c r="BQ2168" s="101"/>
      <c r="BR2168" s="101"/>
      <c r="BS2168" s="101"/>
      <c r="BT2168" s="101"/>
      <c r="BU2168" s="101"/>
      <c r="BV2168" s="101"/>
      <c r="BW2168" s="101"/>
      <c r="BX2168" s="101"/>
      <c r="BY2168" s="101"/>
      <c r="BZ2168" s="101"/>
      <c r="CA2168" s="101"/>
      <c r="CB2168" s="101"/>
      <c r="CC2168" s="101"/>
    </row>
    <row r="2169" spans="1:81" s="14" customFormat="1" ht="12.6" customHeight="1">
      <c r="A2169" s="90"/>
      <c r="B2169" s="972"/>
      <c r="C2169" s="973"/>
      <c r="D2169" s="974"/>
      <c r="E2169" s="1027"/>
      <c r="F2169" s="886"/>
      <c r="G2169" s="886"/>
      <c r="H2169" s="886"/>
      <c r="I2169" s="886"/>
      <c r="J2169" s="886"/>
      <c r="K2169" s="886"/>
      <c r="L2169" s="886"/>
      <c r="M2169" s="886"/>
      <c r="N2169" s="886"/>
      <c r="O2169" s="886"/>
      <c r="P2169" s="886"/>
      <c r="Q2169" s="886"/>
      <c r="R2169" s="886"/>
      <c r="S2169" s="886"/>
      <c r="T2169" s="886"/>
      <c r="U2169" s="886"/>
      <c r="V2169" s="886"/>
      <c r="W2169" s="886"/>
      <c r="X2169" s="886"/>
      <c r="Y2169" s="886"/>
      <c r="Z2169" s="886"/>
      <c r="AA2169" s="886"/>
      <c r="AB2169" s="886"/>
      <c r="AC2169" s="886"/>
      <c r="AD2169" s="886"/>
      <c r="AE2169" s="886"/>
      <c r="AF2169" s="886"/>
      <c r="AG2169" s="886"/>
      <c r="AH2169" s="886"/>
      <c r="AI2169" s="886"/>
      <c r="AJ2169" s="886"/>
      <c r="AK2169" s="886"/>
      <c r="AL2169" s="886"/>
      <c r="AM2169" s="886"/>
      <c r="AN2169" s="886"/>
      <c r="AO2169" s="886"/>
      <c r="AP2169" s="886"/>
      <c r="AQ2169" s="886"/>
      <c r="AR2169" s="886"/>
      <c r="AS2169" s="886"/>
      <c r="AT2169" s="886"/>
      <c r="AU2169" s="886"/>
      <c r="AV2169" s="886"/>
      <c r="AW2169" s="886"/>
      <c r="AX2169" s="886"/>
      <c r="AY2169" s="886"/>
      <c r="AZ2169" s="886"/>
      <c r="BA2169" s="886"/>
      <c r="BB2169" s="886"/>
      <c r="BC2169" s="886"/>
      <c r="BD2169" s="886"/>
      <c r="BE2169" s="886"/>
      <c r="BF2169" s="886"/>
      <c r="BG2169" s="887"/>
      <c r="BH2169" s="888"/>
      <c r="BI2169" s="888"/>
      <c r="BJ2169" s="888"/>
      <c r="BK2169" s="888"/>
      <c r="BL2169" s="889"/>
      <c r="BM2169" s="477"/>
      <c r="BN2169" s="328"/>
      <c r="BO2169" s="101"/>
      <c r="BP2169" s="101"/>
      <c r="BQ2169" s="101"/>
      <c r="BR2169" s="101"/>
      <c r="BS2169" s="101"/>
      <c r="BT2169" s="101"/>
      <c r="BU2169" s="101"/>
      <c r="BV2169" s="101"/>
      <c r="BW2169" s="101"/>
      <c r="BX2169" s="101"/>
      <c r="BY2169" s="101"/>
      <c r="BZ2169" s="101"/>
      <c r="CA2169" s="101"/>
      <c r="CB2169" s="101"/>
      <c r="CC2169" s="101"/>
    </row>
    <row r="2170" spans="1:81" s="14" customFormat="1" ht="12.6" customHeight="1">
      <c r="A2170" s="90"/>
      <c r="B2170" s="972"/>
      <c r="C2170" s="973"/>
      <c r="D2170" s="974"/>
      <c r="E2170" s="883"/>
      <c r="F2170" s="884"/>
      <c r="G2170" s="884"/>
      <c r="H2170" s="884"/>
      <c r="I2170" s="884"/>
      <c r="J2170" s="884"/>
      <c r="K2170" s="884"/>
      <c r="L2170" s="884"/>
      <c r="M2170" s="884"/>
      <c r="N2170" s="884"/>
      <c r="O2170" s="884"/>
      <c r="P2170" s="884"/>
      <c r="Q2170" s="884"/>
      <c r="R2170" s="884"/>
      <c r="S2170" s="884"/>
      <c r="T2170" s="884"/>
      <c r="U2170" s="884"/>
      <c r="V2170" s="884"/>
      <c r="W2170" s="884"/>
      <c r="X2170" s="884"/>
      <c r="Y2170" s="884"/>
      <c r="Z2170" s="884"/>
      <c r="AA2170" s="884"/>
      <c r="AB2170" s="884"/>
      <c r="AC2170" s="884"/>
      <c r="AD2170" s="884"/>
      <c r="AE2170" s="884"/>
      <c r="AF2170" s="884"/>
      <c r="AG2170" s="884"/>
      <c r="AH2170" s="884"/>
      <c r="AI2170" s="884"/>
      <c r="AJ2170" s="884"/>
      <c r="AK2170" s="884"/>
      <c r="AL2170" s="884"/>
      <c r="AM2170" s="884"/>
      <c r="AN2170" s="884"/>
      <c r="AO2170" s="884"/>
      <c r="AP2170" s="884"/>
      <c r="AQ2170" s="884"/>
      <c r="AR2170" s="884"/>
      <c r="AS2170" s="884"/>
      <c r="AT2170" s="884"/>
      <c r="AU2170" s="884"/>
      <c r="AV2170" s="884"/>
      <c r="AW2170" s="884"/>
      <c r="AX2170" s="884"/>
      <c r="AY2170" s="884"/>
      <c r="AZ2170" s="884"/>
      <c r="BA2170" s="884"/>
      <c r="BB2170" s="884"/>
      <c r="BC2170" s="884"/>
      <c r="BD2170" s="884"/>
      <c r="BE2170" s="884"/>
      <c r="BF2170" s="884"/>
      <c r="BG2170" s="887"/>
      <c r="BH2170" s="888"/>
      <c r="BI2170" s="888"/>
      <c r="BJ2170" s="888"/>
      <c r="BK2170" s="888"/>
      <c r="BL2170" s="889"/>
      <c r="BM2170" s="477"/>
      <c r="BN2170" s="328"/>
      <c r="BO2170" s="101"/>
      <c r="BP2170" s="101"/>
      <c r="BQ2170" s="101"/>
      <c r="BR2170" s="101"/>
      <c r="BS2170" s="101"/>
      <c r="BT2170" s="101"/>
      <c r="BU2170" s="101"/>
      <c r="BV2170" s="101"/>
      <c r="BW2170" s="101"/>
      <c r="BX2170" s="101"/>
      <c r="BY2170" s="101"/>
      <c r="BZ2170" s="101"/>
      <c r="CA2170" s="101"/>
      <c r="CB2170" s="101"/>
      <c r="CC2170" s="101"/>
    </row>
    <row r="2171" spans="1:81" s="14" customFormat="1" ht="12.6" customHeight="1">
      <c r="A2171" s="90"/>
      <c r="B2171" s="969" t="s">
        <v>35</v>
      </c>
      <c r="C2171" s="970"/>
      <c r="D2171" s="971"/>
      <c r="E2171" s="881" t="s">
        <v>903</v>
      </c>
      <c r="F2171" s="882"/>
      <c r="G2171" s="882"/>
      <c r="H2171" s="882"/>
      <c r="I2171" s="882"/>
      <c r="J2171" s="882"/>
      <c r="K2171" s="882"/>
      <c r="L2171" s="882"/>
      <c r="M2171" s="882"/>
      <c r="N2171" s="882"/>
      <c r="O2171" s="882"/>
      <c r="P2171" s="882"/>
      <c r="Q2171" s="882"/>
      <c r="R2171" s="882"/>
      <c r="S2171" s="882"/>
      <c r="T2171" s="882"/>
      <c r="U2171" s="882"/>
      <c r="V2171" s="882"/>
      <c r="W2171" s="882"/>
      <c r="X2171" s="882"/>
      <c r="Y2171" s="882"/>
      <c r="Z2171" s="882"/>
      <c r="AA2171" s="882"/>
      <c r="AB2171" s="882"/>
      <c r="AC2171" s="882"/>
      <c r="AD2171" s="882"/>
      <c r="AE2171" s="882"/>
      <c r="AF2171" s="882"/>
      <c r="AG2171" s="882"/>
      <c r="AH2171" s="882"/>
      <c r="AI2171" s="882"/>
      <c r="AJ2171" s="882"/>
      <c r="AK2171" s="882"/>
      <c r="AL2171" s="882"/>
      <c r="AM2171" s="882"/>
      <c r="AN2171" s="882"/>
      <c r="AO2171" s="882"/>
      <c r="AP2171" s="882"/>
      <c r="AQ2171" s="882"/>
      <c r="AR2171" s="882"/>
      <c r="AS2171" s="882"/>
      <c r="AT2171" s="882"/>
      <c r="AU2171" s="882"/>
      <c r="AV2171" s="882"/>
      <c r="AW2171" s="882"/>
      <c r="AX2171" s="882"/>
      <c r="AY2171" s="882"/>
      <c r="AZ2171" s="882"/>
      <c r="BA2171" s="882"/>
      <c r="BB2171" s="882"/>
      <c r="BC2171" s="882"/>
      <c r="BD2171" s="882"/>
      <c r="BE2171" s="882"/>
      <c r="BF2171" s="882"/>
      <c r="BG2171" s="887"/>
      <c r="BH2171" s="888"/>
      <c r="BI2171" s="888"/>
      <c r="BJ2171" s="888"/>
      <c r="BK2171" s="888"/>
      <c r="BL2171" s="889"/>
      <c r="BM2171" s="477"/>
      <c r="BN2171" s="328"/>
      <c r="BO2171" s="101"/>
      <c r="BP2171" s="101"/>
      <c r="BQ2171" s="101"/>
      <c r="BR2171" s="101"/>
      <c r="BS2171" s="101"/>
      <c r="BT2171" s="101"/>
      <c r="BU2171" s="101"/>
      <c r="BV2171" s="101"/>
      <c r="BW2171" s="101"/>
      <c r="BX2171" s="101"/>
      <c r="BY2171" s="101"/>
      <c r="BZ2171" s="101"/>
      <c r="CA2171" s="101"/>
      <c r="CB2171" s="101"/>
      <c r="CC2171" s="101"/>
    </row>
    <row r="2172" spans="1:81" s="14" customFormat="1" ht="12.6" customHeight="1">
      <c r="A2172" s="90"/>
      <c r="B2172" s="972"/>
      <c r="C2172" s="973"/>
      <c r="D2172" s="974"/>
      <c r="E2172" s="1027"/>
      <c r="F2172" s="886"/>
      <c r="G2172" s="886"/>
      <c r="H2172" s="886"/>
      <c r="I2172" s="886"/>
      <c r="J2172" s="886"/>
      <c r="K2172" s="886"/>
      <c r="L2172" s="886"/>
      <c r="M2172" s="886"/>
      <c r="N2172" s="886"/>
      <c r="O2172" s="886"/>
      <c r="P2172" s="886"/>
      <c r="Q2172" s="886"/>
      <c r="R2172" s="886"/>
      <c r="S2172" s="886"/>
      <c r="T2172" s="886"/>
      <c r="U2172" s="886"/>
      <c r="V2172" s="886"/>
      <c r="W2172" s="886"/>
      <c r="X2172" s="886"/>
      <c r="Y2172" s="886"/>
      <c r="Z2172" s="886"/>
      <c r="AA2172" s="886"/>
      <c r="AB2172" s="886"/>
      <c r="AC2172" s="886"/>
      <c r="AD2172" s="886"/>
      <c r="AE2172" s="886"/>
      <c r="AF2172" s="886"/>
      <c r="AG2172" s="886"/>
      <c r="AH2172" s="886"/>
      <c r="AI2172" s="886"/>
      <c r="AJ2172" s="886"/>
      <c r="AK2172" s="886"/>
      <c r="AL2172" s="886"/>
      <c r="AM2172" s="886"/>
      <c r="AN2172" s="886"/>
      <c r="AO2172" s="886"/>
      <c r="AP2172" s="886"/>
      <c r="AQ2172" s="886"/>
      <c r="AR2172" s="886"/>
      <c r="AS2172" s="886"/>
      <c r="AT2172" s="886"/>
      <c r="AU2172" s="886"/>
      <c r="AV2172" s="886"/>
      <c r="AW2172" s="886"/>
      <c r="AX2172" s="886"/>
      <c r="AY2172" s="886"/>
      <c r="AZ2172" s="886"/>
      <c r="BA2172" s="886"/>
      <c r="BB2172" s="886"/>
      <c r="BC2172" s="886"/>
      <c r="BD2172" s="886"/>
      <c r="BE2172" s="886"/>
      <c r="BF2172" s="886"/>
      <c r="BG2172" s="887"/>
      <c r="BH2172" s="888"/>
      <c r="BI2172" s="888"/>
      <c r="BJ2172" s="888"/>
      <c r="BK2172" s="888"/>
      <c r="BL2172" s="889"/>
      <c r="BM2172" s="477"/>
      <c r="BN2172" s="328"/>
      <c r="BO2172" s="101"/>
      <c r="BP2172" s="101"/>
      <c r="BQ2172" s="101"/>
      <c r="BR2172" s="101"/>
      <c r="BS2172" s="101"/>
      <c r="BT2172" s="101"/>
      <c r="BU2172" s="101"/>
      <c r="BV2172" s="101"/>
      <c r="BW2172" s="101"/>
      <c r="BX2172" s="101"/>
      <c r="BY2172" s="101"/>
      <c r="BZ2172" s="101"/>
      <c r="CA2172" s="101"/>
      <c r="CB2172" s="101"/>
      <c r="CC2172" s="101"/>
    </row>
    <row r="2173" spans="1:81" s="14" customFormat="1" ht="12.6" customHeight="1">
      <c r="A2173" s="90"/>
      <c r="B2173" s="975"/>
      <c r="C2173" s="976"/>
      <c r="D2173" s="977"/>
      <c r="E2173" s="883"/>
      <c r="F2173" s="884"/>
      <c r="G2173" s="884"/>
      <c r="H2173" s="884"/>
      <c r="I2173" s="884"/>
      <c r="J2173" s="884"/>
      <c r="K2173" s="884"/>
      <c r="L2173" s="884"/>
      <c r="M2173" s="884"/>
      <c r="N2173" s="884"/>
      <c r="O2173" s="884"/>
      <c r="P2173" s="884"/>
      <c r="Q2173" s="884"/>
      <c r="R2173" s="884"/>
      <c r="S2173" s="884"/>
      <c r="T2173" s="884"/>
      <c r="U2173" s="884"/>
      <c r="V2173" s="884"/>
      <c r="W2173" s="884"/>
      <c r="X2173" s="884"/>
      <c r="Y2173" s="884"/>
      <c r="Z2173" s="884"/>
      <c r="AA2173" s="884"/>
      <c r="AB2173" s="884"/>
      <c r="AC2173" s="884"/>
      <c r="AD2173" s="884"/>
      <c r="AE2173" s="884"/>
      <c r="AF2173" s="884"/>
      <c r="AG2173" s="884"/>
      <c r="AH2173" s="884"/>
      <c r="AI2173" s="884"/>
      <c r="AJ2173" s="884"/>
      <c r="AK2173" s="884"/>
      <c r="AL2173" s="884"/>
      <c r="AM2173" s="884"/>
      <c r="AN2173" s="884"/>
      <c r="AO2173" s="884"/>
      <c r="AP2173" s="884"/>
      <c r="AQ2173" s="884"/>
      <c r="AR2173" s="884"/>
      <c r="AS2173" s="884"/>
      <c r="AT2173" s="884"/>
      <c r="AU2173" s="884"/>
      <c r="AV2173" s="884"/>
      <c r="AW2173" s="884"/>
      <c r="AX2173" s="884"/>
      <c r="AY2173" s="884"/>
      <c r="AZ2173" s="884"/>
      <c r="BA2173" s="884"/>
      <c r="BB2173" s="884"/>
      <c r="BC2173" s="884"/>
      <c r="BD2173" s="884"/>
      <c r="BE2173" s="884"/>
      <c r="BF2173" s="884"/>
      <c r="BG2173" s="887"/>
      <c r="BH2173" s="888"/>
      <c r="BI2173" s="888"/>
      <c r="BJ2173" s="888"/>
      <c r="BK2173" s="888"/>
      <c r="BL2173" s="889"/>
      <c r="BM2173" s="477"/>
      <c r="BN2173" s="328"/>
      <c r="BO2173" s="101"/>
      <c r="BP2173" s="101"/>
      <c r="BQ2173" s="101"/>
      <c r="BR2173" s="101"/>
      <c r="BS2173" s="101"/>
      <c r="BT2173" s="101"/>
      <c r="BU2173" s="101"/>
      <c r="BV2173" s="101"/>
      <c r="BW2173" s="101"/>
      <c r="BX2173" s="101"/>
      <c r="BY2173" s="101"/>
      <c r="BZ2173" s="101"/>
      <c r="CA2173" s="101"/>
      <c r="CB2173" s="101"/>
      <c r="CC2173" s="101"/>
    </row>
    <row r="2174" spans="1:81" s="461" customFormat="1" ht="12.6" customHeight="1">
      <c r="A2174" s="25"/>
      <c r="B2174" s="969" t="s">
        <v>36</v>
      </c>
      <c r="C2174" s="970"/>
      <c r="D2174" s="971"/>
      <c r="E2174" s="881" t="s">
        <v>904</v>
      </c>
      <c r="F2174" s="882"/>
      <c r="G2174" s="882"/>
      <c r="H2174" s="882"/>
      <c r="I2174" s="882"/>
      <c r="J2174" s="882"/>
      <c r="K2174" s="882"/>
      <c r="L2174" s="882"/>
      <c r="M2174" s="882"/>
      <c r="N2174" s="882"/>
      <c r="O2174" s="882"/>
      <c r="P2174" s="882"/>
      <c r="Q2174" s="882"/>
      <c r="R2174" s="882"/>
      <c r="S2174" s="882"/>
      <c r="T2174" s="882"/>
      <c r="U2174" s="882"/>
      <c r="V2174" s="882"/>
      <c r="W2174" s="882"/>
      <c r="X2174" s="882"/>
      <c r="Y2174" s="882"/>
      <c r="Z2174" s="882"/>
      <c r="AA2174" s="882"/>
      <c r="AB2174" s="882"/>
      <c r="AC2174" s="882"/>
      <c r="AD2174" s="882"/>
      <c r="AE2174" s="882"/>
      <c r="AF2174" s="882"/>
      <c r="AG2174" s="882"/>
      <c r="AH2174" s="882"/>
      <c r="AI2174" s="882"/>
      <c r="AJ2174" s="882"/>
      <c r="AK2174" s="882"/>
      <c r="AL2174" s="882"/>
      <c r="AM2174" s="882"/>
      <c r="AN2174" s="882"/>
      <c r="AO2174" s="882"/>
      <c r="AP2174" s="882"/>
      <c r="AQ2174" s="882"/>
      <c r="AR2174" s="882"/>
      <c r="AS2174" s="882"/>
      <c r="AT2174" s="882"/>
      <c r="AU2174" s="882"/>
      <c r="AV2174" s="882"/>
      <c r="AW2174" s="882"/>
      <c r="AX2174" s="882"/>
      <c r="AY2174" s="882"/>
      <c r="AZ2174" s="882"/>
      <c r="BA2174" s="882"/>
      <c r="BB2174" s="882"/>
      <c r="BC2174" s="882"/>
      <c r="BD2174" s="882"/>
      <c r="BE2174" s="882"/>
      <c r="BF2174" s="882"/>
      <c r="BG2174" s="887"/>
      <c r="BH2174" s="888"/>
      <c r="BI2174" s="888"/>
      <c r="BJ2174" s="888"/>
      <c r="BK2174" s="888"/>
      <c r="BL2174" s="889"/>
      <c r="BM2174" s="477"/>
      <c r="BN2174" s="192"/>
    </row>
    <row r="2175" spans="1:81" s="461" customFormat="1" ht="12.6" customHeight="1">
      <c r="A2175" s="25"/>
      <c r="B2175" s="975"/>
      <c r="C2175" s="976"/>
      <c r="D2175" s="977"/>
      <c r="E2175" s="883"/>
      <c r="F2175" s="884"/>
      <c r="G2175" s="884"/>
      <c r="H2175" s="884"/>
      <c r="I2175" s="884"/>
      <c r="J2175" s="884"/>
      <c r="K2175" s="884"/>
      <c r="L2175" s="884"/>
      <c r="M2175" s="884"/>
      <c r="N2175" s="884"/>
      <c r="O2175" s="884"/>
      <c r="P2175" s="884"/>
      <c r="Q2175" s="884"/>
      <c r="R2175" s="884"/>
      <c r="S2175" s="884"/>
      <c r="T2175" s="884"/>
      <c r="U2175" s="884"/>
      <c r="V2175" s="884"/>
      <c r="W2175" s="884"/>
      <c r="X2175" s="884"/>
      <c r="Y2175" s="884"/>
      <c r="Z2175" s="884"/>
      <c r="AA2175" s="884"/>
      <c r="AB2175" s="884"/>
      <c r="AC2175" s="884"/>
      <c r="AD2175" s="884"/>
      <c r="AE2175" s="884"/>
      <c r="AF2175" s="884"/>
      <c r="AG2175" s="884"/>
      <c r="AH2175" s="884"/>
      <c r="AI2175" s="884"/>
      <c r="AJ2175" s="884"/>
      <c r="AK2175" s="884"/>
      <c r="AL2175" s="884"/>
      <c r="AM2175" s="884"/>
      <c r="AN2175" s="884"/>
      <c r="AO2175" s="884"/>
      <c r="AP2175" s="884"/>
      <c r="AQ2175" s="884"/>
      <c r="AR2175" s="884"/>
      <c r="AS2175" s="884"/>
      <c r="AT2175" s="884"/>
      <c r="AU2175" s="884"/>
      <c r="AV2175" s="884"/>
      <c r="AW2175" s="884"/>
      <c r="AX2175" s="884"/>
      <c r="AY2175" s="884"/>
      <c r="AZ2175" s="884"/>
      <c r="BA2175" s="884"/>
      <c r="BB2175" s="884"/>
      <c r="BC2175" s="884"/>
      <c r="BD2175" s="884"/>
      <c r="BE2175" s="884"/>
      <c r="BF2175" s="884"/>
      <c r="BG2175" s="887"/>
      <c r="BH2175" s="888"/>
      <c r="BI2175" s="888"/>
      <c r="BJ2175" s="888"/>
      <c r="BK2175" s="888"/>
      <c r="BL2175" s="889"/>
      <c r="BM2175" s="477"/>
      <c r="BN2175" s="192"/>
    </row>
    <row r="2176" spans="1:81" s="14" customFormat="1" ht="12.6" customHeight="1">
      <c r="A2176" s="90"/>
      <c r="B2176" s="969" t="s">
        <v>38</v>
      </c>
      <c r="C2176" s="970"/>
      <c r="D2176" s="971"/>
      <c r="E2176" s="881" t="s">
        <v>905</v>
      </c>
      <c r="F2176" s="882"/>
      <c r="G2176" s="882"/>
      <c r="H2176" s="882"/>
      <c r="I2176" s="882"/>
      <c r="J2176" s="882"/>
      <c r="K2176" s="882"/>
      <c r="L2176" s="882"/>
      <c r="M2176" s="882"/>
      <c r="N2176" s="882"/>
      <c r="O2176" s="882"/>
      <c r="P2176" s="882"/>
      <c r="Q2176" s="882"/>
      <c r="R2176" s="882"/>
      <c r="S2176" s="882"/>
      <c r="T2176" s="882"/>
      <c r="U2176" s="882"/>
      <c r="V2176" s="882"/>
      <c r="W2176" s="882"/>
      <c r="X2176" s="882"/>
      <c r="Y2176" s="882"/>
      <c r="Z2176" s="882"/>
      <c r="AA2176" s="882"/>
      <c r="AB2176" s="882"/>
      <c r="AC2176" s="882"/>
      <c r="AD2176" s="882"/>
      <c r="AE2176" s="882"/>
      <c r="AF2176" s="882"/>
      <c r="AG2176" s="882"/>
      <c r="AH2176" s="882"/>
      <c r="AI2176" s="882"/>
      <c r="AJ2176" s="882"/>
      <c r="AK2176" s="882"/>
      <c r="AL2176" s="882"/>
      <c r="AM2176" s="882"/>
      <c r="AN2176" s="882"/>
      <c r="AO2176" s="882"/>
      <c r="AP2176" s="882"/>
      <c r="AQ2176" s="882"/>
      <c r="AR2176" s="882"/>
      <c r="AS2176" s="882"/>
      <c r="AT2176" s="882"/>
      <c r="AU2176" s="882"/>
      <c r="AV2176" s="882"/>
      <c r="AW2176" s="882"/>
      <c r="AX2176" s="882"/>
      <c r="AY2176" s="882"/>
      <c r="AZ2176" s="882"/>
      <c r="BA2176" s="882"/>
      <c r="BB2176" s="882"/>
      <c r="BC2176" s="882"/>
      <c r="BD2176" s="882"/>
      <c r="BE2176" s="882"/>
      <c r="BF2176" s="882"/>
      <c r="BG2176" s="887"/>
      <c r="BH2176" s="888"/>
      <c r="BI2176" s="888"/>
      <c r="BJ2176" s="888"/>
      <c r="BK2176" s="888"/>
      <c r="BL2176" s="889"/>
      <c r="BM2176" s="477"/>
      <c r="BN2176" s="328"/>
      <c r="BO2176" s="101"/>
      <c r="BP2176" s="101"/>
      <c r="BQ2176" s="101"/>
      <c r="BR2176" s="101"/>
      <c r="BS2176" s="101"/>
      <c r="BT2176" s="101"/>
      <c r="BU2176" s="101"/>
      <c r="BV2176" s="101"/>
      <c r="BW2176" s="101"/>
      <c r="BX2176" s="101"/>
      <c r="BY2176" s="101"/>
      <c r="BZ2176" s="101"/>
      <c r="CA2176" s="101"/>
      <c r="CB2176" s="101"/>
      <c r="CC2176" s="101"/>
    </row>
    <row r="2177" spans="1:82" s="14" customFormat="1" ht="12.6" customHeight="1">
      <c r="A2177" s="90"/>
      <c r="B2177" s="972"/>
      <c r="C2177" s="973"/>
      <c r="D2177" s="974"/>
      <c r="E2177" s="1027"/>
      <c r="F2177" s="886"/>
      <c r="G2177" s="886"/>
      <c r="H2177" s="886"/>
      <c r="I2177" s="886"/>
      <c r="J2177" s="886"/>
      <c r="K2177" s="886"/>
      <c r="L2177" s="886"/>
      <c r="M2177" s="886"/>
      <c r="N2177" s="886"/>
      <c r="O2177" s="886"/>
      <c r="P2177" s="886"/>
      <c r="Q2177" s="886"/>
      <c r="R2177" s="886"/>
      <c r="S2177" s="886"/>
      <c r="T2177" s="886"/>
      <c r="U2177" s="886"/>
      <c r="V2177" s="886"/>
      <c r="W2177" s="886"/>
      <c r="X2177" s="886"/>
      <c r="Y2177" s="886"/>
      <c r="Z2177" s="886"/>
      <c r="AA2177" s="886"/>
      <c r="AB2177" s="886"/>
      <c r="AC2177" s="886"/>
      <c r="AD2177" s="886"/>
      <c r="AE2177" s="886"/>
      <c r="AF2177" s="886"/>
      <c r="AG2177" s="886"/>
      <c r="AH2177" s="886"/>
      <c r="AI2177" s="886"/>
      <c r="AJ2177" s="886"/>
      <c r="AK2177" s="886"/>
      <c r="AL2177" s="886"/>
      <c r="AM2177" s="886"/>
      <c r="AN2177" s="886"/>
      <c r="AO2177" s="886"/>
      <c r="AP2177" s="886"/>
      <c r="AQ2177" s="886"/>
      <c r="AR2177" s="886"/>
      <c r="AS2177" s="886"/>
      <c r="AT2177" s="886"/>
      <c r="AU2177" s="886"/>
      <c r="AV2177" s="886"/>
      <c r="AW2177" s="886"/>
      <c r="AX2177" s="886"/>
      <c r="AY2177" s="886"/>
      <c r="AZ2177" s="886"/>
      <c r="BA2177" s="886"/>
      <c r="BB2177" s="886"/>
      <c r="BC2177" s="886"/>
      <c r="BD2177" s="886"/>
      <c r="BE2177" s="886"/>
      <c r="BF2177" s="886"/>
      <c r="BG2177" s="887"/>
      <c r="BH2177" s="888"/>
      <c r="BI2177" s="888"/>
      <c r="BJ2177" s="888"/>
      <c r="BK2177" s="888"/>
      <c r="BL2177" s="889"/>
      <c r="BM2177" s="477"/>
      <c r="BN2177" s="328"/>
      <c r="BO2177" s="101"/>
      <c r="BP2177" s="101"/>
      <c r="BQ2177" s="101"/>
      <c r="BR2177" s="101"/>
      <c r="BS2177" s="101"/>
      <c r="BT2177" s="101"/>
      <c r="BU2177" s="101"/>
      <c r="BV2177" s="101"/>
      <c r="BW2177" s="101"/>
      <c r="BX2177" s="101"/>
      <c r="BY2177" s="101"/>
      <c r="BZ2177" s="101"/>
      <c r="CA2177" s="101"/>
      <c r="CB2177" s="101"/>
      <c r="CC2177" s="101"/>
    </row>
    <row r="2178" spans="1:82" s="14" customFormat="1" ht="12.6" customHeight="1">
      <c r="A2178" s="90"/>
      <c r="B2178" s="972"/>
      <c r="C2178" s="973"/>
      <c r="D2178" s="974"/>
      <c r="E2178" s="1027"/>
      <c r="F2178" s="886"/>
      <c r="G2178" s="886"/>
      <c r="H2178" s="886"/>
      <c r="I2178" s="886"/>
      <c r="J2178" s="886"/>
      <c r="K2178" s="886"/>
      <c r="L2178" s="886"/>
      <c r="M2178" s="886"/>
      <c r="N2178" s="886"/>
      <c r="O2178" s="886"/>
      <c r="P2178" s="886"/>
      <c r="Q2178" s="886"/>
      <c r="R2178" s="886"/>
      <c r="S2178" s="886"/>
      <c r="T2178" s="886"/>
      <c r="U2178" s="886"/>
      <c r="V2178" s="886"/>
      <c r="W2178" s="886"/>
      <c r="X2178" s="886"/>
      <c r="Y2178" s="886"/>
      <c r="Z2178" s="886"/>
      <c r="AA2178" s="886"/>
      <c r="AB2178" s="886"/>
      <c r="AC2178" s="886"/>
      <c r="AD2178" s="886"/>
      <c r="AE2178" s="886"/>
      <c r="AF2178" s="886"/>
      <c r="AG2178" s="886"/>
      <c r="AH2178" s="886"/>
      <c r="AI2178" s="886"/>
      <c r="AJ2178" s="886"/>
      <c r="AK2178" s="886"/>
      <c r="AL2178" s="886"/>
      <c r="AM2178" s="886"/>
      <c r="AN2178" s="886"/>
      <c r="AO2178" s="886"/>
      <c r="AP2178" s="886"/>
      <c r="AQ2178" s="886"/>
      <c r="AR2178" s="886"/>
      <c r="AS2178" s="886"/>
      <c r="AT2178" s="886"/>
      <c r="AU2178" s="886"/>
      <c r="AV2178" s="886"/>
      <c r="AW2178" s="886"/>
      <c r="AX2178" s="886"/>
      <c r="AY2178" s="886"/>
      <c r="AZ2178" s="886"/>
      <c r="BA2178" s="886"/>
      <c r="BB2178" s="886"/>
      <c r="BC2178" s="886"/>
      <c r="BD2178" s="886"/>
      <c r="BE2178" s="886"/>
      <c r="BF2178" s="886"/>
      <c r="BG2178" s="887"/>
      <c r="BH2178" s="888"/>
      <c r="BI2178" s="888"/>
      <c r="BJ2178" s="888"/>
      <c r="BK2178" s="888"/>
      <c r="BL2178" s="889"/>
      <c r="BM2178" s="477"/>
      <c r="BN2178" s="328"/>
      <c r="BO2178" s="101"/>
      <c r="BP2178" s="101"/>
      <c r="BQ2178" s="101"/>
      <c r="BR2178" s="101"/>
      <c r="BS2178" s="101"/>
      <c r="BT2178" s="101"/>
      <c r="BU2178" s="101"/>
      <c r="BV2178" s="101"/>
      <c r="BW2178" s="101"/>
      <c r="BX2178" s="101"/>
      <c r="BY2178" s="101"/>
      <c r="BZ2178" s="101"/>
      <c r="CA2178" s="101"/>
      <c r="CB2178" s="101"/>
      <c r="CC2178" s="101"/>
    </row>
    <row r="2179" spans="1:82" s="14" customFormat="1" ht="12.6" customHeight="1">
      <c r="A2179" s="90"/>
      <c r="B2179" s="975"/>
      <c r="C2179" s="976"/>
      <c r="D2179" s="977"/>
      <c r="E2179" s="883"/>
      <c r="F2179" s="884"/>
      <c r="G2179" s="884"/>
      <c r="H2179" s="884"/>
      <c r="I2179" s="884"/>
      <c r="J2179" s="884"/>
      <c r="K2179" s="884"/>
      <c r="L2179" s="884"/>
      <c r="M2179" s="884"/>
      <c r="N2179" s="884"/>
      <c r="O2179" s="884"/>
      <c r="P2179" s="884"/>
      <c r="Q2179" s="884"/>
      <c r="R2179" s="884"/>
      <c r="S2179" s="884"/>
      <c r="T2179" s="884"/>
      <c r="U2179" s="884"/>
      <c r="V2179" s="884"/>
      <c r="W2179" s="884"/>
      <c r="X2179" s="884"/>
      <c r="Y2179" s="884"/>
      <c r="Z2179" s="884"/>
      <c r="AA2179" s="884"/>
      <c r="AB2179" s="884"/>
      <c r="AC2179" s="884"/>
      <c r="AD2179" s="884"/>
      <c r="AE2179" s="884"/>
      <c r="AF2179" s="884"/>
      <c r="AG2179" s="884"/>
      <c r="AH2179" s="884"/>
      <c r="AI2179" s="884"/>
      <c r="AJ2179" s="884"/>
      <c r="AK2179" s="884"/>
      <c r="AL2179" s="884"/>
      <c r="AM2179" s="884"/>
      <c r="AN2179" s="884"/>
      <c r="AO2179" s="884"/>
      <c r="AP2179" s="884"/>
      <c r="AQ2179" s="884"/>
      <c r="AR2179" s="884"/>
      <c r="AS2179" s="884"/>
      <c r="AT2179" s="884"/>
      <c r="AU2179" s="884"/>
      <c r="AV2179" s="884"/>
      <c r="AW2179" s="884"/>
      <c r="AX2179" s="884"/>
      <c r="AY2179" s="884"/>
      <c r="AZ2179" s="884"/>
      <c r="BA2179" s="884"/>
      <c r="BB2179" s="884"/>
      <c r="BC2179" s="884"/>
      <c r="BD2179" s="884"/>
      <c r="BE2179" s="884"/>
      <c r="BF2179" s="884"/>
      <c r="BG2179" s="887"/>
      <c r="BH2179" s="888"/>
      <c r="BI2179" s="888"/>
      <c r="BJ2179" s="888"/>
      <c r="BK2179" s="888"/>
      <c r="BL2179" s="889"/>
      <c r="BM2179" s="477"/>
      <c r="BN2179" s="328"/>
      <c r="BO2179" s="101"/>
      <c r="BP2179" s="101"/>
      <c r="BQ2179" s="101"/>
      <c r="BR2179" s="101"/>
      <c r="BS2179" s="101"/>
      <c r="BT2179" s="101"/>
      <c r="BU2179" s="101"/>
      <c r="BV2179" s="101"/>
      <c r="BW2179" s="101"/>
      <c r="BX2179" s="101"/>
      <c r="BY2179" s="101"/>
      <c r="BZ2179" s="101"/>
      <c r="CA2179" s="101"/>
      <c r="CB2179" s="101"/>
      <c r="CC2179" s="101"/>
    </row>
    <row r="2180" spans="1:82" s="14" customFormat="1" ht="12.6" customHeight="1">
      <c r="A2180" s="90"/>
      <c r="B2180" s="969" t="s">
        <v>41</v>
      </c>
      <c r="C2180" s="970"/>
      <c r="D2180" s="971"/>
      <c r="E2180" s="881" t="s">
        <v>906</v>
      </c>
      <c r="F2180" s="882"/>
      <c r="G2180" s="882"/>
      <c r="H2180" s="882"/>
      <c r="I2180" s="882"/>
      <c r="J2180" s="882"/>
      <c r="K2180" s="882"/>
      <c r="L2180" s="882"/>
      <c r="M2180" s="882"/>
      <c r="N2180" s="882"/>
      <c r="O2180" s="882"/>
      <c r="P2180" s="882"/>
      <c r="Q2180" s="882"/>
      <c r="R2180" s="882"/>
      <c r="S2180" s="882"/>
      <c r="T2180" s="882"/>
      <c r="U2180" s="882"/>
      <c r="V2180" s="882"/>
      <c r="W2180" s="882"/>
      <c r="X2180" s="882"/>
      <c r="Y2180" s="882"/>
      <c r="Z2180" s="882"/>
      <c r="AA2180" s="882"/>
      <c r="AB2180" s="882"/>
      <c r="AC2180" s="882"/>
      <c r="AD2180" s="882"/>
      <c r="AE2180" s="882"/>
      <c r="AF2180" s="882"/>
      <c r="AG2180" s="882"/>
      <c r="AH2180" s="882"/>
      <c r="AI2180" s="882"/>
      <c r="AJ2180" s="882"/>
      <c r="AK2180" s="882"/>
      <c r="AL2180" s="882"/>
      <c r="AM2180" s="882"/>
      <c r="AN2180" s="882"/>
      <c r="AO2180" s="882"/>
      <c r="AP2180" s="882"/>
      <c r="AQ2180" s="882"/>
      <c r="AR2180" s="882"/>
      <c r="AS2180" s="882"/>
      <c r="AT2180" s="882"/>
      <c r="AU2180" s="882"/>
      <c r="AV2180" s="882"/>
      <c r="AW2180" s="882"/>
      <c r="AX2180" s="882"/>
      <c r="AY2180" s="882"/>
      <c r="AZ2180" s="882"/>
      <c r="BA2180" s="882"/>
      <c r="BB2180" s="882"/>
      <c r="BC2180" s="882"/>
      <c r="BD2180" s="882"/>
      <c r="BE2180" s="882"/>
      <c r="BF2180" s="882"/>
      <c r="BG2180" s="887"/>
      <c r="BH2180" s="888"/>
      <c r="BI2180" s="888"/>
      <c r="BJ2180" s="888"/>
      <c r="BK2180" s="888"/>
      <c r="BL2180" s="889"/>
      <c r="BM2180" s="477"/>
      <c r="BN2180" s="328"/>
      <c r="BO2180" s="101"/>
      <c r="BP2180" s="101"/>
      <c r="BQ2180" s="101"/>
      <c r="BR2180" s="101"/>
      <c r="BS2180" s="101"/>
      <c r="BT2180" s="101"/>
      <c r="BU2180" s="101"/>
      <c r="BV2180" s="101"/>
      <c r="BW2180" s="101"/>
      <c r="BX2180" s="101"/>
      <c r="BY2180" s="101"/>
      <c r="BZ2180" s="101"/>
      <c r="CA2180" s="101"/>
      <c r="CB2180" s="101"/>
      <c r="CC2180" s="101"/>
    </row>
    <row r="2181" spans="1:82" s="14" customFormat="1" ht="12.6" customHeight="1">
      <c r="A2181" s="90"/>
      <c r="B2181" s="972"/>
      <c r="C2181" s="973"/>
      <c r="D2181" s="974"/>
      <c r="E2181" s="1027"/>
      <c r="F2181" s="886"/>
      <c r="G2181" s="886"/>
      <c r="H2181" s="886"/>
      <c r="I2181" s="886"/>
      <c r="J2181" s="886"/>
      <c r="K2181" s="886"/>
      <c r="L2181" s="886"/>
      <c r="M2181" s="886"/>
      <c r="N2181" s="886"/>
      <c r="O2181" s="886"/>
      <c r="P2181" s="886"/>
      <c r="Q2181" s="886"/>
      <c r="R2181" s="886"/>
      <c r="S2181" s="886"/>
      <c r="T2181" s="886"/>
      <c r="U2181" s="886"/>
      <c r="V2181" s="886"/>
      <c r="W2181" s="886"/>
      <c r="X2181" s="886"/>
      <c r="Y2181" s="886"/>
      <c r="Z2181" s="886"/>
      <c r="AA2181" s="886"/>
      <c r="AB2181" s="886"/>
      <c r="AC2181" s="886"/>
      <c r="AD2181" s="886"/>
      <c r="AE2181" s="886"/>
      <c r="AF2181" s="886"/>
      <c r="AG2181" s="886"/>
      <c r="AH2181" s="886"/>
      <c r="AI2181" s="886"/>
      <c r="AJ2181" s="886"/>
      <c r="AK2181" s="886"/>
      <c r="AL2181" s="886"/>
      <c r="AM2181" s="886"/>
      <c r="AN2181" s="886"/>
      <c r="AO2181" s="886"/>
      <c r="AP2181" s="886"/>
      <c r="AQ2181" s="886"/>
      <c r="AR2181" s="886"/>
      <c r="AS2181" s="886"/>
      <c r="AT2181" s="886"/>
      <c r="AU2181" s="886"/>
      <c r="AV2181" s="886"/>
      <c r="AW2181" s="886"/>
      <c r="AX2181" s="886"/>
      <c r="AY2181" s="886"/>
      <c r="AZ2181" s="886"/>
      <c r="BA2181" s="886"/>
      <c r="BB2181" s="886"/>
      <c r="BC2181" s="886"/>
      <c r="BD2181" s="886"/>
      <c r="BE2181" s="886"/>
      <c r="BF2181" s="886"/>
      <c r="BG2181" s="887"/>
      <c r="BH2181" s="888"/>
      <c r="BI2181" s="888"/>
      <c r="BJ2181" s="888"/>
      <c r="BK2181" s="888"/>
      <c r="BL2181" s="889"/>
      <c r="BM2181" s="477"/>
      <c r="BN2181" s="328"/>
      <c r="BO2181" s="101"/>
      <c r="BP2181" s="101"/>
      <c r="BQ2181" s="101"/>
      <c r="BR2181" s="101"/>
      <c r="BS2181" s="101"/>
      <c r="BT2181" s="101"/>
      <c r="BU2181" s="101"/>
      <c r="BV2181" s="101"/>
      <c r="BW2181" s="101"/>
      <c r="BX2181" s="101"/>
      <c r="BY2181" s="101"/>
      <c r="BZ2181" s="101"/>
      <c r="CA2181" s="101"/>
      <c r="CB2181" s="101"/>
      <c r="CC2181" s="101"/>
    </row>
    <row r="2182" spans="1:82" s="14" customFormat="1" ht="12.6" customHeight="1">
      <c r="A2182" s="90"/>
      <c r="B2182" s="975"/>
      <c r="C2182" s="976"/>
      <c r="D2182" s="977"/>
      <c r="E2182" s="883"/>
      <c r="F2182" s="884"/>
      <c r="G2182" s="884"/>
      <c r="H2182" s="884"/>
      <c r="I2182" s="884"/>
      <c r="J2182" s="884"/>
      <c r="K2182" s="884"/>
      <c r="L2182" s="884"/>
      <c r="M2182" s="884"/>
      <c r="N2182" s="884"/>
      <c r="O2182" s="884"/>
      <c r="P2182" s="884"/>
      <c r="Q2182" s="884"/>
      <c r="R2182" s="884"/>
      <c r="S2182" s="884"/>
      <c r="T2182" s="884"/>
      <c r="U2182" s="884"/>
      <c r="V2182" s="884"/>
      <c r="W2182" s="884"/>
      <c r="X2182" s="884"/>
      <c r="Y2182" s="884"/>
      <c r="Z2182" s="884"/>
      <c r="AA2182" s="884"/>
      <c r="AB2182" s="884"/>
      <c r="AC2182" s="884"/>
      <c r="AD2182" s="884"/>
      <c r="AE2182" s="884"/>
      <c r="AF2182" s="884"/>
      <c r="AG2182" s="884"/>
      <c r="AH2182" s="884"/>
      <c r="AI2182" s="884"/>
      <c r="AJ2182" s="884"/>
      <c r="AK2182" s="884"/>
      <c r="AL2182" s="884"/>
      <c r="AM2182" s="884"/>
      <c r="AN2182" s="884"/>
      <c r="AO2182" s="884"/>
      <c r="AP2182" s="884"/>
      <c r="AQ2182" s="884"/>
      <c r="AR2182" s="884"/>
      <c r="AS2182" s="884"/>
      <c r="AT2182" s="884"/>
      <c r="AU2182" s="884"/>
      <c r="AV2182" s="884"/>
      <c r="AW2182" s="884"/>
      <c r="AX2182" s="884"/>
      <c r="AY2182" s="884"/>
      <c r="AZ2182" s="884"/>
      <c r="BA2182" s="884"/>
      <c r="BB2182" s="884"/>
      <c r="BC2182" s="884"/>
      <c r="BD2182" s="884"/>
      <c r="BE2182" s="884"/>
      <c r="BF2182" s="884"/>
      <c r="BG2182" s="887"/>
      <c r="BH2182" s="888"/>
      <c r="BI2182" s="888"/>
      <c r="BJ2182" s="888"/>
      <c r="BK2182" s="888"/>
      <c r="BL2182" s="889"/>
      <c r="BM2182" s="477"/>
      <c r="BN2182" s="328"/>
      <c r="BO2182" s="101"/>
      <c r="BP2182" s="101"/>
      <c r="BQ2182" s="101"/>
      <c r="BR2182" s="101"/>
      <c r="BS2182" s="101"/>
      <c r="BT2182" s="101"/>
      <c r="BU2182" s="101"/>
      <c r="BV2182" s="101"/>
      <c r="BW2182" s="101"/>
      <c r="BX2182" s="101"/>
      <c r="BY2182" s="101"/>
      <c r="BZ2182" s="101"/>
      <c r="CA2182" s="101"/>
      <c r="CB2182" s="101"/>
      <c r="CC2182" s="101"/>
    </row>
    <row r="2183" spans="1:82" s="14" customFormat="1" ht="12.6" customHeight="1">
      <c r="A2183" s="90"/>
      <c r="B2183" s="969" t="s">
        <v>42</v>
      </c>
      <c r="C2183" s="970"/>
      <c r="D2183" s="971"/>
      <c r="E2183" s="881" t="s">
        <v>907</v>
      </c>
      <c r="F2183" s="882"/>
      <c r="G2183" s="882"/>
      <c r="H2183" s="882"/>
      <c r="I2183" s="882"/>
      <c r="J2183" s="882"/>
      <c r="K2183" s="882"/>
      <c r="L2183" s="882"/>
      <c r="M2183" s="882"/>
      <c r="N2183" s="882"/>
      <c r="O2183" s="882"/>
      <c r="P2183" s="882"/>
      <c r="Q2183" s="882"/>
      <c r="R2183" s="882"/>
      <c r="S2183" s="882"/>
      <c r="T2183" s="882"/>
      <c r="U2183" s="882"/>
      <c r="V2183" s="882"/>
      <c r="W2183" s="882"/>
      <c r="X2183" s="882"/>
      <c r="Y2183" s="882"/>
      <c r="Z2183" s="882"/>
      <c r="AA2183" s="882"/>
      <c r="AB2183" s="882"/>
      <c r="AC2183" s="882"/>
      <c r="AD2183" s="882"/>
      <c r="AE2183" s="882"/>
      <c r="AF2183" s="882"/>
      <c r="AG2183" s="882"/>
      <c r="AH2183" s="882"/>
      <c r="AI2183" s="882"/>
      <c r="AJ2183" s="882"/>
      <c r="AK2183" s="882"/>
      <c r="AL2183" s="882"/>
      <c r="AM2183" s="882"/>
      <c r="AN2183" s="882"/>
      <c r="AO2183" s="882"/>
      <c r="AP2183" s="882"/>
      <c r="AQ2183" s="882"/>
      <c r="AR2183" s="882"/>
      <c r="AS2183" s="882"/>
      <c r="AT2183" s="882"/>
      <c r="AU2183" s="882"/>
      <c r="AV2183" s="882"/>
      <c r="AW2183" s="882"/>
      <c r="AX2183" s="882"/>
      <c r="AY2183" s="882"/>
      <c r="AZ2183" s="882"/>
      <c r="BA2183" s="882"/>
      <c r="BB2183" s="882"/>
      <c r="BC2183" s="882"/>
      <c r="BD2183" s="882"/>
      <c r="BE2183" s="882"/>
      <c r="BF2183" s="882"/>
      <c r="BG2183" s="887"/>
      <c r="BH2183" s="888"/>
      <c r="BI2183" s="888"/>
      <c r="BJ2183" s="888"/>
      <c r="BK2183" s="888"/>
      <c r="BL2183" s="889"/>
      <c r="BM2183" s="477"/>
      <c r="BN2183" s="328"/>
      <c r="BO2183" s="101"/>
      <c r="BP2183" s="101"/>
      <c r="BQ2183" s="101"/>
      <c r="BR2183" s="101"/>
      <c r="BS2183" s="101"/>
      <c r="BT2183" s="101"/>
      <c r="BU2183" s="101"/>
      <c r="BV2183" s="101"/>
      <c r="BW2183" s="101"/>
      <c r="BX2183" s="101"/>
      <c r="BY2183" s="101"/>
      <c r="BZ2183" s="101"/>
      <c r="CA2183" s="101"/>
      <c r="CB2183" s="101"/>
      <c r="CC2183" s="101"/>
    </row>
    <row r="2184" spans="1:82" s="14" customFormat="1" ht="12.6" customHeight="1">
      <c r="A2184" s="90"/>
      <c r="B2184" s="972"/>
      <c r="C2184" s="973"/>
      <c r="D2184" s="974"/>
      <c r="E2184" s="1027"/>
      <c r="F2184" s="886"/>
      <c r="G2184" s="886"/>
      <c r="H2184" s="886"/>
      <c r="I2184" s="886"/>
      <c r="J2184" s="886"/>
      <c r="K2184" s="886"/>
      <c r="L2184" s="886"/>
      <c r="M2184" s="886"/>
      <c r="N2184" s="886"/>
      <c r="O2184" s="886"/>
      <c r="P2184" s="886"/>
      <c r="Q2184" s="886"/>
      <c r="R2184" s="886"/>
      <c r="S2184" s="886"/>
      <c r="T2184" s="886"/>
      <c r="U2184" s="886"/>
      <c r="V2184" s="886"/>
      <c r="W2184" s="886"/>
      <c r="X2184" s="886"/>
      <c r="Y2184" s="886"/>
      <c r="Z2184" s="886"/>
      <c r="AA2184" s="886"/>
      <c r="AB2184" s="886"/>
      <c r="AC2184" s="886"/>
      <c r="AD2184" s="886"/>
      <c r="AE2184" s="886"/>
      <c r="AF2184" s="886"/>
      <c r="AG2184" s="886"/>
      <c r="AH2184" s="886"/>
      <c r="AI2184" s="886"/>
      <c r="AJ2184" s="886"/>
      <c r="AK2184" s="886"/>
      <c r="AL2184" s="886"/>
      <c r="AM2184" s="886"/>
      <c r="AN2184" s="886"/>
      <c r="AO2184" s="886"/>
      <c r="AP2184" s="886"/>
      <c r="AQ2184" s="886"/>
      <c r="AR2184" s="886"/>
      <c r="AS2184" s="886"/>
      <c r="AT2184" s="886"/>
      <c r="AU2184" s="886"/>
      <c r="AV2184" s="886"/>
      <c r="AW2184" s="886"/>
      <c r="AX2184" s="886"/>
      <c r="AY2184" s="886"/>
      <c r="AZ2184" s="886"/>
      <c r="BA2184" s="886"/>
      <c r="BB2184" s="886"/>
      <c r="BC2184" s="886"/>
      <c r="BD2184" s="886"/>
      <c r="BE2184" s="886"/>
      <c r="BF2184" s="886"/>
      <c r="BG2184" s="887"/>
      <c r="BH2184" s="888"/>
      <c r="BI2184" s="888"/>
      <c r="BJ2184" s="888"/>
      <c r="BK2184" s="888"/>
      <c r="BL2184" s="889"/>
      <c r="BM2184" s="477"/>
      <c r="BN2184" s="328"/>
      <c r="BO2184" s="101"/>
      <c r="BP2184" s="101"/>
      <c r="BQ2184" s="101"/>
      <c r="BR2184" s="101"/>
      <c r="BS2184" s="101"/>
      <c r="BT2184" s="101"/>
      <c r="BU2184" s="101"/>
      <c r="BV2184" s="101"/>
      <c r="BW2184" s="101"/>
      <c r="BX2184" s="101"/>
      <c r="BY2184" s="101"/>
      <c r="BZ2184" s="101"/>
      <c r="CA2184" s="101"/>
      <c r="CB2184" s="101"/>
      <c r="CC2184" s="101"/>
    </row>
    <row r="2185" spans="1:82" s="14" customFormat="1" ht="12.6" customHeight="1">
      <c r="A2185" s="90"/>
      <c r="B2185" s="975"/>
      <c r="C2185" s="976"/>
      <c r="D2185" s="977"/>
      <c r="E2185" s="883"/>
      <c r="F2185" s="884"/>
      <c r="G2185" s="884"/>
      <c r="H2185" s="884"/>
      <c r="I2185" s="884"/>
      <c r="J2185" s="884"/>
      <c r="K2185" s="884"/>
      <c r="L2185" s="884"/>
      <c r="M2185" s="884"/>
      <c r="N2185" s="884"/>
      <c r="O2185" s="884"/>
      <c r="P2185" s="884"/>
      <c r="Q2185" s="884"/>
      <c r="R2185" s="884"/>
      <c r="S2185" s="884"/>
      <c r="T2185" s="884"/>
      <c r="U2185" s="884"/>
      <c r="V2185" s="884"/>
      <c r="W2185" s="884"/>
      <c r="X2185" s="884"/>
      <c r="Y2185" s="884"/>
      <c r="Z2185" s="884"/>
      <c r="AA2185" s="884"/>
      <c r="AB2185" s="884"/>
      <c r="AC2185" s="884"/>
      <c r="AD2185" s="884"/>
      <c r="AE2185" s="884"/>
      <c r="AF2185" s="884"/>
      <c r="AG2185" s="884"/>
      <c r="AH2185" s="884"/>
      <c r="AI2185" s="884"/>
      <c r="AJ2185" s="884"/>
      <c r="AK2185" s="884"/>
      <c r="AL2185" s="884"/>
      <c r="AM2185" s="884"/>
      <c r="AN2185" s="884"/>
      <c r="AO2185" s="884"/>
      <c r="AP2185" s="884"/>
      <c r="AQ2185" s="884"/>
      <c r="AR2185" s="884"/>
      <c r="AS2185" s="884"/>
      <c r="AT2185" s="884"/>
      <c r="AU2185" s="884"/>
      <c r="AV2185" s="884"/>
      <c r="AW2185" s="884"/>
      <c r="AX2185" s="884"/>
      <c r="AY2185" s="884"/>
      <c r="AZ2185" s="884"/>
      <c r="BA2185" s="884"/>
      <c r="BB2185" s="884"/>
      <c r="BC2185" s="884"/>
      <c r="BD2185" s="884"/>
      <c r="BE2185" s="884"/>
      <c r="BF2185" s="884"/>
      <c r="BG2185" s="887"/>
      <c r="BH2185" s="888"/>
      <c r="BI2185" s="888"/>
      <c r="BJ2185" s="888"/>
      <c r="BK2185" s="888"/>
      <c r="BL2185" s="889"/>
      <c r="BM2185" s="477"/>
      <c r="BN2185" s="328"/>
      <c r="BO2185" s="101"/>
      <c r="BP2185" s="101"/>
      <c r="BQ2185" s="101"/>
      <c r="BR2185" s="101"/>
      <c r="BS2185" s="101"/>
      <c r="BT2185" s="101"/>
      <c r="BU2185" s="101"/>
      <c r="BV2185" s="101"/>
      <c r="BW2185" s="101"/>
      <c r="BX2185" s="101"/>
      <c r="BY2185" s="101"/>
      <c r="BZ2185" s="101"/>
      <c r="CA2185" s="101"/>
      <c r="CB2185" s="101"/>
      <c r="CC2185" s="101"/>
    </row>
    <row r="2186" spans="1:82" s="35" customFormat="1" ht="12.6" customHeight="1">
      <c r="A2186" s="36"/>
      <c r="B2186" s="969" t="s">
        <v>61</v>
      </c>
      <c r="C2186" s="970"/>
      <c r="D2186" s="971"/>
      <c r="E2186" s="881" t="s">
        <v>908</v>
      </c>
      <c r="F2186" s="882"/>
      <c r="G2186" s="882"/>
      <c r="H2186" s="882"/>
      <c r="I2186" s="882"/>
      <c r="J2186" s="882"/>
      <c r="K2186" s="882"/>
      <c r="L2186" s="882"/>
      <c r="M2186" s="882"/>
      <c r="N2186" s="882"/>
      <c r="O2186" s="882"/>
      <c r="P2186" s="882"/>
      <c r="Q2186" s="882"/>
      <c r="R2186" s="882"/>
      <c r="S2186" s="882"/>
      <c r="T2186" s="882"/>
      <c r="U2186" s="882"/>
      <c r="V2186" s="882"/>
      <c r="W2186" s="882"/>
      <c r="X2186" s="882"/>
      <c r="Y2186" s="882"/>
      <c r="Z2186" s="882"/>
      <c r="AA2186" s="882"/>
      <c r="AB2186" s="882"/>
      <c r="AC2186" s="882"/>
      <c r="AD2186" s="882"/>
      <c r="AE2186" s="882"/>
      <c r="AF2186" s="882"/>
      <c r="AG2186" s="882"/>
      <c r="AH2186" s="882"/>
      <c r="AI2186" s="882"/>
      <c r="AJ2186" s="882"/>
      <c r="AK2186" s="882"/>
      <c r="AL2186" s="882"/>
      <c r="AM2186" s="882"/>
      <c r="AN2186" s="882"/>
      <c r="AO2186" s="882"/>
      <c r="AP2186" s="882"/>
      <c r="AQ2186" s="882"/>
      <c r="AR2186" s="882"/>
      <c r="AS2186" s="882"/>
      <c r="AT2186" s="882"/>
      <c r="AU2186" s="882"/>
      <c r="AV2186" s="882"/>
      <c r="AW2186" s="882"/>
      <c r="AX2186" s="882"/>
      <c r="AY2186" s="882"/>
      <c r="AZ2186" s="882"/>
      <c r="BA2186" s="882"/>
      <c r="BB2186" s="882"/>
      <c r="BC2186" s="882"/>
      <c r="BD2186" s="882"/>
      <c r="BE2186" s="882"/>
      <c r="BF2186" s="882"/>
      <c r="BG2186" s="887"/>
      <c r="BH2186" s="888"/>
      <c r="BI2186" s="888"/>
      <c r="BJ2186" s="888"/>
      <c r="BK2186" s="888"/>
      <c r="BL2186" s="889"/>
      <c r="BM2186" s="477"/>
      <c r="BN2186" s="469"/>
      <c r="BO2186" s="130"/>
      <c r="BP2186" s="130"/>
      <c r="BQ2186" s="130"/>
      <c r="BR2186" s="130"/>
      <c r="BS2186" s="130"/>
      <c r="BT2186" s="130"/>
      <c r="BU2186" s="130"/>
      <c r="BV2186" s="130"/>
      <c r="BW2186" s="130"/>
      <c r="BX2186" s="130"/>
      <c r="BY2186" s="130"/>
      <c r="BZ2186" s="130"/>
      <c r="CA2186" s="130"/>
      <c r="CB2186" s="130"/>
      <c r="CC2186" s="130"/>
    </row>
    <row r="2187" spans="1:82" s="35" customFormat="1" ht="12.6" customHeight="1">
      <c r="A2187" s="36"/>
      <c r="B2187" s="975"/>
      <c r="C2187" s="976"/>
      <c r="D2187" s="977"/>
      <c r="E2187" s="883"/>
      <c r="F2187" s="884"/>
      <c r="G2187" s="884"/>
      <c r="H2187" s="884"/>
      <c r="I2187" s="884"/>
      <c r="J2187" s="884"/>
      <c r="K2187" s="884"/>
      <c r="L2187" s="884"/>
      <c r="M2187" s="884"/>
      <c r="N2187" s="884"/>
      <c r="O2187" s="884"/>
      <c r="P2187" s="884"/>
      <c r="Q2187" s="884"/>
      <c r="R2187" s="884"/>
      <c r="S2187" s="884"/>
      <c r="T2187" s="884"/>
      <c r="U2187" s="884"/>
      <c r="V2187" s="884"/>
      <c r="W2187" s="884"/>
      <c r="X2187" s="884"/>
      <c r="Y2187" s="884"/>
      <c r="Z2187" s="884"/>
      <c r="AA2187" s="884"/>
      <c r="AB2187" s="884"/>
      <c r="AC2187" s="884"/>
      <c r="AD2187" s="884"/>
      <c r="AE2187" s="884"/>
      <c r="AF2187" s="884"/>
      <c r="AG2187" s="884"/>
      <c r="AH2187" s="884"/>
      <c r="AI2187" s="884"/>
      <c r="AJ2187" s="884"/>
      <c r="AK2187" s="884"/>
      <c r="AL2187" s="884"/>
      <c r="AM2187" s="884"/>
      <c r="AN2187" s="884"/>
      <c r="AO2187" s="884"/>
      <c r="AP2187" s="884"/>
      <c r="AQ2187" s="884"/>
      <c r="AR2187" s="884"/>
      <c r="AS2187" s="884"/>
      <c r="AT2187" s="884"/>
      <c r="AU2187" s="884"/>
      <c r="AV2187" s="884"/>
      <c r="AW2187" s="884"/>
      <c r="AX2187" s="884"/>
      <c r="AY2187" s="884"/>
      <c r="AZ2187" s="884"/>
      <c r="BA2187" s="884"/>
      <c r="BB2187" s="884"/>
      <c r="BC2187" s="884"/>
      <c r="BD2187" s="884"/>
      <c r="BE2187" s="884"/>
      <c r="BF2187" s="884"/>
      <c r="BG2187" s="887"/>
      <c r="BH2187" s="888"/>
      <c r="BI2187" s="888"/>
      <c r="BJ2187" s="888"/>
      <c r="BK2187" s="888"/>
      <c r="BL2187" s="889"/>
      <c r="BM2187" s="477"/>
      <c r="BN2187" s="469"/>
      <c r="BO2187" s="130"/>
      <c r="BP2187" s="130"/>
      <c r="BQ2187" s="130"/>
      <c r="BR2187" s="130"/>
      <c r="BS2187" s="130"/>
      <c r="BT2187" s="130"/>
      <c r="BU2187" s="130"/>
      <c r="BV2187" s="130"/>
      <c r="BW2187" s="130"/>
      <c r="BX2187" s="130"/>
      <c r="BY2187" s="130"/>
      <c r="BZ2187" s="130"/>
      <c r="CA2187" s="130"/>
      <c r="CB2187" s="130"/>
      <c r="CC2187" s="130"/>
    </row>
    <row r="2188" spans="1:82" s="15" customFormat="1" ht="18" customHeight="1">
      <c r="A2188" s="90"/>
      <c r="B2188" s="925" t="s">
        <v>909</v>
      </c>
      <c r="C2188" s="926"/>
      <c r="D2188" s="926"/>
      <c r="E2188" s="926"/>
      <c r="F2188" s="926"/>
      <c r="G2188" s="926"/>
      <c r="H2188" s="926"/>
      <c r="I2188" s="926"/>
      <c r="J2188" s="926"/>
      <c r="K2188" s="926"/>
      <c r="L2188" s="926"/>
      <c r="M2188" s="926"/>
      <c r="N2188" s="926"/>
      <c r="O2188" s="926"/>
      <c r="P2188" s="926"/>
      <c r="Q2188" s="926"/>
      <c r="R2188" s="926"/>
      <c r="S2188" s="926"/>
      <c r="T2188" s="926"/>
      <c r="U2188" s="926"/>
      <c r="V2188" s="926"/>
      <c r="W2188" s="926"/>
      <c r="X2188" s="926"/>
      <c r="Y2188" s="926"/>
      <c r="Z2188" s="926"/>
      <c r="AA2188" s="926"/>
      <c r="AB2188" s="926"/>
      <c r="AC2188" s="926"/>
      <c r="AD2188" s="926"/>
      <c r="AE2188" s="926"/>
      <c r="AF2188" s="926"/>
      <c r="AG2188" s="926"/>
      <c r="AH2188" s="926"/>
      <c r="AI2188" s="926"/>
      <c r="AJ2188" s="926"/>
      <c r="AK2188" s="926"/>
      <c r="AL2188" s="926"/>
      <c r="AM2188" s="926"/>
      <c r="AN2188" s="926"/>
      <c r="AO2188" s="926"/>
      <c r="AP2188" s="926"/>
      <c r="AQ2188" s="926"/>
      <c r="AR2188" s="926"/>
      <c r="AS2188" s="926"/>
      <c r="AT2188" s="926"/>
      <c r="AU2188" s="926"/>
      <c r="AV2188" s="926"/>
      <c r="AW2188" s="926"/>
      <c r="AX2188" s="926"/>
      <c r="AY2188" s="926"/>
      <c r="AZ2188" s="926"/>
      <c r="BA2188" s="926"/>
      <c r="BB2188" s="926"/>
      <c r="BC2188" s="926"/>
      <c r="BD2188" s="926"/>
      <c r="BE2188" s="926"/>
      <c r="BF2188" s="926"/>
      <c r="BG2188" s="926"/>
      <c r="BH2188" s="926"/>
      <c r="BI2188" s="926"/>
      <c r="BJ2188" s="926"/>
      <c r="BK2188" s="926"/>
      <c r="BL2188" s="927"/>
      <c r="BM2188" s="473"/>
      <c r="BN2188" s="467"/>
      <c r="BO2188" s="103"/>
      <c r="BP2188" s="103"/>
      <c r="BQ2188" s="103"/>
      <c r="BR2188" s="103"/>
      <c r="BS2188" s="103"/>
      <c r="BT2188" s="103"/>
      <c r="BU2188" s="103"/>
      <c r="BV2188" s="103"/>
    </row>
    <row r="2189" spans="1:82" s="16" customFormat="1" ht="12.6" customHeight="1">
      <c r="A2189" s="262"/>
      <c r="B2189" s="969" t="s">
        <v>44</v>
      </c>
      <c r="C2189" s="970"/>
      <c r="D2189" s="971"/>
      <c r="E2189" s="881" t="s">
        <v>910</v>
      </c>
      <c r="F2189" s="882"/>
      <c r="G2189" s="882"/>
      <c r="H2189" s="882"/>
      <c r="I2189" s="882"/>
      <c r="J2189" s="882"/>
      <c r="K2189" s="882"/>
      <c r="L2189" s="882"/>
      <c r="M2189" s="882"/>
      <c r="N2189" s="882"/>
      <c r="O2189" s="882"/>
      <c r="P2189" s="882"/>
      <c r="Q2189" s="882"/>
      <c r="R2189" s="882"/>
      <c r="S2189" s="882"/>
      <c r="T2189" s="882"/>
      <c r="U2189" s="882"/>
      <c r="V2189" s="882"/>
      <c r="W2189" s="882"/>
      <c r="X2189" s="882"/>
      <c r="Y2189" s="882"/>
      <c r="Z2189" s="882"/>
      <c r="AA2189" s="882"/>
      <c r="AB2189" s="882"/>
      <c r="AC2189" s="882"/>
      <c r="AD2189" s="882"/>
      <c r="AE2189" s="882"/>
      <c r="AF2189" s="882"/>
      <c r="AG2189" s="882"/>
      <c r="AH2189" s="882"/>
      <c r="AI2189" s="882"/>
      <c r="AJ2189" s="882"/>
      <c r="AK2189" s="882"/>
      <c r="AL2189" s="882"/>
      <c r="AM2189" s="882"/>
      <c r="AN2189" s="882"/>
      <c r="AO2189" s="882"/>
      <c r="AP2189" s="882"/>
      <c r="AQ2189" s="882"/>
      <c r="AR2189" s="882"/>
      <c r="AS2189" s="882"/>
      <c r="AT2189" s="882"/>
      <c r="AU2189" s="882"/>
      <c r="AV2189" s="882"/>
      <c r="AW2189" s="882"/>
      <c r="AX2189" s="882"/>
      <c r="AY2189" s="882"/>
      <c r="AZ2189" s="882"/>
      <c r="BA2189" s="882"/>
      <c r="BB2189" s="882"/>
      <c r="BC2189" s="882"/>
      <c r="BD2189" s="882"/>
      <c r="BE2189" s="882"/>
      <c r="BF2189" s="882"/>
      <c r="BG2189" s="893"/>
      <c r="BH2189" s="894"/>
      <c r="BI2189" s="894"/>
      <c r="BJ2189" s="894"/>
      <c r="BK2189" s="894"/>
      <c r="BL2189" s="895"/>
      <c r="BM2189" s="477"/>
      <c r="BN2189" s="142"/>
      <c r="BO2189" s="137"/>
      <c r="BP2189" s="137"/>
      <c r="BQ2189" s="137"/>
      <c r="BR2189" s="137"/>
      <c r="BS2189" s="137"/>
      <c r="BT2189" s="137"/>
      <c r="BU2189" s="137"/>
      <c r="BV2189" s="137"/>
      <c r="BW2189" s="137"/>
      <c r="BX2189" s="137"/>
      <c r="BY2189" s="137"/>
      <c r="BZ2189" s="137"/>
      <c r="CA2189" s="137"/>
      <c r="CB2189" s="137"/>
      <c r="CC2189" s="137"/>
      <c r="CD2189" s="137"/>
    </row>
    <row r="2190" spans="1:82" s="16" customFormat="1" ht="12.6" customHeight="1">
      <c r="A2190" s="262"/>
      <c r="B2190" s="972"/>
      <c r="C2190" s="973"/>
      <c r="D2190" s="974"/>
      <c r="E2190" s="1027"/>
      <c r="F2190" s="886"/>
      <c r="G2190" s="886"/>
      <c r="H2190" s="886"/>
      <c r="I2190" s="886"/>
      <c r="J2190" s="886"/>
      <c r="K2190" s="886"/>
      <c r="L2190" s="886"/>
      <c r="M2190" s="886"/>
      <c r="N2190" s="886"/>
      <c r="O2190" s="886"/>
      <c r="P2190" s="886"/>
      <c r="Q2190" s="886"/>
      <c r="R2190" s="886"/>
      <c r="S2190" s="886"/>
      <c r="T2190" s="886"/>
      <c r="U2190" s="886"/>
      <c r="V2190" s="886"/>
      <c r="W2190" s="886"/>
      <c r="X2190" s="886"/>
      <c r="Y2190" s="886"/>
      <c r="Z2190" s="886"/>
      <c r="AA2190" s="886"/>
      <c r="AB2190" s="886"/>
      <c r="AC2190" s="886"/>
      <c r="AD2190" s="886"/>
      <c r="AE2190" s="886"/>
      <c r="AF2190" s="886"/>
      <c r="AG2190" s="886"/>
      <c r="AH2190" s="886"/>
      <c r="AI2190" s="886"/>
      <c r="AJ2190" s="886"/>
      <c r="AK2190" s="886"/>
      <c r="AL2190" s="886"/>
      <c r="AM2190" s="886"/>
      <c r="AN2190" s="886"/>
      <c r="AO2190" s="886"/>
      <c r="AP2190" s="886"/>
      <c r="AQ2190" s="886"/>
      <c r="AR2190" s="886"/>
      <c r="AS2190" s="886"/>
      <c r="AT2190" s="886"/>
      <c r="AU2190" s="886"/>
      <c r="AV2190" s="886"/>
      <c r="AW2190" s="886"/>
      <c r="AX2190" s="886"/>
      <c r="AY2190" s="886"/>
      <c r="AZ2190" s="886"/>
      <c r="BA2190" s="886"/>
      <c r="BB2190" s="886"/>
      <c r="BC2190" s="886"/>
      <c r="BD2190" s="886"/>
      <c r="BE2190" s="886"/>
      <c r="BF2190" s="886"/>
      <c r="BG2190" s="1030"/>
      <c r="BH2190" s="1031"/>
      <c r="BI2190" s="1031"/>
      <c r="BJ2190" s="1031"/>
      <c r="BK2190" s="1031"/>
      <c r="BL2190" s="1032"/>
      <c r="BM2190" s="477"/>
      <c r="BN2190" s="142"/>
      <c r="BO2190" s="137"/>
      <c r="BP2190" s="137"/>
      <c r="BQ2190" s="137"/>
      <c r="BR2190" s="137"/>
      <c r="BS2190" s="137"/>
      <c r="BT2190" s="137"/>
      <c r="BU2190" s="137"/>
      <c r="BV2190" s="137"/>
      <c r="BW2190" s="137"/>
      <c r="BX2190" s="137"/>
      <c r="BY2190" s="137"/>
      <c r="BZ2190" s="137"/>
      <c r="CA2190" s="137"/>
      <c r="CB2190" s="137"/>
      <c r="CC2190" s="137"/>
      <c r="CD2190" s="137"/>
    </row>
    <row r="2191" spans="1:82" s="16" customFormat="1" ht="12.6" customHeight="1">
      <c r="A2191" s="262"/>
      <c r="B2191" s="975"/>
      <c r="C2191" s="976"/>
      <c r="D2191" s="977"/>
      <c r="E2191" s="883"/>
      <c r="F2191" s="884"/>
      <c r="G2191" s="884"/>
      <c r="H2191" s="884"/>
      <c r="I2191" s="884"/>
      <c r="J2191" s="884"/>
      <c r="K2191" s="884"/>
      <c r="L2191" s="884"/>
      <c r="M2191" s="884"/>
      <c r="N2191" s="884"/>
      <c r="O2191" s="884"/>
      <c r="P2191" s="884"/>
      <c r="Q2191" s="884"/>
      <c r="R2191" s="884"/>
      <c r="S2191" s="884"/>
      <c r="T2191" s="884"/>
      <c r="U2191" s="884"/>
      <c r="V2191" s="884"/>
      <c r="W2191" s="884"/>
      <c r="X2191" s="884"/>
      <c r="Y2191" s="884"/>
      <c r="Z2191" s="884"/>
      <c r="AA2191" s="884"/>
      <c r="AB2191" s="884"/>
      <c r="AC2191" s="884"/>
      <c r="AD2191" s="884"/>
      <c r="AE2191" s="884"/>
      <c r="AF2191" s="884"/>
      <c r="AG2191" s="884"/>
      <c r="AH2191" s="884"/>
      <c r="AI2191" s="884"/>
      <c r="AJ2191" s="884"/>
      <c r="AK2191" s="884"/>
      <c r="AL2191" s="884"/>
      <c r="AM2191" s="884"/>
      <c r="AN2191" s="884"/>
      <c r="AO2191" s="884"/>
      <c r="AP2191" s="884"/>
      <c r="AQ2191" s="884"/>
      <c r="AR2191" s="884"/>
      <c r="AS2191" s="884"/>
      <c r="AT2191" s="884"/>
      <c r="AU2191" s="884"/>
      <c r="AV2191" s="884"/>
      <c r="AW2191" s="884"/>
      <c r="AX2191" s="884"/>
      <c r="AY2191" s="884"/>
      <c r="AZ2191" s="884"/>
      <c r="BA2191" s="884"/>
      <c r="BB2191" s="884"/>
      <c r="BC2191" s="884"/>
      <c r="BD2191" s="884"/>
      <c r="BE2191" s="884"/>
      <c r="BF2191" s="884"/>
      <c r="BG2191" s="896"/>
      <c r="BH2191" s="897"/>
      <c r="BI2191" s="897"/>
      <c r="BJ2191" s="897"/>
      <c r="BK2191" s="897"/>
      <c r="BL2191" s="898"/>
      <c r="BM2191" s="477"/>
      <c r="BN2191" s="142"/>
      <c r="BO2191" s="137"/>
      <c r="BP2191" s="137"/>
      <c r="BQ2191" s="137"/>
      <c r="BR2191" s="137"/>
      <c r="BS2191" s="137"/>
      <c r="BT2191" s="137"/>
      <c r="BU2191" s="137"/>
      <c r="BV2191" s="137"/>
      <c r="BW2191" s="137"/>
      <c r="BX2191" s="137"/>
      <c r="BY2191" s="137"/>
      <c r="BZ2191" s="137"/>
      <c r="CA2191" s="137"/>
      <c r="CB2191" s="137"/>
      <c r="CC2191" s="137"/>
      <c r="CD2191" s="137"/>
    </row>
    <row r="2192" spans="1:82" s="15" customFormat="1" ht="18" customHeight="1">
      <c r="A2192" s="90"/>
      <c r="B2192" s="925" t="s">
        <v>911</v>
      </c>
      <c r="C2192" s="926"/>
      <c r="D2192" s="926"/>
      <c r="E2192" s="926"/>
      <c r="F2192" s="926"/>
      <c r="G2192" s="926"/>
      <c r="H2192" s="926"/>
      <c r="I2192" s="926"/>
      <c r="J2192" s="926"/>
      <c r="K2192" s="926"/>
      <c r="L2192" s="926"/>
      <c r="M2192" s="926"/>
      <c r="N2192" s="926"/>
      <c r="O2192" s="926"/>
      <c r="P2192" s="926"/>
      <c r="Q2192" s="926"/>
      <c r="R2192" s="926"/>
      <c r="S2192" s="926"/>
      <c r="T2192" s="926"/>
      <c r="U2192" s="926"/>
      <c r="V2192" s="926"/>
      <c r="W2192" s="926"/>
      <c r="X2192" s="926"/>
      <c r="Y2192" s="926"/>
      <c r="Z2192" s="926"/>
      <c r="AA2192" s="926"/>
      <c r="AB2192" s="926"/>
      <c r="AC2192" s="926"/>
      <c r="AD2192" s="926"/>
      <c r="AE2192" s="926"/>
      <c r="AF2192" s="926"/>
      <c r="AG2192" s="926"/>
      <c r="AH2192" s="926"/>
      <c r="AI2192" s="926"/>
      <c r="AJ2192" s="926"/>
      <c r="AK2192" s="926"/>
      <c r="AL2192" s="926"/>
      <c r="AM2192" s="926"/>
      <c r="AN2192" s="926"/>
      <c r="AO2192" s="926"/>
      <c r="AP2192" s="926"/>
      <c r="AQ2192" s="926"/>
      <c r="AR2192" s="926"/>
      <c r="AS2192" s="926"/>
      <c r="AT2192" s="926"/>
      <c r="AU2192" s="926"/>
      <c r="AV2192" s="926"/>
      <c r="AW2192" s="926"/>
      <c r="AX2192" s="926"/>
      <c r="AY2192" s="926"/>
      <c r="AZ2192" s="926"/>
      <c r="BA2192" s="926"/>
      <c r="BB2192" s="926"/>
      <c r="BC2192" s="926"/>
      <c r="BD2192" s="926"/>
      <c r="BE2192" s="926"/>
      <c r="BF2192" s="926"/>
      <c r="BG2192" s="926"/>
      <c r="BH2192" s="926"/>
      <c r="BI2192" s="926"/>
      <c r="BJ2192" s="926"/>
      <c r="BK2192" s="926"/>
      <c r="BL2192" s="927"/>
      <c r="BM2192" s="473"/>
      <c r="BN2192" s="467"/>
      <c r="BO2192" s="103"/>
      <c r="BP2192" s="103"/>
      <c r="BQ2192" s="103"/>
      <c r="BR2192" s="103"/>
      <c r="BS2192" s="103"/>
      <c r="BT2192" s="103"/>
      <c r="BU2192" s="103"/>
      <c r="BV2192" s="103"/>
    </row>
    <row r="2193" spans="1:97" s="16" customFormat="1" ht="12.6" customHeight="1">
      <c r="A2193" s="262"/>
      <c r="B2193" s="969" t="s">
        <v>45</v>
      </c>
      <c r="C2193" s="970"/>
      <c r="D2193" s="971"/>
      <c r="E2193" s="881" t="s">
        <v>912</v>
      </c>
      <c r="F2193" s="882"/>
      <c r="G2193" s="882"/>
      <c r="H2193" s="882"/>
      <c r="I2193" s="882"/>
      <c r="J2193" s="882"/>
      <c r="K2193" s="882"/>
      <c r="L2193" s="882"/>
      <c r="M2193" s="882"/>
      <c r="N2193" s="882"/>
      <c r="O2193" s="882"/>
      <c r="P2193" s="882"/>
      <c r="Q2193" s="882"/>
      <c r="R2193" s="882"/>
      <c r="S2193" s="882"/>
      <c r="T2193" s="882"/>
      <c r="U2193" s="882"/>
      <c r="V2193" s="882"/>
      <c r="W2193" s="882"/>
      <c r="X2193" s="882"/>
      <c r="Y2193" s="882"/>
      <c r="Z2193" s="882"/>
      <c r="AA2193" s="882"/>
      <c r="AB2193" s="882"/>
      <c r="AC2193" s="882"/>
      <c r="AD2193" s="882"/>
      <c r="AE2193" s="882"/>
      <c r="AF2193" s="882"/>
      <c r="AG2193" s="882"/>
      <c r="AH2193" s="882"/>
      <c r="AI2193" s="882"/>
      <c r="AJ2193" s="882"/>
      <c r="AK2193" s="882"/>
      <c r="AL2193" s="882"/>
      <c r="AM2193" s="882"/>
      <c r="AN2193" s="882"/>
      <c r="AO2193" s="882"/>
      <c r="AP2193" s="882"/>
      <c r="AQ2193" s="882"/>
      <c r="AR2193" s="882"/>
      <c r="AS2193" s="882"/>
      <c r="AT2193" s="882"/>
      <c r="AU2193" s="882"/>
      <c r="AV2193" s="882"/>
      <c r="AW2193" s="882"/>
      <c r="AX2193" s="882"/>
      <c r="AY2193" s="882"/>
      <c r="AZ2193" s="882"/>
      <c r="BA2193" s="882"/>
      <c r="BB2193" s="882"/>
      <c r="BC2193" s="882"/>
      <c r="BD2193" s="882"/>
      <c r="BE2193" s="882"/>
      <c r="BF2193" s="882"/>
      <c r="BG2193" s="893"/>
      <c r="BH2193" s="894"/>
      <c r="BI2193" s="894"/>
      <c r="BJ2193" s="894"/>
      <c r="BK2193" s="894"/>
      <c r="BL2193" s="895"/>
      <c r="BM2193" s="477"/>
      <c r="BN2193" s="142"/>
      <c r="BO2193" s="137"/>
      <c r="BP2193" s="137"/>
      <c r="BQ2193" s="137"/>
      <c r="BR2193" s="137"/>
      <c r="BS2193" s="137"/>
      <c r="BT2193" s="137"/>
      <c r="BU2193" s="137"/>
      <c r="BV2193" s="137"/>
      <c r="BW2193" s="137"/>
      <c r="BX2193" s="137"/>
      <c r="BY2193" s="137"/>
      <c r="BZ2193" s="137"/>
      <c r="CA2193" s="137"/>
      <c r="CB2193" s="137"/>
      <c r="CC2193" s="137"/>
      <c r="CD2193" s="137"/>
    </row>
    <row r="2194" spans="1:97" s="16" customFormat="1" ht="12.6" customHeight="1">
      <c r="A2194" s="262"/>
      <c r="B2194" s="972"/>
      <c r="C2194" s="973"/>
      <c r="D2194" s="974"/>
      <c r="E2194" s="1027"/>
      <c r="F2194" s="886"/>
      <c r="G2194" s="886"/>
      <c r="H2194" s="886"/>
      <c r="I2194" s="886"/>
      <c r="J2194" s="886"/>
      <c r="K2194" s="886"/>
      <c r="L2194" s="886"/>
      <c r="M2194" s="886"/>
      <c r="N2194" s="886"/>
      <c r="O2194" s="886"/>
      <c r="P2194" s="886"/>
      <c r="Q2194" s="886"/>
      <c r="R2194" s="886"/>
      <c r="S2194" s="886"/>
      <c r="T2194" s="886"/>
      <c r="U2194" s="886"/>
      <c r="V2194" s="886"/>
      <c r="W2194" s="886"/>
      <c r="X2194" s="886"/>
      <c r="Y2194" s="886"/>
      <c r="Z2194" s="886"/>
      <c r="AA2194" s="886"/>
      <c r="AB2194" s="886"/>
      <c r="AC2194" s="886"/>
      <c r="AD2194" s="886"/>
      <c r="AE2194" s="886"/>
      <c r="AF2194" s="886"/>
      <c r="AG2194" s="886"/>
      <c r="AH2194" s="886"/>
      <c r="AI2194" s="886"/>
      <c r="AJ2194" s="886"/>
      <c r="AK2194" s="886"/>
      <c r="AL2194" s="886"/>
      <c r="AM2194" s="886"/>
      <c r="AN2194" s="886"/>
      <c r="AO2194" s="886"/>
      <c r="AP2194" s="886"/>
      <c r="AQ2194" s="886"/>
      <c r="AR2194" s="886"/>
      <c r="AS2194" s="886"/>
      <c r="AT2194" s="886"/>
      <c r="AU2194" s="886"/>
      <c r="AV2194" s="886"/>
      <c r="AW2194" s="886"/>
      <c r="AX2194" s="886"/>
      <c r="AY2194" s="886"/>
      <c r="AZ2194" s="886"/>
      <c r="BA2194" s="886"/>
      <c r="BB2194" s="886"/>
      <c r="BC2194" s="886"/>
      <c r="BD2194" s="886"/>
      <c r="BE2194" s="886"/>
      <c r="BF2194" s="886"/>
      <c r="BG2194" s="1030"/>
      <c r="BH2194" s="1031"/>
      <c r="BI2194" s="1031"/>
      <c r="BJ2194" s="1031"/>
      <c r="BK2194" s="1031"/>
      <c r="BL2194" s="1032"/>
      <c r="BM2194" s="477"/>
      <c r="BN2194" s="142"/>
      <c r="BO2194" s="137"/>
      <c r="BP2194" s="137"/>
      <c r="BQ2194" s="137"/>
      <c r="BR2194" s="137"/>
      <c r="BS2194" s="137"/>
      <c r="BT2194" s="137"/>
      <c r="BU2194" s="137"/>
      <c r="BV2194" s="137"/>
      <c r="BW2194" s="137"/>
      <c r="BX2194" s="137"/>
      <c r="BY2194" s="137"/>
      <c r="BZ2194" s="137"/>
      <c r="CA2194" s="137"/>
      <c r="CB2194" s="137"/>
      <c r="CC2194" s="137"/>
      <c r="CD2194" s="137"/>
    </row>
    <row r="2195" spans="1:97" s="16" customFormat="1" ht="12.6" customHeight="1">
      <c r="A2195" s="262"/>
      <c r="B2195" s="975"/>
      <c r="C2195" s="976"/>
      <c r="D2195" s="977"/>
      <c r="E2195" s="883"/>
      <c r="F2195" s="884"/>
      <c r="G2195" s="884"/>
      <c r="H2195" s="884"/>
      <c r="I2195" s="884"/>
      <c r="J2195" s="884"/>
      <c r="K2195" s="884"/>
      <c r="L2195" s="884"/>
      <c r="M2195" s="884"/>
      <c r="N2195" s="884"/>
      <c r="O2195" s="884"/>
      <c r="P2195" s="884"/>
      <c r="Q2195" s="884"/>
      <c r="R2195" s="884"/>
      <c r="S2195" s="884"/>
      <c r="T2195" s="884"/>
      <c r="U2195" s="884"/>
      <c r="V2195" s="884"/>
      <c r="W2195" s="884"/>
      <c r="X2195" s="884"/>
      <c r="Y2195" s="884"/>
      <c r="Z2195" s="884"/>
      <c r="AA2195" s="884"/>
      <c r="AB2195" s="884"/>
      <c r="AC2195" s="884"/>
      <c r="AD2195" s="884"/>
      <c r="AE2195" s="884"/>
      <c r="AF2195" s="884"/>
      <c r="AG2195" s="884"/>
      <c r="AH2195" s="884"/>
      <c r="AI2195" s="884"/>
      <c r="AJ2195" s="884"/>
      <c r="AK2195" s="884"/>
      <c r="AL2195" s="884"/>
      <c r="AM2195" s="884"/>
      <c r="AN2195" s="884"/>
      <c r="AO2195" s="884"/>
      <c r="AP2195" s="884"/>
      <c r="AQ2195" s="884"/>
      <c r="AR2195" s="884"/>
      <c r="AS2195" s="884"/>
      <c r="AT2195" s="884"/>
      <c r="AU2195" s="884"/>
      <c r="AV2195" s="884"/>
      <c r="AW2195" s="884"/>
      <c r="AX2195" s="884"/>
      <c r="AY2195" s="884"/>
      <c r="AZ2195" s="884"/>
      <c r="BA2195" s="884"/>
      <c r="BB2195" s="884"/>
      <c r="BC2195" s="884"/>
      <c r="BD2195" s="884"/>
      <c r="BE2195" s="884"/>
      <c r="BF2195" s="884"/>
      <c r="BG2195" s="896"/>
      <c r="BH2195" s="897"/>
      <c r="BI2195" s="897"/>
      <c r="BJ2195" s="897"/>
      <c r="BK2195" s="897"/>
      <c r="BL2195" s="898"/>
      <c r="BM2195" s="477"/>
      <c r="BN2195" s="142"/>
      <c r="BO2195" s="137"/>
      <c r="BP2195" s="137"/>
      <c r="BQ2195" s="137"/>
      <c r="BR2195" s="137"/>
      <c r="BS2195" s="137"/>
      <c r="BT2195" s="137"/>
      <c r="BU2195" s="137"/>
      <c r="BV2195" s="137"/>
      <c r="BW2195" s="137"/>
      <c r="BX2195" s="137"/>
      <c r="BY2195" s="137"/>
      <c r="BZ2195" s="137"/>
      <c r="CA2195" s="137"/>
      <c r="CB2195" s="137"/>
      <c r="CC2195" s="137"/>
      <c r="CD2195" s="137"/>
    </row>
    <row r="2196" spans="1:97" s="827" customFormat="1" ht="9.75" customHeight="1">
      <c r="BG2196" s="828"/>
      <c r="BH2196" s="828"/>
      <c r="BI2196" s="828"/>
      <c r="BJ2196" s="828"/>
      <c r="BK2196" s="828"/>
      <c r="BL2196" s="829"/>
      <c r="BM2196" s="829"/>
      <c r="BN2196" s="829"/>
      <c r="BO2196" s="829"/>
      <c r="BP2196" s="829"/>
      <c r="BQ2196" s="829"/>
      <c r="BR2196" s="829"/>
      <c r="BS2196" s="829"/>
      <c r="BT2196" s="829"/>
      <c r="BU2196" s="829"/>
      <c r="BV2196" s="829"/>
      <c r="BW2196" s="829"/>
      <c r="BX2196" s="829"/>
      <c r="BY2196" s="829"/>
      <c r="BZ2196" s="829"/>
      <c r="CA2196" s="829"/>
    </row>
    <row r="2197" spans="1:97" s="830" customFormat="1" ht="12.75" customHeight="1">
      <c r="B2197" s="831"/>
      <c r="C2197" s="831"/>
      <c r="D2197" s="831"/>
      <c r="E2197" s="858" t="s">
        <v>1513</v>
      </c>
      <c r="F2197" s="859"/>
      <c r="G2197" s="859"/>
      <c r="H2197" s="859"/>
      <c r="I2197" s="859"/>
      <c r="J2197" s="859"/>
      <c r="K2197" s="859"/>
      <c r="L2197" s="859"/>
      <c r="M2197" s="859"/>
      <c r="N2197" s="859"/>
      <c r="O2197" s="859"/>
      <c r="P2197" s="859"/>
      <c r="Q2197" s="859"/>
      <c r="R2197" s="859"/>
      <c r="S2197" s="859"/>
      <c r="T2197" s="859"/>
      <c r="U2197" s="859"/>
      <c r="V2197" s="859"/>
      <c r="W2197" s="859"/>
      <c r="X2197" s="859"/>
      <c r="Y2197" s="859"/>
      <c r="Z2197" s="859"/>
      <c r="AA2197" s="859"/>
      <c r="AB2197" s="859"/>
      <c r="AC2197" s="859"/>
      <c r="AD2197" s="859"/>
      <c r="AE2197" s="860"/>
      <c r="AF2197" s="864"/>
      <c r="AG2197" s="865"/>
      <c r="AH2197" s="865"/>
      <c r="AI2197" s="865"/>
      <c r="AJ2197" s="865"/>
      <c r="AK2197" s="865"/>
      <c r="AL2197" s="865"/>
      <c r="AM2197" s="865"/>
      <c r="AN2197" s="865"/>
      <c r="AO2197" s="865"/>
      <c r="AP2197" s="866"/>
      <c r="AQ2197" s="870" t="s">
        <v>1514</v>
      </c>
      <c r="AR2197" s="870"/>
      <c r="AS2197" s="870"/>
      <c r="AT2197" s="870"/>
      <c r="AU2197" s="870"/>
      <c r="AV2197" s="870"/>
      <c r="AW2197" s="870"/>
      <c r="AX2197" s="870"/>
      <c r="AY2197" s="870"/>
      <c r="AZ2197" s="870"/>
      <c r="BA2197" s="870"/>
      <c r="BB2197" s="870"/>
      <c r="BC2197" s="870"/>
      <c r="BD2197" s="870"/>
      <c r="BE2197" s="870"/>
      <c r="BF2197" s="870"/>
      <c r="BG2197" s="832"/>
      <c r="BH2197" s="832"/>
      <c r="BI2197" s="832"/>
      <c r="BJ2197" s="832"/>
      <c r="BK2197" s="832"/>
      <c r="BL2197" s="832"/>
      <c r="BM2197" s="857" t="s">
        <v>82</v>
      </c>
      <c r="BN2197" s="857"/>
      <c r="BO2197" s="857"/>
      <c r="BP2197" s="857"/>
      <c r="BQ2197" s="857"/>
      <c r="BR2197" s="857"/>
      <c r="BS2197" s="857"/>
      <c r="BT2197" s="857"/>
      <c r="BU2197" s="857"/>
      <c r="BV2197" s="857"/>
      <c r="BW2197" s="857"/>
      <c r="BX2197" s="832"/>
      <c r="BY2197" s="832"/>
      <c r="BZ2197" s="832"/>
      <c r="CA2197" s="832"/>
      <c r="CB2197" s="832"/>
      <c r="CC2197" s="832"/>
      <c r="CD2197" s="832"/>
      <c r="CE2197" s="832"/>
      <c r="CF2197" s="832"/>
      <c r="CG2197" s="832"/>
      <c r="CH2197" s="832"/>
      <c r="CK2197" s="833"/>
      <c r="CL2197" s="834"/>
      <c r="CM2197" s="834"/>
      <c r="CN2197" s="834"/>
      <c r="CO2197" s="834"/>
      <c r="CP2197" s="834"/>
      <c r="CQ2197" s="834"/>
      <c r="CR2197" s="834"/>
      <c r="CS2197" s="834"/>
    </row>
    <row r="2198" spans="1:97" s="830" customFormat="1" ht="12.75" customHeight="1">
      <c r="B2198" s="831"/>
      <c r="C2198" s="831"/>
      <c r="D2198" s="831"/>
      <c r="E2198" s="861"/>
      <c r="F2198" s="862"/>
      <c r="G2198" s="862"/>
      <c r="H2198" s="862"/>
      <c r="I2198" s="862"/>
      <c r="J2198" s="862"/>
      <c r="K2198" s="862"/>
      <c r="L2198" s="862"/>
      <c r="M2198" s="862"/>
      <c r="N2198" s="862"/>
      <c r="O2198" s="862"/>
      <c r="P2198" s="862"/>
      <c r="Q2198" s="862"/>
      <c r="R2198" s="862"/>
      <c r="S2198" s="862"/>
      <c r="T2198" s="862"/>
      <c r="U2198" s="862"/>
      <c r="V2198" s="862"/>
      <c r="W2198" s="862"/>
      <c r="X2198" s="862"/>
      <c r="Y2198" s="862"/>
      <c r="Z2198" s="862"/>
      <c r="AA2198" s="862"/>
      <c r="AB2198" s="862"/>
      <c r="AC2198" s="862"/>
      <c r="AD2198" s="862"/>
      <c r="AE2198" s="863"/>
      <c r="AF2198" s="867"/>
      <c r="AG2198" s="868"/>
      <c r="AH2198" s="868"/>
      <c r="AI2198" s="868"/>
      <c r="AJ2198" s="868"/>
      <c r="AK2198" s="868"/>
      <c r="AL2198" s="868"/>
      <c r="AM2198" s="868"/>
      <c r="AN2198" s="868"/>
      <c r="AO2198" s="868"/>
      <c r="AP2198" s="869"/>
      <c r="AQ2198" s="870"/>
      <c r="AR2198" s="870"/>
      <c r="AS2198" s="870"/>
      <c r="AT2198" s="870"/>
      <c r="AU2198" s="870"/>
      <c r="AV2198" s="870"/>
      <c r="AW2198" s="870"/>
      <c r="AX2198" s="870"/>
      <c r="AY2198" s="870"/>
      <c r="AZ2198" s="870"/>
      <c r="BA2198" s="870"/>
      <c r="BB2198" s="870"/>
      <c r="BC2198" s="870"/>
      <c r="BD2198" s="870"/>
      <c r="BE2198" s="870"/>
      <c r="BF2198" s="870"/>
      <c r="BG2198" s="832"/>
      <c r="BH2198" s="832"/>
      <c r="BI2198" s="832"/>
      <c r="BJ2198" s="832"/>
      <c r="BK2198" s="832"/>
      <c r="BL2198" s="832"/>
      <c r="BM2198" s="832"/>
      <c r="BN2198" s="832"/>
      <c r="BO2198" s="832"/>
      <c r="BP2198" s="832"/>
      <c r="BQ2198" s="832"/>
      <c r="BR2198" s="832"/>
      <c r="BS2198" s="832"/>
      <c r="BT2198" s="832"/>
      <c r="BU2198" s="832"/>
      <c r="BV2198" s="832"/>
      <c r="BW2198" s="832"/>
      <c r="BX2198" s="832"/>
      <c r="BY2198" s="832"/>
      <c r="BZ2198" s="832"/>
      <c r="CA2198" s="832"/>
      <c r="CB2198" s="832"/>
      <c r="CC2198" s="832"/>
      <c r="CD2198" s="832"/>
      <c r="CE2198" s="832"/>
      <c r="CF2198" s="832"/>
      <c r="CG2198" s="832"/>
      <c r="CH2198" s="832"/>
      <c r="CK2198" s="833"/>
      <c r="CL2198" s="833"/>
      <c r="CM2198" s="833"/>
      <c r="CN2198" s="833"/>
      <c r="CO2198" s="833"/>
      <c r="CP2198" s="834"/>
      <c r="CQ2198" s="834"/>
      <c r="CR2198" s="834"/>
      <c r="CS2198" s="834"/>
    </row>
    <row r="2199" spans="1:97" s="16" customFormat="1" ht="12.6" customHeight="1">
      <c r="A2199" s="262"/>
      <c r="B2199" s="458"/>
      <c r="C2199" s="458"/>
      <c r="D2199" s="458"/>
      <c r="E2199" s="459"/>
      <c r="F2199" s="459"/>
      <c r="G2199" s="459"/>
      <c r="H2199" s="459"/>
      <c r="I2199" s="459"/>
      <c r="J2199" s="459"/>
      <c r="K2199" s="459"/>
      <c r="L2199" s="459"/>
      <c r="M2199" s="459"/>
      <c r="N2199" s="459"/>
      <c r="O2199" s="459"/>
      <c r="P2199" s="459"/>
      <c r="Q2199" s="459"/>
      <c r="R2199" s="459"/>
      <c r="S2199" s="459"/>
      <c r="T2199" s="459"/>
      <c r="U2199" s="459"/>
      <c r="V2199" s="459"/>
      <c r="W2199" s="459"/>
      <c r="X2199" s="459"/>
      <c r="Y2199" s="459"/>
      <c r="Z2199" s="459"/>
      <c r="AA2199" s="459"/>
      <c r="AB2199" s="459"/>
      <c r="AC2199" s="459"/>
      <c r="AD2199" s="459"/>
      <c r="AE2199" s="459"/>
      <c r="AF2199" s="459"/>
      <c r="AG2199" s="459"/>
      <c r="AH2199" s="459"/>
      <c r="AI2199" s="459"/>
      <c r="AJ2199" s="459"/>
      <c r="AK2199" s="459"/>
      <c r="AL2199" s="459"/>
      <c r="AM2199" s="459"/>
      <c r="AN2199" s="459"/>
      <c r="AO2199" s="459"/>
      <c r="AP2199" s="459"/>
      <c r="AQ2199" s="459"/>
      <c r="AR2199" s="459"/>
      <c r="AS2199" s="459"/>
      <c r="AT2199" s="459"/>
      <c r="AU2199" s="459"/>
      <c r="AV2199" s="459"/>
      <c r="AW2199" s="459"/>
      <c r="AX2199" s="459"/>
      <c r="AY2199" s="459"/>
      <c r="AZ2199" s="459"/>
      <c r="BA2199" s="459"/>
      <c r="BB2199" s="459"/>
      <c r="BC2199" s="459"/>
      <c r="BD2199" s="459"/>
      <c r="BE2199" s="459"/>
      <c r="BF2199" s="459"/>
      <c r="BG2199" s="459"/>
      <c r="BH2199" s="459"/>
      <c r="BI2199" s="479"/>
      <c r="BJ2199" s="479"/>
      <c r="BK2199" s="479"/>
      <c r="BL2199" s="479"/>
      <c r="BM2199" s="478"/>
      <c r="BN2199" s="142"/>
      <c r="BO2199" s="137"/>
      <c r="BP2199" s="137"/>
      <c r="BQ2199" s="137"/>
      <c r="BR2199" s="137"/>
      <c r="BS2199" s="137"/>
      <c r="BT2199" s="137"/>
      <c r="BU2199" s="137"/>
      <c r="BV2199" s="137"/>
      <c r="BW2199" s="137"/>
      <c r="BX2199" s="137"/>
      <c r="BY2199" s="137"/>
      <c r="BZ2199" s="137"/>
      <c r="CA2199" s="137"/>
      <c r="CB2199" s="137"/>
      <c r="CC2199" s="137"/>
      <c r="CD2199" s="137"/>
    </row>
    <row r="2200" spans="1:97" ht="19.5" customHeight="1">
      <c r="A2200" s="113" t="s">
        <v>1078</v>
      </c>
      <c r="B2200" s="90"/>
      <c r="C2200" s="90"/>
      <c r="D2200" s="11"/>
      <c r="E2200" s="12"/>
      <c r="F2200" s="12"/>
      <c r="G2200" s="12"/>
      <c r="H2200" s="12"/>
      <c r="I2200" s="12"/>
      <c r="J2200" s="12"/>
      <c r="K2200" s="12"/>
      <c r="L2200" s="12"/>
      <c r="M2200" s="12"/>
      <c r="N2200" s="12"/>
      <c r="O2200" s="12"/>
      <c r="P2200" s="12"/>
      <c r="Q2200" s="12"/>
      <c r="R2200" s="12"/>
      <c r="S2200" s="12"/>
      <c r="T2200" s="12"/>
      <c r="U2200" s="12"/>
      <c r="V2200" s="12"/>
      <c r="W2200" s="13"/>
      <c r="X2200" s="13"/>
      <c r="Y2200" s="13"/>
      <c r="Z2200" s="13"/>
      <c r="AA2200" s="13"/>
      <c r="AB2200" s="13"/>
      <c r="AC2200" s="13"/>
      <c r="AD2200" s="13"/>
      <c r="AE2200" s="13"/>
      <c r="AF2200" s="13"/>
      <c r="AG2200" s="13"/>
      <c r="AH2200" s="13"/>
      <c r="AI2200" s="13"/>
      <c r="AJ2200" s="13"/>
      <c r="AK2200" s="13"/>
      <c r="AL2200" s="13"/>
      <c r="AM2200" s="13"/>
      <c r="AN2200" s="13"/>
      <c r="AO2200" s="13"/>
      <c r="AP2200" s="13"/>
      <c r="AQ2200" s="14"/>
      <c r="AR2200" s="14"/>
      <c r="AS2200" s="14"/>
      <c r="AT2200" s="14"/>
      <c r="AU2200" s="14"/>
      <c r="AV2200" s="14"/>
      <c r="AW2200" s="14"/>
      <c r="AX2200" s="14"/>
      <c r="AY2200" s="14"/>
      <c r="AZ2200" s="14"/>
      <c r="BA2200" s="14"/>
      <c r="BB2200" s="14"/>
      <c r="BC2200" s="14"/>
      <c r="BD2200" s="14"/>
      <c r="BE2200" s="14"/>
      <c r="BF2200" s="14"/>
      <c r="BG2200" s="93"/>
      <c r="BH2200" s="93"/>
      <c r="BI2200" s="93"/>
      <c r="BJ2200" s="93"/>
      <c r="BK2200" s="93"/>
      <c r="BL2200" s="93"/>
      <c r="BM2200" s="44"/>
      <c r="BN2200" s="44"/>
      <c r="BO2200" s="44"/>
      <c r="BP2200" s="44"/>
      <c r="BQ2200" s="44"/>
      <c r="BR2200" s="44"/>
      <c r="BS2200" s="44"/>
      <c r="BT2200" s="44"/>
      <c r="BU2200" s="44"/>
      <c r="BV2200" s="44"/>
      <c r="BW2200" s="44"/>
      <c r="BX2200" s="44"/>
      <c r="BY2200" s="44"/>
      <c r="BZ2200" s="44"/>
      <c r="CA2200" s="44"/>
      <c r="CB2200" s="44"/>
    </row>
    <row r="2201" spans="1:97" ht="12.75" customHeight="1">
      <c r="A2201" s="262"/>
      <c r="B2201" s="969" t="s">
        <v>30</v>
      </c>
      <c r="C2201" s="970"/>
      <c r="D2201" s="971"/>
      <c r="E2201" s="908" t="s">
        <v>674</v>
      </c>
      <c r="F2201" s="909"/>
      <c r="G2201" s="909"/>
      <c r="H2201" s="909"/>
      <c r="I2201" s="909"/>
      <c r="J2201" s="909"/>
      <c r="K2201" s="909"/>
      <c r="L2201" s="909"/>
      <c r="M2201" s="909"/>
      <c r="N2201" s="909"/>
      <c r="O2201" s="909"/>
      <c r="P2201" s="909"/>
      <c r="Q2201" s="909"/>
      <c r="R2201" s="909"/>
      <c r="S2201" s="909"/>
      <c r="T2201" s="909"/>
      <c r="U2201" s="909"/>
      <c r="V2201" s="909"/>
      <c r="W2201" s="909"/>
      <c r="X2201" s="909"/>
      <c r="Y2201" s="909"/>
      <c r="Z2201" s="909"/>
      <c r="AA2201" s="909"/>
      <c r="AB2201" s="909"/>
      <c r="AC2201" s="909"/>
      <c r="AD2201" s="909"/>
      <c r="AE2201" s="909"/>
      <c r="AF2201" s="909"/>
      <c r="AG2201" s="909"/>
      <c r="AH2201" s="909"/>
      <c r="AI2201" s="909"/>
      <c r="AJ2201" s="909"/>
      <c r="AK2201" s="909"/>
      <c r="AL2201" s="909"/>
      <c r="AM2201" s="909"/>
      <c r="AN2201" s="909"/>
      <c r="AO2201" s="909"/>
      <c r="AP2201" s="909"/>
      <c r="AQ2201" s="909"/>
      <c r="AR2201" s="909"/>
      <c r="AS2201" s="909"/>
      <c r="AT2201" s="909"/>
      <c r="AU2201" s="909"/>
      <c r="AV2201" s="909"/>
      <c r="AW2201" s="909"/>
      <c r="AX2201" s="909"/>
      <c r="AY2201" s="909"/>
      <c r="AZ2201" s="909"/>
      <c r="BA2201" s="909"/>
      <c r="BB2201" s="909"/>
      <c r="BC2201" s="909"/>
      <c r="BD2201" s="909"/>
      <c r="BE2201" s="909"/>
      <c r="BF2201" s="910"/>
      <c r="BG2201" s="899"/>
      <c r="BH2201" s="900"/>
      <c r="BI2201" s="900"/>
      <c r="BJ2201" s="900"/>
      <c r="BK2201" s="900"/>
      <c r="BL2201" s="901"/>
      <c r="BM2201" s="44"/>
      <c r="BN2201" s="44"/>
      <c r="BO2201" s="44"/>
      <c r="BP2201" s="44"/>
      <c r="BQ2201" s="44"/>
      <c r="BR2201" s="44"/>
      <c r="BS2201" s="44"/>
      <c r="BT2201" s="44"/>
      <c r="BU2201" s="44"/>
      <c r="BV2201" s="44"/>
      <c r="BW2201" s="44"/>
      <c r="BX2201" s="44"/>
      <c r="BY2201" s="44"/>
      <c r="BZ2201" s="44"/>
      <c r="CA2201" s="44"/>
      <c r="CB2201" s="44"/>
    </row>
    <row r="2202" spans="1:97" s="385" customFormat="1" ht="12.75" customHeight="1">
      <c r="A2202" s="262"/>
      <c r="B2202" s="972"/>
      <c r="C2202" s="973"/>
      <c r="D2202" s="974"/>
      <c r="E2202" s="911"/>
      <c r="F2202" s="912"/>
      <c r="G2202" s="912"/>
      <c r="H2202" s="912"/>
      <c r="I2202" s="912"/>
      <c r="J2202" s="912"/>
      <c r="K2202" s="912"/>
      <c r="L2202" s="912"/>
      <c r="M2202" s="912"/>
      <c r="N2202" s="912"/>
      <c r="O2202" s="912"/>
      <c r="P2202" s="912"/>
      <c r="Q2202" s="912"/>
      <c r="R2202" s="912"/>
      <c r="S2202" s="912"/>
      <c r="T2202" s="912"/>
      <c r="U2202" s="912"/>
      <c r="V2202" s="912"/>
      <c r="W2202" s="912"/>
      <c r="X2202" s="912"/>
      <c r="Y2202" s="912"/>
      <c r="Z2202" s="912"/>
      <c r="AA2202" s="912"/>
      <c r="AB2202" s="912"/>
      <c r="AC2202" s="912"/>
      <c r="AD2202" s="912"/>
      <c r="AE2202" s="912"/>
      <c r="AF2202" s="912"/>
      <c r="AG2202" s="912"/>
      <c r="AH2202" s="912"/>
      <c r="AI2202" s="912"/>
      <c r="AJ2202" s="912"/>
      <c r="AK2202" s="912"/>
      <c r="AL2202" s="912"/>
      <c r="AM2202" s="912"/>
      <c r="AN2202" s="912"/>
      <c r="AO2202" s="912"/>
      <c r="AP2202" s="912"/>
      <c r="AQ2202" s="912"/>
      <c r="AR2202" s="912"/>
      <c r="AS2202" s="912"/>
      <c r="AT2202" s="912"/>
      <c r="AU2202" s="912"/>
      <c r="AV2202" s="912"/>
      <c r="AW2202" s="912"/>
      <c r="AX2202" s="912"/>
      <c r="AY2202" s="912"/>
      <c r="AZ2202" s="912"/>
      <c r="BA2202" s="912"/>
      <c r="BB2202" s="912"/>
      <c r="BC2202" s="912"/>
      <c r="BD2202" s="912"/>
      <c r="BE2202" s="912"/>
      <c r="BF2202" s="913"/>
      <c r="BG2202" s="902"/>
      <c r="BH2202" s="903"/>
      <c r="BI2202" s="903"/>
      <c r="BJ2202" s="903"/>
      <c r="BK2202" s="903"/>
      <c r="BL2202" s="904"/>
    </row>
    <row r="2203" spans="1:97" ht="12.75" customHeight="1">
      <c r="A2203" s="262"/>
      <c r="B2203" s="972"/>
      <c r="C2203" s="973"/>
      <c r="D2203" s="974"/>
      <c r="E2203" s="911"/>
      <c r="F2203" s="912"/>
      <c r="G2203" s="912"/>
      <c r="H2203" s="912"/>
      <c r="I2203" s="912"/>
      <c r="J2203" s="912"/>
      <c r="K2203" s="912"/>
      <c r="L2203" s="912"/>
      <c r="M2203" s="912"/>
      <c r="N2203" s="912"/>
      <c r="O2203" s="912"/>
      <c r="P2203" s="912"/>
      <c r="Q2203" s="912"/>
      <c r="R2203" s="912"/>
      <c r="S2203" s="912"/>
      <c r="T2203" s="912"/>
      <c r="U2203" s="912"/>
      <c r="V2203" s="912"/>
      <c r="W2203" s="912"/>
      <c r="X2203" s="912"/>
      <c r="Y2203" s="912"/>
      <c r="Z2203" s="912"/>
      <c r="AA2203" s="912"/>
      <c r="AB2203" s="912"/>
      <c r="AC2203" s="912"/>
      <c r="AD2203" s="912"/>
      <c r="AE2203" s="912"/>
      <c r="AF2203" s="912"/>
      <c r="AG2203" s="912"/>
      <c r="AH2203" s="912"/>
      <c r="AI2203" s="912"/>
      <c r="AJ2203" s="912"/>
      <c r="AK2203" s="912"/>
      <c r="AL2203" s="912"/>
      <c r="AM2203" s="912"/>
      <c r="AN2203" s="912"/>
      <c r="AO2203" s="912"/>
      <c r="AP2203" s="912"/>
      <c r="AQ2203" s="912"/>
      <c r="AR2203" s="912"/>
      <c r="AS2203" s="912"/>
      <c r="AT2203" s="912"/>
      <c r="AU2203" s="912"/>
      <c r="AV2203" s="912"/>
      <c r="AW2203" s="912"/>
      <c r="AX2203" s="912"/>
      <c r="AY2203" s="912"/>
      <c r="AZ2203" s="912"/>
      <c r="BA2203" s="912"/>
      <c r="BB2203" s="912"/>
      <c r="BC2203" s="912"/>
      <c r="BD2203" s="912"/>
      <c r="BE2203" s="912"/>
      <c r="BF2203" s="913"/>
      <c r="BG2203" s="902"/>
      <c r="BH2203" s="903"/>
      <c r="BI2203" s="903"/>
      <c r="BJ2203" s="903"/>
      <c r="BK2203" s="903"/>
      <c r="BL2203" s="904"/>
      <c r="BM2203" s="44"/>
      <c r="BN2203" s="44"/>
      <c r="BO2203" s="44"/>
      <c r="BP2203" s="44"/>
      <c r="BQ2203" s="44"/>
      <c r="BR2203" s="44"/>
      <c r="BS2203" s="44"/>
      <c r="BT2203" s="44"/>
      <c r="BU2203" s="44"/>
      <c r="BV2203" s="44"/>
      <c r="BW2203" s="44"/>
      <c r="BX2203" s="44"/>
      <c r="BY2203" s="44"/>
      <c r="BZ2203" s="44"/>
      <c r="CA2203" s="44"/>
      <c r="CB2203" s="44"/>
    </row>
    <row r="2204" spans="1:97" ht="12.75" customHeight="1">
      <c r="A2204" s="262"/>
      <c r="B2204" s="972"/>
      <c r="C2204" s="973"/>
      <c r="D2204" s="974"/>
      <c r="E2204" s="911"/>
      <c r="F2204" s="912"/>
      <c r="G2204" s="912"/>
      <c r="H2204" s="912"/>
      <c r="I2204" s="912"/>
      <c r="J2204" s="912"/>
      <c r="K2204" s="912"/>
      <c r="L2204" s="912"/>
      <c r="M2204" s="912"/>
      <c r="N2204" s="912"/>
      <c r="O2204" s="912"/>
      <c r="P2204" s="912"/>
      <c r="Q2204" s="912"/>
      <c r="R2204" s="912"/>
      <c r="S2204" s="912"/>
      <c r="T2204" s="912"/>
      <c r="U2204" s="912"/>
      <c r="V2204" s="912"/>
      <c r="W2204" s="912"/>
      <c r="X2204" s="912"/>
      <c r="Y2204" s="912"/>
      <c r="Z2204" s="912"/>
      <c r="AA2204" s="912"/>
      <c r="AB2204" s="912"/>
      <c r="AC2204" s="912"/>
      <c r="AD2204" s="912"/>
      <c r="AE2204" s="912"/>
      <c r="AF2204" s="912"/>
      <c r="AG2204" s="912"/>
      <c r="AH2204" s="912"/>
      <c r="AI2204" s="912"/>
      <c r="AJ2204" s="912"/>
      <c r="AK2204" s="912"/>
      <c r="AL2204" s="912"/>
      <c r="AM2204" s="912"/>
      <c r="AN2204" s="912"/>
      <c r="AO2204" s="912"/>
      <c r="AP2204" s="912"/>
      <c r="AQ2204" s="912"/>
      <c r="AR2204" s="912"/>
      <c r="AS2204" s="912"/>
      <c r="AT2204" s="912"/>
      <c r="AU2204" s="912"/>
      <c r="AV2204" s="912"/>
      <c r="AW2204" s="912"/>
      <c r="AX2204" s="912"/>
      <c r="AY2204" s="912"/>
      <c r="AZ2204" s="912"/>
      <c r="BA2204" s="912"/>
      <c r="BB2204" s="912"/>
      <c r="BC2204" s="912"/>
      <c r="BD2204" s="912"/>
      <c r="BE2204" s="912"/>
      <c r="BF2204" s="913"/>
      <c r="BG2204" s="902"/>
      <c r="BH2204" s="903"/>
      <c r="BI2204" s="903"/>
      <c r="BJ2204" s="903"/>
      <c r="BK2204" s="903"/>
      <c r="BL2204" s="904"/>
      <c r="BM2204" s="44"/>
      <c r="BN2204" s="44"/>
      <c r="BO2204" s="44"/>
      <c r="BP2204" s="44"/>
      <c r="BQ2204" s="44"/>
      <c r="BR2204" s="44"/>
      <c r="BS2204" s="44"/>
      <c r="BT2204" s="44"/>
      <c r="BU2204" s="44"/>
      <c r="BV2204" s="44"/>
      <c r="BW2204" s="44"/>
      <c r="BX2204" s="44"/>
      <c r="BY2204" s="44"/>
      <c r="BZ2204" s="44"/>
      <c r="CA2204" s="44"/>
      <c r="CB2204" s="44"/>
    </row>
    <row r="2205" spans="1:97" ht="12.75" customHeight="1">
      <c r="A2205" s="262"/>
      <c r="B2205" s="975"/>
      <c r="C2205" s="976"/>
      <c r="D2205" s="977"/>
      <c r="E2205" s="914"/>
      <c r="F2205" s="915"/>
      <c r="G2205" s="915"/>
      <c r="H2205" s="915"/>
      <c r="I2205" s="915"/>
      <c r="J2205" s="915"/>
      <c r="K2205" s="915"/>
      <c r="L2205" s="915"/>
      <c r="M2205" s="915"/>
      <c r="N2205" s="915"/>
      <c r="O2205" s="915"/>
      <c r="P2205" s="915"/>
      <c r="Q2205" s="915"/>
      <c r="R2205" s="915"/>
      <c r="S2205" s="915"/>
      <c r="T2205" s="915"/>
      <c r="U2205" s="915"/>
      <c r="V2205" s="915"/>
      <c r="W2205" s="915"/>
      <c r="X2205" s="915"/>
      <c r="Y2205" s="915"/>
      <c r="Z2205" s="915"/>
      <c r="AA2205" s="915"/>
      <c r="AB2205" s="915"/>
      <c r="AC2205" s="915"/>
      <c r="AD2205" s="915"/>
      <c r="AE2205" s="915"/>
      <c r="AF2205" s="915"/>
      <c r="AG2205" s="915"/>
      <c r="AH2205" s="915"/>
      <c r="AI2205" s="915"/>
      <c r="AJ2205" s="915"/>
      <c r="AK2205" s="915"/>
      <c r="AL2205" s="915"/>
      <c r="AM2205" s="915"/>
      <c r="AN2205" s="915"/>
      <c r="AO2205" s="915"/>
      <c r="AP2205" s="915"/>
      <c r="AQ2205" s="915"/>
      <c r="AR2205" s="915"/>
      <c r="AS2205" s="915"/>
      <c r="AT2205" s="915"/>
      <c r="AU2205" s="915"/>
      <c r="AV2205" s="915"/>
      <c r="AW2205" s="915"/>
      <c r="AX2205" s="915"/>
      <c r="AY2205" s="915"/>
      <c r="AZ2205" s="915"/>
      <c r="BA2205" s="915"/>
      <c r="BB2205" s="915"/>
      <c r="BC2205" s="915"/>
      <c r="BD2205" s="915"/>
      <c r="BE2205" s="915"/>
      <c r="BF2205" s="916"/>
      <c r="BG2205" s="905"/>
      <c r="BH2205" s="906"/>
      <c r="BI2205" s="906"/>
      <c r="BJ2205" s="906"/>
      <c r="BK2205" s="906"/>
      <c r="BL2205" s="907"/>
      <c r="BM2205" s="44"/>
      <c r="BN2205" s="44"/>
      <c r="BO2205" s="44"/>
      <c r="BP2205" s="44"/>
      <c r="BQ2205" s="44"/>
      <c r="BR2205" s="44"/>
      <c r="BS2205" s="44"/>
      <c r="BT2205" s="44"/>
      <c r="BU2205" s="44"/>
      <c r="BV2205" s="44"/>
      <c r="BW2205" s="44"/>
      <c r="BX2205" s="44"/>
      <c r="BY2205" s="44"/>
      <c r="BZ2205" s="44"/>
      <c r="CA2205" s="44"/>
      <c r="CB2205" s="44"/>
    </row>
    <row r="2206" spans="1:97" ht="12.75" customHeight="1">
      <c r="A2206" s="262"/>
      <c r="B2206" s="969" t="s">
        <v>33</v>
      </c>
      <c r="C2206" s="970"/>
      <c r="D2206" s="971"/>
      <c r="E2206" s="908" t="s">
        <v>502</v>
      </c>
      <c r="F2206" s="909"/>
      <c r="G2206" s="909"/>
      <c r="H2206" s="909"/>
      <c r="I2206" s="909"/>
      <c r="J2206" s="909"/>
      <c r="K2206" s="909"/>
      <c r="L2206" s="909"/>
      <c r="M2206" s="909"/>
      <c r="N2206" s="909"/>
      <c r="O2206" s="909"/>
      <c r="P2206" s="909"/>
      <c r="Q2206" s="909"/>
      <c r="R2206" s="909"/>
      <c r="S2206" s="909"/>
      <c r="T2206" s="909"/>
      <c r="U2206" s="909"/>
      <c r="V2206" s="909"/>
      <c r="W2206" s="909"/>
      <c r="X2206" s="909"/>
      <c r="Y2206" s="909"/>
      <c r="Z2206" s="909"/>
      <c r="AA2206" s="909"/>
      <c r="AB2206" s="909"/>
      <c r="AC2206" s="909"/>
      <c r="AD2206" s="909"/>
      <c r="AE2206" s="909"/>
      <c r="AF2206" s="909"/>
      <c r="AG2206" s="909"/>
      <c r="AH2206" s="909"/>
      <c r="AI2206" s="909"/>
      <c r="AJ2206" s="909"/>
      <c r="AK2206" s="909"/>
      <c r="AL2206" s="909"/>
      <c r="AM2206" s="909"/>
      <c r="AN2206" s="909"/>
      <c r="AO2206" s="909"/>
      <c r="AP2206" s="909"/>
      <c r="AQ2206" s="909"/>
      <c r="AR2206" s="909"/>
      <c r="AS2206" s="909"/>
      <c r="AT2206" s="909"/>
      <c r="AU2206" s="909"/>
      <c r="AV2206" s="909"/>
      <c r="AW2206" s="909"/>
      <c r="AX2206" s="909"/>
      <c r="AY2206" s="909"/>
      <c r="AZ2206" s="909"/>
      <c r="BA2206" s="909"/>
      <c r="BB2206" s="909"/>
      <c r="BC2206" s="909"/>
      <c r="BD2206" s="909"/>
      <c r="BE2206" s="909"/>
      <c r="BF2206" s="910"/>
      <c r="BG2206" s="899"/>
      <c r="BH2206" s="900"/>
      <c r="BI2206" s="900"/>
      <c r="BJ2206" s="900"/>
      <c r="BK2206" s="900"/>
      <c r="BL2206" s="901"/>
      <c r="BM2206" s="44"/>
      <c r="BN2206" s="44"/>
      <c r="BO2206" s="44"/>
      <c r="BP2206" s="44"/>
      <c r="BQ2206" s="44"/>
      <c r="BR2206" s="44"/>
      <c r="BS2206" s="44"/>
      <c r="BT2206" s="44"/>
      <c r="BU2206" s="44"/>
      <c r="BV2206" s="44"/>
      <c r="BW2206" s="44"/>
      <c r="BX2206" s="44"/>
      <c r="BY2206" s="44"/>
      <c r="BZ2206" s="44"/>
      <c r="CA2206" s="44"/>
      <c r="CB2206" s="44"/>
    </row>
    <row r="2207" spans="1:97" ht="12.75" customHeight="1">
      <c r="A2207" s="262"/>
      <c r="B2207" s="975"/>
      <c r="C2207" s="976"/>
      <c r="D2207" s="977"/>
      <c r="E2207" s="914"/>
      <c r="F2207" s="915"/>
      <c r="G2207" s="915"/>
      <c r="H2207" s="915"/>
      <c r="I2207" s="915"/>
      <c r="J2207" s="915"/>
      <c r="K2207" s="915"/>
      <c r="L2207" s="915"/>
      <c r="M2207" s="915"/>
      <c r="N2207" s="915"/>
      <c r="O2207" s="915"/>
      <c r="P2207" s="915"/>
      <c r="Q2207" s="915"/>
      <c r="R2207" s="915"/>
      <c r="S2207" s="915"/>
      <c r="T2207" s="915"/>
      <c r="U2207" s="915"/>
      <c r="V2207" s="915"/>
      <c r="W2207" s="915"/>
      <c r="X2207" s="915"/>
      <c r="Y2207" s="915"/>
      <c r="Z2207" s="915"/>
      <c r="AA2207" s="915"/>
      <c r="AB2207" s="915"/>
      <c r="AC2207" s="915"/>
      <c r="AD2207" s="915"/>
      <c r="AE2207" s="915"/>
      <c r="AF2207" s="915"/>
      <c r="AG2207" s="915"/>
      <c r="AH2207" s="915"/>
      <c r="AI2207" s="915"/>
      <c r="AJ2207" s="915"/>
      <c r="AK2207" s="915"/>
      <c r="AL2207" s="915"/>
      <c r="AM2207" s="915"/>
      <c r="AN2207" s="915"/>
      <c r="AO2207" s="915"/>
      <c r="AP2207" s="915"/>
      <c r="AQ2207" s="915"/>
      <c r="AR2207" s="915"/>
      <c r="AS2207" s="915"/>
      <c r="AT2207" s="915"/>
      <c r="AU2207" s="915"/>
      <c r="AV2207" s="915"/>
      <c r="AW2207" s="915"/>
      <c r="AX2207" s="915"/>
      <c r="AY2207" s="915"/>
      <c r="AZ2207" s="915"/>
      <c r="BA2207" s="915"/>
      <c r="BB2207" s="915"/>
      <c r="BC2207" s="915"/>
      <c r="BD2207" s="915"/>
      <c r="BE2207" s="915"/>
      <c r="BF2207" s="916"/>
      <c r="BG2207" s="905"/>
      <c r="BH2207" s="906"/>
      <c r="BI2207" s="906"/>
      <c r="BJ2207" s="906"/>
      <c r="BK2207" s="906"/>
      <c r="BL2207" s="907"/>
      <c r="BM2207" s="44"/>
      <c r="BN2207" s="44"/>
      <c r="BO2207" s="44"/>
      <c r="BP2207" s="44"/>
      <c r="BQ2207" s="44"/>
      <c r="BR2207" s="44"/>
      <c r="BS2207" s="44"/>
      <c r="BT2207" s="44"/>
      <c r="BU2207" s="44"/>
      <c r="BV2207" s="44"/>
      <c r="BW2207" s="44"/>
      <c r="BX2207" s="44"/>
      <c r="BY2207" s="44"/>
      <c r="BZ2207" s="44"/>
      <c r="CA2207" s="44"/>
      <c r="CB2207" s="44"/>
    </row>
    <row r="2208" spans="1:97" ht="12.75" customHeight="1">
      <c r="A2208" s="262"/>
      <c r="B2208" s="969" t="s">
        <v>34</v>
      </c>
      <c r="C2208" s="970"/>
      <c r="D2208" s="971"/>
      <c r="E2208" s="908" t="s">
        <v>675</v>
      </c>
      <c r="F2208" s="909"/>
      <c r="G2208" s="909"/>
      <c r="H2208" s="909"/>
      <c r="I2208" s="909"/>
      <c r="J2208" s="909"/>
      <c r="K2208" s="909"/>
      <c r="L2208" s="909"/>
      <c r="M2208" s="909"/>
      <c r="N2208" s="909"/>
      <c r="O2208" s="909"/>
      <c r="P2208" s="909"/>
      <c r="Q2208" s="909"/>
      <c r="R2208" s="909"/>
      <c r="S2208" s="909"/>
      <c r="T2208" s="909"/>
      <c r="U2208" s="909"/>
      <c r="V2208" s="909"/>
      <c r="W2208" s="909"/>
      <c r="X2208" s="909"/>
      <c r="Y2208" s="909"/>
      <c r="Z2208" s="909"/>
      <c r="AA2208" s="909"/>
      <c r="AB2208" s="909"/>
      <c r="AC2208" s="909"/>
      <c r="AD2208" s="909"/>
      <c r="AE2208" s="909"/>
      <c r="AF2208" s="909"/>
      <c r="AG2208" s="909"/>
      <c r="AH2208" s="909"/>
      <c r="AI2208" s="909"/>
      <c r="AJ2208" s="909"/>
      <c r="AK2208" s="909"/>
      <c r="AL2208" s="909"/>
      <c r="AM2208" s="909"/>
      <c r="AN2208" s="909"/>
      <c r="AO2208" s="909"/>
      <c r="AP2208" s="909"/>
      <c r="AQ2208" s="909"/>
      <c r="AR2208" s="909"/>
      <c r="AS2208" s="909"/>
      <c r="AT2208" s="909"/>
      <c r="AU2208" s="909"/>
      <c r="AV2208" s="909"/>
      <c r="AW2208" s="909"/>
      <c r="AX2208" s="909"/>
      <c r="AY2208" s="909"/>
      <c r="AZ2208" s="909"/>
      <c r="BA2208" s="909"/>
      <c r="BB2208" s="909"/>
      <c r="BC2208" s="909"/>
      <c r="BD2208" s="909"/>
      <c r="BE2208" s="909"/>
      <c r="BF2208" s="910"/>
      <c r="BG2208" s="899"/>
      <c r="BH2208" s="900"/>
      <c r="BI2208" s="900"/>
      <c r="BJ2208" s="900"/>
      <c r="BK2208" s="900"/>
      <c r="BL2208" s="901"/>
      <c r="BM2208" s="44"/>
      <c r="BN2208" s="44"/>
      <c r="BO2208" s="44"/>
      <c r="BP2208" s="44"/>
      <c r="BQ2208" s="44"/>
      <c r="BR2208" s="44"/>
      <c r="BS2208" s="44"/>
      <c r="BT2208" s="44"/>
      <c r="BU2208" s="44"/>
      <c r="BV2208" s="44"/>
      <c r="BW2208" s="44"/>
      <c r="BX2208" s="44"/>
      <c r="BY2208" s="44"/>
      <c r="BZ2208" s="44"/>
      <c r="CA2208" s="44"/>
      <c r="CB2208" s="44"/>
    </row>
    <row r="2209" spans="1:80" ht="12.75" customHeight="1">
      <c r="A2209" s="262"/>
      <c r="B2209" s="972"/>
      <c r="C2209" s="973"/>
      <c r="D2209" s="974"/>
      <c r="E2209" s="911"/>
      <c r="F2209" s="912"/>
      <c r="G2209" s="912"/>
      <c r="H2209" s="912"/>
      <c r="I2209" s="912"/>
      <c r="J2209" s="912"/>
      <c r="K2209" s="912"/>
      <c r="L2209" s="912"/>
      <c r="M2209" s="912"/>
      <c r="N2209" s="912"/>
      <c r="O2209" s="912"/>
      <c r="P2209" s="912"/>
      <c r="Q2209" s="912"/>
      <c r="R2209" s="912"/>
      <c r="S2209" s="912"/>
      <c r="T2209" s="912"/>
      <c r="U2209" s="912"/>
      <c r="V2209" s="912"/>
      <c r="W2209" s="912"/>
      <c r="X2209" s="912"/>
      <c r="Y2209" s="912"/>
      <c r="Z2209" s="912"/>
      <c r="AA2209" s="912"/>
      <c r="AB2209" s="912"/>
      <c r="AC2209" s="912"/>
      <c r="AD2209" s="912"/>
      <c r="AE2209" s="912"/>
      <c r="AF2209" s="912"/>
      <c r="AG2209" s="912"/>
      <c r="AH2209" s="912"/>
      <c r="AI2209" s="912"/>
      <c r="AJ2209" s="912"/>
      <c r="AK2209" s="912"/>
      <c r="AL2209" s="912"/>
      <c r="AM2209" s="912"/>
      <c r="AN2209" s="912"/>
      <c r="AO2209" s="912"/>
      <c r="AP2209" s="912"/>
      <c r="AQ2209" s="912"/>
      <c r="AR2209" s="912"/>
      <c r="AS2209" s="912"/>
      <c r="AT2209" s="912"/>
      <c r="AU2209" s="912"/>
      <c r="AV2209" s="912"/>
      <c r="AW2209" s="912"/>
      <c r="AX2209" s="912"/>
      <c r="AY2209" s="912"/>
      <c r="AZ2209" s="912"/>
      <c r="BA2209" s="912"/>
      <c r="BB2209" s="912"/>
      <c r="BC2209" s="912"/>
      <c r="BD2209" s="912"/>
      <c r="BE2209" s="912"/>
      <c r="BF2209" s="913"/>
      <c r="BG2209" s="902"/>
      <c r="BH2209" s="903"/>
      <c r="BI2209" s="903"/>
      <c r="BJ2209" s="903"/>
      <c r="BK2209" s="903"/>
      <c r="BL2209" s="904"/>
      <c r="BM2209" s="44"/>
      <c r="BN2209" s="44"/>
      <c r="BO2209" s="44"/>
      <c r="BP2209" s="44"/>
      <c r="BQ2209" s="44"/>
      <c r="BR2209" s="44"/>
      <c r="BS2209" s="44"/>
      <c r="BT2209" s="44"/>
      <c r="BU2209" s="44"/>
      <c r="BV2209" s="44"/>
      <c r="BW2209" s="44"/>
      <c r="BX2209" s="44"/>
      <c r="BY2209" s="44"/>
      <c r="BZ2209" s="44"/>
      <c r="CA2209" s="44"/>
      <c r="CB2209" s="44"/>
    </row>
    <row r="2210" spans="1:80" ht="12.75" customHeight="1">
      <c r="A2210" s="262"/>
      <c r="B2210" s="975"/>
      <c r="C2210" s="976"/>
      <c r="D2210" s="977"/>
      <c r="E2210" s="914"/>
      <c r="F2210" s="915"/>
      <c r="G2210" s="915"/>
      <c r="H2210" s="915"/>
      <c r="I2210" s="915"/>
      <c r="J2210" s="915"/>
      <c r="K2210" s="915"/>
      <c r="L2210" s="915"/>
      <c r="M2210" s="915"/>
      <c r="N2210" s="915"/>
      <c r="O2210" s="915"/>
      <c r="P2210" s="915"/>
      <c r="Q2210" s="915"/>
      <c r="R2210" s="915"/>
      <c r="S2210" s="915"/>
      <c r="T2210" s="915"/>
      <c r="U2210" s="915"/>
      <c r="V2210" s="915"/>
      <c r="W2210" s="915"/>
      <c r="X2210" s="915"/>
      <c r="Y2210" s="915"/>
      <c r="Z2210" s="915"/>
      <c r="AA2210" s="915"/>
      <c r="AB2210" s="915"/>
      <c r="AC2210" s="915"/>
      <c r="AD2210" s="915"/>
      <c r="AE2210" s="915"/>
      <c r="AF2210" s="915"/>
      <c r="AG2210" s="915"/>
      <c r="AH2210" s="915"/>
      <c r="AI2210" s="915"/>
      <c r="AJ2210" s="915"/>
      <c r="AK2210" s="915"/>
      <c r="AL2210" s="915"/>
      <c r="AM2210" s="915"/>
      <c r="AN2210" s="915"/>
      <c r="AO2210" s="915"/>
      <c r="AP2210" s="915"/>
      <c r="AQ2210" s="915"/>
      <c r="AR2210" s="915"/>
      <c r="AS2210" s="915"/>
      <c r="AT2210" s="915"/>
      <c r="AU2210" s="915"/>
      <c r="AV2210" s="915"/>
      <c r="AW2210" s="915"/>
      <c r="AX2210" s="915"/>
      <c r="AY2210" s="915"/>
      <c r="AZ2210" s="915"/>
      <c r="BA2210" s="915"/>
      <c r="BB2210" s="915"/>
      <c r="BC2210" s="915"/>
      <c r="BD2210" s="915"/>
      <c r="BE2210" s="915"/>
      <c r="BF2210" s="916"/>
      <c r="BG2210" s="905"/>
      <c r="BH2210" s="906"/>
      <c r="BI2210" s="906"/>
      <c r="BJ2210" s="906"/>
      <c r="BK2210" s="906"/>
      <c r="BL2210" s="907"/>
      <c r="BM2210" s="44"/>
      <c r="BN2210" s="44"/>
      <c r="BO2210" s="44"/>
      <c r="BP2210" s="44"/>
      <c r="BQ2210" s="44"/>
      <c r="BR2210" s="44"/>
      <c r="BS2210" s="44"/>
      <c r="BT2210" s="44"/>
      <c r="BU2210" s="44"/>
      <c r="BV2210" s="44"/>
      <c r="BW2210" s="44"/>
      <c r="BX2210" s="44"/>
      <c r="BY2210" s="44"/>
      <c r="BZ2210" s="44"/>
      <c r="CA2210" s="44"/>
      <c r="CB2210" s="44"/>
    </row>
    <row r="2211" spans="1:80" ht="12.75" customHeight="1">
      <c r="A2211" s="262"/>
      <c r="B2211" s="969" t="s">
        <v>35</v>
      </c>
      <c r="C2211" s="970"/>
      <c r="D2211" s="971"/>
      <c r="E2211" s="908" t="s">
        <v>676</v>
      </c>
      <c r="F2211" s="909"/>
      <c r="G2211" s="909"/>
      <c r="H2211" s="909"/>
      <c r="I2211" s="909"/>
      <c r="J2211" s="909"/>
      <c r="K2211" s="909"/>
      <c r="L2211" s="909"/>
      <c r="M2211" s="909"/>
      <c r="N2211" s="909"/>
      <c r="O2211" s="909"/>
      <c r="P2211" s="909"/>
      <c r="Q2211" s="909"/>
      <c r="R2211" s="909"/>
      <c r="S2211" s="909"/>
      <c r="T2211" s="909"/>
      <c r="U2211" s="909"/>
      <c r="V2211" s="909"/>
      <c r="W2211" s="909"/>
      <c r="X2211" s="909"/>
      <c r="Y2211" s="909"/>
      <c r="Z2211" s="909"/>
      <c r="AA2211" s="909"/>
      <c r="AB2211" s="909"/>
      <c r="AC2211" s="909"/>
      <c r="AD2211" s="909"/>
      <c r="AE2211" s="909"/>
      <c r="AF2211" s="909"/>
      <c r="AG2211" s="909"/>
      <c r="AH2211" s="909"/>
      <c r="AI2211" s="909"/>
      <c r="AJ2211" s="909"/>
      <c r="AK2211" s="909"/>
      <c r="AL2211" s="909"/>
      <c r="AM2211" s="909"/>
      <c r="AN2211" s="909"/>
      <c r="AO2211" s="909"/>
      <c r="AP2211" s="909"/>
      <c r="AQ2211" s="909"/>
      <c r="AR2211" s="909"/>
      <c r="AS2211" s="909"/>
      <c r="AT2211" s="909"/>
      <c r="AU2211" s="909"/>
      <c r="AV2211" s="909"/>
      <c r="AW2211" s="909"/>
      <c r="AX2211" s="909"/>
      <c r="AY2211" s="909"/>
      <c r="AZ2211" s="909"/>
      <c r="BA2211" s="909"/>
      <c r="BB2211" s="909"/>
      <c r="BC2211" s="909"/>
      <c r="BD2211" s="909"/>
      <c r="BE2211" s="909"/>
      <c r="BF2211" s="910"/>
      <c r="BG2211" s="899"/>
      <c r="BH2211" s="900"/>
      <c r="BI2211" s="900"/>
      <c r="BJ2211" s="900"/>
      <c r="BK2211" s="900"/>
      <c r="BL2211" s="901"/>
      <c r="BM2211" s="44"/>
      <c r="BN2211" s="44"/>
      <c r="BO2211" s="44"/>
      <c r="BP2211" s="44"/>
      <c r="BQ2211" s="44"/>
      <c r="BR2211" s="44"/>
      <c r="BS2211" s="44"/>
      <c r="BT2211" s="44"/>
      <c r="BU2211" s="44"/>
      <c r="BV2211" s="44"/>
      <c r="BW2211" s="44"/>
      <c r="BX2211" s="44"/>
      <c r="BY2211" s="44"/>
      <c r="BZ2211" s="44"/>
      <c r="CA2211" s="44"/>
      <c r="CB2211" s="44"/>
    </row>
    <row r="2212" spans="1:80" s="825" customFormat="1" ht="12.75" customHeight="1">
      <c r="A2212" s="262"/>
      <c r="B2212" s="972"/>
      <c r="C2212" s="973"/>
      <c r="D2212" s="974"/>
      <c r="E2212" s="911"/>
      <c r="F2212" s="912"/>
      <c r="G2212" s="912"/>
      <c r="H2212" s="912"/>
      <c r="I2212" s="912"/>
      <c r="J2212" s="912"/>
      <c r="K2212" s="912"/>
      <c r="L2212" s="912"/>
      <c r="M2212" s="912"/>
      <c r="N2212" s="912"/>
      <c r="O2212" s="912"/>
      <c r="P2212" s="912"/>
      <c r="Q2212" s="912"/>
      <c r="R2212" s="912"/>
      <c r="S2212" s="912"/>
      <c r="T2212" s="912"/>
      <c r="U2212" s="912"/>
      <c r="V2212" s="912"/>
      <c r="W2212" s="912"/>
      <c r="X2212" s="912"/>
      <c r="Y2212" s="912"/>
      <c r="Z2212" s="912"/>
      <c r="AA2212" s="912"/>
      <c r="AB2212" s="912"/>
      <c r="AC2212" s="912"/>
      <c r="AD2212" s="912"/>
      <c r="AE2212" s="912"/>
      <c r="AF2212" s="912"/>
      <c r="AG2212" s="912"/>
      <c r="AH2212" s="912"/>
      <c r="AI2212" s="912"/>
      <c r="AJ2212" s="912"/>
      <c r="AK2212" s="912"/>
      <c r="AL2212" s="912"/>
      <c r="AM2212" s="912"/>
      <c r="AN2212" s="912"/>
      <c r="AO2212" s="912"/>
      <c r="AP2212" s="912"/>
      <c r="AQ2212" s="912"/>
      <c r="AR2212" s="912"/>
      <c r="AS2212" s="912"/>
      <c r="AT2212" s="912"/>
      <c r="AU2212" s="912"/>
      <c r="AV2212" s="912"/>
      <c r="AW2212" s="912"/>
      <c r="AX2212" s="912"/>
      <c r="AY2212" s="912"/>
      <c r="AZ2212" s="912"/>
      <c r="BA2212" s="912"/>
      <c r="BB2212" s="912"/>
      <c r="BC2212" s="912"/>
      <c r="BD2212" s="912"/>
      <c r="BE2212" s="912"/>
      <c r="BF2212" s="913"/>
      <c r="BG2212" s="902"/>
      <c r="BH2212" s="903"/>
      <c r="BI2212" s="903"/>
      <c r="BJ2212" s="903"/>
      <c r="BK2212" s="903"/>
      <c r="BL2212" s="904"/>
    </row>
    <row r="2213" spans="1:80" ht="12.75" customHeight="1">
      <c r="A2213" s="262"/>
      <c r="B2213" s="975"/>
      <c r="C2213" s="976"/>
      <c r="D2213" s="977"/>
      <c r="E2213" s="914"/>
      <c r="F2213" s="915"/>
      <c r="G2213" s="915"/>
      <c r="H2213" s="915"/>
      <c r="I2213" s="915"/>
      <c r="J2213" s="915"/>
      <c r="K2213" s="915"/>
      <c r="L2213" s="915"/>
      <c r="M2213" s="915"/>
      <c r="N2213" s="915"/>
      <c r="O2213" s="915"/>
      <c r="P2213" s="915"/>
      <c r="Q2213" s="915"/>
      <c r="R2213" s="915"/>
      <c r="S2213" s="915"/>
      <c r="T2213" s="915"/>
      <c r="U2213" s="915"/>
      <c r="V2213" s="915"/>
      <c r="W2213" s="915"/>
      <c r="X2213" s="915"/>
      <c r="Y2213" s="915"/>
      <c r="Z2213" s="915"/>
      <c r="AA2213" s="915"/>
      <c r="AB2213" s="915"/>
      <c r="AC2213" s="915"/>
      <c r="AD2213" s="915"/>
      <c r="AE2213" s="915"/>
      <c r="AF2213" s="915"/>
      <c r="AG2213" s="915"/>
      <c r="AH2213" s="915"/>
      <c r="AI2213" s="915"/>
      <c r="AJ2213" s="915"/>
      <c r="AK2213" s="915"/>
      <c r="AL2213" s="915"/>
      <c r="AM2213" s="915"/>
      <c r="AN2213" s="915"/>
      <c r="AO2213" s="915"/>
      <c r="AP2213" s="915"/>
      <c r="AQ2213" s="915"/>
      <c r="AR2213" s="915"/>
      <c r="AS2213" s="915"/>
      <c r="AT2213" s="915"/>
      <c r="AU2213" s="915"/>
      <c r="AV2213" s="915"/>
      <c r="AW2213" s="915"/>
      <c r="AX2213" s="915"/>
      <c r="AY2213" s="915"/>
      <c r="AZ2213" s="915"/>
      <c r="BA2213" s="915"/>
      <c r="BB2213" s="915"/>
      <c r="BC2213" s="915"/>
      <c r="BD2213" s="915"/>
      <c r="BE2213" s="915"/>
      <c r="BF2213" s="916"/>
      <c r="BG2213" s="905"/>
      <c r="BH2213" s="906"/>
      <c r="BI2213" s="906"/>
      <c r="BJ2213" s="906"/>
      <c r="BK2213" s="906"/>
      <c r="BL2213" s="907"/>
      <c r="BM2213" s="44"/>
      <c r="BN2213" s="44"/>
      <c r="BO2213" s="44"/>
      <c r="BP2213" s="44"/>
      <c r="BQ2213" s="44"/>
      <c r="BR2213" s="44"/>
      <c r="BS2213" s="44"/>
      <c r="BT2213" s="44"/>
      <c r="BU2213" s="44"/>
      <c r="BV2213" s="44"/>
      <c r="BW2213" s="44"/>
      <c r="BX2213" s="44"/>
      <c r="BY2213" s="44"/>
      <c r="BZ2213" s="44"/>
      <c r="CA2213" s="44"/>
      <c r="CB2213" s="44"/>
    </row>
    <row r="2214" spans="1:80" s="361" customFormat="1" ht="12.75" customHeight="1">
      <c r="A2214" s="262"/>
      <c r="B2214" s="969" t="s">
        <v>36</v>
      </c>
      <c r="C2214" s="970"/>
      <c r="D2214" s="971"/>
      <c r="E2214" s="908" t="s">
        <v>677</v>
      </c>
      <c r="F2214" s="909"/>
      <c r="G2214" s="909"/>
      <c r="H2214" s="909"/>
      <c r="I2214" s="909"/>
      <c r="J2214" s="909"/>
      <c r="K2214" s="909"/>
      <c r="L2214" s="909"/>
      <c r="M2214" s="909"/>
      <c r="N2214" s="909"/>
      <c r="O2214" s="909"/>
      <c r="P2214" s="909"/>
      <c r="Q2214" s="909"/>
      <c r="R2214" s="909"/>
      <c r="S2214" s="909"/>
      <c r="T2214" s="909"/>
      <c r="U2214" s="909"/>
      <c r="V2214" s="909"/>
      <c r="W2214" s="909"/>
      <c r="X2214" s="909"/>
      <c r="Y2214" s="909"/>
      <c r="Z2214" s="909"/>
      <c r="AA2214" s="909"/>
      <c r="AB2214" s="909"/>
      <c r="AC2214" s="909"/>
      <c r="AD2214" s="909"/>
      <c r="AE2214" s="909"/>
      <c r="AF2214" s="909"/>
      <c r="AG2214" s="909"/>
      <c r="AH2214" s="909"/>
      <c r="AI2214" s="909"/>
      <c r="AJ2214" s="909"/>
      <c r="AK2214" s="909"/>
      <c r="AL2214" s="909"/>
      <c r="AM2214" s="909"/>
      <c r="AN2214" s="909"/>
      <c r="AO2214" s="909"/>
      <c r="AP2214" s="909"/>
      <c r="AQ2214" s="909"/>
      <c r="AR2214" s="909"/>
      <c r="AS2214" s="909"/>
      <c r="AT2214" s="909"/>
      <c r="AU2214" s="909"/>
      <c r="AV2214" s="909"/>
      <c r="AW2214" s="909"/>
      <c r="AX2214" s="909"/>
      <c r="AY2214" s="909"/>
      <c r="AZ2214" s="909"/>
      <c r="BA2214" s="909"/>
      <c r="BB2214" s="909"/>
      <c r="BC2214" s="909"/>
      <c r="BD2214" s="909"/>
      <c r="BE2214" s="909"/>
      <c r="BF2214" s="910"/>
      <c r="BG2214" s="899"/>
      <c r="BH2214" s="900"/>
      <c r="BI2214" s="900"/>
      <c r="BJ2214" s="900"/>
      <c r="BK2214" s="900"/>
      <c r="BL2214" s="901"/>
    </row>
    <row r="2215" spans="1:80" s="361" customFormat="1" ht="12.75" customHeight="1">
      <c r="A2215" s="262"/>
      <c r="B2215" s="975"/>
      <c r="C2215" s="976"/>
      <c r="D2215" s="977"/>
      <c r="E2215" s="914"/>
      <c r="F2215" s="915"/>
      <c r="G2215" s="915"/>
      <c r="H2215" s="915"/>
      <c r="I2215" s="915"/>
      <c r="J2215" s="915"/>
      <c r="K2215" s="915"/>
      <c r="L2215" s="915"/>
      <c r="M2215" s="915"/>
      <c r="N2215" s="915"/>
      <c r="O2215" s="915"/>
      <c r="P2215" s="915"/>
      <c r="Q2215" s="915"/>
      <c r="R2215" s="915"/>
      <c r="S2215" s="915"/>
      <c r="T2215" s="915"/>
      <c r="U2215" s="915"/>
      <c r="V2215" s="915"/>
      <c r="W2215" s="915"/>
      <c r="X2215" s="915"/>
      <c r="Y2215" s="915"/>
      <c r="Z2215" s="915"/>
      <c r="AA2215" s="915"/>
      <c r="AB2215" s="915"/>
      <c r="AC2215" s="915"/>
      <c r="AD2215" s="915"/>
      <c r="AE2215" s="915"/>
      <c r="AF2215" s="915"/>
      <c r="AG2215" s="915"/>
      <c r="AH2215" s="915"/>
      <c r="AI2215" s="915"/>
      <c r="AJ2215" s="915"/>
      <c r="AK2215" s="915"/>
      <c r="AL2215" s="915"/>
      <c r="AM2215" s="915"/>
      <c r="AN2215" s="915"/>
      <c r="AO2215" s="915"/>
      <c r="AP2215" s="915"/>
      <c r="AQ2215" s="915"/>
      <c r="AR2215" s="915"/>
      <c r="AS2215" s="915"/>
      <c r="AT2215" s="915"/>
      <c r="AU2215" s="915"/>
      <c r="AV2215" s="915"/>
      <c r="AW2215" s="915"/>
      <c r="AX2215" s="915"/>
      <c r="AY2215" s="915"/>
      <c r="AZ2215" s="915"/>
      <c r="BA2215" s="915"/>
      <c r="BB2215" s="915"/>
      <c r="BC2215" s="915"/>
      <c r="BD2215" s="915"/>
      <c r="BE2215" s="915"/>
      <c r="BF2215" s="916"/>
      <c r="BG2215" s="905"/>
      <c r="BH2215" s="906"/>
      <c r="BI2215" s="906"/>
      <c r="BJ2215" s="906"/>
      <c r="BK2215" s="906"/>
      <c r="BL2215" s="907"/>
    </row>
    <row r="2216" spans="1:80" ht="12.75" customHeight="1">
      <c r="A2216" s="262"/>
      <c r="B2216" s="969" t="s">
        <v>38</v>
      </c>
      <c r="C2216" s="970"/>
      <c r="D2216" s="971"/>
      <c r="E2216" s="908" t="s">
        <v>57</v>
      </c>
      <c r="F2216" s="909"/>
      <c r="G2216" s="909"/>
      <c r="H2216" s="909"/>
      <c r="I2216" s="909"/>
      <c r="J2216" s="909"/>
      <c r="K2216" s="909"/>
      <c r="L2216" s="909"/>
      <c r="M2216" s="909"/>
      <c r="N2216" s="909"/>
      <c r="O2216" s="909"/>
      <c r="P2216" s="909"/>
      <c r="Q2216" s="909"/>
      <c r="R2216" s="909"/>
      <c r="S2216" s="909"/>
      <c r="T2216" s="909"/>
      <c r="U2216" s="909"/>
      <c r="V2216" s="909"/>
      <c r="W2216" s="909"/>
      <c r="X2216" s="909"/>
      <c r="Y2216" s="909"/>
      <c r="Z2216" s="909"/>
      <c r="AA2216" s="909"/>
      <c r="AB2216" s="909"/>
      <c r="AC2216" s="909"/>
      <c r="AD2216" s="909"/>
      <c r="AE2216" s="909"/>
      <c r="AF2216" s="909"/>
      <c r="AG2216" s="909"/>
      <c r="AH2216" s="909"/>
      <c r="AI2216" s="909"/>
      <c r="AJ2216" s="909"/>
      <c r="AK2216" s="909"/>
      <c r="AL2216" s="909"/>
      <c r="AM2216" s="909"/>
      <c r="AN2216" s="909"/>
      <c r="AO2216" s="909"/>
      <c r="AP2216" s="909"/>
      <c r="AQ2216" s="909"/>
      <c r="AR2216" s="909"/>
      <c r="AS2216" s="909"/>
      <c r="AT2216" s="909"/>
      <c r="AU2216" s="909"/>
      <c r="AV2216" s="909"/>
      <c r="AW2216" s="909"/>
      <c r="AX2216" s="909"/>
      <c r="AY2216" s="909"/>
      <c r="AZ2216" s="909"/>
      <c r="BA2216" s="909"/>
      <c r="BB2216" s="909"/>
      <c r="BC2216" s="909"/>
      <c r="BD2216" s="909"/>
      <c r="BE2216" s="909"/>
      <c r="BF2216" s="910"/>
      <c r="BG2216" s="899"/>
      <c r="BH2216" s="900"/>
      <c r="BI2216" s="900"/>
      <c r="BJ2216" s="900"/>
      <c r="BK2216" s="900"/>
      <c r="BL2216" s="901"/>
      <c r="BM2216" s="44"/>
      <c r="BN2216" s="44"/>
      <c r="BO2216" s="44"/>
      <c r="BP2216" s="44"/>
      <c r="BQ2216" s="44"/>
      <c r="BR2216" s="44"/>
      <c r="BS2216" s="44"/>
      <c r="BT2216" s="44"/>
      <c r="BU2216" s="44"/>
      <c r="BV2216" s="44"/>
      <c r="BW2216" s="44"/>
      <c r="BX2216" s="44"/>
      <c r="BY2216" s="44"/>
      <c r="BZ2216" s="44"/>
      <c r="CA2216" s="44"/>
      <c r="CB2216" s="44"/>
    </row>
    <row r="2217" spans="1:80" ht="12.75" customHeight="1">
      <c r="A2217" s="262"/>
      <c r="B2217" s="975"/>
      <c r="C2217" s="976"/>
      <c r="D2217" s="977"/>
      <c r="E2217" s="914"/>
      <c r="F2217" s="915"/>
      <c r="G2217" s="915"/>
      <c r="H2217" s="915"/>
      <c r="I2217" s="915"/>
      <c r="J2217" s="915"/>
      <c r="K2217" s="915"/>
      <c r="L2217" s="915"/>
      <c r="M2217" s="915"/>
      <c r="N2217" s="915"/>
      <c r="O2217" s="915"/>
      <c r="P2217" s="915"/>
      <c r="Q2217" s="915"/>
      <c r="R2217" s="915"/>
      <c r="S2217" s="915"/>
      <c r="T2217" s="915"/>
      <c r="U2217" s="915"/>
      <c r="V2217" s="915"/>
      <c r="W2217" s="915"/>
      <c r="X2217" s="915"/>
      <c r="Y2217" s="915"/>
      <c r="Z2217" s="915"/>
      <c r="AA2217" s="915"/>
      <c r="AB2217" s="915"/>
      <c r="AC2217" s="915"/>
      <c r="AD2217" s="915"/>
      <c r="AE2217" s="915"/>
      <c r="AF2217" s="915"/>
      <c r="AG2217" s="915"/>
      <c r="AH2217" s="915"/>
      <c r="AI2217" s="915"/>
      <c r="AJ2217" s="915"/>
      <c r="AK2217" s="915"/>
      <c r="AL2217" s="915"/>
      <c r="AM2217" s="915"/>
      <c r="AN2217" s="915"/>
      <c r="AO2217" s="915"/>
      <c r="AP2217" s="915"/>
      <c r="AQ2217" s="915"/>
      <c r="AR2217" s="915"/>
      <c r="AS2217" s="915"/>
      <c r="AT2217" s="915"/>
      <c r="AU2217" s="915"/>
      <c r="AV2217" s="915"/>
      <c r="AW2217" s="915"/>
      <c r="AX2217" s="915"/>
      <c r="AY2217" s="915"/>
      <c r="AZ2217" s="915"/>
      <c r="BA2217" s="915"/>
      <c r="BB2217" s="915"/>
      <c r="BC2217" s="915"/>
      <c r="BD2217" s="915"/>
      <c r="BE2217" s="915"/>
      <c r="BF2217" s="916"/>
      <c r="BG2217" s="905"/>
      <c r="BH2217" s="906"/>
      <c r="BI2217" s="906"/>
      <c r="BJ2217" s="906"/>
      <c r="BK2217" s="906"/>
      <c r="BL2217" s="907"/>
      <c r="BM2217" s="44"/>
      <c r="BN2217" s="44"/>
      <c r="BO2217" s="44"/>
      <c r="BP2217" s="44"/>
      <c r="BQ2217" s="44"/>
      <c r="BR2217" s="44"/>
      <c r="BS2217" s="44"/>
      <c r="BT2217" s="44"/>
      <c r="BU2217" s="44"/>
      <c r="BV2217" s="44"/>
      <c r="BW2217" s="44"/>
      <c r="BX2217" s="44"/>
      <c r="BY2217" s="44"/>
      <c r="BZ2217" s="44"/>
      <c r="CA2217" s="44"/>
      <c r="CB2217" s="44"/>
    </row>
    <row r="2218" spans="1:80" ht="12.75" customHeight="1">
      <c r="A2218" s="25"/>
      <c r="B2218" s="969" t="s">
        <v>41</v>
      </c>
      <c r="C2218" s="970"/>
      <c r="D2218" s="971"/>
      <c r="E2218" s="908" t="s">
        <v>678</v>
      </c>
      <c r="F2218" s="909"/>
      <c r="G2218" s="909"/>
      <c r="H2218" s="909"/>
      <c r="I2218" s="909"/>
      <c r="J2218" s="909"/>
      <c r="K2218" s="909"/>
      <c r="L2218" s="909"/>
      <c r="M2218" s="909"/>
      <c r="N2218" s="909"/>
      <c r="O2218" s="909"/>
      <c r="P2218" s="909"/>
      <c r="Q2218" s="909"/>
      <c r="R2218" s="909"/>
      <c r="S2218" s="909"/>
      <c r="T2218" s="909"/>
      <c r="U2218" s="909"/>
      <c r="V2218" s="909"/>
      <c r="W2218" s="909"/>
      <c r="X2218" s="909"/>
      <c r="Y2218" s="909"/>
      <c r="Z2218" s="909"/>
      <c r="AA2218" s="909"/>
      <c r="AB2218" s="909"/>
      <c r="AC2218" s="909"/>
      <c r="AD2218" s="909"/>
      <c r="AE2218" s="909"/>
      <c r="AF2218" s="909"/>
      <c r="AG2218" s="909"/>
      <c r="AH2218" s="909"/>
      <c r="AI2218" s="909"/>
      <c r="AJ2218" s="909"/>
      <c r="AK2218" s="909"/>
      <c r="AL2218" s="909"/>
      <c r="AM2218" s="909"/>
      <c r="AN2218" s="909"/>
      <c r="AO2218" s="909"/>
      <c r="AP2218" s="909"/>
      <c r="AQ2218" s="909"/>
      <c r="AR2218" s="909"/>
      <c r="AS2218" s="909"/>
      <c r="AT2218" s="909"/>
      <c r="AU2218" s="909"/>
      <c r="AV2218" s="909"/>
      <c r="AW2218" s="909"/>
      <c r="AX2218" s="909"/>
      <c r="AY2218" s="909"/>
      <c r="AZ2218" s="909"/>
      <c r="BA2218" s="909"/>
      <c r="BB2218" s="909"/>
      <c r="BC2218" s="909"/>
      <c r="BD2218" s="909"/>
      <c r="BE2218" s="909"/>
      <c r="BF2218" s="910"/>
      <c r="BG2218" s="899"/>
      <c r="BH2218" s="900"/>
      <c r="BI2218" s="900"/>
      <c r="BJ2218" s="900"/>
      <c r="BK2218" s="900"/>
      <c r="BL2218" s="901"/>
      <c r="BM2218" s="44"/>
      <c r="BN2218" s="44"/>
      <c r="BO2218" s="44"/>
      <c r="BP2218" s="44"/>
      <c r="BQ2218" s="44"/>
      <c r="BR2218" s="44"/>
      <c r="BS2218" s="44"/>
      <c r="BT2218" s="44"/>
      <c r="BU2218" s="44"/>
      <c r="BV2218" s="44"/>
      <c r="BW2218" s="44"/>
      <c r="BX2218" s="44"/>
      <c r="BY2218" s="44"/>
      <c r="BZ2218" s="44"/>
      <c r="CA2218" s="44"/>
      <c r="CB2218" s="44"/>
    </row>
    <row r="2219" spans="1:80" ht="12.75" customHeight="1">
      <c r="A2219" s="25"/>
      <c r="B2219" s="972"/>
      <c r="C2219" s="973"/>
      <c r="D2219" s="974"/>
      <c r="E2219" s="911"/>
      <c r="F2219" s="912"/>
      <c r="G2219" s="912"/>
      <c r="H2219" s="912"/>
      <c r="I2219" s="912"/>
      <c r="J2219" s="912"/>
      <c r="K2219" s="912"/>
      <c r="L2219" s="912"/>
      <c r="M2219" s="912"/>
      <c r="N2219" s="912"/>
      <c r="O2219" s="912"/>
      <c r="P2219" s="912"/>
      <c r="Q2219" s="912"/>
      <c r="R2219" s="912"/>
      <c r="S2219" s="912"/>
      <c r="T2219" s="912"/>
      <c r="U2219" s="912"/>
      <c r="V2219" s="912"/>
      <c r="W2219" s="912"/>
      <c r="X2219" s="912"/>
      <c r="Y2219" s="912"/>
      <c r="Z2219" s="912"/>
      <c r="AA2219" s="912"/>
      <c r="AB2219" s="912"/>
      <c r="AC2219" s="912"/>
      <c r="AD2219" s="912"/>
      <c r="AE2219" s="912"/>
      <c r="AF2219" s="912"/>
      <c r="AG2219" s="912"/>
      <c r="AH2219" s="912"/>
      <c r="AI2219" s="912"/>
      <c r="AJ2219" s="912"/>
      <c r="AK2219" s="912"/>
      <c r="AL2219" s="912"/>
      <c r="AM2219" s="912"/>
      <c r="AN2219" s="912"/>
      <c r="AO2219" s="912"/>
      <c r="AP2219" s="912"/>
      <c r="AQ2219" s="912"/>
      <c r="AR2219" s="912"/>
      <c r="AS2219" s="912"/>
      <c r="AT2219" s="912"/>
      <c r="AU2219" s="912"/>
      <c r="AV2219" s="912"/>
      <c r="AW2219" s="912"/>
      <c r="AX2219" s="912"/>
      <c r="AY2219" s="912"/>
      <c r="AZ2219" s="912"/>
      <c r="BA2219" s="912"/>
      <c r="BB2219" s="912"/>
      <c r="BC2219" s="912"/>
      <c r="BD2219" s="912"/>
      <c r="BE2219" s="912"/>
      <c r="BF2219" s="913"/>
      <c r="BG2219" s="902"/>
      <c r="BH2219" s="903"/>
      <c r="BI2219" s="903"/>
      <c r="BJ2219" s="903"/>
      <c r="BK2219" s="903"/>
      <c r="BL2219" s="904"/>
      <c r="BM2219" s="44"/>
      <c r="BN2219" s="44"/>
      <c r="BO2219" s="44"/>
      <c r="BP2219" s="44"/>
      <c r="BQ2219" s="44"/>
      <c r="BR2219" s="44"/>
      <c r="BS2219" s="44"/>
      <c r="BT2219" s="44"/>
      <c r="BU2219" s="44"/>
      <c r="BV2219" s="44"/>
      <c r="BW2219" s="44"/>
      <c r="BX2219" s="44"/>
      <c r="BY2219" s="44"/>
      <c r="BZ2219" s="44"/>
      <c r="CA2219" s="44"/>
      <c r="CB2219" s="44"/>
    </row>
    <row r="2220" spans="1:80" ht="12.75" customHeight="1">
      <c r="A2220" s="25"/>
      <c r="B2220" s="972"/>
      <c r="C2220" s="973"/>
      <c r="D2220" s="974"/>
      <c r="E2220" s="911"/>
      <c r="F2220" s="912"/>
      <c r="G2220" s="912"/>
      <c r="H2220" s="912"/>
      <c r="I2220" s="912"/>
      <c r="J2220" s="912"/>
      <c r="K2220" s="912"/>
      <c r="L2220" s="912"/>
      <c r="M2220" s="912"/>
      <c r="N2220" s="912"/>
      <c r="O2220" s="912"/>
      <c r="P2220" s="912"/>
      <c r="Q2220" s="912"/>
      <c r="R2220" s="912"/>
      <c r="S2220" s="912"/>
      <c r="T2220" s="912"/>
      <c r="U2220" s="912"/>
      <c r="V2220" s="912"/>
      <c r="W2220" s="912"/>
      <c r="X2220" s="912"/>
      <c r="Y2220" s="912"/>
      <c r="Z2220" s="912"/>
      <c r="AA2220" s="912"/>
      <c r="AB2220" s="912"/>
      <c r="AC2220" s="912"/>
      <c r="AD2220" s="912"/>
      <c r="AE2220" s="912"/>
      <c r="AF2220" s="912"/>
      <c r="AG2220" s="912"/>
      <c r="AH2220" s="912"/>
      <c r="AI2220" s="912"/>
      <c r="AJ2220" s="912"/>
      <c r="AK2220" s="912"/>
      <c r="AL2220" s="912"/>
      <c r="AM2220" s="912"/>
      <c r="AN2220" s="912"/>
      <c r="AO2220" s="912"/>
      <c r="AP2220" s="912"/>
      <c r="AQ2220" s="912"/>
      <c r="AR2220" s="912"/>
      <c r="AS2220" s="912"/>
      <c r="AT2220" s="912"/>
      <c r="AU2220" s="912"/>
      <c r="AV2220" s="912"/>
      <c r="AW2220" s="912"/>
      <c r="AX2220" s="912"/>
      <c r="AY2220" s="912"/>
      <c r="AZ2220" s="912"/>
      <c r="BA2220" s="912"/>
      <c r="BB2220" s="912"/>
      <c r="BC2220" s="912"/>
      <c r="BD2220" s="912"/>
      <c r="BE2220" s="912"/>
      <c r="BF2220" s="913"/>
      <c r="BG2220" s="902"/>
      <c r="BH2220" s="903"/>
      <c r="BI2220" s="903"/>
      <c r="BJ2220" s="903"/>
      <c r="BK2220" s="903"/>
      <c r="BL2220" s="904"/>
      <c r="BM2220" s="44"/>
      <c r="BN2220" s="44"/>
      <c r="BO2220" s="44"/>
      <c r="BP2220" s="44"/>
      <c r="BQ2220" s="44"/>
      <c r="BR2220" s="44"/>
      <c r="BS2220" s="44"/>
      <c r="BT2220" s="44"/>
      <c r="BU2220" s="44"/>
      <c r="BV2220" s="44"/>
      <c r="BW2220" s="44"/>
      <c r="BX2220" s="44"/>
      <c r="BY2220" s="44"/>
      <c r="BZ2220" s="44"/>
      <c r="CA2220" s="44"/>
      <c r="CB2220" s="44"/>
    </row>
    <row r="2221" spans="1:80" ht="12.75" customHeight="1">
      <c r="A2221" s="25"/>
      <c r="B2221" s="975"/>
      <c r="C2221" s="976"/>
      <c r="D2221" s="977"/>
      <c r="E2221" s="914"/>
      <c r="F2221" s="915"/>
      <c r="G2221" s="915"/>
      <c r="H2221" s="915"/>
      <c r="I2221" s="915"/>
      <c r="J2221" s="915"/>
      <c r="K2221" s="915"/>
      <c r="L2221" s="915"/>
      <c r="M2221" s="915"/>
      <c r="N2221" s="915"/>
      <c r="O2221" s="915"/>
      <c r="P2221" s="915"/>
      <c r="Q2221" s="915"/>
      <c r="R2221" s="915"/>
      <c r="S2221" s="915"/>
      <c r="T2221" s="915"/>
      <c r="U2221" s="915"/>
      <c r="V2221" s="915"/>
      <c r="W2221" s="915"/>
      <c r="X2221" s="915"/>
      <c r="Y2221" s="915"/>
      <c r="Z2221" s="915"/>
      <c r="AA2221" s="915"/>
      <c r="AB2221" s="915"/>
      <c r="AC2221" s="915"/>
      <c r="AD2221" s="915"/>
      <c r="AE2221" s="915"/>
      <c r="AF2221" s="915"/>
      <c r="AG2221" s="915"/>
      <c r="AH2221" s="915"/>
      <c r="AI2221" s="915"/>
      <c r="AJ2221" s="915"/>
      <c r="AK2221" s="915"/>
      <c r="AL2221" s="915"/>
      <c r="AM2221" s="915"/>
      <c r="AN2221" s="915"/>
      <c r="AO2221" s="915"/>
      <c r="AP2221" s="915"/>
      <c r="AQ2221" s="915"/>
      <c r="AR2221" s="915"/>
      <c r="AS2221" s="915"/>
      <c r="AT2221" s="915"/>
      <c r="AU2221" s="915"/>
      <c r="AV2221" s="915"/>
      <c r="AW2221" s="915"/>
      <c r="AX2221" s="915"/>
      <c r="AY2221" s="915"/>
      <c r="AZ2221" s="915"/>
      <c r="BA2221" s="915"/>
      <c r="BB2221" s="915"/>
      <c r="BC2221" s="915"/>
      <c r="BD2221" s="915"/>
      <c r="BE2221" s="915"/>
      <c r="BF2221" s="916"/>
      <c r="BG2221" s="905"/>
      <c r="BH2221" s="906"/>
      <c r="BI2221" s="906"/>
      <c r="BJ2221" s="906"/>
      <c r="BK2221" s="906"/>
      <c r="BL2221" s="907"/>
      <c r="BM2221" s="44"/>
      <c r="BN2221" s="44"/>
      <c r="BO2221" s="44"/>
      <c r="BP2221" s="44"/>
      <c r="BQ2221" s="44"/>
      <c r="BR2221" s="44"/>
      <c r="BS2221" s="44"/>
      <c r="BT2221" s="44"/>
      <c r="BU2221" s="44"/>
      <c r="BV2221" s="44"/>
      <c r="BW2221" s="44"/>
      <c r="BX2221" s="44"/>
      <c r="BY2221" s="44"/>
      <c r="BZ2221" s="44"/>
      <c r="CA2221" s="44"/>
      <c r="CB2221" s="44"/>
    </row>
    <row r="2222" spans="1:80" ht="12.75" customHeight="1">
      <c r="A2222" s="262"/>
      <c r="B2222" s="969" t="s">
        <v>54</v>
      </c>
      <c r="C2222" s="970"/>
      <c r="D2222" s="971"/>
      <c r="E2222" s="908" t="s">
        <v>58</v>
      </c>
      <c r="F2222" s="909"/>
      <c r="G2222" s="909"/>
      <c r="H2222" s="909"/>
      <c r="I2222" s="909"/>
      <c r="J2222" s="909"/>
      <c r="K2222" s="909"/>
      <c r="L2222" s="909"/>
      <c r="M2222" s="909"/>
      <c r="N2222" s="909"/>
      <c r="O2222" s="909"/>
      <c r="P2222" s="909"/>
      <c r="Q2222" s="909"/>
      <c r="R2222" s="909"/>
      <c r="S2222" s="909"/>
      <c r="T2222" s="909"/>
      <c r="U2222" s="909"/>
      <c r="V2222" s="909"/>
      <c r="W2222" s="909"/>
      <c r="X2222" s="909"/>
      <c r="Y2222" s="909"/>
      <c r="Z2222" s="909"/>
      <c r="AA2222" s="909"/>
      <c r="AB2222" s="909"/>
      <c r="AC2222" s="909"/>
      <c r="AD2222" s="909"/>
      <c r="AE2222" s="909"/>
      <c r="AF2222" s="909"/>
      <c r="AG2222" s="909"/>
      <c r="AH2222" s="909"/>
      <c r="AI2222" s="909"/>
      <c r="AJ2222" s="909"/>
      <c r="AK2222" s="909"/>
      <c r="AL2222" s="909"/>
      <c r="AM2222" s="909"/>
      <c r="AN2222" s="909"/>
      <c r="AO2222" s="909"/>
      <c r="AP2222" s="909"/>
      <c r="AQ2222" s="909"/>
      <c r="AR2222" s="909"/>
      <c r="AS2222" s="909"/>
      <c r="AT2222" s="909"/>
      <c r="AU2222" s="909"/>
      <c r="AV2222" s="909"/>
      <c r="AW2222" s="909"/>
      <c r="AX2222" s="909"/>
      <c r="AY2222" s="909"/>
      <c r="AZ2222" s="909"/>
      <c r="BA2222" s="909"/>
      <c r="BB2222" s="909"/>
      <c r="BC2222" s="909"/>
      <c r="BD2222" s="909"/>
      <c r="BE2222" s="909"/>
      <c r="BF2222" s="910"/>
      <c r="BG2222" s="899"/>
      <c r="BH2222" s="900"/>
      <c r="BI2222" s="900"/>
      <c r="BJ2222" s="900"/>
      <c r="BK2222" s="900"/>
      <c r="BL2222" s="901"/>
      <c r="BM2222" s="44"/>
      <c r="BN2222" s="44"/>
      <c r="BO2222" s="44"/>
      <c r="BP2222" s="44"/>
      <c r="BQ2222" s="44"/>
      <c r="BR2222" s="44"/>
      <c r="BS2222" s="44"/>
      <c r="BT2222" s="44"/>
      <c r="BU2222" s="44"/>
      <c r="BV2222" s="44"/>
      <c r="BW2222" s="44"/>
      <c r="BX2222" s="44"/>
      <c r="BY2222" s="44"/>
      <c r="BZ2222" s="44"/>
      <c r="CA2222" s="44"/>
      <c r="CB2222" s="44"/>
    </row>
    <row r="2223" spans="1:80" ht="12.75" customHeight="1">
      <c r="A2223" s="262"/>
      <c r="B2223" s="975"/>
      <c r="C2223" s="976"/>
      <c r="D2223" s="977"/>
      <c r="E2223" s="914"/>
      <c r="F2223" s="915"/>
      <c r="G2223" s="915"/>
      <c r="H2223" s="915"/>
      <c r="I2223" s="915"/>
      <c r="J2223" s="915"/>
      <c r="K2223" s="915"/>
      <c r="L2223" s="915"/>
      <c r="M2223" s="915"/>
      <c r="N2223" s="915"/>
      <c r="O2223" s="915"/>
      <c r="P2223" s="915"/>
      <c r="Q2223" s="915"/>
      <c r="R2223" s="915"/>
      <c r="S2223" s="915"/>
      <c r="T2223" s="915"/>
      <c r="U2223" s="915"/>
      <c r="V2223" s="915"/>
      <c r="W2223" s="915"/>
      <c r="X2223" s="915"/>
      <c r="Y2223" s="915"/>
      <c r="Z2223" s="915"/>
      <c r="AA2223" s="915"/>
      <c r="AB2223" s="915"/>
      <c r="AC2223" s="915"/>
      <c r="AD2223" s="915"/>
      <c r="AE2223" s="915"/>
      <c r="AF2223" s="915"/>
      <c r="AG2223" s="915"/>
      <c r="AH2223" s="915"/>
      <c r="AI2223" s="915"/>
      <c r="AJ2223" s="915"/>
      <c r="AK2223" s="915"/>
      <c r="AL2223" s="915"/>
      <c r="AM2223" s="915"/>
      <c r="AN2223" s="915"/>
      <c r="AO2223" s="915"/>
      <c r="AP2223" s="915"/>
      <c r="AQ2223" s="915"/>
      <c r="AR2223" s="915"/>
      <c r="AS2223" s="915"/>
      <c r="AT2223" s="915"/>
      <c r="AU2223" s="915"/>
      <c r="AV2223" s="915"/>
      <c r="AW2223" s="915"/>
      <c r="AX2223" s="915"/>
      <c r="AY2223" s="915"/>
      <c r="AZ2223" s="915"/>
      <c r="BA2223" s="915"/>
      <c r="BB2223" s="915"/>
      <c r="BC2223" s="915"/>
      <c r="BD2223" s="915"/>
      <c r="BE2223" s="915"/>
      <c r="BF2223" s="916"/>
      <c r="BG2223" s="905"/>
      <c r="BH2223" s="906"/>
      <c r="BI2223" s="906"/>
      <c r="BJ2223" s="906"/>
      <c r="BK2223" s="906"/>
      <c r="BL2223" s="907"/>
      <c r="BM2223" s="44"/>
      <c r="BN2223" s="44"/>
      <c r="BO2223" s="44"/>
      <c r="BP2223" s="44"/>
      <c r="BQ2223" s="44"/>
      <c r="BR2223" s="44"/>
      <c r="BS2223" s="44"/>
      <c r="BT2223" s="44"/>
      <c r="BU2223" s="44"/>
      <c r="BV2223" s="44"/>
      <c r="BW2223" s="44"/>
      <c r="BX2223" s="44"/>
      <c r="BY2223" s="44"/>
      <c r="BZ2223" s="44"/>
      <c r="CA2223" s="44"/>
      <c r="CB2223" s="44"/>
    </row>
    <row r="2224" spans="1:80" ht="12.75" customHeight="1">
      <c r="A2224" s="262"/>
      <c r="B2224" s="969" t="s">
        <v>43</v>
      </c>
      <c r="C2224" s="970"/>
      <c r="D2224" s="971"/>
      <c r="E2224" s="908" t="s">
        <v>679</v>
      </c>
      <c r="F2224" s="909"/>
      <c r="G2224" s="909"/>
      <c r="H2224" s="909"/>
      <c r="I2224" s="909"/>
      <c r="J2224" s="909"/>
      <c r="K2224" s="909"/>
      <c r="L2224" s="909"/>
      <c r="M2224" s="909"/>
      <c r="N2224" s="909"/>
      <c r="O2224" s="909"/>
      <c r="P2224" s="909"/>
      <c r="Q2224" s="909"/>
      <c r="R2224" s="909"/>
      <c r="S2224" s="909"/>
      <c r="T2224" s="909"/>
      <c r="U2224" s="909"/>
      <c r="V2224" s="909"/>
      <c r="W2224" s="909"/>
      <c r="X2224" s="909"/>
      <c r="Y2224" s="909"/>
      <c r="Z2224" s="909"/>
      <c r="AA2224" s="909"/>
      <c r="AB2224" s="909"/>
      <c r="AC2224" s="909"/>
      <c r="AD2224" s="909"/>
      <c r="AE2224" s="909"/>
      <c r="AF2224" s="909"/>
      <c r="AG2224" s="909"/>
      <c r="AH2224" s="909"/>
      <c r="AI2224" s="909"/>
      <c r="AJ2224" s="909"/>
      <c r="AK2224" s="909"/>
      <c r="AL2224" s="909"/>
      <c r="AM2224" s="909"/>
      <c r="AN2224" s="909"/>
      <c r="AO2224" s="909"/>
      <c r="AP2224" s="909"/>
      <c r="AQ2224" s="909"/>
      <c r="AR2224" s="909"/>
      <c r="AS2224" s="909"/>
      <c r="AT2224" s="909"/>
      <c r="AU2224" s="909"/>
      <c r="AV2224" s="909"/>
      <c r="AW2224" s="909"/>
      <c r="AX2224" s="909"/>
      <c r="AY2224" s="909"/>
      <c r="AZ2224" s="909"/>
      <c r="BA2224" s="909"/>
      <c r="BB2224" s="909"/>
      <c r="BC2224" s="909"/>
      <c r="BD2224" s="909"/>
      <c r="BE2224" s="909"/>
      <c r="BF2224" s="910"/>
      <c r="BG2224" s="899"/>
      <c r="BH2224" s="900"/>
      <c r="BI2224" s="900"/>
      <c r="BJ2224" s="900"/>
      <c r="BK2224" s="900"/>
      <c r="BL2224" s="901"/>
      <c r="BM2224" s="44"/>
      <c r="BN2224" s="44"/>
      <c r="BO2224" s="44"/>
      <c r="BP2224" s="44"/>
      <c r="BQ2224" s="44"/>
      <c r="BR2224" s="44"/>
      <c r="BS2224" s="44"/>
      <c r="BT2224" s="44"/>
      <c r="BU2224" s="44"/>
      <c r="BV2224" s="44"/>
      <c r="BW2224" s="44"/>
      <c r="BX2224" s="44"/>
      <c r="BY2224" s="44"/>
      <c r="BZ2224" s="44"/>
      <c r="CA2224" s="44"/>
      <c r="CB2224" s="44"/>
    </row>
    <row r="2225" spans="1:80" ht="12.75" customHeight="1">
      <c r="A2225" s="262"/>
      <c r="B2225" s="972"/>
      <c r="C2225" s="973"/>
      <c r="D2225" s="974"/>
      <c r="E2225" s="911"/>
      <c r="F2225" s="912"/>
      <c r="G2225" s="912"/>
      <c r="H2225" s="912"/>
      <c r="I2225" s="912"/>
      <c r="J2225" s="912"/>
      <c r="K2225" s="912"/>
      <c r="L2225" s="912"/>
      <c r="M2225" s="912"/>
      <c r="N2225" s="912"/>
      <c r="O2225" s="912"/>
      <c r="P2225" s="912"/>
      <c r="Q2225" s="912"/>
      <c r="R2225" s="912"/>
      <c r="S2225" s="912"/>
      <c r="T2225" s="912"/>
      <c r="U2225" s="912"/>
      <c r="V2225" s="912"/>
      <c r="W2225" s="912"/>
      <c r="X2225" s="912"/>
      <c r="Y2225" s="912"/>
      <c r="Z2225" s="912"/>
      <c r="AA2225" s="912"/>
      <c r="AB2225" s="912"/>
      <c r="AC2225" s="912"/>
      <c r="AD2225" s="912"/>
      <c r="AE2225" s="912"/>
      <c r="AF2225" s="912"/>
      <c r="AG2225" s="912"/>
      <c r="AH2225" s="912"/>
      <c r="AI2225" s="912"/>
      <c r="AJ2225" s="912"/>
      <c r="AK2225" s="912"/>
      <c r="AL2225" s="912"/>
      <c r="AM2225" s="912"/>
      <c r="AN2225" s="912"/>
      <c r="AO2225" s="912"/>
      <c r="AP2225" s="912"/>
      <c r="AQ2225" s="912"/>
      <c r="AR2225" s="912"/>
      <c r="AS2225" s="912"/>
      <c r="AT2225" s="912"/>
      <c r="AU2225" s="912"/>
      <c r="AV2225" s="912"/>
      <c r="AW2225" s="912"/>
      <c r="AX2225" s="912"/>
      <c r="AY2225" s="912"/>
      <c r="AZ2225" s="912"/>
      <c r="BA2225" s="912"/>
      <c r="BB2225" s="912"/>
      <c r="BC2225" s="912"/>
      <c r="BD2225" s="912"/>
      <c r="BE2225" s="912"/>
      <c r="BF2225" s="913"/>
      <c r="BG2225" s="902"/>
      <c r="BH2225" s="903"/>
      <c r="BI2225" s="903"/>
      <c r="BJ2225" s="903"/>
      <c r="BK2225" s="903"/>
      <c r="BL2225" s="904"/>
      <c r="BM2225" s="44"/>
      <c r="BN2225" s="44"/>
      <c r="BO2225" s="44"/>
      <c r="BP2225" s="44"/>
      <c r="BQ2225" s="44"/>
      <c r="BR2225" s="44"/>
      <c r="BS2225" s="44"/>
      <c r="BT2225" s="44"/>
      <c r="BU2225" s="44"/>
      <c r="BV2225" s="44"/>
      <c r="BW2225" s="44"/>
      <c r="BX2225" s="44"/>
      <c r="BY2225" s="44"/>
      <c r="BZ2225" s="44"/>
      <c r="CA2225" s="44"/>
      <c r="CB2225" s="44"/>
    </row>
    <row r="2226" spans="1:80" ht="12.75" customHeight="1">
      <c r="A2226" s="262"/>
      <c r="B2226" s="972"/>
      <c r="C2226" s="973"/>
      <c r="D2226" s="974"/>
      <c r="E2226" s="911"/>
      <c r="F2226" s="912"/>
      <c r="G2226" s="912"/>
      <c r="H2226" s="912"/>
      <c r="I2226" s="912"/>
      <c r="J2226" s="912"/>
      <c r="K2226" s="912"/>
      <c r="L2226" s="912"/>
      <c r="M2226" s="912"/>
      <c r="N2226" s="912"/>
      <c r="O2226" s="912"/>
      <c r="P2226" s="912"/>
      <c r="Q2226" s="912"/>
      <c r="R2226" s="912"/>
      <c r="S2226" s="912"/>
      <c r="T2226" s="912"/>
      <c r="U2226" s="912"/>
      <c r="V2226" s="912"/>
      <c r="W2226" s="912"/>
      <c r="X2226" s="912"/>
      <c r="Y2226" s="912"/>
      <c r="Z2226" s="912"/>
      <c r="AA2226" s="912"/>
      <c r="AB2226" s="912"/>
      <c r="AC2226" s="912"/>
      <c r="AD2226" s="912"/>
      <c r="AE2226" s="912"/>
      <c r="AF2226" s="912"/>
      <c r="AG2226" s="912"/>
      <c r="AH2226" s="912"/>
      <c r="AI2226" s="912"/>
      <c r="AJ2226" s="912"/>
      <c r="AK2226" s="912"/>
      <c r="AL2226" s="912"/>
      <c r="AM2226" s="912"/>
      <c r="AN2226" s="912"/>
      <c r="AO2226" s="912"/>
      <c r="AP2226" s="912"/>
      <c r="AQ2226" s="912"/>
      <c r="AR2226" s="912"/>
      <c r="AS2226" s="912"/>
      <c r="AT2226" s="912"/>
      <c r="AU2226" s="912"/>
      <c r="AV2226" s="912"/>
      <c r="AW2226" s="912"/>
      <c r="AX2226" s="912"/>
      <c r="AY2226" s="912"/>
      <c r="AZ2226" s="912"/>
      <c r="BA2226" s="912"/>
      <c r="BB2226" s="912"/>
      <c r="BC2226" s="912"/>
      <c r="BD2226" s="912"/>
      <c r="BE2226" s="912"/>
      <c r="BF2226" s="913"/>
      <c r="BG2226" s="902"/>
      <c r="BH2226" s="903"/>
      <c r="BI2226" s="903"/>
      <c r="BJ2226" s="903"/>
      <c r="BK2226" s="903"/>
      <c r="BL2226" s="904"/>
      <c r="BM2226" s="44"/>
      <c r="BN2226" s="44"/>
      <c r="BO2226" s="44"/>
      <c r="BP2226" s="44"/>
      <c r="BQ2226" s="44"/>
      <c r="BR2226" s="44"/>
      <c r="BS2226" s="44"/>
      <c r="BT2226" s="44"/>
      <c r="BU2226" s="44"/>
      <c r="BV2226" s="44"/>
      <c r="BW2226" s="44"/>
      <c r="BX2226" s="44"/>
      <c r="BY2226" s="44"/>
      <c r="BZ2226" s="44"/>
      <c r="CA2226" s="44"/>
      <c r="CB2226" s="44"/>
    </row>
    <row r="2227" spans="1:80" ht="12.75" customHeight="1">
      <c r="A2227" s="262"/>
      <c r="B2227" s="975"/>
      <c r="C2227" s="976"/>
      <c r="D2227" s="977"/>
      <c r="E2227" s="914"/>
      <c r="F2227" s="915"/>
      <c r="G2227" s="915"/>
      <c r="H2227" s="915"/>
      <c r="I2227" s="915"/>
      <c r="J2227" s="915"/>
      <c r="K2227" s="915"/>
      <c r="L2227" s="915"/>
      <c r="M2227" s="915"/>
      <c r="N2227" s="915"/>
      <c r="O2227" s="915"/>
      <c r="P2227" s="915"/>
      <c r="Q2227" s="915"/>
      <c r="R2227" s="915"/>
      <c r="S2227" s="915"/>
      <c r="T2227" s="915"/>
      <c r="U2227" s="915"/>
      <c r="V2227" s="915"/>
      <c r="W2227" s="915"/>
      <c r="X2227" s="915"/>
      <c r="Y2227" s="915"/>
      <c r="Z2227" s="915"/>
      <c r="AA2227" s="915"/>
      <c r="AB2227" s="915"/>
      <c r="AC2227" s="915"/>
      <c r="AD2227" s="915"/>
      <c r="AE2227" s="915"/>
      <c r="AF2227" s="915"/>
      <c r="AG2227" s="915"/>
      <c r="AH2227" s="915"/>
      <c r="AI2227" s="915"/>
      <c r="AJ2227" s="915"/>
      <c r="AK2227" s="915"/>
      <c r="AL2227" s="915"/>
      <c r="AM2227" s="915"/>
      <c r="AN2227" s="915"/>
      <c r="AO2227" s="915"/>
      <c r="AP2227" s="915"/>
      <c r="AQ2227" s="915"/>
      <c r="AR2227" s="915"/>
      <c r="AS2227" s="915"/>
      <c r="AT2227" s="915"/>
      <c r="AU2227" s="915"/>
      <c r="AV2227" s="915"/>
      <c r="AW2227" s="915"/>
      <c r="AX2227" s="915"/>
      <c r="AY2227" s="915"/>
      <c r="AZ2227" s="915"/>
      <c r="BA2227" s="915"/>
      <c r="BB2227" s="915"/>
      <c r="BC2227" s="915"/>
      <c r="BD2227" s="915"/>
      <c r="BE2227" s="915"/>
      <c r="BF2227" s="916"/>
      <c r="BG2227" s="905"/>
      <c r="BH2227" s="906"/>
      <c r="BI2227" s="906"/>
      <c r="BJ2227" s="906"/>
      <c r="BK2227" s="906"/>
      <c r="BL2227" s="907"/>
      <c r="BM2227" s="44"/>
      <c r="BN2227" s="44"/>
      <c r="BO2227" s="44"/>
      <c r="BP2227" s="44"/>
      <c r="BQ2227" s="44"/>
      <c r="BR2227" s="44"/>
      <c r="BS2227" s="44"/>
      <c r="BT2227" s="44"/>
      <c r="BU2227" s="44"/>
      <c r="BV2227" s="44"/>
      <c r="BW2227" s="44"/>
      <c r="BX2227" s="44"/>
      <c r="BY2227" s="44"/>
      <c r="BZ2227" s="44"/>
      <c r="CA2227" s="44"/>
      <c r="CB2227" s="44"/>
    </row>
    <row r="2228" spans="1:80" ht="12.75" customHeight="1">
      <c r="A2228" s="262"/>
      <c r="B2228" s="969" t="s">
        <v>44</v>
      </c>
      <c r="C2228" s="970"/>
      <c r="D2228" s="971"/>
      <c r="E2228" s="908" t="s">
        <v>196</v>
      </c>
      <c r="F2228" s="909"/>
      <c r="G2228" s="909"/>
      <c r="H2228" s="909"/>
      <c r="I2228" s="909"/>
      <c r="J2228" s="909"/>
      <c r="K2228" s="909"/>
      <c r="L2228" s="909"/>
      <c r="M2228" s="909"/>
      <c r="N2228" s="909"/>
      <c r="O2228" s="909"/>
      <c r="P2228" s="909"/>
      <c r="Q2228" s="909"/>
      <c r="R2228" s="909"/>
      <c r="S2228" s="909"/>
      <c r="T2228" s="909"/>
      <c r="U2228" s="909"/>
      <c r="V2228" s="909"/>
      <c r="W2228" s="909"/>
      <c r="X2228" s="909"/>
      <c r="Y2228" s="909"/>
      <c r="Z2228" s="909"/>
      <c r="AA2228" s="909"/>
      <c r="AB2228" s="909"/>
      <c r="AC2228" s="909"/>
      <c r="AD2228" s="909"/>
      <c r="AE2228" s="909"/>
      <c r="AF2228" s="909"/>
      <c r="AG2228" s="909"/>
      <c r="AH2228" s="909"/>
      <c r="AI2228" s="909"/>
      <c r="AJ2228" s="909"/>
      <c r="AK2228" s="909"/>
      <c r="AL2228" s="909"/>
      <c r="AM2228" s="909"/>
      <c r="AN2228" s="909"/>
      <c r="AO2228" s="909"/>
      <c r="AP2228" s="909"/>
      <c r="AQ2228" s="909"/>
      <c r="AR2228" s="909"/>
      <c r="AS2228" s="909"/>
      <c r="AT2228" s="909"/>
      <c r="AU2228" s="909"/>
      <c r="AV2228" s="909"/>
      <c r="AW2228" s="909"/>
      <c r="AX2228" s="909"/>
      <c r="AY2228" s="909"/>
      <c r="AZ2228" s="909"/>
      <c r="BA2228" s="909"/>
      <c r="BB2228" s="909"/>
      <c r="BC2228" s="909"/>
      <c r="BD2228" s="909"/>
      <c r="BE2228" s="909"/>
      <c r="BF2228" s="910"/>
      <c r="BG2228" s="899"/>
      <c r="BH2228" s="900"/>
      <c r="BI2228" s="900"/>
      <c r="BJ2228" s="900"/>
      <c r="BK2228" s="900"/>
      <c r="BL2228" s="901"/>
      <c r="BM2228" s="44"/>
      <c r="BN2228" s="44"/>
      <c r="BO2228" s="44"/>
      <c r="BP2228" s="44"/>
      <c r="BQ2228" s="44"/>
      <c r="BR2228" s="44"/>
      <c r="BS2228" s="44"/>
      <c r="BT2228" s="44"/>
      <c r="BU2228" s="44"/>
      <c r="BV2228" s="44"/>
      <c r="BW2228" s="44"/>
      <c r="BX2228" s="44"/>
      <c r="BY2228" s="44"/>
      <c r="BZ2228" s="44"/>
      <c r="CA2228" s="44"/>
      <c r="CB2228" s="44"/>
    </row>
    <row r="2229" spans="1:80" ht="12.75" customHeight="1">
      <c r="A2229" s="262"/>
      <c r="B2229" s="975"/>
      <c r="C2229" s="976"/>
      <c r="D2229" s="977"/>
      <c r="E2229" s="914"/>
      <c r="F2229" s="915"/>
      <c r="G2229" s="915"/>
      <c r="H2229" s="915"/>
      <c r="I2229" s="915"/>
      <c r="J2229" s="915"/>
      <c r="K2229" s="915"/>
      <c r="L2229" s="915"/>
      <c r="M2229" s="915"/>
      <c r="N2229" s="915"/>
      <c r="O2229" s="915"/>
      <c r="P2229" s="915"/>
      <c r="Q2229" s="915"/>
      <c r="R2229" s="915"/>
      <c r="S2229" s="915"/>
      <c r="T2229" s="915"/>
      <c r="U2229" s="915"/>
      <c r="V2229" s="915"/>
      <c r="W2229" s="915"/>
      <c r="X2229" s="915"/>
      <c r="Y2229" s="915"/>
      <c r="Z2229" s="915"/>
      <c r="AA2229" s="915"/>
      <c r="AB2229" s="915"/>
      <c r="AC2229" s="915"/>
      <c r="AD2229" s="915"/>
      <c r="AE2229" s="915"/>
      <c r="AF2229" s="915"/>
      <c r="AG2229" s="915"/>
      <c r="AH2229" s="915"/>
      <c r="AI2229" s="915"/>
      <c r="AJ2229" s="915"/>
      <c r="AK2229" s="915"/>
      <c r="AL2229" s="915"/>
      <c r="AM2229" s="915"/>
      <c r="AN2229" s="915"/>
      <c r="AO2229" s="915"/>
      <c r="AP2229" s="915"/>
      <c r="AQ2229" s="915"/>
      <c r="AR2229" s="915"/>
      <c r="AS2229" s="915"/>
      <c r="AT2229" s="915"/>
      <c r="AU2229" s="915"/>
      <c r="AV2229" s="915"/>
      <c r="AW2229" s="915"/>
      <c r="AX2229" s="915"/>
      <c r="AY2229" s="915"/>
      <c r="AZ2229" s="915"/>
      <c r="BA2229" s="915"/>
      <c r="BB2229" s="915"/>
      <c r="BC2229" s="915"/>
      <c r="BD2229" s="915"/>
      <c r="BE2229" s="915"/>
      <c r="BF2229" s="916"/>
      <c r="BG2229" s="905"/>
      <c r="BH2229" s="906"/>
      <c r="BI2229" s="906"/>
      <c r="BJ2229" s="906"/>
      <c r="BK2229" s="906"/>
      <c r="BL2229" s="907"/>
      <c r="BM2229" s="44"/>
      <c r="BN2229" s="44"/>
      <c r="BO2229" s="44"/>
      <c r="BP2229" s="44"/>
      <c r="BQ2229" s="44"/>
      <c r="BR2229" s="44"/>
      <c r="BS2229" s="44"/>
      <c r="BT2229" s="44"/>
      <c r="BU2229" s="44"/>
      <c r="BV2229" s="44"/>
      <c r="BW2229" s="44"/>
      <c r="BX2229" s="44"/>
      <c r="BY2229" s="44"/>
      <c r="BZ2229" s="44"/>
      <c r="CA2229" s="44"/>
      <c r="CB2229" s="44"/>
    </row>
    <row r="2230" spans="1:80" s="16" customFormat="1" ht="12.75" customHeight="1">
      <c r="A2230" s="262"/>
      <c r="B2230" s="969" t="s">
        <v>45</v>
      </c>
      <c r="C2230" s="970"/>
      <c r="D2230" s="971"/>
      <c r="E2230" s="931" t="s">
        <v>503</v>
      </c>
      <c r="F2230" s="932"/>
      <c r="G2230" s="932"/>
      <c r="H2230" s="932"/>
      <c r="I2230" s="932"/>
      <c r="J2230" s="932"/>
      <c r="K2230" s="932"/>
      <c r="L2230" s="932"/>
      <c r="M2230" s="932"/>
      <c r="N2230" s="932"/>
      <c r="O2230" s="932"/>
      <c r="P2230" s="932"/>
      <c r="Q2230" s="932"/>
      <c r="R2230" s="932"/>
      <c r="S2230" s="932"/>
      <c r="T2230" s="932"/>
      <c r="U2230" s="932"/>
      <c r="V2230" s="932"/>
      <c r="W2230" s="932"/>
      <c r="X2230" s="932"/>
      <c r="Y2230" s="932"/>
      <c r="Z2230" s="932"/>
      <c r="AA2230" s="932"/>
      <c r="AB2230" s="932"/>
      <c r="AC2230" s="932"/>
      <c r="AD2230" s="932"/>
      <c r="AE2230" s="932"/>
      <c r="AF2230" s="932"/>
      <c r="AG2230" s="932"/>
      <c r="AH2230" s="932"/>
      <c r="AI2230" s="932"/>
      <c r="AJ2230" s="932"/>
      <c r="AK2230" s="932"/>
      <c r="AL2230" s="932"/>
      <c r="AM2230" s="932"/>
      <c r="AN2230" s="932"/>
      <c r="AO2230" s="932"/>
      <c r="AP2230" s="932"/>
      <c r="AQ2230" s="932"/>
      <c r="AR2230" s="932"/>
      <c r="AS2230" s="932"/>
      <c r="AT2230" s="932"/>
      <c r="AU2230" s="932"/>
      <c r="AV2230" s="932"/>
      <c r="AW2230" s="932"/>
      <c r="AX2230" s="932"/>
      <c r="AY2230" s="932"/>
      <c r="AZ2230" s="932"/>
      <c r="BA2230" s="932"/>
      <c r="BB2230" s="932"/>
      <c r="BC2230" s="932"/>
      <c r="BD2230" s="932"/>
      <c r="BE2230" s="932"/>
      <c r="BF2230" s="933"/>
      <c r="BG2230" s="899"/>
      <c r="BH2230" s="900"/>
      <c r="BI2230" s="900"/>
      <c r="BJ2230" s="900"/>
      <c r="BK2230" s="900"/>
      <c r="BL2230" s="901"/>
      <c r="BM2230" s="137"/>
      <c r="BN2230" s="137"/>
      <c r="BO2230" s="137"/>
      <c r="BP2230" s="137"/>
      <c r="BQ2230" s="137"/>
      <c r="BR2230" s="137"/>
      <c r="BS2230" s="137"/>
      <c r="BT2230" s="137"/>
      <c r="BU2230" s="137"/>
      <c r="BV2230" s="137"/>
      <c r="BW2230" s="137"/>
      <c r="BX2230" s="137"/>
      <c r="BY2230" s="137"/>
      <c r="BZ2230" s="137"/>
      <c r="CA2230" s="137"/>
      <c r="CB2230" s="137"/>
    </row>
    <row r="2231" spans="1:80" s="16" customFormat="1" ht="12.75" customHeight="1">
      <c r="A2231" s="262"/>
      <c r="B2231" s="972"/>
      <c r="C2231" s="973"/>
      <c r="D2231" s="974"/>
      <c r="E2231" s="934"/>
      <c r="F2231" s="935"/>
      <c r="G2231" s="935"/>
      <c r="H2231" s="935"/>
      <c r="I2231" s="935"/>
      <c r="J2231" s="935"/>
      <c r="K2231" s="935"/>
      <c r="L2231" s="935"/>
      <c r="M2231" s="935"/>
      <c r="N2231" s="935"/>
      <c r="O2231" s="935"/>
      <c r="P2231" s="935"/>
      <c r="Q2231" s="935"/>
      <c r="R2231" s="935"/>
      <c r="S2231" s="935"/>
      <c r="T2231" s="935"/>
      <c r="U2231" s="935"/>
      <c r="V2231" s="935"/>
      <c r="W2231" s="935"/>
      <c r="X2231" s="935"/>
      <c r="Y2231" s="935"/>
      <c r="Z2231" s="935"/>
      <c r="AA2231" s="935"/>
      <c r="AB2231" s="935"/>
      <c r="AC2231" s="935"/>
      <c r="AD2231" s="935"/>
      <c r="AE2231" s="935"/>
      <c r="AF2231" s="935"/>
      <c r="AG2231" s="935"/>
      <c r="AH2231" s="935"/>
      <c r="AI2231" s="935"/>
      <c r="AJ2231" s="935"/>
      <c r="AK2231" s="935"/>
      <c r="AL2231" s="935"/>
      <c r="AM2231" s="935"/>
      <c r="AN2231" s="935"/>
      <c r="AO2231" s="935"/>
      <c r="AP2231" s="935"/>
      <c r="AQ2231" s="935"/>
      <c r="AR2231" s="935"/>
      <c r="AS2231" s="935"/>
      <c r="AT2231" s="935"/>
      <c r="AU2231" s="935"/>
      <c r="AV2231" s="935"/>
      <c r="AW2231" s="935"/>
      <c r="AX2231" s="935"/>
      <c r="AY2231" s="935"/>
      <c r="AZ2231" s="935"/>
      <c r="BA2231" s="935"/>
      <c r="BB2231" s="935"/>
      <c r="BC2231" s="935"/>
      <c r="BD2231" s="935"/>
      <c r="BE2231" s="935"/>
      <c r="BF2231" s="936"/>
      <c r="BG2231" s="902"/>
      <c r="BH2231" s="903"/>
      <c r="BI2231" s="903"/>
      <c r="BJ2231" s="903"/>
      <c r="BK2231" s="903"/>
      <c r="BL2231" s="904"/>
      <c r="BM2231" s="137"/>
      <c r="BN2231" s="137"/>
      <c r="BO2231" s="137"/>
      <c r="BP2231" s="137"/>
      <c r="BQ2231" s="137"/>
      <c r="BR2231" s="137"/>
      <c r="BS2231" s="137"/>
      <c r="BT2231" s="137"/>
      <c r="BU2231" s="137"/>
      <c r="BV2231" s="137"/>
      <c r="BW2231" s="137"/>
      <c r="BX2231" s="137"/>
      <c r="BY2231" s="137"/>
      <c r="BZ2231" s="137"/>
      <c r="CA2231" s="137"/>
      <c r="CB2231" s="137"/>
    </row>
    <row r="2232" spans="1:80" s="16" customFormat="1" ht="12.75" customHeight="1">
      <c r="A2232" s="265"/>
      <c r="B2232" s="972"/>
      <c r="C2232" s="973"/>
      <c r="D2232" s="974"/>
      <c r="E2232" s="996" t="s">
        <v>6</v>
      </c>
      <c r="F2232" s="997"/>
      <c r="G2232" s="929" t="s">
        <v>197</v>
      </c>
      <c r="H2232" s="929"/>
      <c r="I2232" s="929"/>
      <c r="J2232" s="929"/>
      <c r="K2232" s="929"/>
      <c r="L2232" s="929"/>
      <c r="M2232" s="929"/>
      <c r="N2232" s="929"/>
      <c r="O2232" s="929"/>
      <c r="P2232" s="929"/>
      <c r="Q2232" s="929"/>
      <c r="R2232" s="929"/>
      <c r="S2232" s="929"/>
      <c r="T2232" s="929"/>
      <c r="U2232" s="929"/>
      <c r="V2232" s="929"/>
      <c r="W2232" s="929"/>
      <c r="X2232" s="929"/>
      <c r="Y2232" s="929"/>
      <c r="Z2232" s="929"/>
      <c r="AA2232" s="929"/>
      <c r="AB2232" s="929"/>
      <c r="AC2232" s="929"/>
      <c r="AD2232" s="929"/>
      <c r="AE2232" s="929"/>
      <c r="AF2232" s="929"/>
      <c r="AG2232" s="929"/>
      <c r="AH2232" s="929"/>
      <c r="AI2232" s="929"/>
      <c r="AJ2232" s="929"/>
      <c r="AK2232" s="929"/>
      <c r="AL2232" s="929"/>
      <c r="AM2232" s="929"/>
      <c r="AN2232" s="929"/>
      <c r="AO2232" s="929"/>
      <c r="AP2232" s="929"/>
      <c r="AQ2232" s="929"/>
      <c r="AR2232" s="929"/>
      <c r="AS2232" s="929"/>
      <c r="AT2232" s="929"/>
      <c r="AU2232" s="929"/>
      <c r="AV2232" s="929"/>
      <c r="AW2232" s="929"/>
      <c r="AX2232" s="929"/>
      <c r="AY2232" s="929"/>
      <c r="AZ2232" s="929"/>
      <c r="BA2232" s="929"/>
      <c r="BB2232" s="929"/>
      <c r="BC2232" s="929"/>
      <c r="BD2232" s="929"/>
      <c r="BE2232" s="929"/>
      <c r="BF2232" s="930"/>
      <c r="BG2232" s="902"/>
      <c r="BH2232" s="903"/>
      <c r="BI2232" s="903"/>
      <c r="BJ2232" s="903"/>
      <c r="BK2232" s="903"/>
      <c r="BL2232" s="904"/>
      <c r="BM2232" s="137"/>
      <c r="BN2232" s="137"/>
      <c r="BO2232" s="137"/>
      <c r="BP2232" s="137"/>
      <c r="BQ2232" s="137"/>
      <c r="BR2232" s="137"/>
      <c r="BS2232" s="137"/>
      <c r="BT2232" s="137"/>
      <c r="BU2232" s="137"/>
      <c r="BV2232" s="137"/>
      <c r="BW2232" s="137"/>
      <c r="BX2232" s="137"/>
      <c r="BY2232" s="137"/>
      <c r="BZ2232" s="137"/>
      <c r="CA2232" s="137"/>
      <c r="CB2232" s="137"/>
    </row>
    <row r="2233" spans="1:80" s="16" customFormat="1" ht="12.75" customHeight="1">
      <c r="A2233" s="265"/>
      <c r="B2233" s="972"/>
      <c r="C2233" s="973"/>
      <c r="D2233" s="974"/>
      <c r="E2233" s="996" t="s">
        <v>3</v>
      </c>
      <c r="F2233" s="997"/>
      <c r="G2233" s="929" t="s">
        <v>195</v>
      </c>
      <c r="H2233" s="929"/>
      <c r="I2233" s="929"/>
      <c r="J2233" s="929"/>
      <c r="K2233" s="929"/>
      <c r="L2233" s="929"/>
      <c r="M2233" s="929"/>
      <c r="N2233" s="929"/>
      <c r="O2233" s="929"/>
      <c r="P2233" s="929"/>
      <c r="Q2233" s="929"/>
      <c r="R2233" s="929"/>
      <c r="S2233" s="929"/>
      <c r="T2233" s="929"/>
      <c r="U2233" s="929"/>
      <c r="V2233" s="929"/>
      <c r="W2233" s="929"/>
      <c r="X2233" s="929"/>
      <c r="Y2233" s="929"/>
      <c r="Z2233" s="929"/>
      <c r="AA2233" s="929"/>
      <c r="AB2233" s="929"/>
      <c r="AC2233" s="929"/>
      <c r="AD2233" s="929"/>
      <c r="AE2233" s="929"/>
      <c r="AF2233" s="929"/>
      <c r="AG2233" s="929"/>
      <c r="AH2233" s="929"/>
      <c r="AI2233" s="929"/>
      <c r="AJ2233" s="929"/>
      <c r="AK2233" s="929"/>
      <c r="AL2233" s="929"/>
      <c r="AM2233" s="929"/>
      <c r="AN2233" s="929"/>
      <c r="AO2233" s="929"/>
      <c r="AP2233" s="929"/>
      <c r="AQ2233" s="929"/>
      <c r="AR2233" s="929"/>
      <c r="AS2233" s="929"/>
      <c r="AT2233" s="929"/>
      <c r="AU2233" s="929"/>
      <c r="AV2233" s="929"/>
      <c r="AW2233" s="929"/>
      <c r="AX2233" s="929"/>
      <c r="AY2233" s="929"/>
      <c r="AZ2233" s="929"/>
      <c r="BA2233" s="929"/>
      <c r="BB2233" s="929"/>
      <c r="BC2233" s="929"/>
      <c r="BD2233" s="929"/>
      <c r="BE2233" s="929"/>
      <c r="BF2233" s="930"/>
      <c r="BG2233" s="902"/>
      <c r="BH2233" s="903"/>
      <c r="BI2233" s="903"/>
      <c r="BJ2233" s="903"/>
      <c r="BK2233" s="903"/>
      <c r="BL2233" s="904"/>
      <c r="BM2233" s="137"/>
      <c r="BN2233" s="137"/>
      <c r="BO2233" s="137"/>
      <c r="BP2233" s="137"/>
      <c r="BQ2233" s="137"/>
      <c r="BR2233" s="137"/>
      <c r="BS2233" s="137"/>
      <c r="BT2233" s="137"/>
      <c r="BU2233" s="137"/>
      <c r="BV2233" s="137"/>
      <c r="BW2233" s="137"/>
      <c r="BX2233" s="137"/>
      <c r="BY2233" s="137"/>
      <c r="BZ2233" s="137"/>
      <c r="CA2233" s="137"/>
      <c r="CB2233" s="137"/>
    </row>
    <row r="2234" spans="1:80" s="16" customFormat="1" ht="12.75" customHeight="1">
      <c r="A2234" s="265"/>
      <c r="B2234" s="972"/>
      <c r="C2234" s="973"/>
      <c r="D2234" s="974"/>
      <c r="E2234" s="996" t="s">
        <v>4</v>
      </c>
      <c r="F2234" s="997"/>
      <c r="G2234" s="929" t="s">
        <v>198</v>
      </c>
      <c r="H2234" s="929"/>
      <c r="I2234" s="929"/>
      <c r="J2234" s="929"/>
      <c r="K2234" s="929"/>
      <c r="L2234" s="929"/>
      <c r="M2234" s="929"/>
      <c r="N2234" s="929"/>
      <c r="O2234" s="929"/>
      <c r="P2234" s="929"/>
      <c r="Q2234" s="929"/>
      <c r="R2234" s="929"/>
      <c r="S2234" s="929"/>
      <c r="T2234" s="929"/>
      <c r="U2234" s="929"/>
      <c r="V2234" s="929"/>
      <c r="W2234" s="929"/>
      <c r="X2234" s="929"/>
      <c r="Y2234" s="929"/>
      <c r="Z2234" s="929"/>
      <c r="AA2234" s="929"/>
      <c r="AB2234" s="929"/>
      <c r="AC2234" s="929"/>
      <c r="AD2234" s="929"/>
      <c r="AE2234" s="929"/>
      <c r="AF2234" s="929"/>
      <c r="AG2234" s="929"/>
      <c r="AH2234" s="929"/>
      <c r="AI2234" s="929"/>
      <c r="AJ2234" s="929"/>
      <c r="AK2234" s="929"/>
      <c r="AL2234" s="929"/>
      <c r="AM2234" s="929"/>
      <c r="AN2234" s="929"/>
      <c r="AO2234" s="929"/>
      <c r="AP2234" s="929"/>
      <c r="AQ2234" s="929"/>
      <c r="AR2234" s="929"/>
      <c r="AS2234" s="929"/>
      <c r="AT2234" s="929"/>
      <c r="AU2234" s="929"/>
      <c r="AV2234" s="929"/>
      <c r="AW2234" s="929"/>
      <c r="AX2234" s="929"/>
      <c r="AY2234" s="929"/>
      <c r="AZ2234" s="929"/>
      <c r="BA2234" s="929"/>
      <c r="BB2234" s="929"/>
      <c r="BC2234" s="929"/>
      <c r="BD2234" s="929"/>
      <c r="BE2234" s="929"/>
      <c r="BF2234" s="930"/>
      <c r="BG2234" s="902"/>
      <c r="BH2234" s="903"/>
      <c r="BI2234" s="903"/>
      <c r="BJ2234" s="903"/>
      <c r="BK2234" s="903"/>
      <c r="BL2234" s="904"/>
      <c r="BM2234" s="137"/>
      <c r="BN2234" s="137"/>
      <c r="BO2234" s="137"/>
      <c r="BP2234" s="137"/>
      <c r="BQ2234" s="137"/>
      <c r="BR2234" s="137"/>
      <c r="BS2234" s="137"/>
      <c r="BT2234" s="137"/>
      <c r="BU2234" s="137"/>
      <c r="BV2234" s="137"/>
      <c r="BW2234" s="137"/>
      <c r="BX2234" s="137"/>
      <c r="BY2234" s="137"/>
      <c r="BZ2234" s="137"/>
      <c r="CA2234" s="137"/>
      <c r="CB2234" s="137"/>
    </row>
    <row r="2235" spans="1:80" s="16" customFormat="1" ht="12.75" customHeight="1">
      <c r="A2235" s="265"/>
      <c r="B2235" s="972"/>
      <c r="C2235" s="973"/>
      <c r="D2235" s="974"/>
      <c r="E2235" s="795"/>
      <c r="F2235" s="796"/>
      <c r="G2235" s="929"/>
      <c r="H2235" s="929"/>
      <c r="I2235" s="929"/>
      <c r="J2235" s="929"/>
      <c r="K2235" s="929"/>
      <c r="L2235" s="929"/>
      <c r="M2235" s="929"/>
      <c r="N2235" s="929"/>
      <c r="O2235" s="929"/>
      <c r="P2235" s="929"/>
      <c r="Q2235" s="929"/>
      <c r="R2235" s="929"/>
      <c r="S2235" s="929"/>
      <c r="T2235" s="929"/>
      <c r="U2235" s="929"/>
      <c r="V2235" s="929"/>
      <c r="W2235" s="929"/>
      <c r="X2235" s="929"/>
      <c r="Y2235" s="929"/>
      <c r="Z2235" s="929"/>
      <c r="AA2235" s="929"/>
      <c r="AB2235" s="929"/>
      <c r="AC2235" s="929"/>
      <c r="AD2235" s="929"/>
      <c r="AE2235" s="929"/>
      <c r="AF2235" s="929"/>
      <c r="AG2235" s="929"/>
      <c r="AH2235" s="929"/>
      <c r="AI2235" s="929"/>
      <c r="AJ2235" s="929"/>
      <c r="AK2235" s="929"/>
      <c r="AL2235" s="929"/>
      <c r="AM2235" s="929"/>
      <c r="AN2235" s="929"/>
      <c r="AO2235" s="929"/>
      <c r="AP2235" s="929"/>
      <c r="AQ2235" s="929"/>
      <c r="AR2235" s="929"/>
      <c r="AS2235" s="929"/>
      <c r="AT2235" s="929"/>
      <c r="AU2235" s="929"/>
      <c r="AV2235" s="929"/>
      <c r="AW2235" s="929"/>
      <c r="AX2235" s="929"/>
      <c r="AY2235" s="929"/>
      <c r="AZ2235" s="929"/>
      <c r="BA2235" s="929"/>
      <c r="BB2235" s="929"/>
      <c r="BC2235" s="929"/>
      <c r="BD2235" s="929"/>
      <c r="BE2235" s="929"/>
      <c r="BF2235" s="930"/>
      <c r="BG2235" s="902"/>
      <c r="BH2235" s="903"/>
      <c r="BI2235" s="903"/>
      <c r="BJ2235" s="903"/>
      <c r="BK2235" s="903"/>
      <c r="BL2235" s="904"/>
      <c r="BM2235" s="137"/>
      <c r="BN2235" s="137"/>
      <c r="BO2235" s="137"/>
      <c r="BP2235" s="137"/>
      <c r="BQ2235" s="137"/>
      <c r="BR2235" s="137"/>
      <c r="BS2235" s="137"/>
      <c r="BT2235" s="137"/>
      <c r="BU2235" s="137"/>
      <c r="BV2235" s="137"/>
      <c r="BW2235" s="137"/>
      <c r="BX2235" s="137"/>
      <c r="BY2235" s="137"/>
      <c r="BZ2235" s="137"/>
      <c r="CA2235" s="137"/>
      <c r="CB2235" s="137"/>
    </row>
    <row r="2236" spans="1:80" s="16" customFormat="1" ht="12.75" customHeight="1">
      <c r="A2236" s="265"/>
      <c r="B2236" s="972"/>
      <c r="C2236" s="973"/>
      <c r="D2236" s="974"/>
      <c r="E2236" s="175"/>
      <c r="F2236" s="176"/>
      <c r="G2236" s="929"/>
      <c r="H2236" s="929"/>
      <c r="I2236" s="929"/>
      <c r="J2236" s="929"/>
      <c r="K2236" s="929"/>
      <c r="L2236" s="929"/>
      <c r="M2236" s="929"/>
      <c r="N2236" s="929"/>
      <c r="O2236" s="929"/>
      <c r="P2236" s="929"/>
      <c r="Q2236" s="929"/>
      <c r="R2236" s="929"/>
      <c r="S2236" s="929"/>
      <c r="T2236" s="929"/>
      <c r="U2236" s="929"/>
      <c r="V2236" s="929"/>
      <c r="W2236" s="929"/>
      <c r="X2236" s="929"/>
      <c r="Y2236" s="929"/>
      <c r="Z2236" s="929"/>
      <c r="AA2236" s="929"/>
      <c r="AB2236" s="929"/>
      <c r="AC2236" s="929"/>
      <c r="AD2236" s="929"/>
      <c r="AE2236" s="929"/>
      <c r="AF2236" s="929"/>
      <c r="AG2236" s="929"/>
      <c r="AH2236" s="929"/>
      <c r="AI2236" s="929"/>
      <c r="AJ2236" s="929"/>
      <c r="AK2236" s="929"/>
      <c r="AL2236" s="929"/>
      <c r="AM2236" s="929"/>
      <c r="AN2236" s="929"/>
      <c r="AO2236" s="929"/>
      <c r="AP2236" s="929"/>
      <c r="AQ2236" s="929"/>
      <c r="AR2236" s="929"/>
      <c r="AS2236" s="929"/>
      <c r="AT2236" s="929"/>
      <c r="AU2236" s="929"/>
      <c r="AV2236" s="929"/>
      <c r="AW2236" s="929"/>
      <c r="AX2236" s="929"/>
      <c r="AY2236" s="929"/>
      <c r="AZ2236" s="929"/>
      <c r="BA2236" s="929"/>
      <c r="BB2236" s="929"/>
      <c r="BC2236" s="929"/>
      <c r="BD2236" s="929"/>
      <c r="BE2236" s="929"/>
      <c r="BF2236" s="930"/>
      <c r="BG2236" s="902"/>
      <c r="BH2236" s="903"/>
      <c r="BI2236" s="903"/>
      <c r="BJ2236" s="903"/>
      <c r="BK2236" s="903"/>
      <c r="BL2236" s="904"/>
      <c r="BM2236" s="137"/>
      <c r="BN2236" s="137"/>
      <c r="BO2236" s="137"/>
      <c r="BP2236" s="137"/>
      <c r="BQ2236" s="137"/>
      <c r="BR2236" s="137"/>
      <c r="BS2236" s="137"/>
      <c r="BT2236" s="137"/>
      <c r="BU2236" s="137"/>
      <c r="BV2236" s="137"/>
      <c r="BW2236" s="137"/>
      <c r="BX2236" s="137"/>
      <c r="BY2236" s="137"/>
      <c r="BZ2236" s="137"/>
      <c r="CA2236" s="137"/>
      <c r="CB2236" s="137"/>
    </row>
    <row r="2237" spans="1:80" s="16" customFormat="1" ht="12.75" customHeight="1">
      <c r="A2237" s="265"/>
      <c r="B2237" s="972"/>
      <c r="C2237" s="973"/>
      <c r="D2237" s="974"/>
      <c r="E2237" s="175"/>
      <c r="F2237" s="176"/>
      <c r="G2237" s="929"/>
      <c r="H2237" s="929"/>
      <c r="I2237" s="929"/>
      <c r="J2237" s="929"/>
      <c r="K2237" s="929"/>
      <c r="L2237" s="929"/>
      <c r="M2237" s="929"/>
      <c r="N2237" s="929"/>
      <c r="O2237" s="929"/>
      <c r="P2237" s="929"/>
      <c r="Q2237" s="929"/>
      <c r="R2237" s="929"/>
      <c r="S2237" s="929"/>
      <c r="T2237" s="929"/>
      <c r="U2237" s="929"/>
      <c r="V2237" s="929"/>
      <c r="W2237" s="929"/>
      <c r="X2237" s="929"/>
      <c r="Y2237" s="929"/>
      <c r="Z2237" s="929"/>
      <c r="AA2237" s="929"/>
      <c r="AB2237" s="929"/>
      <c r="AC2237" s="929"/>
      <c r="AD2237" s="929"/>
      <c r="AE2237" s="929"/>
      <c r="AF2237" s="929"/>
      <c r="AG2237" s="929"/>
      <c r="AH2237" s="929"/>
      <c r="AI2237" s="929"/>
      <c r="AJ2237" s="929"/>
      <c r="AK2237" s="929"/>
      <c r="AL2237" s="929"/>
      <c r="AM2237" s="929"/>
      <c r="AN2237" s="929"/>
      <c r="AO2237" s="929"/>
      <c r="AP2237" s="929"/>
      <c r="AQ2237" s="929"/>
      <c r="AR2237" s="929"/>
      <c r="AS2237" s="929"/>
      <c r="AT2237" s="929"/>
      <c r="AU2237" s="929"/>
      <c r="AV2237" s="929"/>
      <c r="AW2237" s="929"/>
      <c r="AX2237" s="929"/>
      <c r="AY2237" s="929"/>
      <c r="AZ2237" s="929"/>
      <c r="BA2237" s="929"/>
      <c r="BB2237" s="929"/>
      <c r="BC2237" s="929"/>
      <c r="BD2237" s="929"/>
      <c r="BE2237" s="929"/>
      <c r="BF2237" s="930"/>
      <c r="BG2237" s="902"/>
      <c r="BH2237" s="903"/>
      <c r="BI2237" s="903"/>
      <c r="BJ2237" s="903"/>
      <c r="BK2237" s="903"/>
      <c r="BL2237" s="904"/>
      <c r="BM2237" s="137"/>
      <c r="BN2237" s="137"/>
      <c r="BO2237" s="137"/>
      <c r="BP2237" s="137"/>
      <c r="BQ2237" s="137"/>
      <c r="BR2237" s="137"/>
      <c r="BS2237" s="137"/>
      <c r="BT2237" s="137"/>
      <c r="BU2237" s="137"/>
      <c r="BV2237" s="137"/>
      <c r="BW2237" s="137"/>
      <c r="BX2237" s="137"/>
      <c r="BY2237" s="137"/>
      <c r="BZ2237" s="137"/>
      <c r="CA2237" s="137"/>
      <c r="CB2237" s="137"/>
    </row>
    <row r="2238" spans="1:80" s="16" customFormat="1" ht="3" customHeight="1">
      <c r="A2238" s="265"/>
      <c r="B2238" s="975"/>
      <c r="C2238" s="976"/>
      <c r="D2238" s="977"/>
      <c r="E2238" s="106"/>
      <c r="F2238" s="107"/>
      <c r="G2238" s="40"/>
      <c r="H2238" s="40"/>
      <c r="I2238" s="40"/>
      <c r="J2238" s="40"/>
      <c r="K2238" s="40"/>
      <c r="L2238" s="40"/>
      <c r="M2238" s="40"/>
      <c r="N2238" s="40"/>
      <c r="O2238" s="40"/>
      <c r="P2238" s="40"/>
      <c r="Q2238" s="40"/>
      <c r="R2238" s="40"/>
      <c r="S2238" s="40"/>
      <c r="T2238" s="40"/>
      <c r="U2238" s="40"/>
      <c r="V2238" s="40"/>
      <c r="W2238" s="40"/>
      <c r="X2238" s="40"/>
      <c r="Y2238" s="40"/>
      <c r="Z2238" s="40"/>
      <c r="AA2238" s="40"/>
      <c r="AB2238" s="40"/>
      <c r="AC2238" s="40"/>
      <c r="AD2238" s="40"/>
      <c r="AE2238" s="40"/>
      <c r="AF2238" s="40"/>
      <c r="AG2238" s="40"/>
      <c r="AH2238" s="40"/>
      <c r="AI2238" s="40"/>
      <c r="AJ2238" s="40"/>
      <c r="AK2238" s="40"/>
      <c r="AL2238" s="40"/>
      <c r="AM2238" s="40"/>
      <c r="AN2238" s="40"/>
      <c r="AO2238" s="40"/>
      <c r="AP2238" s="40"/>
      <c r="AQ2238" s="40"/>
      <c r="AR2238" s="40"/>
      <c r="AS2238" s="40"/>
      <c r="AT2238" s="40"/>
      <c r="AU2238" s="40"/>
      <c r="AV2238" s="40"/>
      <c r="AW2238" s="40"/>
      <c r="AX2238" s="40"/>
      <c r="AY2238" s="40"/>
      <c r="AZ2238" s="40"/>
      <c r="BA2238" s="40"/>
      <c r="BB2238" s="40"/>
      <c r="BC2238" s="40"/>
      <c r="BD2238" s="40"/>
      <c r="BE2238" s="40"/>
      <c r="BF2238" s="41"/>
      <c r="BG2238" s="905"/>
      <c r="BH2238" s="906"/>
      <c r="BI2238" s="906"/>
      <c r="BJ2238" s="906"/>
      <c r="BK2238" s="906"/>
      <c r="BL2238" s="907"/>
      <c r="BM2238" s="137"/>
      <c r="BN2238" s="137"/>
      <c r="BO2238" s="137"/>
      <c r="BP2238" s="137"/>
      <c r="BQ2238" s="137"/>
      <c r="BR2238" s="137"/>
      <c r="BS2238" s="137"/>
      <c r="BT2238" s="137"/>
      <c r="BU2238" s="137"/>
      <c r="BV2238" s="137"/>
      <c r="BW2238" s="137"/>
      <c r="BX2238" s="137"/>
      <c r="BY2238" s="137"/>
      <c r="BZ2238" s="137"/>
      <c r="CA2238" s="137"/>
      <c r="CB2238" s="137"/>
    </row>
    <row r="2239" spans="1:80" ht="12.75" customHeight="1">
      <c r="A2239" s="262"/>
      <c r="B2239" s="969" t="s">
        <v>47</v>
      </c>
      <c r="C2239" s="970"/>
      <c r="D2239" s="971"/>
      <c r="E2239" s="908" t="s">
        <v>461</v>
      </c>
      <c r="F2239" s="909"/>
      <c r="G2239" s="909"/>
      <c r="H2239" s="909"/>
      <c r="I2239" s="909"/>
      <c r="J2239" s="909"/>
      <c r="K2239" s="909"/>
      <c r="L2239" s="909"/>
      <c r="M2239" s="909"/>
      <c r="N2239" s="909"/>
      <c r="O2239" s="909"/>
      <c r="P2239" s="909"/>
      <c r="Q2239" s="909"/>
      <c r="R2239" s="909"/>
      <c r="S2239" s="909"/>
      <c r="T2239" s="909"/>
      <c r="U2239" s="909"/>
      <c r="V2239" s="909"/>
      <c r="W2239" s="909"/>
      <c r="X2239" s="909"/>
      <c r="Y2239" s="909"/>
      <c r="Z2239" s="909"/>
      <c r="AA2239" s="909"/>
      <c r="AB2239" s="909"/>
      <c r="AC2239" s="909"/>
      <c r="AD2239" s="909"/>
      <c r="AE2239" s="909"/>
      <c r="AF2239" s="909"/>
      <c r="AG2239" s="909"/>
      <c r="AH2239" s="909"/>
      <c r="AI2239" s="909"/>
      <c r="AJ2239" s="909"/>
      <c r="AK2239" s="909"/>
      <c r="AL2239" s="909"/>
      <c r="AM2239" s="909"/>
      <c r="AN2239" s="909"/>
      <c r="AO2239" s="909"/>
      <c r="AP2239" s="909"/>
      <c r="AQ2239" s="909"/>
      <c r="AR2239" s="909"/>
      <c r="AS2239" s="909"/>
      <c r="AT2239" s="909"/>
      <c r="AU2239" s="909"/>
      <c r="AV2239" s="909"/>
      <c r="AW2239" s="909"/>
      <c r="AX2239" s="909"/>
      <c r="AY2239" s="909"/>
      <c r="AZ2239" s="909"/>
      <c r="BA2239" s="909"/>
      <c r="BB2239" s="909"/>
      <c r="BC2239" s="909"/>
      <c r="BD2239" s="909"/>
      <c r="BE2239" s="909"/>
      <c r="BF2239" s="910"/>
      <c r="BG2239" s="899"/>
      <c r="BH2239" s="900"/>
      <c r="BI2239" s="900"/>
      <c r="BJ2239" s="900"/>
      <c r="BK2239" s="900"/>
      <c r="BL2239" s="901"/>
      <c r="BM2239" s="44"/>
      <c r="BN2239" s="44"/>
      <c r="BO2239" s="44"/>
      <c r="BP2239" s="44"/>
      <c r="BQ2239" s="44"/>
      <c r="BR2239" s="44"/>
      <c r="BS2239" s="44"/>
      <c r="BT2239" s="44"/>
      <c r="BU2239" s="44"/>
      <c r="BV2239" s="44"/>
      <c r="BW2239" s="44"/>
      <c r="BX2239" s="44"/>
      <c r="BY2239" s="44"/>
      <c r="BZ2239" s="44"/>
      <c r="CA2239" s="44"/>
      <c r="CB2239" s="44"/>
    </row>
    <row r="2240" spans="1:80" ht="12.75" customHeight="1">
      <c r="A2240" s="262"/>
      <c r="B2240" s="972"/>
      <c r="C2240" s="973"/>
      <c r="D2240" s="974"/>
      <c r="E2240" s="911"/>
      <c r="F2240" s="912"/>
      <c r="G2240" s="912"/>
      <c r="H2240" s="912"/>
      <c r="I2240" s="912"/>
      <c r="J2240" s="912"/>
      <c r="K2240" s="912"/>
      <c r="L2240" s="912"/>
      <c r="M2240" s="912"/>
      <c r="N2240" s="912"/>
      <c r="O2240" s="912"/>
      <c r="P2240" s="912"/>
      <c r="Q2240" s="912"/>
      <c r="R2240" s="912"/>
      <c r="S2240" s="912"/>
      <c r="T2240" s="912"/>
      <c r="U2240" s="912"/>
      <c r="V2240" s="912"/>
      <c r="W2240" s="912"/>
      <c r="X2240" s="912"/>
      <c r="Y2240" s="912"/>
      <c r="Z2240" s="912"/>
      <c r="AA2240" s="912"/>
      <c r="AB2240" s="912"/>
      <c r="AC2240" s="912"/>
      <c r="AD2240" s="912"/>
      <c r="AE2240" s="912"/>
      <c r="AF2240" s="912"/>
      <c r="AG2240" s="912"/>
      <c r="AH2240" s="912"/>
      <c r="AI2240" s="912"/>
      <c r="AJ2240" s="912"/>
      <c r="AK2240" s="912"/>
      <c r="AL2240" s="912"/>
      <c r="AM2240" s="912"/>
      <c r="AN2240" s="912"/>
      <c r="AO2240" s="912"/>
      <c r="AP2240" s="912"/>
      <c r="AQ2240" s="912"/>
      <c r="AR2240" s="912"/>
      <c r="AS2240" s="912"/>
      <c r="AT2240" s="912"/>
      <c r="AU2240" s="912"/>
      <c r="AV2240" s="912"/>
      <c r="AW2240" s="912"/>
      <c r="AX2240" s="912"/>
      <c r="AY2240" s="912"/>
      <c r="AZ2240" s="912"/>
      <c r="BA2240" s="912"/>
      <c r="BB2240" s="912"/>
      <c r="BC2240" s="912"/>
      <c r="BD2240" s="912"/>
      <c r="BE2240" s="912"/>
      <c r="BF2240" s="913"/>
      <c r="BG2240" s="902"/>
      <c r="BH2240" s="903"/>
      <c r="BI2240" s="903"/>
      <c r="BJ2240" s="903"/>
      <c r="BK2240" s="903"/>
      <c r="BL2240" s="904"/>
      <c r="BM2240" s="44"/>
      <c r="BN2240" s="44"/>
      <c r="BO2240" s="44"/>
      <c r="BP2240" s="44"/>
      <c r="BQ2240" s="44"/>
      <c r="BR2240" s="44"/>
      <c r="BS2240" s="44"/>
      <c r="BT2240" s="44"/>
      <c r="BU2240" s="44"/>
      <c r="BV2240" s="44"/>
      <c r="BW2240" s="44"/>
      <c r="BX2240" s="44"/>
      <c r="BY2240" s="44"/>
      <c r="BZ2240" s="44"/>
      <c r="CA2240" s="44"/>
      <c r="CB2240" s="44"/>
    </row>
    <row r="2241" spans="1:97" ht="12.75" customHeight="1">
      <c r="A2241" s="262"/>
      <c r="B2241" s="972"/>
      <c r="C2241" s="973"/>
      <c r="D2241" s="974"/>
      <c r="E2241" s="911"/>
      <c r="F2241" s="912"/>
      <c r="G2241" s="912"/>
      <c r="H2241" s="912"/>
      <c r="I2241" s="912"/>
      <c r="J2241" s="912"/>
      <c r="K2241" s="912"/>
      <c r="L2241" s="912"/>
      <c r="M2241" s="912"/>
      <c r="N2241" s="912"/>
      <c r="O2241" s="912"/>
      <c r="P2241" s="912"/>
      <c r="Q2241" s="912"/>
      <c r="R2241" s="912"/>
      <c r="S2241" s="912"/>
      <c r="T2241" s="912"/>
      <c r="U2241" s="912"/>
      <c r="V2241" s="912"/>
      <c r="W2241" s="912"/>
      <c r="X2241" s="912"/>
      <c r="Y2241" s="912"/>
      <c r="Z2241" s="912"/>
      <c r="AA2241" s="912"/>
      <c r="AB2241" s="912"/>
      <c r="AC2241" s="912"/>
      <c r="AD2241" s="912"/>
      <c r="AE2241" s="912"/>
      <c r="AF2241" s="912"/>
      <c r="AG2241" s="912"/>
      <c r="AH2241" s="912"/>
      <c r="AI2241" s="912"/>
      <c r="AJ2241" s="912"/>
      <c r="AK2241" s="912"/>
      <c r="AL2241" s="912"/>
      <c r="AM2241" s="912"/>
      <c r="AN2241" s="912"/>
      <c r="AO2241" s="912"/>
      <c r="AP2241" s="912"/>
      <c r="AQ2241" s="912"/>
      <c r="AR2241" s="912"/>
      <c r="AS2241" s="912"/>
      <c r="AT2241" s="912"/>
      <c r="AU2241" s="912"/>
      <c r="AV2241" s="912"/>
      <c r="AW2241" s="912"/>
      <c r="AX2241" s="912"/>
      <c r="AY2241" s="912"/>
      <c r="AZ2241" s="912"/>
      <c r="BA2241" s="912"/>
      <c r="BB2241" s="912"/>
      <c r="BC2241" s="912"/>
      <c r="BD2241" s="912"/>
      <c r="BE2241" s="912"/>
      <c r="BF2241" s="913"/>
      <c r="BG2241" s="902"/>
      <c r="BH2241" s="903"/>
      <c r="BI2241" s="903"/>
      <c r="BJ2241" s="903"/>
      <c r="BK2241" s="903"/>
      <c r="BL2241" s="904"/>
      <c r="BM2241" s="44"/>
      <c r="BN2241" s="44"/>
      <c r="BO2241" s="44"/>
      <c r="BP2241" s="44"/>
      <c r="BQ2241" s="44"/>
      <c r="BR2241" s="44"/>
      <c r="BS2241" s="44"/>
      <c r="BT2241" s="44"/>
      <c r="BU2241" s="44"/>
      <c r="BV2241" s="44"/>
      <c r="BW2241" s="44"/>
      <c r="BX2241" s="44"/>
      <c r="BY2241" s="44"/>
      <c r="BZ2241" s="44"/>
      <c r="CA2241" s="44"/>
      <c r="CB2241" s="44"/>
    </row>
    <row r="2242" spans="1:97" ht="12.75" customHeight="1">
      <c r="A2242" s="262"/>
      <c r="B2242" s="975"/>
      <c r="C2242" s="976"/>
      <c r="D2242" s="977"/>
      <c r="E2242" s="914"/>
      <c r="F2242" s="915"/>
      <c r="G2242" s="915"/>
      <c r="H2242" s="915"/>
      <c r="I2242" s="915"/>
      <c r="J2242" s="915"/>
      <c r="K2242" s="915"/>
      <c r="L2242" s="915"/>
      <c r="M2242" s="915"/>
      <c r="N2242" s="915"/>
      <c r="O2242" s="915"/>
      <c r="P2242" s="915"/>
      <c r="Q2242" s="915"/>
      <c r="R2242" s="915"/>
      <c r="S2242" s="915"/>
      <c r="T2242" s="915"/>
      <c r="U2242" s="915"/>
      <c r="V2242" s="915"/>
      <c r="W2242" s="915"/>
      <c r="X2242" s="915"/>
      <c r="Y2242" s="915"/>
      <c r="Z2242" s="915"/>
      <c r="AA2242" s="915"/>
      <c r="AB2242" s="915"/>
      <c r="AC2242" s="915"/>
      <c r="AD2242" s="915"/>
      <c r="AE2242" s="915"/>
      <c r="AF2242" s="915"/>
      <c r="AG2242" s="915"/>
      <c r="AH2242" s="915"/>
      <c r="AI2242" s="915"/>
      <c r="AJ2242" s="915"/>
      <c r="AK2242" s="915"/>
      <c r="AL2242" s="915"/>
      <c r="AM2242" s="915"/>
      <c r="AN2242" s="915"/>
      <c r="AO2242" s="915"/>
      <c r="AP2242" s="915"/>
      <c r="AQ2242" s="915"/>
      <c r="AR2242" s="915"/>
      <c r="AS2242" s="915"/>
      <c r="AT2242" s="915"/>
      <c r="AU2242" s="915"/>
      <c r="AV2242" s="915"/>
      <c r="AW2242" s="915"/>
      <c r="AX2242" s="915"/>
      <c r="AY2242" s="915"/>
      <c r="AZ2242" s="915"/>
      <c r="BA2242" s="915"/>
      <c r="BB2242" s="915"/>
      <c r="BC2242" s="915"/>
      <c r="BD2242" s="915"/>
      <c r="BE2242" s="915"/>
      <c r="BF2242" s="916"/>
      <c r="BG2242" s="905"/>
      <c r="BH2242" s="906"/>
      <c r="BI2242" s="906"/>
      <c r="BJ2242" s="906"/>
      <c r="BK2242" s="906"/>
      <c r="BL2242" s="907"/>
      <c r="BM2242" s="44"/>
      <c r="BN2242" s="44"/>
      <c r="BO2242" s="44"/>
      <c r="BP2242" s="44"/>
      <c r="BQ2242" s="44"/>
      <c r="BR2242" s="44"/>
      <c r="BS2242" s="44"/>
      <c r="BT2242" s="44"/>
      <c r="BU2242" s="44"/>
      <c r="BV2242" s="44"/>
      <c r="BW2242" s="44"/>
      <c r="BX2242" s="44"/>
      <c r="BY2242" s="44"/>
      <c r="BZ2242" s="44"/>
      <c r="CA2242" s="44"/>
      <c r="CB2242" s="44"/>
    </row>
    <row r="2243" spans="1:97" ht="12.75" customHeight="1">
      <c r="A2243" s="262"/>
      <c r="B2243" s="969" t="s">
        <v>63</v>
      </c>
      <c r="C2243" s="970"/>
      <c r="D2243" s="971"/>
      <c r="E2243" s="908" t="s">
        <v>504</v>
      </c>
      <c r="F2243" s="909"/>
      <c r="G2243" s="909"/>
      <c r="H2243" s="909"/>
      <c r="I2243" s="909"/>
      <c r="J2243" s="909"/>
      <c r="K2243" s="909"/>
      <c r="L2243" s="909"/>
      <c r="M2243" s="909"/>
      <c r="N2243" s="909"/>
      <c r="O2243" s="909"/>
      <c r="P2243" s="909"/>
      <c r="Q2243" s="909"/>
      <c r="R2243" s="909"/>
      <c r="S2243" s="909"/>
      <c r="T2243" s="909"/>
      <c r="U2243" s="909"/>
      <c r="V2243" s="909"/>
      <c r="W2243" s="909"/>
      <c r="X2243" s="909"/>
      <c r="Y2243" s="909"/>
      <c r="Z2243" s="909"/>
      <c r="AA2243" s="909"/>
      <c r="AB2243" s="909"/>
      <c r="AC2243" s="909"/>
      <c r="AD2243" s="909"/>
      <c r="AE2243" s="909"/>
      <c r="AF2243" s="909"/>
      <c r="AG2243" s="909"/>
      <c r="AH2243" s="909"/>
      <c r="AI2243" s="909"/>
      <c r="AJ2243" s="909"/>
      <c r="AK2243" s="909"/>
      <c r="AL2243" s="909"/>
      <c r="AM2243" s="909"/>
      <c r="AN2243" s="909"/>
      <c r="AO2243" s="909"/>
      <c r="AP2243" s="909"/>
      <c r="AQ2243" s="909"/>
      <c r="AR2243" s="909"/>
      <c r="AS2243" s="909"/>
      <c r="AT2243" s="909"/>
      <c r="AU2243" s="909"/>
      <c r="AV2243" s="909"/>
      <c r="AW2243" s="909"/>
      <c r="AX2243" s="909"/>
      <c r="AY2243" s="909"/>
      <c r="AZ2243" s="909"/>
      <c r="BA2243" s="909"/>
      <c r="BB2243" s="909"/>
      <c r="BC2243" s="909"/>
      <c r="BD2243" s="909"/>
      <c r="BE2243" s="909"/>
      <c r="BF2243" s="910"/>
      <c r="BG2243" s="899"/>
      <c r="BH2243" s="900"/>
      <c r="BI2243" s="900"/>
      <c r="BJ2243" s="900"/>
      <c r="BK2243" s="900"/>
      <c r="BL2243" s="901"/>
      <c r="BM2243" s="44"/>
      <c r="BN2243" s="44"/>
      <c r="BO2243" s="44"/>
      <c r="BP2243" s="44"/>
      <c r="BQ2243" s="44"/>
      <c r="BR2243" s="44"/>
      <c r="BS2243" s="44"/>
      <c r="BT2243" s="44"/>
      <c r="BU2243" s="44"/>
      <c r="BV2243" s="44"/>
      <c r="BW2243" s="44"/>
      <c r="BX2243" s="44"/>
      <c r="BY2243" s="44"/>
      <c r="BZ2243" s="44"/>
      <c r="CA2243" s="44"/>
      <c r="CB2243" s="44"/>
    </row>
    <row r="2244" spans="1:97" ht="12.75" customHeight="1">
      <c r="A2244" s="262"/>
      <c r="B2244" s="972"/>
      <c r="C2244" s="973"/>
      <c r="D2244" s="974"/>
      <c r="E2244" s="911"/>
      <c r="F2244" s="912"/>
      <c r="G2244" s="912"/>
      <c r="H2244" s="912"/>
      <c r="I2244" s="912"/>
      <c r="J2244" s="912"/>
      <c r="K2244" s="912"/>
      <c r="L2244" s="912"/>
      <c r="M2244" s="912"/>
      <c r="N2244" s="912"/>
      <c r="O2244" s="912"/>
      <c r="P2244" s="912"/>
      <c r="Q2244" s="912"/>
      <c r="R2244" s="912"/>
      <c r="S2244" s="912"/>
      <c r="T2244" s="912"/>
      <c r="U2244" s="912"/>
      <c r="V2244" s="912"/>
      <c r="W2244" s="912"/>
      <c r="X2244" s="912"/>
      <c r="Y2244" s="912"/>
      <c r="Z2244" s="912"/>
      <c r="AA2244" s="912"/>
      <c r="AB2244" s="912"/>
      <c r="AC2244" s="912"/>
      <c r="AD2244" s="912"/>
      <c r="AE2244" s="912"/>
      <c r="AF2244" s="912"/>
      <c r="AG2244" s="912"/>
      <c r="AH2244" s="912"/>
      <c r="AI2244" s="912"/>
      <c r="AJ2244" s="912"/>
      <c r="AK2244" s="912"/>
      <c r="AL2244" s="912"/>
      <c r="AM2244" s="912"/>
      <c r="AN2244" s="912"/>
      <c r="AO2244" s="912"/>
      <c r="AP2244" s="912"/>
      <c r="AQ2244" s="912"/>
      <c r="AR2244" s="912"/>
      <c r="AS2244" s="912"/>
      <c r="AT2244" s="912"/>
      <c r="AU2244" s="912"/>
      <c r="AV2244" s="912"/>
      <c r="AW2244" s="912"/>
      <c r="AX2244" s="912"/>
      <c r="AY2244" s="912"/>
      <c r="AZ2244" s="912"/>
      <c r="BA2244" s="912"/>
      <c r="BB2244" s="912"/>
      <c r="BC2244" s="912"/>
      <c r="BD2244" s="912"/>
      <c r="BE2244" s="912"/>
      <c r="BF2244" s="913"/>
      <c r="BG2244" s="902"/>
      <c r="BH2244" s="903"/>
      <c r="BI2244" s="903"/>
      <c r="BJ2244" s="903"/>
      <c r="BK2244" s="903"/>
      <c r="BL2244" s="904"/>
      <c r="BM2244" s="44"/>
      <c r="BN2244" s="44"/>
      <c r="BO2244" s="44"/>
      <c r="BP2244" s="44"/>
      <c r="BQ2244" s="44"/>
      <c r="BR2244" s="44"/>
      <c r="BS2244" s="44"/>
      <c r="BT2244" s="44"/>
      <c r="BU2244" s="44"/>
      <c r="BV2244" s="44"/>
      <c r="BW2244" s="44"/>
      <c r="BX2244" s="44"/>
      <c r="BY2244" s="44"/>
      <c r="BZ2244" s="44"/>
      <c r="CA2244" s="44"/>
      <c r="CB2244" s="44"/>
    </row>
    <row r="2245" spans="1:97" ht="12.75" customHeight="1">
      <c r="A2245" s="262"/>
      <c r="B2245" s="975"/>
      <c r="C2245" s="976"/>
      <c r="D2245" s="977"/>
      <c r="E2245" s="914"/>
      <c r="F2245" s="915"/>
      <c r="G2245" s="915"/>
      <c r="H2245" s="915"/>
      <c r="I2245" s="915"/>
      <c r="J2245" s="915"/>
      <c r="K2245" s="915"/>
      <c r="L2245" s="915"/>
      <c r="M2245" s="915"/>
      <c r="N2245" s="915"/>
      <c r="O2245" s="915"/>
      <c r="P2245" s="915"/>
      <c r="Q2245" s="915"/>
      <c r="R2245" s="915"/>
      <c r="S2245" s="915"/>
      <c r="T2245" s="915"/>
      <c r="U2245" s="915"/>
      <c r="V2245" s="915"/>
      <c r="W2245" s="915"/>
      <c r="X2245" s="915"/>
      <c r="Y2245" s="915"/>
      <c r="Z2245" s="915"/>
      <c r="AA2245" s="915"/>
      <c r="AB2245" s="915"/>
      <c r="AC2245" s="915"/>
      <c r="AD2245" s="915"/>
      <c r="AE2245" s="915"/>
      <c r="AF2245" s="915"/>
      <c r="AG2245" s="915"/>
      <c r="AH2245" s="915"/>
      <c r="AI2245" s="915"/>
      <c r="AJ2245" s="915"/>
      <c r="AK2245" s="915"/>
      <c r="AL2245" s="915"/>
      <c r="AM2245" s="915"/>
      <c r="AN2245" s="915"/>
      <c r="AO2245" s="915"/>
      <c r="AP2245" s="915"/>
      <c r="AQ2245" s="915"/>
      <c r="AR2245" s="915"/>
      <c r="AS2245" s="915"/>
      <c r="AT2245" s="915"/>
      <c r="AU2245" s="915"/>
      <c r="AV2245" s="915"/>
      <c r="AW2245" s="915"/>
      <c r="AX2245" s="915"/>
      <c r="AY2245" s="915"/>
      <c r="AZ2245" s="915"/>
      <c r="BA2245" s="915"/>
      <c r="BB2245" s="915"/>
      <c r="BC2245" s="915"/>
      <c r="BD2245" s="915"/>
      <c r="BE2245" s="915"/>
      <c r="BF2245" s="916"/>
      <c r="BG2245" s="905"/>
      <c r="BH2245" s="906"/>
      <c r="BI2245" s="906"/>
      <c r="BJ2245" s="906"/>
      <c r="BK2245" s="906"/>
      <c r="BL2245" s="907"/>
      <c r="BM2245" s="44"/>
      <c r="BN2245" s="44"/>
      <c r="BO2245" s="44"/>
      <c r="BP2245" s="44"/>
      <c r="BQ2245" s="44"/>
      <c r="BR2245" s="44"/>
      <c r="BS2245" s="44"/>
      <c r="BT2245" s="44"/>
      <c r="BU2245" s="44"/>
      <c r="BV2245" s="44"/>
      <c r="BW2245" s="44"/>
      <c r="BX2245" s="44"/>
      <c r="BY2245" s="44"/>
      <c r="BZ2245" s="44"/>
      <c r="CA2245" s="44"/>
      <c r="CB2245" s="44"/>
    </row>
    <row r="2246" spans="1:97" ht="12.75" customHeight="1">
      <c r="A2246" s="263"/>
      <c r="B2246" s="969" t="s">
        <v>184</v>
      </c>
      <c r="C2246" s="970"/>
      <c r="D2246" s="971"/>
      <c r="E2246" s="908" t="s">
        <v>445</v>
      </c>
      <c r="F2246" s="909"/>
      <c r="G2246" s="909"/>
      <c r="H2246" s="909"/>
      <c r="I2246" s="909"/>
      <c r="J2246" s="909"/>
      <c r="K2246" s="909"/>
      <c r="L2246" s="909"/>
      <c r="M2246" s="909"/>
      <c r="N2246" s="909"/>
      <c r="O2246" s="909"/>
      <c r="P2246" s="909"/>
      <c r="Q2246" s="909"/>
      <c r="R2246" s="909"/>
      <c r="S2246" s="909"/>
      <c r="T2246" s="909"/>
      <c r="U2246" s="909"/>
      <c r="V2246" s="909"/>
      <c r="W2246" s="909"/>
      <c r="X2246" s="909"/>
      <c r="Y2246" s="909"/>
      <c r="Z2246" s="909"/>
      <c r="AA2246" s="909"/>
      <c r="AB2246" s="909"/>
      <c r="AC2246" s="909"/>
      <c r="AD2246" s="909"/>
      <c r="AE2246" s="909"/>
      <c r="AF2246" s="909"/>
      <c r="AG2246" s="909"/>
      <c r="AH2246" s="909"/>
      <c r="AI2246" s="909"/>
      <c r="AJ2246" s="909"/>
      <c r="AK2246" s="909"/>
      <c r="AL2246" s="909"/>
      <c r="AM2246" s="909"/>
      <c r="AN2246" s="909"/>
      <c r="AO2246" s="909"/>
      <c r="AP2246" s="909"/>
      <c r="AQ2246" s="909"/>
      <c r="AR2246" s="909"/>
      <c r="AS2246" s="909"/>
      <c r="AT2246" s="909"/>
      <c r="AU2246" s="909"/>
      <c r="AV2246" s="909"/>
      <c r="AW2246" s="909"/>
      <c r="AX2246" s="909"/>
      <c r="AY2246" s="909"/>
      <c r="AZ2246" s="909"/>
      <c r="BA2246" s="909"/>
      <c r="BB2246" s="909"/>
      <c r="BC2246" s="909"/>
      <c r="BD2246" s="909"/>
      <c r="BE2246" s="909"/>
      <c r="BF2246" s="910"/>
      <c r="BG2246" s="899"/>
      <c r="BH2246" s="900"/>
      <c r="BI2246" s="900"/>
      <c r="BJ2246" s="900"/>
      <c r="BK2246" s="900"/>
      <c r="BL2246" s="901"/>
      <c r="BM2246" s="44"/>
      <c r="BN2246" s="44"/>
      <c r="BO2246" s="44"/>
      <c r="BP2246" s="44"/>
      <c r="BQ2246" s="44"/>
      <c r="BR2246" s="44"/>
      <c r="BS2246" s="44"/>
      <c r="BT2246" s="44"/>
      <c r="BU2246" s="44"/>
      <c r="BV2246" s="44"/>
      <c r="BW2246" s="44"/>
      <c r="BX2246" s="44"/>
      <c r="BY2246" s="44"/>
      <c r="BZ2246" s="44"/>
      <c r="CA2246" s="44"/>
      <c r="CB2246" s="44"/>
    </row>
    <row r="2247" spans="1:97" ht="12.75" customHeight="1">
      <c r="A2247" s="263"/>
      <c r="B2247" s="972"/>
      <c r="C2247" s="973"/>
      <c r="D2247" s="974"/>
      <c r="E2247" s="911"/>
      <c r="F2247" s="912"/>
      <c r="G2247" s="912"/>
      <c r="H2247" s="912"/>
      <c r="I2247" s="912"/>
      <c r="J2247" s="912"/>
      <c r="K2247" s="912"/>
      <c r="L2247" s="912"/>
      <c r="M2247" s="912"/>
      <c r="N2247" s="912"/>
      <c r="O2247" s="912"/>
      <c r="P2247" s="912"/>
      <c r="Q2247" s="912"/>
      <c r="R2247" s="912"/>
      <c r="S2247" s="912"/>
      <c r="T2247" s="912"/>
      <c r="U2247" s="912"/>
      <c r="V2247" s="912"/>
      <c r="W2247" s="912"/>
      <c r="X2247" s="912"/>
      <c r="Y2247" s="912"/>
      <c r="Z2247" s="912"/>
      <c r="AA2247" s="912"/>
      <c r="AB2247" s="912"/>
      <c r="AC2247" s="912"/>
      <c r="AD2247" s="912"/>
      <c r="AE2247" s="912"/>
      <c r="AF2247" s="912"/>
      <c r="AG2247" s="912"/>
      <c r="AH2247" s="912"/>
      <c r="AI2247" s="912"/>
      <c r="AJ2247" s="912"/>
      <c r="AK2247" s="912"/>
      <c r="AL2247" s="912"/>
      <c r="AM2247" s="912"/>
      <c r="AN2247" s="912"/>
      <c r="AO2247" s="912"/>
      <c r="AP2247" s="912"/>
      <c r="AQ2247" s="912"/>
      <c r="AR2247" s="912"/>
      <c r="AS2247" s="912"/>
      <c r="AT2247" s="912"/>
      <c r="AU2247" s="912"/>
      <c r="AV2247" s="912"/>
      <c r="AW2247" s="912"/>
      <c r="AX2247" s="912"/>
      <c r="AY2247" s="912"/>
      <c r="AZ2247" s="912"/>
      <c r="BA2247" s="912"/>
      <c r="BB2247" s="912"/>
      <c r="BC2247" s="912"/>
      <c r="BD2247" s="912"/>
      <c r="BE2247" s="912"/>
      <c r="BF2247" s="913"/>
      <c r="BG2247" s="902"/>
      <c r="BH2247" s="903"/>
      <c r="BI2247" s="903"/>
      <c r="BJ2247" s="903"/>
      <c r="BK2247" s="903"/>
      <c r="BL2247" s="904"/>
      <c r="BM2247" s="44"/>
      <c r="BN2247" s="44"/>
      <c r="BO2247" s="44"/>
      <c r="BP2247" s="44"/>
      <c r="BQ2247" s="44"/>
      <c r="BR2247" s="44"/>
      <c r="BS2247" s="44"/>
      <c r="BT2247" s="44"/>
      <c r="BU2247" s="44"/>
      <c r="BV2247" s="44"/>
      <c r="BW2247" s="44"/>
      <c r="BX2247" s="44"/>
      <c r="BY2247" s="44"/>
      <c r="BZ2247" s="44"/>
      <c r="CA2247" s="44"/>
      <c r="CB2247" s="44"/>
    </row>
    <row r="2248" spans="1:97" ht="12.75" customHeight="1">
      <c r="A2248" s="263"/>
      <c r="B2248" s="975"/>
      <c r="C2248" s="976"/>
      <c r="D2248" s="977"/>
      <c r="E2248" s="914"/>
      <c r="F2248" s="915"/>
      <c r="G2248" s="915"/>
      <c r="H2248" s="915"/>
      <c r="I2248" s="915"/>
      <c r="J2248" s="915"/>
      <c r="K2248" s="915"/>
      <c r="L2248" s="915"/>
      <c r="M2248" s="915"/>
      <c r="N2248" s="915"/>
      <c r="O2248" s="915"/>
      <c r="P2248" s="915"/>
      <c r="Q2248" s="915"/>
      <c r="R2248" s="915"/>
      <c r="S2248" s="915"/>
      <c r="T2248" s="915"/>
      <c r="U2248" s="915"/>
      <c r="V2248" s="915"/>
      <c r="W2248" s="915"/>
      <c r="X2248" s="915"/>
      <c r="Y2248" s="915"/>
      <c r="Z2248" s="915"/>
      <c r="AA2248" s="915"/>
      <c r="AB2248" s="915"/>
      <c r="AC2248" s="915"/>
      <c r="AD2248" s="915"/>
      <c r="AE2248" s="915"/>
      <c r="AF2248" s="915"/>
      <c r="AG2248" s="915"/>
      <c r="AH2248" s="915"/>
      <c r="AI2248" s="915"/>
      <c r="AJ2248" s="915"/>
      <c r="AK2248" s="915"/>
      <c r="AL2248" s="915"/>
      <c r="AM2248" s="915"/>
      <c r="AN2248" s="915"/>
      <c r="AO2248" s="915"/>
      <c r="AP2248" s="915"/>
      <c r="AQ2248" s="915"/>
      <c r="AR2248" s="915"/>
      <c r="AS2248" s="915"/>
      <c r="AT2248" s="915"/>
      <c r="AU2248" s="915"/>
      <c r="AV2248" s="915"/>
      <c r="AW2248" s="915"/>
      <c r="AX2248" s="915"/>
      <c r="AY2248" s="915"/>
      <c r="AZ2248" s="915"/>
      <c r="BA2248" s="915"/>
      <c r="BB2248" s="915"/>
      <c r="BC2248" s="915"/>
      <c r="BD2248" s="915"/>
      <c r="BE2248" s="915"/>
      <c r="BF2248" s="916"/>
      <c r="BG2248" s="905"/>
      <c r="BH2248" s="906"/>
      <c r="BI2248" s="906"/>
      <c r="BJ2248" s="906"/>
      <c r="BK2248" s="906"/>
      <c r="BL2248" s="907"/>
      <c r="BM2248" s="44"/>
      <c r="BN2248" s="44"/>
      <c r="BO2248" s="44"/>
      <c r="BP2248" s="44"/>
      <c r="BQ2248" s="44"/>
      <c r="BR2248" s="44"/>
      <c r="BS2248" s="44"/>
      <c r="BT2248" s="44"/>
      <c r="BU2248" s="44"/>
      <c r="BV2248" s="44"/>
      <c r="BW2248" s="44"/>
      <c r="BX2248" s="44"/>
      <c r="BY2248" s="44"/>
      <c r="BZ2248" s="44"/>
      <c r="CA2248" s="44"/>
      <c r="CB2248" s="44"/>
    </row>
    <row r="2249" spans="1:97" s="361" customFormat="1" ht="12.6" customHeight="1">
      <c r="A2249" s="129"/>
      <c r="B2249" s="969" t="s">
        <v>299</v>
      </c>
      <c r="C2249" s="970"/>
      <c r="D2249" s="971"/>
      <c r="E2249" s="928" t="s">
        <v>680</v>
      </c>
      <c r="F2249" s="928"/>
      <c r="G2249" s="928"/>
      <c r="H2249" s="928"/>
      <c r="I2249" s="928"/>
      <c r="J2249" s="928"/>
      <c r="K2249" s="928"/>
      <c r="L2249" s="928"/>
      <c r="M2249" s="928"/>
      <c r="N2249" s="928"/>
      <c r="O2249" s="928"/>
      <c r="P2249" s="928"/>
      <c r="Q2249" s="928"/>
      <c r="R2249" s="928"/>
      <c r="S2249" s="928"/>
      <c r="T2249" s="928"/>
      <c r="U2249" s="928"/>
      <c r="V2249" s="928"/>
      <c r="W2249" s="928"/>
      <c r="X2249" s="928"/>
      <c r="Y2249" s="928"/>
      <c r="Z2249" s="928"/>
      <c r="AA2249" s="928"/>
      <c r="AB2249" s="928"/>
      <c r="AC2249" s="928"/>
      <c r="AD2249" s="928"/>
      <c r="AE2249" s="928"/>
      <c r="AF2249" s="928"/>
      <c r="AG2249" s="928"/>
      <c r="AH2249" s="928"/>
      <c r="AI2249" s="928"/>
      <c r="AJ2249" s="928"/>
      <c r="AK2249" s="928"/>
      <c r="AL2249" s="928"/>
      <c r="AM2249" s="928"/>
      <c r="AN2249" s="928"/>
      <c r="AO2249" s="928"/>
      <c r="AP2249" s="928"/>
      <c r="AQ2249" s="928"/>
      <c r="AR2249" s="928"/>
      <c r="AS2249" s="928"/>
      <c r="AT2249" s="928"/>
      <c r="AU2249" s="928"/>
      <c r="AV2249" s="928"/>
      <c r="AW2249" s="928"/>
      <c r="AX2249" s="928"/>
      <c r="AY2249" s="928"/>
      <c r="AZ2249" s="928"/>
      <c r="BA2249" s="928"/>
      <c r="BB2249" s="928"/>
      <c r="BC2249" s="928"/>
      <c r="BD2249" s="928"/>
      <c r="BE2249" s="928"/>
      <c r="BF2249" s="928"/>
      <c r="BG2249" s="899"/>
      <c r="BH2249" s="900"/>
      <c r="BI2249" s="900"/>
      <c r="BJ2249" s="900"/>
      <c r="BK2249" s="900"/>
      <c r="BL2249" s="901"/>
    </row>
    <row r="2250" spans="1:97" s="361" customFormat="1" ht="12.6" customHeight="1">
      <c r="A2250" s="129"/>
      <c r="B2250" s="972"/>
      <c r="C2250" s="973"/>
      <c r="D2250" s="974"/>
      <c r="E2250" s="928"/>
      <c r="F2250" s="928"/>
      <c r="G2250" s="928"/>
      <c r="H2250" s="928"/>
      <c r="I2250" s="928"/>
      <c r="J2250" s="928"/>
      <c r="K2250" s="928"/>
      <c r="L2250" s="928"/>
      <c r="M2250" s="928"/>
      <c r="N2250" s="928"/>
      <c r="O2250" s="928"/>
      <c r="P2250" s="928"/>
      <c r="Q2250" s="928"/>
      <c r="R2250" s="928"/>
      <c r="S2250" s="928"/>
      <c r="T2250" s="928"/>
      <c r="U2250" s="928"/>
      <c r="V2250" s="928"/>
      <c r="W2250" s="928"/>
      <c r="X2250" s="928"/>
      <c r="Y2250" s="928"/>
      <c r="Z2250" s="928"/>
      <c r="AA2250" s="928"/>
      <c r="AB2250" s="928"/>
      <c r="AC2250" s="928"/>
      <c r="AD2250" s="928"/>
      <c r="AE2250" s="928"/>
      <c r="AF2250" s="928"/>
      <c r="AG2250" s="928"/>
      <c r="AH2250" s="928"/>
      <c r="AI2250" s="928"/>
      <c r="AJ2250" s="928"/>
      <c r="AK2250" s="928"/>
      <c r="AL2250" s="928"/>
      <c r="AM2250" s="928"/>
      <c r="AN2250" s="928"/>
      <c r="AO2250" s="928"/>
      <c r="AP2250" s="928"/>
      <c r="AQ2250" s="928"/>
      <c r="AR2250" s="928"/>
      <c r="AS2250" s="928"/>
      <c r="AT2250" s="928"/>
      <c r="AU2250" s="928"/>
      <c r="AV2250" s="928"/>
      <c r="AW2250" s="928"/>
      <c r="AX2250" s="928"/>
      <c r="AY2250" s="928"/>
      <c r="AZ2250" s="928"/>
      <c r="BA2250" s="928"/>
      <c r="BB2250" s="928"/>
      <c r="BC2250" s="928"/>
      <c r="BD2250" s="928"/>
      <c r="BE2250" s="928"/>
      <c r="BF2250" s="928"/>
      <c r="BG2250" s="902"/>
      <c r="BH2250" s="903"/>
      <c r="BI2250" s="903"/>
      <c r="BJ2250" s="903"/>
      <c r="BK2250" s="903"/>
      <c r="BL2250" s="904"/>
    </row>
    <row r="2251" spans="1:97" s="361" customFormat="1" ht="12.6" customHeight="1">
      <c r="A2251" s="129"/>
      <c r="B2251" s="975"/>
      <c r="C2251" s="976"/>
      <c r="D2251" s="977"/>
      <c r="E2251" s="928"/>
      <c r="F2251" s="928"/>
      <c r="G2251" s="928"/>
      <c r="H2251" s="928"/>
      <c r="I2251" s="928"/>
      <c r="J2251" s="928"/>
      <c r="K2251" s="928"/>
      <c r="L2251" s="928"/>
      <c r="M2251" s="928"/>
      <c r="N2251" s="928"/>
      <c r="O2251" s="928"/>
      <c r="P2251" s="928"/>
      <c r="Q2251" s="928"/>
      <c r="R2251" s="928"/>
      <c r="S2251" s="928"/>
      <c r="T2251" s="928"/>
      <c r="U2251" s="928"/>
      <c r="V2251" s="928"/>
      <c r="W2251" s="928"/>
      <c r="X2251" s="928"/>
      <c r="Y2251" s="928"/>
      <c r="Z2251" s="928"/>
      <c r="AA2251" s="928"/>
      <c r="AB2251" s="928"/>
      <c r="AC2251" s="928"/>
      <c r="AD2251" s="928"/>
      <c r="AE2251" s="928"/>
      <c r="AF2251" s="928"/>
      <c r="AG2251" s="928"/>
      <c r="AH2251" s="928"/>
      <c r="AI2251" s="928"/>
      <c r="AJ2251" s="928"/>
      <c r="AK2251" s="928"/>
      <c r="AL2251" s="928"/>
      <c r="AM2251" s="928"/>
      <c r="AN2251" s="928"/>
      <c r="AO2251" s="928"/>
      <c r="AP2251" s="928"/>
      <c r="AQ2251" s="928"/>
      <c r="AR2251" s="928"/>
      <c r="AS2251" s="928"/>
      <c r="AT2251" s="928"/>
      <c r="AU2251" s="928"/>
      <c r="AV2251" s="928"/>
      <c r="AW2251" s="928"/>
      <c r="AX2251" s="928"/>
      <c r="AY2251" s="928"/>
      <c r="AZ2251" s="928"/>
      <c r="BA2251" s="928"/>
      <c r="BB2251" s="928"/>
      <c r="BC2251" s="928"/>
      <c r="BD2251" s="928"/>
      <c r="BE2251" s="928"/>
      <c r="BF2251" s="928"/>
      <c r="BG2251" s="905"/>
      <c r="BH2251" s="906"/>
      <c r="BI2251" s="906"/>
      <c r="BJ2251" s="906"/>
      <c r="BK2251" s="906"/>
      <c r="BL2251" s="907"/>
    </row>
    <row r="2252" spans="1:97" ht="12.75" customHeight="1">
      <c r="A2252" s="263"/>
      <c r="B2252" s="969" t="s">
        <v>681</v>
      </c>
      <c r="C2252" s="970"/>
      <c r="D2252" s="971"/>
      <c r="E2252" s="908" t="s">
        <v>199</v>
      </c>
      <c r="F2252" s="909"/>
      <c r="G2252" s="909"/>
      <c r="H2252" s="909"/>
      <c r="I2252" s="909"/>
      <c r="J2252" s="909"/>
      <c r="K2252" s="909"/>
      <c r="L2252" s="909"/>
      <c r="M2252" s="909"/>
      <c r="N2252" s="909"/>
      <c r="O2252" s="909"/>
      <c r="P2252" s="909"/>
      <c r="Q2252" s="909"/>
      <c r="R2252" s="909"/>
      <c r="S2252" s="909"/>
      <c r="T2252" s="909"/>
      <c r="U2252" s="909"/>
      <c r="V2252" s="909"/>
      <c r="W2252" s="909"/>
      <c r="X2252" s="909"/>
      <c r="Y2252" s="909"/>
      <c r="Z2252" s="909"/>
      <c r="AA2252" s="909"/>
      <c r="AB2252" s="909"/>
      <c r="AC2252" s="909"/>
      <c r="AD2252" s="909"/>
      <c r="AE2252" s="909"/>
      <c r="AF2252" s="909"/>
      <c r="AG2252" s="909"/>
      <c r="AH2252" s="909"/>
      <c r="AI2252" s="909"/>
      <c r="AJ2252" s="909"/>
      <c r="AK2252" s="909"/>
      <c r="AL2252" s="909"/>
      <c r="AM2252" s="909"/>
      <c r="AN2252" s="909"/>
      <c r="AO2252" s="909"/>
      <c r="AP2252" s="909"/>
      <c r="AQ2252" s="909"/>
      <c r="AR2252" s="909"/>
      <c r="AS2252" s="909"/>
      <c r="AT2252" s="909"/>
      <c r="AU2252" s="909"/>
      <c r="AV2252" s="909"/>
      <c r="AW2252" s="909"/>
      <c r="AX2252" s="909"/>
      <c r="AY2252" s="909"/>
      <c r="AZ2252" s="909"/>
      <c r="BA2252" s="909"/>
      <c r="BB2252" s="909"/>
      <c r="BC2252" s="909"/>
      <c r="BD2252" s="909"/>
      <c r="BE2252" s="909"/>
      <c r="BF2252" s="910"/>
      <c r="BG2252" s="899"/>
      <c r="BH2252" s="900"/>
      <c r="BI2252" s="900"/>
      <c r="BJ2252" s="900"/>
      <c r="BK2252" s="900"/>
      <c r="BL2252" s="901"/>
      <c r="BM2252" s="44"/>
      <c r="BN2252" s="44"/>
      <c r="BO2252" s="44"/>
      <c r="BP2252" s="44"/>
      <c r="BQ2252" s="44"/>
      <c r="BR2252" s="44"/>
      <c r="BS2252" s="44"/>
      <c r="BT2252" s="44"/>
      <c r="BU2252" s="44"/>
      <c r="BV2252" s="44"/>
      <c r="BW2252" s="44"/>
      <c r="BX2252" s="44"/>
      <c r="BY2252" s="44"/>
      <c r="BZ2252" s="44"/>
      <c r="CA2252" s="44"/>
      <c r="CB2252" s="44"/>
    </row>
    <row r="2253" spans="1:97" ht="12.75" customHeight="1">
      <c r="A2253" s="263"/>
      <c r="B2253" s="975"/>
      <c r="C2253" s="976"/>
      <c r="D2253" s="977"/>
      <c r="E2253" s="914"/>
      <c r="F2253" s="915"/>
      <c r="G2253" s="915"/>
      <c r="H2253" s="915"/>
      <c r="I2253" s="915"/>
      <c r="J2253" s="915"/>
      <c r="K2253" s="915"/>
      <c r="L2253" s="915"/>
      <c r="M2253" s="915"/>
      <c r="N2253" s="915"/>
      <c r="O2253" s="915"/>
      <c r="P2253" s="915"/>
      <c r="Q2253" s="915"/>
      <c r="R2253" s="915"/>
      <c r="S2253" s="915"/>
      <c r="T2253" s="915"/>
      <c r="U2253" s="915"/>
      <c r="V2253" s="915"/>
      <c r="W2253" s="915"/>
      <c r="X2253" s="915"/>
      <c r="Y2253" s="915"/>
      <c r="Z2253" s="915"/>
      <c r="AA2253" s="915"/>
      <c r="AB2253" s="915"/>
      <c r="AC2253" s="915"/>
      <c r="AD2253" s="915"/>
      <c r="AE2253" s="915"/>
      <c r="AF2253" s="915"/>
      <c r="AG2253" s="915"/>
      <c r="AH2253" s="915"/>
      <c r="AI2253" s="915"/>
      <c r="AJ2253" s="915"/>
      <c r="AK2253" s="915"/>
      <c r="AL2253" s="915"/>
      <c r="AM2253" s="915"/>
      <c r="AN2253" s="915"/>
      <c r="AO2253" s="915"/>
      <c r="AP2253" s="915"/>
      <c r="AQ2253" s="915"/>
      <c r="AR2253" s="915"/>
      <c r="AS2253" s="915"/>
      <c r="AT2253" s="915"/>
      <c r="AU2253" s="915"/>
      <c r="AV2253" s="915"/>
      <c r="AW2253" s="915"/>
      <c r="AX2253" s="915"/>
      <c r="AY2253" s="915"/>
      <c r="AZ2253" s="915"/>
      <c r="BA2253" s="915"/>
      <c r="BB2253" s="915"/>
      <c r="BC2253" s="915"/>
      <c r="BD2253" s="915"/>
      <c r="BE2253" s="915"/>
      <c r="BF2253" s="916"/>
      <c r="BG2253" s="905"/>
      <c r="BH2253" s="906"/>
      <c r="BI2253" s="906"/>
      <c r="BJ2253" s="906"/>
      <c r="BK2253" s="906"/>
      <c r="BL2253" s="907"/>
      <c r="BM2253" s="44"/>
      <c r="BN2253" s="44"/>
      <c r="BO2253" s="44"/>
      <c r="BP2253" s="44"/>
      <c r="BQ2253" s="44"/>
      <c r="BR2253" s="44"/>
      <c r="BS2253" s="44"/>
      <c r="BT2253" s="44"/>
      <c r="BU2253" s="44"/>
      <c r="BV2253" s="44"/>
      <c r="BW2253" s="44"/>
      <c r="BX2253" s="44"/>
      <c r="BY2253" s="44"/>
      <c r="BZ2253" s="44"/>
      <c r="CA2253" s="44"/>
      <c r="CB2253" s="44"/>
    </row>
    <row r="2254" spans="1:97" s="827" customFormat="1" ht="9.75" customHeight="1">
      <c r="BG2254" s="828"/>
      <c r="BH2254" s="828"/>
      <c r="BI2254" s="828"/>
      <c r="BJ2254" s="828"/>
      <c r="BK2254" s="828"/>
      <c r="BL2254" s="829"/>
      <c r="BM2254" s="829"/>
      <c r="BN2254" s="829"/>
      <c r="BO2254" s="829"/>
      <c r="BP2254" s="829"/>
      <c r="BQ2254" s="829"/>
      <c r="BR2254" s="829"/>
      <c r="BS2254" s="829"/>
      <c r="BT2254" s="829"/>
      <c r="BU2254" s="829"/>
      <c r="BV2254" s="829"/>
      <c r="BW2254" s="829"/>
      <c r="BX2254" s="829"/>
      <c r="BY2254" s="829"/>
      <c r="BZ2254" s="829"/>
      <c r="CA2254" s="829"/>
    </row>
    <row r="2255" spans="1:97" s="830" customFormat="1" ht="12.75" customHeight="1">
      <c r="B2255" s="831"/>
      <c r="C2255" s="831"/>
      <c r="D2255" s="831"/>
      <c r="E2255" s="858" t="s">
        <v>1513</v>
      </c>
      <c r="F2255" s="859"/>
      <c r="G2255" s="859"/>
      <c r="H2255" s="859"/>
      <c r="I2255" s="859"/>
      <c r="J2255" s="859"/>
      <c r="K2255" s="859"/>
      <c r="L2255" s="859"/>
      <c r="M2255" s="859"/>
      <c r="N2255" s="859"/>
      <c r="O2255" s="859"/>
      <c r="P2255" s="859"/>
      <c r="Q2255" s="859"/>
      <c r="R2255" s="859"/>
      <c r="S2255" s="859"/>
      <c r="T2255" s="859"/>
      <c r="U2255" s="859"/>
      <c r="V2255" s="859"/>
      <c r="W2255" s="859"/>
      <c r="X2255" s="859"/>
      <c r="Y2255" s="859"/>
      <c r="Z2255" s="859"/>
      <c r="AA2255" s="859"/>
      <c r="AB2255" s="859"/>
      <c r="AC2255" s="859"/>
      <c r="AD2255" s="859"/>
      <c r="AE2255" s="860"/>
      <c r="AF2255" s="864"/>
      <c r="AG2255" s="865"/>
      <c r="AH2255" s="865"/>
      <c r="AI2255" s="865"/>
      <c r="AJ2255" s="865"/>
      <c r="AK2255" s="865"/>
      <c r="AL2255" s="865"/>
      <c r="AM2255" s="865"/>
      <c r="AN2255" s="865"/>
      <c r="AO2255" s="865"/>
      <c r="AP2255" s="866"/>
      <c r="AQ2255" s="870"/>
      <c r="AR2255" s="870"/>
      <c r="AS2255" s="870"/>
      <c r="AT2255" s="870"/>
      <c r="AU2255" s="870"/>
      <c r="AV2255" s="870"/>
      <c r="AW2255" s="870"/>
      <c r="AX2255" s="870"/>
      <c r="AY2255" s="870"/>
      <c r="AZ2255" s="870"/>
      <c r="BA2255" s="870"/>
      <c r="BB2255" s="870"/>
      <c r="BC2255" s="870"/>
      <c r="BD2255" s="870"/>
      <c r="BE2255" s="870"/>
      <c r="BF2255" s="870"/>
      <c r="BG2255" s="832"/>
      <c r="BH2255" s="832"/>
      <c r="BI2255" s="832"/>
      <c r="BJ2255" s="832"/>
      <c r="BK2255" s="832"/>
      <c r="BL2255" s="832"/>
      <c r="BM2255" s="857" t="s">
        <v>82</v>
      </c>
      <c r="BN2255" s="857"/>
      <c r="BO2255" s="857"/>
      <c r="BP2255" s="857"/>
      <c r="BQ2255" s="857"/>
      <c r="BR2255" s="857"/>
      <c r="BS2255" s="857"/>
      <c r="BT2255" s="857"/>
      <c r="BU2255" s="857"/>
      <c r="BV2255" s="857"/>
      <c r="BW2255" s="857"/>
      <c r="BX2255" s="832"/>
      <c r="BY2255" s="832"/>
      <c r="BZ2255" s="832"/>
      <c r="CA2255" s="832"/>
      <c r="CB2255" s="832"/>
      <c r="CC2255" s="832"/>
      <c r="CD2255" s="832"/>
      <c r="CE2255" s="832"/>
      <c r="CF2255" s="832"/>
      <c r="CG2255" s="832"/>
      <c r="CH2255" s="832"/>
      <c r="CK2255" s="833"/>
      <c r="CL2255" s="834"/>
      <c r="CM2255" s="834"/>
      <c r="CN2255" s="834"/>
      <c r="CO2255" s="834"/>
      <c r="CP2255" s="834"/>
      <c r="CQ2255" s="834"/>
      <c r="CR2255" s="834"/>
      <c r="CS2255" s="834"/>
    </row>
    <row r="2256" spans="1:97" s="830" customFormat="1" ht="12.75" customHeight="1">
      <c r="B2256" s="831"/>
      <c r="C2256" s="831"/>
      <c r="D2256" s="831"/>
      <c r="E2256" s="861"/>
      <c r="F2256" s="862"/>
      <c r="G2256" s="862"/>
      <c r="H2256" s="862"/>
      <c r="I2256" s="862"/>
      <c r="J2256" s="862"/>
      <c r="K2256" s="862"/>
      <c r="L2256" s="862"/>
      <c r="M2256" s="862"/>
      <c r="N2256" s="862"/>
      <c r="O2256" s="862"/>
      <c r="P2256" s="862"/>
      <c r="Q2256" s="862"/>
      <c r="R2256" s="862"/>
      <c r="S2256" s="862"/>
      <c r="T2256" s="862"/>
      <c r="U2256" s="862"/>
      <c r="V2256" s="862"/>
      <c r="W2256" s="862"/>
      <c r="X2256" s="862"/>
      <c r="Y2256" s="862"/>
      <c r="Z2256" s="862"/>
      <c r="AA2256" s="862"/>
      <c r="AB2256" s="862"/>
      <c r="AC2256" s="862"/>
      <c r="AD2256" s="862"/>
      <c r="AE2256" s="863"/>
      <c r="AF2256" s="867"/>
      <c r="AG2256" s="868"/>
      <c r="AH2256" s="868"/>
      <c r="AI2256" s="868"/>
      <c r="AJ2256" s="868"/>
      <c r="AK2256" s="868"/>
      <c r="AL2256" s="868"/>
      <c r="AM2256" s="868"/>
      <c r="AN2256" s="868"/>
      <c r="AO2256" s="868"/>
      <c r="AP2256" s="869"/>
      <c r="AQ2256" s="870"/>
      <c r="AR2256" s="870"/>
      <c r="AS2256" s="870"/>
      <c r="AT2256" s="870"/>
      <c r="AU2256" s="870"/>
      <c r="AV2256" s="870"/>
      <c r="AW2256" s="870"/>
      <c r="AX2256" s="870"/>
      <c r="AY2256" s="870"/>
      <c r="AZ2256" s="870"/>
      <c r="BA2256" s="870"/>
      <c r="BB2256" s="870"/>
      <c r="BC2256" s="870"/>
      <c r="BD2256" s="870"/>
      <c r="BE2256" s="870"/>
      <c r="BF2256" s="870"/>
      <c r="BG2256" s="832"/>
      <c r="BH2256" s="832"/>
      <c r="BI2256" s="832"/>
      <c r="BJ2256" s="832"/>
      <c r="BK2256" s="832"/>
      <c r="BL2256" s="832"/>
      <c r="BM2256" s="832"/>
      <c r="BN2256" s="832"/>
      <c r="BO2256" s="832"/>
      <c r="BP2256" s="832"/>
      <c r="BQ2256" s="832"/>
      <c r="BR2256" s="832"/>
      <c r="BS2256" s="832"/>
      <c r="BT2256" s="832"/>
      <c r="BU2256" s="832"/>
      <c r="BV2256" s="832"/>
      <c r="BW2256" s="832"/>
      <c r="BX2256" s="832"/>
      <c r="BY2256" s="832"/>
      <c r="BZ2256" s="832"/>
      <c r="CA2256" s="832"/>
      <c r="CB2256" s="832"/>
      <c r="CC2256" s="832"/>
      <c r="CD2256" s="832"/>
      <c r="CE2256" s="832"/>
      <c r="CF2256" s="832"/>
      <c r="CG2256" s="832"/>
      <c r="CH2256" s="832"/>
      <c r="CK2256" s="833"/>
      <c r="CL2256" s="833"/>
      <c r="CM2256" s="833"/>
      <c r="CN2256" s="833"/>
      <c r="CO2256" s="833"/>
      <c r="CP2256" s="834"/>
      <c r="CQ2256" s="834"/>
      <c r="CR2256" s="834"/>
      <c r="CS2256" s="834"/>
    </row>
    <row r="2257" spans="1:80" s="83" customFormat="1" ht="12.75" customHeight="1">
      <c r="A2257" s="267"/>
      <c r="B2257" s="131"/>
      <c r="C2257" s="131"/>
      <c r="D2257" s="132"/>
      <c r="E2257" s="132"/>
      <c r="F2257" s="132"/>
      <c r="G2257" s="132"/>
      <c r="H2257" s="132"/>
      <c r="BG2257" s="102"/>
      <c r="BH2257" s="102"/>
      <c r="BI2257" s="102"/>
      <c r="BJ2257" s="102"/>
      <c r="BK2257" s="102"/>
      <c r="BL2257" s="102"/>
      <c r="BM2257" s="480"/>
      <c r="BN2257" s="96"/>
      <c r="BO2257" s="96"/>
      <c r="BP2257" s="96"/>
      <c r="BQ2257" s="96"/>
      <c r="BR2257" s="96"/>
      <c r="BS2257" s="96"/>
      <c r="BT2257" s="96"/>
      <c r="BU2257" s="96"/>
      <c r="BV2257" s="96"/>
      <c r="BW2257" s="96"/>
      <c r="BX2257" s="96"/>
      <c r="BY2257" s="96"/>
      <c r="BZ2257" s="96"/>
      <c r="CA2257" s="96"/>
      <c r="CB2257" s="96"/>
    </row>
    <row r="2258" spans="1:80" ht="19.5" customHeight="1">
      <c r="A2258" s="113" t="s">
        <v>1079</v>
      </c>
      <c r="B2258" s="113"/>
      <c r="C2258" s="113"/>
      <c r="D2258" s="312"/>
      <c r="E2258" s="313"/>
      <c r="F2258" s="313"/>
      <c r="G2258" s="313"/>
      <c r="H2258" s="313"/>
      <c r="I2258" s="313"/>
      <c r="J2258" s="313"/>
      <c r="K2258" s="313"/>
      <c r="L2258" s="313"/>
      <c r="M2258" s="313"/>
      <c r="N2258" s="313"/>
      <c r="O2258" s="313"/>
      <c r="P2258" s="313"/>
      <c r="Q2258" s="313"/>
      <c r="R2258" s="313"/>
      <c r="S2258" s="313"/>
      <c r="T2258" s="313"/>
      <c r="U2258" s="313"/>
      <c r="V2258" s="313"/>
      <c r="W2258" s="221"/>
      <c r="X2258" s="221"/>
      <c r="Y2258" s="221"/>
      <c r="Z2258" s="221"/>
      <c r="AA2258" s="221"/>
      <c r="AB2258" s="221"/>
      <c r="AC2258" s="221"/>
      <c r="AD2258" s="221"/>
      <c r="AE2258" s="221"/>
      <c r="AF2258" s="221"/>
      <c r="AG2258" s="221"/>
      <c r="AH2258" s="221"/>
      <c r="AI2258" s="221"/>
      <c r="AJ2258" s="221"/>
      <c r="AK2258" s="221"/>
      <c r="AL2258" s="221"/>
      <c r="AM2258" s="221"/>
      <c r="AN2258" s="221"/>
      <c r="AO2258" s="221"/>
      <c r="AP2258" s="221"/>
      <c r="AQ2258" s="139"/>
      <c r="AR2258" s="139"/>
      <c r="AS2258" s="139"/>
      <c r="AT2258" s="139"/>
      <c r="AU2258" s="139"/>
      <c r="AV2258" s="139"/>
      <c r="AW2258" s="139"/>
      <c r="AX2258" s="139"/>
      <c r="AY2258" s="139"/>
      <c r="AZ2258" s="139"/>
      <c r="BA2258" s="14"/>
      <c r="BB2258" s="14"/>
      <c r="BC2258" s="14"/>
      <c r="BD2258" s="14"/>
      <c r="BE2258" s="14"/>
      <c r="BF2258" s="14"/>
      <c r="BG2258" s="93"/>
      <c r="BH2258" s="93"/>
      <c r="BI2258" s="93"/>
      <c r="BJ2258" s="93"/>
      <c r="BK2258" s="93"/>
      <c r="BL2258" s="93"/>
      <c r="BM2258" s="44"/>
      <c r="BN2258" s="44"/>
      <c r="BO2258" s="44"/>
      <c r="BP2258" s="44"/>
      <c r="BQ2258" s="44"/>
      <c r="BR2258" s="44"/>
      <c r="BS2258" s="44"/>
      <c r="BT2258" s="44"/>
      <c r="BU2258" s="44"/>
      <c r="BV2258" s="44"/>
      <c r="BW2258" s="44"/>
      <c r="BX2258" s="44"/>
      <c r="BY2258" s="44"/>
      <c r="BZ2258" s="44"/>
      <c r="CA2258" s="44"/>
      <c r="CB2258" s="44"/>
    </row>
    <row r="2259" spans="1:80" s="15" customFormat="1" ht="18" customHeight="1">
      <c r="A2259" s="90"/>
      <c r="B2259" s="925" t="s">
        <v>1535</v>
      </c>
      <c r="C2259" s="926"/>
      <c r="D2259" s="926"/>
      <c r="E2259" s="926"/>
      <c r="F2259" s="926"/>
      <c r="G2259" s="926"/>
      <c r="H2259" s="926"/>
      <c r="I2259" s="926"/>
      <c r="J2259" s="926"/>
      <c r="K2259" s="926"/>
      <c r="L2259" s="926"/>
      <c r="M2259" s="926"/>
      <c r="N2259" s="926"/>
      <c r="O2259" s="926"/>
      <c r="P2259" s="926"/>
      <c r="Q2259" s="926"/>
      <c r="R2259" s="926"/>
      <c r="S2259" s="926"/>
      <c r="T2259" s="926"/>
      <c r="U2259" s="926"/>
      <c r="V2259" s="926"/>
      <c r="W2259" s="926"/>
      <c r="X2259" s="926"/>
      <c r="Y2259" s="926"/>
      <c r="Z2259" s="926"/>
      <c r="AA2259" s="926"/>
      <c r="AB2259" s="926"/>
      <c r="AC2259" s="926"/>
      <c r="AD2259" s="926"/>
      <c r="AE2259" s="926"/>
      <c r="AF2259" s="926"/>
      <c r="AG2259" s="926"/>
      <c r="AH2259" s="926"/>
      <c r="AI2259" s="926"/>
      <c r="AJ2259" s="926"/>
      <c r="AK2259" s="926"/>
      <c r="AL2259" s="926"/>
      <c r="AM2259" s="926"/>
      <c r="AN2259" s="926"/>
      <c r="AO2259" s="926"/>
      <c r="AP2259" s="926"/>
      <c r="AQ2259" s="926"/>
      <c r="AR2259" s="926"/>
      <c r="AS2259" s="926"/>
      <c r="AT2259" s="926"/>
      <c r="AU2259" s="926"/>
      <c r="AV2259" s="926"/>
      <c r="AW2259" s="926"/>
      <c r="AX2259" s="926"/>
      <c r="AY2259" s="926"/>
      <c r="AZ2259" s="926"/>
      <c r="BA2259" s="926"/>
      <c r="BB2259" s="926"/>
      <c r="BC2259" s="926"/>
      <c r="BD2259" s="926"/>
      <c r="BE2259" s="926"/>
      <c r="BF2259" s="926"/>
      <c r="BG2259" s="926"/>
      <c r="BH2259" s="926"/>
      <c r="BI2259" s="926"/>
      <c r="BJ2259" s="926"/>
      <c r="BK2259" s="926"/>
      <c r="BL2259" s="926"/>
      <c r="BM2259" s="473"/>
      <c r="BN2259" s="467"/>
      <c r="BO2259" s="103"/>
      <c r="BP2259" s="103"/>
      <c r="BQ2259" s="103"/>
      <c r="BR2259" s="103"/>
      <c r="BS2259" s="103"/>
      <c r="BT2259" s="103"/>
      <c r="BU2259" s="103"/>
      <c r="BV2259" s="103"/>
    </row>
    <row r="2260" spans="1:80" ht="12.75" customHeight="1">
      <c r="A2260" s="262"/>
      <c r="B2260" s="969" t="s">
        <v>30</v>
      </c>
      <c r="C2260" s="970"/>
      <c r="D2260" s="971"/>
      <c r="E2260" s="881" t="s">
        <v>1536</v>
      </c>
      <c r="F2260" s="882"/>
      <c r="G2260" s="882"/>
      <c r="H2260" s="882"/>
      <c r="I2260" s="882"/>
      <c r="J2260" s="882"/>
      <c r="K2260" s="882"/>
      <c r="L2260" s="882"/>
      <c r="M2260" s="882"/>
      <c r="N2260" s="882"/>
      <c r="O2260" s="882"/>
      <c r="P2260" s="882"/>
      <c r="Q2260" s="882"/>
      <c r="R2260" s="882"/>
      <c r="S2260" s="882"/>
      <c r="T2260" s="882"/>
      <c r="U2260" s="882"/>
      <c r="V2260" s="882"/>
      <c r="W2260" s="882"/>
      <c r="X2260" s="882"/>
      <c r="Y2260" s="882"/>
      <c r="Z2260" s="882"/>
      <c r="AA2260" s="882"/>
      <c r="AB2260" s="882"/>
      <c r="AC2260" s="882"/>
      <c r="AD2260" s="882"/>
      <c r="AE2260" s="882"/>
      <c r="AF2260" s="882"/>
      <c r="AG2260" s="882"/>
      <c r="AH2260" s="882"/>
      <c r="AI2260" s="882"/>
      <c r="AJ2260" s="882"/>
      <c r="AK2260" s="882"/>
      <c r="AL2260" s="882"/>
      <c r="AM2260" s="882"/>
      <c r="AN2260" s="882"/>
      <c r="AO2260" s="882"/>
      <c r="AP2260" s="882"/>
      <c r="AQ2260" s="882"/>
      <c r="AR2260" s="882"/>
      <c r="AS2260" s="882"/>
      <c r="AT2260" s="882"/>
      <c r="AU2260" s="882"/>
      <c r="AV2260" s="882"/>
      <c r="AW2260" s="882"/>
      <c r="AX2260" s="882"/>
      <c r="AY2260" s="882"/>
      <c r="AZ2260" s="882"/>
      <c r="BA2260" s="882"/>
      <c r="BB2260" s="882"/>
      <c r="BC2260" s="882"/>
      <c r="BD2260" s="882"/>
      <c r="BE2260" s="882"/>
      <c r="BF2260" s="891"/>
      <c r="BG2260" s="899"/>
      <c r="BH2260" s="900"/>
      <c r="BI2260" s="900"/>
      <c r="BJ2260" s="900"/>
      <c r="BK2260" s="900"/>
      <c r="BL2260" s="901"/>
      <c r="BM2260" s="44"/>
      <c r="BN2260" s="44"/>
      <c r="BO2260" s="44"/>
      <c r="BP2260" s="44"/>
      <c r="BQ2260" s="44"/>
      <c r="BR2260" s="44"/>
      <c r="BS2260" s="44"/>
      <c r="BT2260" s="44"/>
      <c r="BU2260" s="44"/>
      <c r="BV2260" s="44"/>
      <c r="BW2260" s="44"/>
      <c r="BX2260" s="44"/>
      <c r="BY2260" s="44"/>
      <c r="BZ2260" s="44"/>
      <c r="CA2260" s="44"/>
      <c r="CB2260" s="44"/>
    </row>
    <row r="2261" spans="1:80" ht="12.75" customHeight="1">
      <c r="A2261" s="262"/>
      <c r="B2261" s="972"/>
      <c r="C2261" s="973"/>
      <c r="D2261" s="974"/>
      <c r="E2261" s="1027"/>
      <c r="F2261" s="886"/>
      <c r="G2261" s="886"/>
      <c r="H2261" s="886"/>
      <c r="I2261" s="886"/>
      <c r="J2261" s="886"/>
      <c r="K2261" s="886"/>
      <c r="L2261" s="886"/>
      <c r="M2261" s="886"/>
      <c r="N2261" s="886"/>
      <c r="O2261" s="886"/>
      <c r="P2261" s="886"/>
      <c r="Q2261" s="886"/>
      <c r="R2261" s="886"/>
      <c r="S2261" s="886"/>
      <c r="T2261" s="886"/>
      <c r="U2261" s="886"/>
      <c r="V2261" s="886"/>
      <c r="W2261" s="886"/>
      <c r="X2261" s="886"/>
      <c r="Y2261" s="886"/>
      <c r="Z2261" s="886"/>
      <c r="AA2261" s="886"/>
      <c r="AB2261" s="886"/>
      <c r="AC2261" s="886"/>
      <c r="AD2261" s="886"/>
      <c r="AE2261" s="886"/>
      <c r="AF2261" s="886"/>
      <c r="AG2261" s="886"/>
      <c r="AH2261" s="886"/>
      <c r="AI2261" s="886"/>
      <c r="AJ2261" s="886"/>
      <c r="AK2261" s="886"/>
      <c r="AL2261" s="886"/>
      <c r="AM2261" s="886"/>
      <c r="AN2261" s="886"/>
      <c r="AO2261" s="886"/>
      <c r="AP2261" s="886"/>
      <c r="AQ2261" s="886"/>
      <c r="AR2261" s="886"/>
      <c r="AS2261" s="886"/>
      <c r="AT2261" s="886"/>
      <c r="AU2261" s="886"/>
      <c r="AV2261" s="886"/>
      <c r="AW2261" s="886"/>
      <c r="AX2261" s="886"/>
      <c r="AY2261" s="886"/>
      <c r="AZ2261" s="886"/>
      <c r="BA2261" s="886"/>
      <c r="BB2261" s="886"/>
      <c r="BC2261" s="886"/>
      <c r="BD2261" s="886"/>
      <c r="BE2261" s="886"/>
      <c r="BF2261" s="919"/>
      <c r="BG2261" s="902"/>
      <c r="BH2261" s="903"/>
      <c r="BI2261" s="903"/>
      <c r="BJ2261" s="903"/>
      <c r="BK2261" s="903"/>
      <c r="BL2261" s="904"/>
      <c r="BM2261" s="44"/>
      <c r="BN2261" s="44"/>
      <c r="BO2261" s="44"/>
      <c r="BP2261" s="44"/>
      <c r="BQ2261" s="44"/>
      <c r="BR2261" s="44"/>
      <c r="BS2261" s="44"/>
      <c r="BT2261" s="44"/>
      <c r="BU2261" s="44"/>
      <c r="BV2261" s="44"/>
      <c r="BW2261" s="44"/>
      <c r="BX2261" s="44"/>
      <c r="BY2261" s="44"/>
      <c r="BZ2261" s="44"/>
      <c r="CA2261" s="44"/>
      <c r="CB2261" s="44"/>
    </row>
    <row r="2262" spans="1:80" ht="21.95" customHeight="1">
      <c r="A2262" s="262"/>
      <c r="B2262" s="969" t="s">
        <v>33</v>
      </c>
      <c r="C2262" s="970"/>
      <c r="D2262" s="971"/>
      <c r="E2262" s="881" t="s">
        <v>1537</v>
      </c>
      <c r="F2262" s="882"/>
      <c r="G2262" s="882"/>
      <c r="H2262" s="882"/>
      <c r="I2262" s="882"/>
      <c r="J2262" s="882"/>
      <c r="K2262" s="882"/>
      <c r="L2262" s="882"/>
      <c r="M2262" s="882"/>
      <c r="N2262" s="882"/>
      <c r="O2262" s="882"/>
      <c r="P2262" s="882"/>
      <c r="Q2262" s="882"/>
      <c r="R2262" s="882"/>
      <c r="S2262" s="882"/>
      <c r="T2262" s="882"/>
      <c r="U2262" s="882"/>
      <c r="V2262" s="882"/>
      <c r="W2262" s="882"/>
      <c r="X2262" s="882"/>
      <c r="Y2262" s="882"/>
      <c r="Z2262" s="882"/>
      <c r="AA2262" s="882"/>
      <c r="AB2262" s="882"/>
      <c r="AC2262" s="882"/>
      <c r="AD2262" s="882"/>
      <c r="AE2262" s="882"/>
      <c r="AF2262" s="882"/>
      <c r="AG2262" s="882"/>
      <c r="AH2262" s="882"/>
      <c r="AI2262" s="882"/>
      <c r="AJ2262" s="882"/>
      <c r="AK2262" s="882"/>
      <c r="AL2262" s="882"/>
      <c r="AM2262" s="882"/>
      <c r="AN2262" s="882"/>
      <c r="AO2262" s="882"/>
      <c r="AP2262" s="882"/>
      <c r="AQ2262" s="882"/>
      <c r="AR2262" s="882"/>
      <c r="AS2262" s="882"/>
      <c r="AT2262" s="882"/>
      <c r="AU2262" s="882"/>
      <c r="AV2262" s="882"/>
      <c r="AW2262" s="882"/>
      <c r="AX2262" s="882"/>
      <c r="AY2262" s="882"/>
      <c r="AZ2262" s="882"/>
      <c r="BA2262" s="882"/>
      <c r="BB2262" s="882"/>
      <c r="BC2262" s="882"/>
      <c r="BD2262" s="882"/>
      <c r="BE2262" s="882"/>
      <c r="BF2262" s="891"/>
      <c r="BG2262" s="899"/>
      <c r="BH2262" s="900"/>
      <c r="BI2262" s="900"/>
      <c r="BJ2262" s="900"/>
      <c r="BK2262" s="900"/>
      <c r="BL2262" s="901"/>
      <c r="BM2262" s="44"/>
      <c r="BN2262" s="44"/>
      <c r="BO2262" s="44"/>
      <c r="BP2262" s="44"/>
      <c r="BQ2262" s="44"/>
      <c r="BR2262" s="44"/>
      <c r="BS2262" s="44"/>
      <c r="BT2262" s="44"/>
      <c r="BU2262" s="44"/>
      <c r="BV2262" s="44"/>
      <c r="BW2262" s="44"/>
      <c r="BX2262" s="44"/>
      <c r="BY2262" s="44"/>
      <c r="BZ2262" s="44"/>
      <c r="CA2262" s="44"/>
      <c r="CB2262" s="44"/>
    </row>
    <row r="2263" spans="1:80" ht="21.95" customHeight="1">
      <c r="A2263" s="262"/>
      <c r="B2263" s="975"/>
      <c r="C2263" s="976"/>
      <c r="D2263" s="977"/>
      <c r="E2263" s="883"/>
      <c r="F2263" s="884"/>
      <c r="G2263" s="884"/>
      <c r="H2263" s="884"/>
      <c r="I2263" s="884"/>
      <c r="J2263" s="884"/>
      <c r="K2263" s="884"/>
      <c r="L2263" s="884"/>
      <c r="M2263" s="884"/>
      <c r="N2263" s="884"/>
      <c r="O2263" s="884"/>
      <c r="P2263" s="884"/>
      <c r="Q2263" s="884"/>
      <c r="R2263" s="884"/>
      <c r="S2263" s="884"/>
      <c r="T2263" s="884"/>
      <c r="U2263" s="884"/>
      <c r="V2263" s="884"/>
      <c r="W2263" s="884"/>
      <c r="X2263" s="884"/>
      <c r="Y2263" s="884"/>
      <c r="Z2263" s="884"/>
      <c r="AA2263" s="884"/>
      <c r="AB2263" s="884"/>
      <c r="AC2263" s="884"/>
      <c r="AD2263" s="884"/>
      <c r="AE2263" s="884"/>
      <c r="AF2263" s="884"/>
      <c r="AG2263" s="884"/>
      <c r="AH2263" s="884"/>
      <c r="AI2263" s="884"/>
      <c r="AJ2263" s="884"/>
      <c r="AK2263" s="884"/>
      <c r="AL2263" s="884"/>
      <c r="AM2263" s="884"/>
      <c r="AN2263" s="884"/>
      <c r="AO2263" s="884"/>
      <c r="AP2263" s="884"/>
      <c r="AQ2263" s="884"/>
      <c r="AR2263" s="884"/>
      <c r="AS2263" s="884"/>
      <c r="AT2263" s="884"/>
      <c r="AU2263" s="884"/>
      <c r="AV2263" s="884"/>
      <c r="AW2263" s="884"/>
      <c r="AX2263" s="884"/>
      <c r="AY2263" s="884"/>
      <c r="AZ2263" s="884"/>
      <c r="BA2263" s="884"/>
      <c r="BB2263" s="884"/>
      <c r="BC2263" s="884"/>
      <c r="BD2263" s="884"/>
      <c r="BE2263" s="884"/>
      <c r="BF2263" s="892"/>
      <c r="BG2263" s="905"/>
      <c r="BH2263" s="906"/>
      <c r="BI2263" s="906"/>
      <c r="BJ2263" s="906"/>
      <c r="BK2263" s="906"/>
      <c r="BL2263" s="907"/>
      <c r="BM2263" s="44"/>
      <c r="BN2263" s="44"/>
      <c r="BO2263" s="44"/>
      <c r="BP2263" s="44"/>
      <c r="BQ2263" s="44"/>
      <c r="BR2263" s="44"/>
      <c r="BS2263" s="44"/>
      <c r="BT2263" s="44"/>
      <c r="BU2263" s="44"/>
      <c r="BV2263" s="44"/>
      <c r="BW2263" s="44"/>
      <c r="BX2263" s="44"/>
      <c r="BY2263" s="44"/>
      <c r="BZ2263" s="44"/>
      <c r="CA2263" s="44"/>
      <c r="CB2263" s="44"/>
    </row>
    <row r="2264" spans="1:80" s="15" customFormat="1" ht="18" customHeight="1">
      <c r="A2264" s="90"/>
      <c r="B2264" s="925" t="s">
        <v>1541</v>
      </c>
      <c r="C2264" s="926"/>
      <c r="D2264" s="926"/>
      <c r="E2264" s="926"/>
      <c r="F2264" s="926"/>
      <c r="G2264" s="926"/>
      <c r="H2264" s="926"/>
      <c r="I2264" s="926"/>
      <c r="J2264" s="926"/>
      <c r="K2264" s="926"/>
      <c r="L2264" s="926"/>
      <c r="M2264" s="926"/>
      <c r="N2264" s="926"/>
      <c r="O2264" s="926"/>
      <c r="P2264" s="926"/>
      <c r="Q2264" s="926"/>
      <c r="R2264" s="926"/>
      <c r="S2264" s="926"/>
      <c r="T2264" s="926"/>
      <c r="U2264" s="926"/>
      <c r="V2264" s="926"/>
      <c r="W2264" s="926"/>
      <c r="X2264" s="926"/>
      <c r="Y2264" s="926"/>
      <c r="Z2264" s="926"/>
      <c r="AA2264" s="926"/>
      <c r="AB2264" s="926"/>
      <c r="AC2264" s="926"/>
      <c r="AD2264" s="926"/>
      <c r="AE2264" s="926"/>
      <c r="AF2264" s="926"/>
      <c r="AG2264" s="926"/>
      <c r="AH2264" s="926"/>
      <c r="AI2264" s="926"/>
      <c r="AJ2264" s="926"/>
      <c r="AK2264" s="926"/>
      <c r="AL2264" s="926"/>
      <c r="AM2264" s="926"/>
      <c r="AN2264" s="926"/>
      <c r="AO2264" s="926"/>
      <c r="AP2264" s="926"/>
      <c r="AQ2264" s="926"/>
      <c r="AR2264" s="926"/>
      <c r="AS2264" s="926"/>
      <c r="AT2264" s="926"/>
      <c r="AU2264" s="926"/>
      <c r="AV2264" s="926"/>
      <c r="AW2264" s="926"/>
      <c r="AX2264" s="926"/>
      <c r="AY2264" s="926"/>
      <c r="AZ2264" s="926"/>
      <c r="BA2264" s="926"/>
      <c r="BB2264" s="926"/>
      <c r="BC2264" s="926"/>
      <c r="BD2264" s="926"/>
      <c r="BE2264" s="926"/>
      <c r="BF2264" s="926"/>
      <c r="BG2264" s="926"/>
      <c r="BH2264" s="926"/>
      <c r="BI2264" s="926"/>
      <c r="BJ2264" s="926"/>
      <c r="BK2264" s="926"/>
      <c r="BL2264" s="926"/>
      <c r="BM2264" s="473"/>
      <c r="BN2264" s="467"/>
      <c r="BO2264" s="103"/>
      <c r="BP2264" s="103"/>
      <c r="BQ2264" s="103"/>
      <c r="BR2264" s="103"/>
      <c r="BS2264" s="103"/>
      <c r="BT2264" s="103"/>
      <c r="BU2264" s="103"/>
      <c r="BV2264" s="103"/>
    </row>
    <row r="2265" spans="1:80" s="464" customFormat="1">
      <c r="A2265" s="262"/>
      <c r="B2265" s="969" t="s">
        <v>34</v>
      </c>
      <c r="C2265" s="970"/>
      <c r="D2265" s="971"/>
      <c r="E2265" s="881" t="s">
        <v>1538</v>
      </c>
      <c r="F2265" s="882"/>
      <c r="G2265" s="882"/>
      <c r="H2265" s="882"/>
      <c r="I2265" s="882"/>
      <c r="J2265" s="882"/>
      <c r="K2265" s="882"/>
      <c r="L2265" s="882"/>
      <c r="M2265" s="882"/>
      <c r="N2265" s="882"/>
      <c r="O2265" s="882"/>
      <c r="P2265" s="882"/>
      <c r="Q2265" s="882"/>
      <c r="R2265" s="882"/>
      <c r="S2265" s="882"/>
      <c r="T2265" s="882"/>
      <c r="U2265" s="882"/>
      <c r="V2265" s="882"/>
      <c r="W2265" s="882"/>
      <c r="X2265" s="882"/>
      <c r="Y2265" s="882"/>
      <c r="Z2265" s="882"/>
      <c r="AA2265" s="882"/>
      <c r="AB2265" s="882"/>
      <c r="AC2265" s="882"/>
      <c r="AD2265" s="882"/>
      <c r="AE2265" s="882"/>
      <c r="AF2265" s="882"/>
      <c r="AG2265" s="882"/>
      <c r="AH2265" s="882"/>
      <c r="AI2265" s="882"/>
      <c r="AJ2265" s="882"/>
      <c r="AK2265" s="882"/>
      <c r="AL2265" s="882"/>
      <c r="AM2265" s="882"/>
      <c r="AN2265" s="882"/>
      <c r="AO2265" s="882"/>
      <c r="AP2265" s="882"/>
      <c r="AQ2265" s="882"/>
      <c r="AR2265" s="882"/>
      <c r="AS2265" s="882"/>
      <c r="AT2265" s="882"/>
      <c r="AU2265" s="882"/>
      <c r="AV2265" s="882"/>
      <c r="AW2265" s="882"/>
      <c r="AX2265" s="882"/>
      <c r="AY2265" s="882"/>
      <c r="AZ2265" s="882"/>
      <c r="BA2265" s="882"/>
      <c r="BB2265" s="882"/>
      <c r="BC2265" s="882"/>
      <c r="BD2265" s="882"/>
      <c r="BE2265" s="882"/>
      <c r="BF2265" s="891"/>
      <c r="BG2265" s="899"/>
      <c r="BH2265" s="900"/>
      <c r="BI2265" s="900"/>
      <c r="BJ2265" s="900"/>
      <c r="BK2265" s="900"/>
      <c r="BL2265" s="901"/>
    </row>
    <row r="2266" spans="1:80" s="464" customFormat="1" ht="11.25" customHeight="1">
      <c r="A2266" s="262"/>
      <c r="B2266" s="975"/>
      <c r="C2266" s="976"/>
      <c r="D2266" s="977"/>
      <c r="E2266" s="883"/>
      <c r="F2266" s="884"/>
      <c r="G2266" s="884"/>
      <c r="H2266" s="884"/>
      <c r="I2266" s="884"/>
      <c r="J2266" s="884"/>
      <c r="K2266" s="884"/>
      <c r="L2266" s="884"/>
      <c r="M2266" s="884"/>
      <c r="N2266" s="884"/>
      <c r="O2266" s="884"/>
      <c r="P2266" s="884"/>
      <c r="Q2266" s="884"/>
      <c r="R2266" s="884"/>
      <c r="S2266" s="884"/>
      <c r="T2266" s="884"/>
      <c r="U2266" s="884"/>
      <c r="V2266" s="884"/>
      <c r="W2266" s="884"/>
      <c r="X2266" s="884"/>
      <c r="Y2266" s="884"/>
      <c r="Z2266" s="884"/>
      <c r="AA2266" s="884"/>
      <c r="AB2266" s="884"/>
      <c r="AC2266" s="884"/>
      <c r="AD2266" s="884"/>
      <c r="AE2266" s="884"/>
      <c r="AF2266" s="884"/>
      <c r="AG2266" s="884"/>
      <c r="AH2266" s="884"/>
      <c r="AI2266" s="884"/>
      <c r="AJ2266" s="884"/>
      <c r="AK2266" s="884"/>
      <c r="AL2266" s="884"/>
      <c r="AM2266" s="884"/>
      <c r="AN2266" s="884"/>
      <c r="AO2266" s="884"/>
      <c r="AP2266" s="884"/>
      <c r="AQ2266" s="884"/>
      <c r="AR2266" s="884"/>
      <c r="AS2266" s="884"/>
      <c r="AT2266" s="884"/>
      <c r="AU2266" s="884"/>
      <c r="AV2266" s="884"/>
      <c r="AW2266" s="884"/>
      <c r="AX2266" s="884"/>
      <c r="AY2266" s="884"/>
      <c r="AZ2266" s="884"/>
      <c r="BA2266" s="884"/>
      <c r="BB2266" s="884"/>
      <c r="BC2266" s="884"/>
      <c r="BD2266" s="884"/>
      <c r="BE2266" s="884"/>
      <c r="BF2266" s="892"/>
      <c r="BG2266" s="905"/>
      <c r="BH2266" s="906"/>
      <c r="BI2266" s="906"/>
      <c r="BJ2266" s="906"/>
      <c r="BK2266" s="906"/>
      <c r="BL2266" s="907"/>
    </row>
    <row r="2267" spans="1:80" s="464" customFormat="1" ht="12" customHeight="1">
      <c r="A2267" s="262"/>
      <c r="B2267" s="969" t="s">
        <v>35</v>
      </c>
      <c r="C2267" s="970"/>
      <c r="D2267" s="971"/>
      <c r="E2267" s="881" t="s">
        <v>1539</v>
      </c>
      <c r="F2267" s="882"/>
      <c r="G2267" s="882"/>
      <c r="H2267" s="882"/>
      <c r="I2267" s="882"/>
      <c r="J2267" s="882"/>
      <c r="K2267" s="882"/>
      <c r="L2267" s="882"/>
      <c r="M2267" s="882"/>
      <c r="N2267" s="882"/>
      <c r="O2267" s="882"/>
      <c r="P2267" s="882"/>
      <c r="Q2267" s="882"/>
      <c r="R2267" s="882"/>
      <c r="S2267" s="882"/>
      <c r="T2267" s="882"/>
      <c r="U2267" s="882"/>
      <c r="V2267" s="882"/>
      <c r="W2267" s="882"/>
      <c r="X2267" s="882"/>
      <c r="Y2267" s="882"/>
      <c r="Z2267" s="882"/>
      <c r="AA2267" s="882"/>
      <c r="AB2267" s="882"/>
      <c r="AC2267" s="882"/>
      <c r="AD2267" s="882"/>
      <c r="AE2267" s="882"/>
      <c r="AF2267" s="882"/>
      <c r="AG2267" s="882"/>
      <c r="AH2267" s="882"/>
      <c r="AI2267" s="882"/>
      <c r="AJ2267" s="882"/>
      <c r="AK2267" s="882"/>
      <c r="AL2267" s="882"/>
      <c r="AM2267" s="882"/>
      <c r="AN2267" s="882"/>
      <c r="AO2267" s="882"/>
      <c r="AP2267" s="882"/>
      <c r="AQ2267" s="882"/>
      <c r="AR2267" s="882"/>
      <c r="AS2267" s="882"/>
      <c r="AT2267" s="882"/>
      <c r="AU2267" s="882"/>
      <c r="AV2267" s="882"/>
      <c r="AW2267" s="882"/>
      <c r="AX2267" s="882"/>
      <c r="AY2267" s="882"/>
      <c r="AZ2267" s="882"/>
      <c r="BA2267" s="882"/>
      <c r="BB2267" s="882"/>
      <c r="BC2267" s="882"/>
      <c r="BD2267" s="882"/>
      <c r="BE2267" s="882"/>
      <c r="BF2267" s="891"/>
      <c r="BG2267" s="899"/>
      <c r="BH2267" s="900"/>
      <c r="BI2267" s="900"/>
      <c r="BJ2267" s="900"/>
      <c r="BK2267" s="900"/>
      <c r="BL2267" s="901"/>
    </row>
    <row r="2268" spans="1:80" s="801" customFormat="1" ht="12" customHeight="1">
      <c r="A2268" s="262"/>
      <c r="B2268" s="972"/>
      <c r="C2268" s="973"/>
      <c r="D2268" s="974"/>
      <c r="E2268" s="1027"/>
      <c r="F2268" s="886"/>
      <c r="G2268" s="886"/>
      <c r="H2268" s="886"/>
      <c r="I2268" s="886"/>
      <c r="J2268" s="886"/>
      <c r="K2268" s="886"/>
      <c r="L2268" s="886"/>
      <c r="M2268" s="886"/>
      <c r="N2268" s="886"/>
      <c r="O2268" s="886"/>
      <c r="P2268" s="886"/>
      <c r="Q2268" s="886"/>
      <c r="R2268" s="886"/>
      <c r="S2268" s="886"/>
      <c r="T2268" s="886"/>
      <c r="U2268" s="886"/>
      <c r="V2268" s="886"/>
      <c r="W2268" s="886"/>
      <c r="X2268" s="886"/>
      <c r="Y2268" s="886"/>
      <c r="Z2268" s="886"/>
      <c r="AA2268" s="886"/>
      <c r="AB2268" s="886"/>
      <c r="AC2268" s="886"/>
      <c r="AD2268" s="886"/>
      <c r="AE2268" s="886"/>
      <c r="AF2268" s="886"/>
      <c r="AG2268" s="886"/>
      <c r="AH2268" s="886"/>
      <c r="AI2268" s="886"/>
      <c r="AJ2268" s="886"/>
      <c r="AK2268" s="886"/>
      <c r="AL2268" s="886"/>
      <c r="AM2268" s="886"/>
      <c r="AN2268" s="886"/>
      <c r="AO2268" s="886"/>
      <c r="AP2268" s="886"/>
      <c r="AQ2268" s="886"/>
      <c r="AR2268" s="886"/>
      <c r="AS2268" s="886"/>
      <c r="AT2268" s="886"/>
      <c r="AU2268" s="886"/>
      <c r="AV2268" s="886"/>
      <c r="AW2268" s="886"/>
      <c r="AX2268" s="886"/>
      <c r="AY2268" s="886"/>
      <c r="AZ2268" s="886"/>
      <c r="BA2268" s="886"/>
      <c r="BB2268" s="886"/>
      <c r="BC2268" s="886"/>
      <c r="BD2268" s="886"/>
      <c r="BE2268" s="886"/>
      <c r="BF2268" s="919"/>
      <c r="BG2268" s="902"/>
      <c r="BH2268" s="903"/>
      <c r="BI2268" s="903"/>
      <c r="BJ2268" s="903"/>
      <c r="BK2268" s="903"/>
      <c r="BL2268" s="904"/>
    </row>
    <row r="2269" spans="1:80" s="801" customFormat="1" ht="12" customHeight="1">
      <c r="A2269" s="262"/>
      <c r="B2269" s="972"/>
      <c r="C2269" s="973"/>
      <c r="D2269" s="974"/>
      <c r="E2269" s="1027"/>
      <c r="F2269" s="886"/>
      <c r="G2269" s="886"/>
      <c r="H2269" s="886"/>
      <c r="I2269" s="886"/>
      <c r="J2269" s="886"/>
      <c r="K2269" s="886"/>
      <c r="L2269" s="886"/>
      <c r="M2269" s="886"/>
      <c r="N2269" s="886"/>
      <c r="O2269" s="886"/>
      <c r="P2269" s="886"/>
      <c r="Q2269" s="886"/>
      <c r="R2269" s="886"/>
      <c r="S2269" s="886"/>
      <c r="T2269" s="886"/>
      <c r="U2269" s="886"/>
      <c r="V2269" s="886"/>
      <c r="W2269" s="886"/>
      <c r="X2269" s="886"/>
      <c r="Y2269" s="886"/>
      <c r="Z2269" s="886"/>
      <c r="AA2269" s="886"/>
      <c r="AB2269" s="886"/>
      <c r="AC2269" s="886"/>
      <c r="AD2269" s="886"/>
      <c r="AE2269" s="886"/>
      <c r="AF2269" s="886"/>
      <c r="AG2269" s="886"/>
      <c r="AH2269" s="886"/>
      <c r="AI2269" s="886"/>
      <c r="AJ2269" s="886"/>
      <c r="AK2269" s="886"/>
      <c r="AL2269" s="886"/>
      <c r="AM2269" s="886"/>
      <c r="AN2269" s="886"/>
      <c r="AO2269" s="886"/>
      <c r="AP2269" s="886"/>
      <c r="AQ2269" s="886"/>
      <c r="AR2269" s="886"/>
      <c r="AS2269" s="886"/>
      <c r="AT2269" s="886"/>
      <c r="AU2269" s="886"/>
      <c r="AV2269" s="886"/>
      <c r="AW2269" s="886"/>
      <c r="AX2269" s="886"/>
      <c r="AY2269" s="886"/>
      <c r="AZ2269" s="886"/>
      <c r="BA2269" s="886"/>
      <c r="BB2269" s="886"/>
      <c r="BC2269" s="886"/>
      <c r="BD2269" s="886"/>
      <c r="BE2269" s="886"/>
      <c r="BF2269" s="919"/>
      <c r="BG2269" s="902"/>
      <c r="BH2269" s="903"/>
      <c r="BI2269" s="903"/>
      <c r="BJ2269" s="903"/>
      <c r="BK2269" s="903"/>
      <c r="BL2269" s="904"/>
    </row>
    <row r="2270" spans="1:80" s="801" customFormat="1" ht="12" customHeight="1">
      <c r="A2270" s="262"/>
      <c r="B2270" s="972"/>
      <c r="C2270" s="973"/>
      <c r="D2270" s="974"/>
      <c r="E2270" s="1027"/>
      <c r="F2270" s="886"/>
      <c r="G2270" s="886"/>
      <c r="H2270" s="886"/>
      <c r="I2270" s="886"/>
      <c r="J2270" s="886"/>
      <c r="K2270" s="886"/>
      <c r="L2270" s="886"/>
      <c r="M2270" s="886"/>
      <c r="N2270" s="886"/>
      <c r="O2270" s="886"/>
      <c r="P2270" s="886"/>
      <c r="Q2270" s="886"/>
      <c r="R2270" s="886"/>
      <c r="S2270" s="886"/>
      <c r="T2270" s="886"/>
      <c r="U2270" s="886"/>
      <c r="V2270" s="886"/>
      <c r="W2270" s="886"/>
      <c r="X2270" s="886"/>
      <c r="Y2270" s="886"/>
      <c r="Z2270" s="886"/>
      <c r="AA2270" s="886"/>
      <c r="AB2270" s="886"/>
      <c r="AC2270" s="886"/>
      <c r="AD2270" s="886"/>
      <c r="AE2270" s="886"/>
      <c r="AF2270" s="886"/>
      <c r="AG2270" s="886"/>
      <c r="AH2270" s="886"/>
      <c r="AI2270" s="886"/>
      <c r="AJ2270" s="886"/>
      <c r="AK2270" s="886"/>
      <c r="AL2270" s="886"/>
      <c r="AM2270" s="886"/>
      <c r="AN2270" s="886"/>
      <c r="AO2270" s="886"/>
      <c r="AP2270" s="886"/>
      <c r="AQ2270" s="886"/>
      <c r="AR2270" s="886"/>
      <c r="AS2270" s="886"/>
      <c r="AT2270" s="886"/>
      <c r="AU2270" s="886"/>
      <c r="AV2270" s="886"/>
      <c r="AW2270" s="886"/>
      <c r="AX2270" s="886"/>
      <c r="AY2270" s="886"/>
      <c r="AZ2270" s="886"/>
      <c r="BA2270" s="886"/>
      <c r="BB2270" s="886"/>
      <c r="BC2270" s="886"/>
      <c r="BD2270" s="886"/>
      <c r="BE2270" s="886"/>
      <c r="BF2270" s="919"/>
      <c r="BG2270" s="902"/>
      <c r="BH2270" s="903"/>
      <c r="BI2270" s="903"/>
      <c r="BJ2270" s="903"/>
      <c r="BK2270" s="903"/>
      <c r="BL2270" s="904"/>
    </row>
    <row r="2271" spans="1:80" s="464" customFormat="1" ht="10.5" customHeight="1">
      <c r="A2271" s="262"/>
      <c r="B2271" s="972"/>
      <c r="C2271" s="973"/>
      <c r="D2271" s="974"/>
      <c r="E2271" s="1027"/>
      <c r="F2271" s="886"/>
      <c r="G2271" s="886"/>
      <c r="H2271" s="886"/>
      <c r="I2271" s="886"/>
      <c r="J2271" s="886"/>
      <c r="K2271" s="886"/>
      <c r="L2271" s="886"/>
      <c r="M2271" s="886"/>
      <c r="N2271" s="886"/>
      <c r="O2271" s="886"/>
      <c r="P2271" s="886"/>
      <c r="Q2271" s="886"/>
      <c r="R2271" s="886"/>
      <c r="S2271" s="886"/>
      <c r="T2271" s="886"/>
      <c r="U2271" s="886"/>
      <c r="V2271" s="886"/>
      <c r="W2271" s="886"/>
      <c r="X2271" s="886"/>
      <c r="Y2271" s="886"/>
      <c r="Z2271" s="886"/>
      <c r="AA2271" s="886"/>
      <c r="AB2271" s="886"/>
      <c r="AC2271" s="886"/>
      <c r="AD2271" s="886"/>
      <c r="AE2271" s="886"/>
      <c r="AF2271" s="886"/>
      <c r="AG2271" s="886"/>
      <c r="AH2271" s="886"/>
      <c r="AI2271" s="886"/>
      <c r="AJ2271" s="886"/>
      <c r="AK2271" s="886"/>
      <c r="AL2271" s="886"/>
      <c r="AM2271" s="886"/>
      <c r="AN2271" s="886"/>
      <c r="AO2271" s="886"/>
      <c r="AP2271" s="886"/>
      <c r="AQ2271" s="886"/>
      <c r="AR2271" s="886"/>
      <c r="AS2271" s="886"/>
      <c r="AT2271" s="886"/>
      <c r="AU2271" s="886"/>
      <c r="AV2271" s="886"/>
      <c r="AW2271" s="886"/>
      <c r="AX2271" s="886"/>
      <c r="AY2271" s="886"/>
      <c r="AZ2271" s="886"/>
      <c r="BA2271" s="886"/>
      <c r="BB2271" s="886"/>
      <c r="BC2271" s="886"/>
      <c r="BD2271" s="886"/>
      <c r="BE2271" s="886"/>
      <c r="BF2271" s="919"/>
      <c r="BG2271" s="902"/>
      <c r="BH2271" s="903"/>
      <c r="BI2271" s="903"/>
      <c r="BJ2271" s="903"/>
      <c r="BK2271" s="903"/>
      <c r="BL2271" s="904"/>
    </row>
    <row r="2272" spans="1:80" s="464" customFormat="1" ht="12.75" customHeight="1">
      <c r="A2272" s="262"/>
      <c r="B2272" s="975"/>
      <c r="C2272" s="976"/>
      <c r="D2272" s="977"/>
      <c r="E2272" s="883"/>
      <c r="F2272" s="884"/>
      <c r="G2272" s="884"/>
      <c r="H2272" s="884"/>
      <c r="I2272" s="884"/>
      <c r="J2272" s="884"/>
      <c r="K2272" s="884"/>
      <c r="L2272" s="884"/>
      <c r="M2272" s="884"/>
      <c r="N2272" s="884"/>
      <c r="O2272" s="884"/>
      <c r="P2272" s="884"/>
      <c r="Q2272" s="884"/>
      <c r="R2272" s="884"/>
      <c r="S2272" s="884"/>
      <c r="T2272" s="884"/>
      <c r="U2272" s="884"/>
      <c r="V2272" s="884"/>
      <c r="W2272" s="884"/>
      <c r="X2272" s="884"/>
      <c r="Y2272" s="884"/>
      <c r="Z2272" s="884"/>
      <c r="AA2272" s="884"/>
      <c r="AB2272" s="884"/>
      <c r="AC2272" s="884"/>
      <c r="AD2272" s="884"/>
      <c r="AE2272" s="884"/>
      <c r="AF2272" s="884"/>
      <c r="AG2272" s="884"/>
      <c r="AH2272" s="884"/>
      <c r="AI2272" s="884"/>
      <c r="AJ2272" s="884"/>
      <c r="AK2272" s="884"/>
      <c r="AL2272" s="884"/>
      <c r="AM2272" s="884"/>
      <c r="AN2272" s="884"/>
      <c r="AO2272" s="884"/>
      <c r="AP2272" s="884"/>
      <c r="AQ2272" s="884"/>
      <c r="AR2272" s="884"/>
      <c r="AS2272" s="884"/>
      <c r="AT2272" s="884"/>
      <c r="AU2272" s="884"/>
      <c r="AV2272" s="884"/>
      <c r="AW2272" s="884"/>
      <c r="AX2272" s="884"/>
      <c r="AY2272" s="884"/>
      <c r="AZ2272" s="884"/>
      <c r="BA2272" s="884"/>
      <c r="BB2272" s="884"/>
      <c r="BC2272" s="884"/>
      <c r="BD2272" s="884"/>
      <c r="BE2272" s="884"/>
      <c r="BF2272" s="892"/>
      <c r="BG2272" s="905"/>
      <c r="BH2272" s="906"/>
      <c r="BI2272" s="906"/>
      <c r="BJ2272" s="906"/>
      <c r="BK2272" s="906"/>
      <c r="BL2272" s="907"/>
    </row>
    <row r="2273" spans="1:97" s="464" customFormat="1">
      <c r="A2273" s="262"/>
      <c r="B2273" s="969" t="s">
        <v>36</v>
      </c>
      <c r="C2273" s="970"/>
      <c r="D2273" s="971"/>
      <c r="E2273" s="881" t="s">
        <v>1540</v>
      </c>
      <c r="F2273" s="882"/>
      <c r="G2273" s="882"/>
      <c r="H2273" s="882"/>
      <c r="I2273" s="882"/>
      <c r="J2273" s="882"/>
      <c r="K2273" s="882"/>
      <c r="L2273" s="882"/>
      <c r="M2273" s="882"/>
      <c r="N2273" s="882"/>
      <c r="O2273" s="882"/>
      <c r="P2273" s="882"/>
      <c r="Q2273" s="882"/>
      <c r="R2273" s="882"/>
      <c r="S2273" s="882"/>
      <c r="T2273" s="882"/>
      <c r="U2273" s="882"/>
      <c r="V2273" s="882"/>
      <c r="W2273" s="882"/>
      <c r="X2273" s="882"/>
      <c r="Y2273" s="882"/>
      <c r="Z2273" s="882"/>
      <c r="AA2273" s="882"/>
      <c r="AB2273" s="882"/>
      <c r="AC2273" s="882"/>
      <c r="AD2273" s="882"/>
      <c r="AE2273" s="882"/>
      <c r="AF2273" s="882"/>
      <c r="AG2273" s="882"/>
      <c r="AH2273" s="882"/>
      <c r="AI2273" s="882"/>
      <c r="AJ2273" s="882"/>
      <c r="AK2273" s="882"/>
      <c r="AL2273" s="882"/>
      <c r="AM2273" s="882"/>
      <c r="AN2273" s="882"/>
      <c r="AO2273" s="882"/>
      <c r="AP2273" s="882"/>
      <c r="AQ2273" s="882"/>
      <c r="AR2273" s="882"/>
      <c r="AS2273" s="882"/>
      <c r="AT2273" s="882"/>
      <c r="AU2273" s="882"/>
      <c r="AV2273" s="882"/>
      <c r="AW2273" s="882"/>
      <c r="AX2273" s="882"/>
      <c r="AY2273" s="882"/>
      <c r="AZ2273" s="882"/>
      <c r="BA2273" s="882"/>
      <c r="BB2273" s="882"/>
      <c r="BC2273" s="882"/>
      <c r="BD2273" s="882"/>
      <c r="BE2273" s="882"/>
      <c r="BF2273" s="891"/>
      <c r="BG2273" s="899"/>
      <c r="BH2273" s="900"/>
      <c r="BI2273" s="900"/>
      <c r="BJ2273" s="900"/>
      <c r="BK2273" s="900"/>
      <c r="BL2273" s="901"/>
    </row>
    <row r="2274" spans="1:97" s="464" customFormat="1">
      <c r="A2274" s="262"/>
      <c r="B2274" s="972"/>
      <c r="C2274" s="973"/>
      <c r="D2274" s="974"/>
      <c r="E2274" s="1027"/>
      <c r="F2274" s="886"/>
      <c r="G2274" s="886"/>
      <c r="H2274" s="886"/>
      <c r="I2274" s="886"/>
      <c r="J2274" s="886"/>
      <c r="K2274" s="886"/>
      <c r="L2274" s="886"/>
      <c r="M2274" s="886"/>
      <c r="N2274" s="886"/>
      <c r="O2274" s="886"/>
      <c r="P2274" s="886"/>
      <c r="Q2274" s="886"/>
      <c r="R2274" s="886"/>
      <c r="S2274" s="886"/>
      <c r="T2274" s="886"/>
      <c r="U2274" s="886"/>
      <c r="V2274" s="886"/>
      <c r="W2274" s="886"/>
      <c r="X2274" s="886"/>
      <c r="Y2274" s="886"/>
      <c r="Z2274" s="886"/>
      <c r="AA2274" s="886"/>
      <c r="AB2274" s="886"/>
      <c r="AC2274" s="886"/>
      <c r="AD2274" s="886"/>
      <c r="AE2274" s="886"/>
      <c r="AF2274" s="886"/>
      <c r="AG2274" s="886"/>
      <c r="AH2274" s="886"/>
      <c r="AI2274" s="886"/>
      <c r="AJ2274" s="886"/>
      <c r="AK2274" s="886"/>
      <c r="AL2274" s="886"/>
      <c r="AM2274" s="886"/>
      <c r="AN2274" s="886"/>
      <c r="AO2274" s="886"/>
      <c r="AP2274" s="886"/>
      <c r="AQ2274" s="886"/>
      <c r="AR2274" s="886"/>
      <c r="AS2274" s="886"/>
      <c r="AT2274" s="886"/>
      <c r="AU2274" s="886"/>
      <c r="AV2274" s="886"/>
      <c r="AW2274" s="886"/>
      <c r="AX2274" s="886"/>
      <c r="AY2274" s="886"/>
      <c r="AZ2274" s="886"/>
      <c r="BA2274" s="886"/>
      <c r="BB2274" s="886"/>
      <c r="BC2274" s="886"/>
      <c r="BD2274" s="886"/>
      <c r="BE2274" s="886"/>
      <c r="BF2274" s="919"/>
      <c r="BG2274" s="902"/>
      <c r="BH2274" s="903"/>
      <c r="BI2274" s="903"/>
      <c r="BJ2274" s="903"/>
      <c r="BK2274" s="903"/>
      <c r="BL2274" s="904"/>
    </row>
    <row r="2275" spans="1:97" s="464" customFormat="1" ht="11.25" customHeight="1">
      <c r="A2275" s="262"/>
      <c r="B2275" s="975"/>
      <c r="C2275" s="976"/>
      <c r="D2275" s="977"/>
      <c r="E2275" s="883"/>
      <c r="F2275" s="884"/>
      <c r="G2275" s="884"/>
      <c r="H2275" s="884"/>
      <c r="I2275" s="884"/>
      <c r="J2275" s="884"/>
      <c r="K2275" s="884"/>
      <c r="L2275" s="884"/>
      <c r="M2275" s="884"/>
      <c r="N2275" s="884"/>
      <c r="O2275" s="884"/>
      <c r="P2275" s="884"/>
      <c r="Q2275" s="884"/>
      <c r="R2275" s="884"/>
      <c r="S2275" s="884"/>
      <c r="T2275" s="884"/>
      <c r="U2275" s="884"/>
      <c r="V2275" s="884"/>
      <c r="W2275" s="884"/>
      <c r="X2275" s="884"/>
      <c r="Y2275" s="884"/>
      <c r="Z2275" s="884"/>
      <c r="AA2275" s="884"/>
      <c r="AB2275" s="884"/>
      <c r="AC2275" s="884"/>
      <c r="AD2275" s="884"/>
      <c r="AE2275" s="884"/>
      <c r="AF2275" s="884"/>
      <c r="AG2275" s="884"/>
      <c r="AH2275" s="884"/>
      <c r="AI2275" s="884"/>
      <c r="AJ2275" s="884"/>
      <c r="AK2275" s="884"/>
      <c r="AL2275" s="884"/>
      <c r="AM2275" s="884"/>
      <c r="AN2275" s="884"/>
      <c r="AO2275" s="884"/>
      <c r="AP2275" s="884"/>
      <c r="AQ2275" s="884"/>
      <c r="AR2275" s="884"/>
      <c r="AS2275" s="884"/>
      <c r="AT2275" s="884"/>
      <c r="AU2275" s="884"/>
      <c r="AV2275" s="884"/>
      <c r="AW2275" s="884"/>
      <c r="AX2275" s="884"/>
      <c r="AY2275" s="884"/>
      <c r="AZ2275" s="884"/>
      <c r="BA2275" s="884"/>
      <c r="BB2275" s="884"/>
      <c r="BC2275" s="884"/>
      <c r="BD2275" s="884"/>
      <c r="BE2275" s="884"/>
      <c r="BF2275" s="892"/>
      <c r="BG2275" s="905"/>
      <c r="BH2275" s="906"/>
      <c r="BI2275" s="906"/>
      <c r="BJ2275" s="906"/>
      <c r="BK2275" s="906"/>
      <c r="BL2275" s="907"/>
    </row>
    <row r="2276" spans="1:97" s="827" customFormat="1" ht="9.75" customHeight="1">
      <c r="BG2276" s="828"/>
      <c r="BH2276" s="828"/>
      <c r="BI2276" s="828"/>
      <c r="BJ2276" s="828"/>
      <c r="BK2276" s="828"/>
      <c r="BL2276" s="829"/>
      <c r="BM2276" s="829"/>
      <c r="BN2276" s="829"/>
      <c r="BO2276" s="829"/>
      <c r="BP2276" s="829"/>
      <c r="BQ2276" s="829"/>
      <c r="BR2276" s="829"/>
      <c r="BS2276" s="829"/>
      <c r="BT2276" s="829"/>
      <c r="BU2276" s="829"/>
      <c r="BV2276" s="829"/>
      <c r="BW2276" s="829"/>
      <c r="BX2276" s="829"/>
      <c r="BY2276" s="829"/>
      <c r="BZ2276" s="829"/>
      <c r="CA2276" s="829"/>
    </row>
    <row r="2277" spans="1:97" s="830" customFormat="1" ht="12.75" customHeight="1">
      <c r="B2277" s="831"/>
      <c r="C2277" s="831"/>
      <c r="D2277" s="831"/>
      <c r="E2277" s="858" t="s">
        <v>1513</v>
      </c>
      <c r="F2277" s="859"/>
      <c r="G2277" s="859"/>
      <c r="H2277" s="859"/>
      <c r="I2277" s="859"/>
      <c r="J2277" s="859"/>
      <c r="K2277" s="859"/>
      <c r="L2277" s="859"/>
      <c r="M2277" s="859"/>
      <c r="N2277" s="859"/>
      <c r="O2277" s="859"/>
      <c r="P2277" s="859"/>
      <c r="Q2277" s="859"/>
      <c r="R2277" s="859"/>
      <c r="S2277" s="859"/>
      <c r="T2277" s="859"/>
      <c r="U2277" s="859"/>
      <c r="V2277" s="859"/>
      <c r="W2277" s="859"/>
      <c r="X2277" s="859"/>
      <c r="Y2277" s="859"/>
      <c r="Z2277" s="859"/>
      <c r="AA2277" s="859"/>
      <c r="AB2277" s="859"/>
      <c r="AC2277" s="859"/>
      <c r="AD2277" s="859"/>
      <c r="AE2277" s="860"/>
      <c r="AF2277" s="864"/>
      <c r="AG2277" s="865"/>
      <c r="AH2277" s="865"/>
      <c r="AI2277" s="865"/>
      <c r="AJ2277" s="865"/>
      <c r="AK2277" s="865"/>
      <c r="AL2277" s="865"/>
      <c r="AM2277" s="865"/>
      <c r="AN2277" s="865"/>
      <c r="AO2277" s="865"/>
      <c r="AP2277" s="866"/>
      <c r="AQ2277" s="870" t="s">
        <v>1514</v>
      </c>
      <c r="AR2277" s="870"/>
      <c r="AS2277" s="870"/>
      <c r="AT2277" s="870"/>
      <c r="AU2277" s="870"/>
      <c r="AV2277" s="870"/>
      <c r="AW2277" s="870"/>
      <c r="AX2277" s="870"/>
      <c r="AY2277" s="870"/>
      <c r="AZ2277" s="870"/>
      <c r="BA2277" s="870"/>
      <c r="BB2277" s="870"/>
      <c r="BC2277" s="870"/>
      <c r="BD2277" s="870"/>
      <c r="BE2277" s="870"/>
      <c r="BF2277" s="870"/>
      <c r="BG2277" s="832"/>
      <c r="BH2277" s="832"/>
      <c r="BI2277" s="832"/>
      <c r="BJ2277" s="832"/>
      <c r="BK2277" s="832"/>
      <c r="BL2277" s="832"/>
      <c r="BM2277" s="857" t="s">
        <v>82</v>
      </c>
      <c r="BN2277" s="857"/>
      <c r="BO2277" s="857"/>
      <c r="BP2277" s="857"/>
      <c r="BQ2277" s="857"/>
      <c r="BR2277" s="857"/>
      <c r="BS2277" s="857"/>
      <c r="BT2277" s="857"/>
      <c r="BU2277" s="857"/>
      <c r="BV2277" s="857"/>
      <c r="BW2277" s="857"/>
      <c r="BX2277" s="832"/>
      <c r="BY2277" s="832"/>
      <c r="BZ2277" s="832"/>
      <c r="CA2277" s="832"/>
      <c r="CB2277" s="832"/>
      <c r="CC2277" s="832"/>
      <c r="CD2277" s="832"/>
      <c r="CE2277" s="832"/>
      <c r="CF2277" s="832"/>
      <c r="CG2277" s="832"/>
      <c r="CH2277" s="832"/>
      <c r="CK2277" s="833"/>
      <c r="CL2277" s="834"/>
      <c r="CM2277" s="834"/>
      <c r="CN2277" s="834"/>
      <c r="CO2277" s="834"/>
      <c r="CP2277" s="834"/>
      <c r="CQ2277" s="834"/>
      <c r="CR2277" s="834"/>
      <c r="CS2277" s="834"/>
    </row>
    <row r="2278" spans="1:97" s="830" customFormat="1" ht="12.75" customHeight="1">
      <c r="B2278" s="831"/>
      <c r="C2278" s="831"/>
      <c r="D2278" s="831"/>
      <c r="E2278" s="861"/>
      <c r="F2278" s="862"/>
      <c r="G2278" s="862"/>
      <c r="H2278" s="862"/>
      <c r="I2278" s="862"/>
      <c r="J2278" s="862"/>
      <c r="K2278" s="862"/>
      <c r="L2278" s="862"/>
      <c r="M2278" s="862"/>
      <c r="N2278" s="862"/>
      <c r="O2278" s="862"/>
      <c r="P2278" s="862"/>
      <c r="Q2278" s="862"/>
      <c r="R2278" s="862"/>
      <c r="S2278" s="862"/>
      <c r="T2278" s="862"/>
      <c r="U2278" s="862"/>
      <c r="V2278" s="862"/>
      <c r="W2278" s="862"/>
      <c r="X2278" s="862"/>
      <c r="Y2278" s="862"/>
      <c r="Z2278" s="862"/>
      <c r="AA2278" s="862"/>
      <c r="AB2278" s="862"/>
      <c r="AC2278" s="862"/>
      <c r="AD2278" s="862"/>
      <c r="AE2278" s="863"/>
      <c r="AF2278" s="867"/>
      <c r="AG2278" s="868"/>
      <c r="AH2278" s="868"/>
      <c r="AI2278" s="868"/>
      <c r="AJ2278" s="868"/>
      <c r="AK2278" s="868"/>
      <c r="AL2278" s="868"/>
      <c r="AM2278" s="868"/>
      <c r="AN2278" s="868"/>
      <c r="AO2278" s="868"/>
      <c r="AP2278" s="869"/>
      <c r="AQ2278" s="870"/>
      <c r="AR2278" s="870"/>
      <c r="AS2278" s="870"/>
      <c r="AT2278" s="870"/>
      <c r="AU2278" s="870"/>
      <c r="AV2278" s="870"/>
      <c r="AW2278" s="870"/>
      <c r="AX2278" s="870"/>
      <c r="AY2278" s="870"/>
      <c r="AZ2278" s="870"/>
      <c r="BA2278" s="870"/>
      <c r="BB2278" s="870"/>
      <c r="BC2278" s="870"/>
      <c r="BD2278" s="870"/>
      <c r="BE2278" s="870"/>
      <c r="BF2278" s="870"/>
      <c r="BG2278" s="832"/>
      <c r="BH2278" s="832"/>
      <c r="BI2278" s="832"/>
      <c r="BJ2278" s="832"/>
      <c r="BK2278" s="832"/>
      <c r="BL2278" s="832"/>
      <c r="BM2278" s="832"/>
      <c r="BN2278" s="832"/>
      <c r="BO2278" s="832"/>
      <c r="BP2278" s="832"/>
      <c r="BQ2278" s="832"/>
      <c r="BR2278" s="832"/>
      <c r="BS2278" s="832"/>
      <c r="BT2278" s="832"/>
      <c r="BU2278" s="832"/>
      <c r="BV2278" s="832"/>
      <c r="BW2278" s="832"/>
      <c r="BX2278" s="832"/>
      <c r="BY2278" s="832"/>
      <c r="BZ2278" s="832"/>
      <c r="CA2278" s="832"/>
      <c r="CB2278" s="832"/>
      <c r="CC2278" s="832"/>
      <c r="CD2278" s="832"/>
      <c r="CE2278" s="832"/>
      <c r="CF2278" s="832"/>
      <c r="CG2278" s="832"/>
      <c r="CH2278" s="832"/>
      <c r="CK2278" s="833"/>
      <c r="CL2278" s="833"/>
      <c r="CM2278" s="833"/>
      <c r="CN2278" s="833"/>
      <c r="CO2278" s="833"/>
      <c r="CP2278" s="834"/>
      <c r="CQ2278" s="834"/>
      <c r="CR2278" s="834"/>
      <c r="CS2278" s="834"/>
    </row>
    <row r="2279" spans="1:97" s="83" customFormat="1" ht="12.75" customHeight="1">
      <c r="A2279" s="267"/>
      <c r="B2279" s="131"/>
      <c r="C2279" s="131"/>
      <c r="D2279" s="132"/>
      <c r="E2279" s="132"/>
      <c r="F2279" s="132"/>
      <c r="G2279" s="132"/>
      <c r="H2279" s="132"/>
      <c r="BG2279" s="102"/>
      <c r="BH2279" s="102"/>
      <c r="BI2279" s="102"/>
      <c r="BJ2279" s="102"/>
      <c r="BK2279" s="102"/>
      <c r="BL2279" s="102"/>
      <c r="BM2279" s="96"/>
      <c r="BN2279" s="96"/>
      <c r="BO2279" s="96"/>
      <c r="BP2279" s="96"/>
      <c r="BQ2279" s="96"/>
      <c r="BR2279" s="96"/>
      <c r="BS2279" s="96"/>
      <c r="BT2279" s="96"/>
      <c r="BU2279" s="96"/>
      <c r="BV2279" s="96"/>
      <c r="BW2279" s="96"/>
      <c r="BX2279" s="96"/>
      <c r="BY2279" s="96"/>
      <c r="BZ2279" s="96"/>
      <c r="CA2279" s="96"/>
      <c r="CB2279" s="96"/>
    </row>
    <row r="2280" spans="1:97" ht="19.5" customHeight="1">
      <c r="A2280" s="113" t="s">
        <v>1080</v>
      </c>
      <c r="B2280" s="90"/>
      <c r="C2280" s="90"/>
      <c r="D2280" s="11"/>
      <c r="E2280" s="12"/>
      <c r="F2280" s="12"/>
      <c r="G2280" s="12"/>
      <c r="H2280" s="12"/>
      <c r="I2280" s="12"/>
      <c r="J2280" s="12"/>
      <c r="K2280" s="12"/>
      <c r="L2280" s="12"/>
      <c r="M2280" s="12"/>
      <c r="N2280" s="12"/>
      <c r="O2280" s="12"/>
      <c r="P2280" s="12"/>
      <c r="Q2280" s="12"/>
      <c r="R2280" s="12"/>
      <c r="S2280" s="12"/>
      <c r="T2280" s="12"/>
      <c r="U2280" s="12"/>
      <c r="V2280" s="12"/>
      <c r="W2280" s="13"/>
      <c r="X2280" s="13"/>
      <c r="Y2280" s="13"/>
      <c r="Z2280" s="13"/>
      <c r="AA2280" s="13"/>
      <c r="AB2280" s="13"/>
      <c r="AC2280" s="13"/>
      <c r="AD2280" s="13"/>
      <c r="AE2280" s="13"/>
      <c r="AF2280" s="13"/>
      <c r="AG2280" s="13"/>
      <c r="AH2280" s="13"/>
      <c r="AI2280" s="13"/>
      <c r="AJ2280" s="13"/>
      <c r="AK2280" s="13"/>
      <c r="AL2280" s="13"/>
      <c r="AM2280" s="13"/>
      <c r="AN2280" s="13"/>
      <c r="AO2280" s="13"/>
      <c r="AP2280" s="13"/>
      <c r="AQ2280" s="14"/>
      <c r="AR2280" s="14"/>
      <c r="AS2280" s="14"/>
      <c r="AT2280" s="14"/>
      <c r="AU2280" s="14"/>
      <c r="AV2280" s="14"/>
      <c r="AW2280" s="14"/>
      <c r="AX2280" s="14"/>
      <c r="AY2280" s="14"/>
      <c r="AZ2280" s="14"/>
      <c r="BA2280" s="14"/>
      <c r="BB2280" s="14"/>
      <c r="BC2280" s="14"/>
      <c r="BD2280" s="14"/>
      <c r="BE2280" s="14"/>
      <c r="BF2280" s="14"/>
      <c r="BG2280" s="93"/>
      <c r="BH2280" s="93"/>
      <c r="BI2280" s="93"/>
      <c r="BJ2280" s="93"/>
      <c r="BK2280" s="93"/>
      <c r="BL2280" s="93"/>
      <c r="BM2280" s="44"/>
      <c r="BN2280" s="44"/>
      <c r="BO2280" s="44"/>
      <c r="BP2280" s="44"/>
      <c r="BQ2280" s="44"/>
      <c r="BR2280" s="44"/>
      <c r="BS2280" s="44"/>
      <c r="BT2280" s="44"/>
      <c r="BU2280" s="44"/>
      <c r="BV2280" s="44"/>
      <c r="BW2280" s="44"/>
      <c r="BX2280" s="44"/>
      <c r="BY2280" s="44"/>
      <c r="BZ2280" s="44"/>
      <c r="CA2280" s="44"/>
      <c r="CB2280" s="44"/>
    </row>
    <row r="2281" spans="1:97" s="15" customFormat="1" ht="18" customHeight="1">
      <c r="A2281" s="90"/>
      <c r="B2281" s="925" t="s">
        <v>771</v>
      </c>
      <c r="C2281" s="926"/>
      <c r="D2281" s="926"/>
      <c r="E2281" s="926"/>
      <c r="F2281" s="926"/>
      <c r="G2281" s="926"/>
      <c r="H2281" s="926"/>
      <c r="I2281" s="926"/>
      <c r="J2281" s="926"/>
      <c r="K2281" s="926"/>
      <c r="L2281" s="926"/>
      <c r="M2281" s="926"/>
      <c r="N2281" s="926"/>
      <c r="O2281" s="926"/>
      <c r="P2281" s="926"/>
      <c r="Q2281" s="926"/>
      <c r="R2281" s="926"/>
      <c r="S2281" s="926"/>
      <c r="T2281" s="926"/>
      <c r="U2281" s="926"/>
      <c r="V2281" s="926"/>
      <c r="W2281" s="926"/>
      <c r="X2281" s="926"/>
      <c r="Y2281" s="926"/>
      <c r="Z2281" s="926"/>
      <c r="AA2281" s="926"/>
      <c r="AB2281" s="926"/>
      <c r="AC2281" s="926"/>
      <c r="AD2281" s="926"/>
      <c r="AE2281" s="926"/>
      <c r="AF2281" s="926"/>
      <c r="AG2281" s="926"/>
      <c r="AH2281" s="926"/>
      <c r="AI2281" s="926"/>
      <c r="AJ2281" s="926"/>
      <c r="AK2281" s="926"/>
      <c r="AL2281" s="926"/>
      <c r="AM2281" s="926"/>
      <c r="AN2281" s="926"/>
      <c r="AO2281" s="926"/>
      <c r="AP2281" s="926"/>
      <c r="AQ2281" s="926"/>
      <c r="AR2281" s="926"/>
      <c r="AS2281" s="926"/>
      <c r="AT2281" s="926"/>
      <c r="AU2281" s="926"/>
      <c r="AV2281" s="926"/>
      <c r="AW2281" s="926"/>
      <c r="AX2281" s="926"/>
      <c r="AY2281" s="926"/>
      <c r="AZ2281" s="926"/>
      <c r="BA2281" s="926"/>
      <c r="BB2281" s="926"/>
      <c r="BC2281" s="926"/>
      <c r="BD2281" s="926"/>
      <c r="BE2281" s="926"/>
      <c r="BF2281" s="926"/>
      <c r="BG2281" s="926"/>
      <c r="BH2281" s="926"/>
      <c r="BI2281" s="926"/>
      <c r="BJ2281" s="926"/>
      <c r="BK2281" s="926"/>
      <c r="BL2281" s="927"/>
      <c r="BM2281" s="103"/>
      <c r="BN2281" s="103"/>
      <c r="BO2281" s="103"/>
      <c r="BP2281" s="103"/>
      <c r="BQ2281" s="103"/>
      <c r="BR2281" s="103"/>
      <c r="BS2281" s="103"/>
      <c r="BT2281" s="103"/>
    </row>
    <row r="2282" spans="1:97" s="16" customFormat="1" ht="20.100000000000001" customHeight="1">
      <c r="A2282" s="25"/>
      <c r="B2282" s="969" t="s">
        <v>30</v>
      </c>
      <c r="C2282" s="970"/>
      <c r="D2282" s="971"/>
      <c r="E2282" s="881" t="s">
        <v>913</v>
      </c>
      <c r="F2282" s="882"/>
      <c r="G2282" s="882"/>
      <c r="H2282" s="882"/>
      <c r="I2282" s="882"/>
      <c r="J2282" s="882"/>
      <c r="K2282" s="882"/>
      <c r="L2282" s="882"/>
      <c r="M2282" s="882"/>
      <c r="N2282" s="882"/>
      <c r="O2282" s="882"/>
      <c r="P2282" s="882"/>
      <c r="Q2282" s="882"/>
      <c r="R2282" s="882"/>
      <c r="S2282" s="882"/>
      <c r="T2282" s="882"/>
      <c r="U2282" s="882"/>
      <c r="V2282" s="882"/>
      <c r="W2282" s="882"/>
      <c r="X2282" s="882"/>
      <c r="Y2282" s="882"/>
      <c r="Z2282" s="882"/>
      <c r="AA2282" s="882"/>
      <c r="AB2282" s="882"/>
      <c r="AC2282" s="882"/>
      <c r="AD2282" s="882"/>
      <c r="AE2282" s="882"/>
      <c r="AF2282" s="882"/>
      <c r="AG2282" s="882"/>
      <c r="AH2282" s="882"/>
      <c r="AI2282" s="882"/>
      <c r="AJ2282" s="882"/>
      <c r="AK2282" s="882"/>
      <c r="AL2282" s="882"/>
      <c r="AM2282" s="882"/>
      <c r="AN2282" s="882"/>
      <c r="AO2282" s="882"/>
      <c r="AP2282" s="882"/>
      <c r="AQ2282" s="882"/>
      <c r="AR2282" s="882"/>
      <c r="AS2282" s="882"/>
      <c r="AT2282" s="882"/>
      <c r="AU2282" s="882"/>
      <c r="AV2282" s="882"/>
      <c r="AW2282" s="882"/>
      <c r="AX2282" s="882"/>
      <c r="AY2282" s="882"/>
      <c r="AZ2282" s="882"/>
      <c r="BA2282" s="882"/>
      <c r="BB2282" s="882"/>
      <c r="BC2282" s="882"/>
      <c r="BD2282" s="882"/>
      <c r="BE2282" s="882"/>
      <c r="BF2282" s="891"/>
      <c r="BG2282" s="899"/>
      <c r="BH2282" s="900"/>
      <c r="BI2282" s="900"/>
      <c r="BJ2282" s="900"/>
      <c r="BK2282" s="900"/>
      <c r="BL2282" s="901"/>
      <c r="BM2282" s="137"/>
      <c r="BN2282" s="137"/>
      <c r="BO2282" s="137"/>
      <c r="BP2282" s="137"/>
      <c r="BQ2282" s="137"/>
      <c r="BR2282" s="137"/>
      <c r="BS2282" s="137"/>
      <c r="BT2282" s="137"/>
      <c r="BU2282" s="137"/>
      <c r="BV2282" s="137"/>
      <c r="BW2282" s="137"/>
      <c r="BX2282" s="137"/>
      <c r="BY2282" s="137"/>
      <c r="BZ2282" s="137"/>
      <c r="CA2282" s="137"/>
    </row>
    <row r="2283" spans="1:97" s="16" customFormat="1" ht="20.100000000000001" customHeight="1">
      <c r="A2283" s="25"/>
      <c r="B2283" s="975"/>
      <c r="C2283" s="976"/>
      <c r="D2283" s="977"/>
      <c r="E2283" s="883"/>
      <c r="F2283" s="884"/>
      <c r="G2283" s="884"/>
      <c r="H2283" s="884"/>
      <c r="I2283" s="884"/>
      <c r="J2283" s="884"/>
      <c r="K2283" s="884"/>
      <c r="L2283" s="884"/>
      <c r="M2283" s="884"/>
      <c r="N2283" s="884"/>
      <c r="O2283" s="884"/>
      <c r="P2283" s="884"/>
      <c r="Q2283" s="884"/>
      <c r="R2283" s="884"/>
      <c r="S2283" s="884"/>
      <c r="T2283" s="884"/>
      <c r="U2283" s="884"/>
      <c r="V2283" s="884"/>
      <c r="W2283" s="884"/>
      <c r="X2283" s="884"/>
      <c r="Y2283" s="884"/>
      <c r="Z2283" s="884"/>
      <c r="AA2283" s="884"/>
      <c r="AB2283" s="884"/>
      <c r="AC2283" s="884"/>
      <c r="AD2283" s="884"/>
      <c r="AE2283" s="884"/>
      <c r="AF2283" s="884"/>
      <c r="AG2283" s="884"/>
      <c r="AH2283" s="884"/>
      <c r="AI2283" s="884"/>
      <c r="AJ2283" s="884"/>
      <c r="AK2283" s="884"/>
      <c r="AL2283" s="884"/>
      <c r="AM2283" s="884"/>
      <c r="AN2283" s="884"/>
      <c r="AO2283" s="884"/>
      <c r="AP2283" s="884"/>
      <c r="AQ2283" s="884"/>
      <c r="AR2283" s="884"/>
      <c r="AS2283" s="884"/>
      <c r="AT2283" s="884"/>
      <c r="AU2283" s="884"/>
      <c r="AV2283" s="884"/>
      <c r="AW2283" s="884"/>
      <c r="AX2283" s="884"/>
      <c r="AY2283" s="884"/>
      <c r="AZ2283" s="884"/>
      <c r="BA2283" s="884"/>
      <c r="BB2283" s="884"/>
      <c r="BC2283" s="884"/>
      <c r="BD2283" s="884"/>
      <c r="BE2283" s="884"/>
      <c r="BF2283" s="892"/>
      <c r="BG2283" s="905"/>
      <c r="BH2283" s="906"/>
      <c r="BI2283" s="906"/>
      <c r="BJ2283" s="906"/>
      <c r="BK2283" s="906"/>
      <c r="BL2283" s="907"/>
      <c r="BM2283" s="137"/>
      <c r="BN2283" s="137"/>
      <c r="BO2283" s="137"/>
      <c r="BP2283" s="137"/>
      <c r="BQ2283" s="137"/>
      <c r="BR2283" s="137"/>
      <c r="BS2283" s="137"/>
      <c r="BT2283" s="137"/>
      <c r="BU2283" s="137"/>
      <c r="BV2283" s="137"/>
      <c r="BW2283" s="137"/>
      <c r="BX2283" s="137"/>
      <c r="BY2283" s="137"/>
      <c r="BZ2283" s="137"/>
      <c r="CA2283" s="137"/>
    </row>
    <row r="2284" spans="1:97" s="16" customFormat="1" ht="20.100000000000001" customHeight="1">
      <c r="A2284" s="25"/>
      <c r="B2284" s="969" t="s">
        <v>33</v>
      </c>
      <c r="C2284" s="970"/>
      <c r="D2284" s="971"/>
      <c r="E2284" s="881" t="s">
        <v>915</v>
      </c>
      <c r="F2284" s="882"/>
      <c r="G2284" s="882"/>
      <c r="H2284" s="882"/>
      <c r="I2284" s="882"/>
      <c r="J2284" s="882"/>
      <c r="K2284" s="882"/>
      <c r="L2284" s="882"/>
      <c r="M2284" s="882"/>
      <c r="N2284" s="882"/>
      <c r="O2284" s="882"/>
      <c r="P2284" s="882"/>
      <c r="Q2284" s="882"/>
      <c r="R2284" s="882"/>
      <c r="S2284" s="882"/>
      <c r="T2284" s="882"/>
      <c r="U2284" s="882"/>
      <c r="V2284" s="882"/>
      <c r="W2284" s="882"/>
      <c r="X2284" s="882"/>
      <c r="Y2284" s="882"/>
      <c r="Z2284" s="882"/>
      <c r="AA2284" s="882"/>
      <c r="AB2284" s="882"/>
      <c r="AC2284" s="882"/>
      <c r="AD2284" s="882"/>
      <c r="AE2284" s="882"/>
      <c r="AF2284" s="882"/>
      <c r="AG2284" s="882"/>
      <c r="AH2284" s="882"/>
      <c r="AI2284" s="882"/>
      <c r="AJ2284" s="882"/>
      <c r="AK2284" s="882"/>
      <c r="AL2284" s="882"/>
      <c r="AM2284" s="882"/>
      <c r="AN2284" s="882"/>
      <c r="AO2284" s="882"/>
      <c r="AP2284" s="882"/>
      <c r="AQ2284" s="882"/>
      <c r="AR2284" s="882"/>
      <c r="AS2284" s="882"/>
      <c r="AT2284" s="882"/>
      <c r="AU2284" s="882"/>
      <c r="AV2284" s="882"/>
      <c r="AW2284" s="882"/>
      <c r="AX2284" s="882"/>
      <c r="AY2284" s="882"/>
      <c r="AZ2284" s="882"/>
      <c r="BA2284" s="882"/>
      <c r="BB2284" s="882"/>
      <c r="BC2284" s="882"/>
      <c r="BD2284" s="882"/>
      <c r="BE2284" s="882"/>
      <c r="BF2284" s="891"/>
      <c r="BG2284" s="899"/>
      <c r="BH2284" s="900"/>
      <c r="BI2284" s="900"/>
      <c r="BJ2284" s="900"/>
      <c r="BK2284" s="900"/>
      <c r="BL2284" s="901"/>
      <c r="BM2284" s="137"/>
      <c r="BN2284" s="137"/>
      <c r="BO2284" s="137"/>
      <c r="BP2284" s="137"/>
      <c r="BQ2284" s="137"/>
      <c r="BR2284" s="137"/>
      <c r="BS2284" s="137"/>
      <c r="BT2284" s="137"/>
      <c r="BU2284" s="137"/>
      <c r="BV2284" s="137"/>
      <c r="BW2284" s="137"/>
      <c r="BX2284" s="137"/>
      <c r="BY2284" s="137"/>
      <c r="BZ2284" s="137"/>
      <c r="CA2284" s="137"/>
    </row>
    <row r="2285" spans="1:97" s="16" customFormat="1" ht="20.100000000000001" customHeight="1">
      <c r="A2285" s="25"/>
      <c r="B2285" s="975"/>
      <c r="C2285" s="976"/>
      <c r="D2285" s="977"/>
      <c r="E2285" s="883"/>
      <c r="F2285" s="884"/>
      <c r="G2285" s="884"/>
      <c r="H2285" s="884"/>
      <c r="I2285" s="884"/>
      <c r="J2285" s="884"/>
      <c r="K2285" s="884"/>
      <c r="L2285" s="884"/>
      <c r="M2285" s="884"/>
      <c r="N2285" s="884"/>
      <c r="O2285" s="884"/>
      <c r="P2285" s="884"/>
      <c r="Q2285" s="884"/>
      <c r="R2285" s="884"/>
      <c r="S2285" s="884"/>
      <c r="T2285" s="884"/>
      <c r="U2285" s="884"/>
      <c r="V2285" s="884"/>
      <c r="W2285" s="884"/>
      <c r="X2285" s="884"/>
      <c r="Y2285" s="884"/>
      <c r="Z2285" s="884"/>
      <c r="AA2285" s="884"/>
      <c r="AB2285" s="884"/>
      <c r="AC2285" s="884"/>
      <c r="AD2285" s="884"/>
      <c r="AE2285" s="884"/>
      <c r="AF2285" s="884"/>
      <c r="AG2285" s="884"/>
      <c r="AH2285" s="884"/>
      <c r="AI2285" s="884"/>
      <c r="AJ2285" s="884"/>
      <c r="AK2285" s="884"/>
      <c r="AL2285" s="884"/>
      <c r="AM2285" s="884"/>
      <c r="AN2285" s="884"/>
      <c r="AO2285" s="884"/>
      <c r="AP2285" s="884"/>
      <c r="AQ2285" s="884"/>
      <c r="AR2285" s="884"/>
      <c r="AS2285" s="884"/>
      <c r="AT2285" s="884"/>
      <c r="AU2285" s="884"/>
      <c r="AV2285" s="884"/>
      <c r="AW2285" s="884"/>
      <c r="AX2285" s="884"/>
      <c r="AY2285" s="884"/>
      <c r="AZ2285" s="884"/>
      <c r="BA2285" s="884"/>
      <c r="BB2285" s="884"/>
      <c r="BC2285" s="884"/>
      <c r="BD2285" s="884"/>
      <c r="BE2285" s="884"/>
      <c r="BF2285" s="892"/>
      <c r="BG2285" s="905"/>
      <c r="BH2285" s="906"/>
      <c r="BI2285" s="906"/>
      <c r="BJ2285" s="906"/>
      <c r="BK2285" s="906"/>
      <c r="BL2285" s="907"/>
      <c r="BM2285" s="137"/>
      <c r="BN2285" s="137"/>
      <c r="BO2285" s="137"/>
      <c r="BP2285" s="137"/>
      <c r="BQ2285" s="137"/>
      <c r="BR2285" s="137"/>
      <c r="BS2285" s="137"/>
      <c r="BT2285" s="137"/>
      <c r="BU2285" s="137"/>
      <c r="BV2285" s="137"/>
      <c r="BW2285" s="137"/>
      <c r="BX2285" s="137"/>
      <c r="BY2285" s="137"/>
      <c r="BZ2285" s="137"/>
      <c r="CA2285" s="137"/>
    </row>
    <row r="2286" spans="1:97" s="16" customFormat="1" ht="20.100000000000001" customHeight="1">
      <c r="A2286" s="25"/>
      <c r="B2286" s="969" t="s">
        <v>34</v>
      </c>
      <c r="C2286" s="970"/>
      <c r="D2286" s="971"/>
      <c r="E2286" s="881" t="s">
        <v>914</v>
      </c>
      <c r="F2286" s="882"/>
      <c r="G2286" s="882"/>
      <c r="H2286" s="882"/>
      <c r="I2286" s="882"/>
      <c r="J2286" s="882"/>
      <c r="K2286" s="882"/>
      <c r="L2286" s="882"/>
      <c r="M2286" s="882"/>
      <c r="N2286" s="882"/>
      <c r="O2286" s="882"/>
      <c r="P2286" s="882"/>
      <c r="Q2286" s="882"/>
      <c r="R2286" s="882"/>
      <c r="S2286" s="882"/>
      <c r="T2286" s="882"/>
      <c r="U2286" s="882"/>
      <c r="V2286" s="882"/>
      <c r="W2286" s="882"/>
      <c r="X2286" s="882"/>
      <c r="Y2286" s="882"/>
      <c r="Z2286" s="882"/>
      <c r="AA2286" s="882"/>
      <c r="AB2286" s="882"/>
      <c r="AC2286" s="882"/>
      <c r="AD2286" s="882"/>
      <c r="AE2286" s="882"/>
      <c r="AF2286" s="882"/>
      <c r="AG2286" s="882"/>
      <c r="AH2286" s="882"/>
      <c r="AI2286" s="882"/>
      <c r="AJ2286" s="882"/>
      <c r="AK2286" s="882"/>
      <c r="AL2286" s="882"/>
      <c r="AM2286" s="882"/>
      <c r="AN2286" s="882"/>
      <c r="AO2286" s="882"/>
      <c r="AP2286" s="882"/>
      <c r="AQ2286" s="882"/>
      <c r="AR2286" s="882"/>
      <c r="AS2286" s="882"/>
      <c r="AT2286" s="882"/>
      <c r="AU2286" s="882"/>
      <c r="AV2286" s="882"/>
      <c r="AW2286" s="882"/>
      <c r="AX2286" s="882"/>
      <c r="AY2286" s="882"/>
      <c r="AZ2286" s="882"/>
      <c r="BA2286" s="882"/>
      <c r="BB2286" s="882"/>
      <c r="BC2286" s="882"/>
      <c r="BD2286" s="882"/>
      <c r="BE2286" s="882"/>
      <c r="BF2286" s="891"/>
      <c r="BG2286" s="899"/>
      <c r="BH2286" s="900"/>
      <c r="BI2286" s="900"/>
      <c r="BJ2286" s="900"/>
      <c r="BK2286" s="900"/>
      <c r="BL2286" s="901"/>
      <c r="BM2286" s="137"/>
      <c r="BN2286" s="137"/>
      <c r="BO2286" s="137"/>
      <c r="BP2286" s="137"/>
      <c r="BQ2286" s="137"/>
      <c r="BR2286" s="137"/>
      <c r="BS2286" s="137"/>
      <c r="BT2286" s="137"/>
      <c r="BU2286" s="137"/>
      <c r="BV2286" s="137"/>
      <c r="BW2286" s="137"/>
      <c r="BX2286" s="137"/>
      <c r="BY2286" s="137"/>
      <c r="BZ2286" s="137"/>
      <c r="CA2286" s="137"/>
    </row>
    <row r="2287" spans="1:97" s="16" customFormat="1" ht="20.100000000000001" customHeight="1">
      <c r="A2287" s="25"/>
      <c r="B2287" s="972"/>
      <c r="C2287" s="973"/>
      <c r="D2287" s="974"/>
      <c r="E2287" s="1027"/>
      <c r="F2287" s="886"/>
      <c r="G2287" s="886"/>
      <c r="H2287" s="886"/>
      <c r="I2287" s="886"/>
      <c r="J2287" s="886"/>
      <c r="K2287" s="886"/>
      <c r="L2287" s="886"/>
      <c r="M2287" s="886"/>
      <c r="N2287" s="886"/>
      <c r="O2287" s="886"/>
      <c r="P2287" s="886"/>
      <c r="Q2287" s="886"/>
      <c r="R2287" s="886"/>
      <c r="S2287" s="886"/>
      <c r="T2287" s="886"/>
      <c r="U2287" s="886"/>
      <c r="V2287" s="886"/>
      <c r="W2287" s="886"/>
      <c r="X2287" s="886"/>
      <c r="Y2287" s="886"/>
      <c r="Z2287" s="886"/>
      <c r="AA2287" s="886"/>
      <c r="AB2287" s="886"/>
      <c r="AC2287" s="886"/>
      <c r="AD2287" s="886"/>
      <c r="AE2287" s="886"/>
      <c r="AF2287" s="886"/>
      <c r="AG2287" s="886"/>
      <c r="AH2287" s="886"/>
      <c r="AI2287" s="886"/>
      <c r="AJ2287" s="886"/>
      <c r="AK2287" s="886"/>
      <c r="AL2287" s="886"/>
      <c r="AM2287" s="886"/>
      <c r="AN2287" s="886"/>
      <c r="AO2287" s="886"/>
      <c r="AP2287" s="886"/>
      <c r="AQ2287" s="886"/>
      <c r="AR2287" s="886"/>
      <c r="AS2287" s="886"/>
      <c r="AT2287" s="886"/>
      <c r="AU2287" s="886"/>
      <c r="AV2287" s="886"/>
      <c r="AW2287" s="886"/>
      <c r="AX2287" s="886"/>
      <c r="AY2287" s="886"/>
      <c r="AZ2287" s="886"/>
      <c r="BA2287" s="886"/>
      <c r="BB2287" s="886"/>
      <c r="BC2287" s="886"/>
      <c r="BD2287" s="886"/>
      <c r="BE2287" s="886"/>
      <c r="BF2287" s="919"/>
      <c r="BG2287" s="902"/>
      <c r="BH2287" s="903"/>
      <c r="BI2287" s="903"/>
      <c r="BJ2287" s="903"/>
      <c r="BK2287" s="903"/>
      <c r="BL2287" s="904"/>
      <c r="BM2287" s="137"/>
      <c r="BN2287" s="137"/>
      <c r="BO2287" s="137"/>
      <c r="BP2287" s="137"/>
      <c r="BQ2287" s="137"/>
      <c r="BR2287" s="137"/>
      <c r="BS2287" s="137"/>
      <c r="BT2287" s="137"/>
      <c r="BU2287" s="137"/>
      <c r="BV2287" s="137"/>
      <c r="BW2287" s="137"/>
      <c r="BX2287" s="137"/>
      <c r="BY2287" s="137"/>
      <c r="BZ2287" s="137"/>
      <c r="CA2287" s="137"/>
    </row>
    <row r="2288" spans="1:97" s="16" customFormat="1" ht="20.100000000000001" customHeight="1">
      <c r="A2288" s="25"/>
      <c r="B2288" s="972"/>
      <c r="C2288" s="973"/>
      <c r="D2288" s="974"/>
      <c r="E2288" s="1027"/>
      <c r="F2288" s="886"/>
      <c r="G2288" s="886"/>
      <c r="H2288" s="886"/>
      <c r="I2288" s="886"/>
      <c r="J2288" s="886"/>
      <c r="K2288" s="886"/>
      <c r="L2288" s="886"/>
      <c r="M2288" s="886"/>
      <c r="N2288" s="886"/>
      <c r="O2288" s="886"/>
      <c r="P2288" s="886"/>
      <c r="Q2288" s="886"/>
      <c r="R2288" s="886"/>
      <c r="S2288" s="886"/>
      <c r="T2288" s="886"/>
      <c r="U2288" s="886"/>
      <c r="V2288" s="886"/>
      <c r="W2288" s="886"/>
      <c r="X2288" s="886"/>
      <c r="Y2288" s="886"/>
      <c r="Z2288" s="886"/>
      <c r="AA2288" s="886"/>
      <c r="AB2288" s="886"/>
      <c r="AC2288" s="886"/>
      <c r="AD2288" s="886"/>
      <c r="AE2288" s="886"/>
      <c r="AF2288" s="886"/>
      <c r="AG2288" s="886"/>
      <c r="AH2288" s="886"/>
      <c r="AI2288" s="886"/>
      <c r="AJ2288" s="886"/>
      <c r="AK2288" s="886"/>
      <c r="AL2288" s="886"/>
      <c r="AM2288" s="886"/>
      <c r="AN2288" s="886"/>
      <c r="AO2288" s="886"/>
      <c r="AP2288" s="886"/>
      <c r="AQ2288" s="886"/>
      <c r="AR2288" s="886"/>
      <c r="AS2288" s="886"/>
      <c r="AT2288" s="886"/>
      <c r="AU2288" s="886"/>
      <c r="AV2288" s="886"/>
      <c r="AW2288" s="886"/>
      <c r="AX2288" s="886"/>
      <c r="AY2288" s="886"/>
      <c r="AZ2288" s="886"/>
      <c r="BA2288" s="886"/>
      <c r="BB2288" s="886"/>
      <c r="BC2288" s="886"/>
      <c r="BD2288" s="886"/>
      <c r="BE2288" s="886"/>
      <c r="BF2288" s="919"/>
      <c r="BG2288" s="905"/>
      <c r="BH2288" s="906"/>
      <c r="BI2288" s="906"/>
      <c r="BJ2288" s="906"/>
      <c r="BK2288" s="906"/>
      <c r="BL2288" s="907"/>
      <c r="BM2288" s="137"/>
      <c r="BN2288" s="137"/>
      <c r="BO2288" s="137"/>
      <c r="BP2288" s="137"/>
      <c r="BQ2288" s="137"/>
      <c r="BR2288" s="137"/>
      <c r="BS2288" s="137"/>
      <c r="BT2288" s="137"/>
      <c r="BU2288" s="137"/>
      <c r="BV2288" s="137"/>
      <c r="BW2288" s="137"/>
      <c r="BX2288" s="137"/>
      <c r="BY2288" s="137"/>
      <c r="BZ2288" s="137"/>
      <c r="CA2288" s="137"/>
    </row>
    <row r="2289" spans="1:97" s="16" customFormat="1" ht="12.6" customHeight="1">
      <c r="A2289" s="25"/>
      <c r="B2289" s="969" t="s">
        <v>35</v>
      </c>
      <c r="C2289" s="970"/>
      <c r="D2289" s="971"/>
      <c r="E2289" s="908" t="s">
        <v>966</v>
      </c>
      <c r="F2289" s="909"/>
      <c r="G2289" s="909"/>
      <c r="H2289" s="909"/>
      <c r="I2289" s="909"/>
      <c r="J2289" s="909"/>
      <c r="K2289" s="909"/>
      <c r="L2289" s="909"/>
      <c r="M2289" s="909"/>
      <c r="N2289" s="909"/>
      <c r="O2289" s="909"/>
      <c r="P2289" s="909"/>
      <c r="Q2289" s="909"/>
      <c r="R2289" s="909"/>
      <c r="S2289" s="909"/>
      <c r="T2289" s="909"/>
      <c r="U2289" s="909"/>
      <c r="V2289" s="909"/>
      <c r="W2289" s="909"/>
      <c r="X2289" s="909"/>
      <c r="Y2289" s="909"/>
      <c r="Z2289" s="909"/>
      <c r="AA2289" s="909"/>
      <c r="AB2289" s="909"/>
      <c r="AC2289" s="909"/>
      <c r="AD2289" s="909"/>
      <c r="AE2289" s="909"/>
      <c r="AF2289" s="909"/>
      <c r="AG2289" s="909"/>
      <c r="AH2289" s="909"/>
      <c r="AI2289" s="909"/>
      <c r="AJ2289" s="909"/>
      <c r="AK2289" s="909"/>
      <c r="AL2289" s="909"/>
      <c r="AM2289" s="909"/>
      <c r="AN2289" s="909"/>
      <c r="AO2289" s="909"/>
      <c r="AP2289" s="909"/>
      <c r="AQ2289" s="909"/>
      <c r="AR2289" s="909"/>
      <c r="AS2289" s="909"/>
      <c r="AT2289" s="909"/>
      <c r="AU2289" s="909"/>
      <c r="AV2289" s="909"/>
      <c r="AW2289" s="909"/>
      <c r="AX2289" s="909"/>
      <c r="AY2289" s="909"/>
      <c r="AZ2289" s="909"/>
      <c r="BA2289" s="909"/>
      <c r="BB2289" s="909"/>
      <c r="BC2289" s="909"/>
      <c r="BD2289" s="909"/>
      <c r="BE2289" s="909"/>
      <c r="BF2289" s="910"/>
      <c r="BG2289" s="899"/>
      <c r="BH2289" s="900"/>
      <c r="BI2289" s="900"/>
      <c r="BJ2289" s="900"/>
      <c r="BK2289" s="900"/>
      <c r="BL2289" s="901"/>
      <c r="BM2289" s="137"/>
      <c r="BN2289" s="137"/>
      <c r="BO2289" s="137"/>
      <c r="BP2289" s="137"/>
      <c r="BQ2289" s="137"/>
      <c r="BR2289" s="137"/>
      <c r="BS2289" s="137"/>
      <c r="BT2289" s="137"/>
      <c r="BU2289" s="137"/>
      <c r="BV2289" s="137"/>
      <c r="BW2289" s="137"/>
      <c r="BX2289" s="137"/>
      <c r="BY2289" s="137"/>
      <c r="BZ2289" s="137"/>
      <c r="CA2289" s="137"/>
    </row>
    <row r="2290" spans="1:97" s="16" customFormat="1" ht="12.6" customHeight="1">
      <c r="A2290" s="25"/>
      <c r="B2290" s="972"/>
      <c r="C2290" s="973"/>
      <c r="D2290" s="974"/>
      <c r="E2290" s="911"/>
      <c r="F2290" s="912"/>
      <c r="G2290" s="912"/>
      <c r="H2290" s="912"/>
      <c r="I2290" s="912"/>
      <c r="J2290" s="912"/>
      <c r="K2290" s="912"/>
      <c r="L2290" s="912"/>
      <c r="M2290" s="912"/>
      <c r="N2290" s="912"/>
      <c r="O2290" s="912"/>
      <c r="P2290" s="912"/>
      <c r="Q2290" s="912"/>
      <c r="R2290" s="912"/>
      <c r="S2290" s="912"/>
      <c r="T2290" s="912"/>
      <c r="U2290" s="912"/>
      <c r="V2290" s="912"/>
      <c r="W2290" s="912"/>
      <c r="X2290" s="912"/>
      <c r="Y2290" s="912"/>
      <c r="Z2290" s="912"/>
      <c r="AA2290" s="912"/>
      <c r="AB2290" s="912"/>
      <c r="AC2290" s="912"/>
      <c r="AD2290" s="912"/>
      <c r="AE2290" s="912"/>
      <c r="AF2290" s="912"/>
      <c r="AG2290" s="912"/>
      <c r="AH2290" s="912"/>
      <c r="AI2290" s="912"/>
      <c r="AJ2290" s="912"/>
      <c r="AK2290" s="912"/>
      <c r="AL2290" s="912"/>
      <c r="AM2290" s="912"/>
      <c r="AN2290" s="912"/>
      <c r="AO2290" s="912"/>
      <c r="AP2290" s="912"/>
      <c r="AQ2290" s="912"/>
      <c r="AR2290" s="912"/>
      <c r="AS2290" s="912"/>
      <c r="AT2290" s="912"/>
      <c r="AU2290" s="912"/>
      <c r="AV2290" s="912"/>
      <c r="AW2290" s="912"/>
      <c r="AX2290" s="912"/>
      <c r="AY2290" s="912"/>
      <c r="AZ2290" s="912"/>
      <c r="BA2290" s="912"/>
      <c r="BB2290" s="912"/>
      <c r="BC2290" s="912"/>
      <c r="BD2290" s="912"/>
      <c r="BE2290" s="912"/>
      <c r="BF2290" s="913"/>
      <c r="BG2290" s="902"/>
      <c r="BH2290" s="903"/>
      <c r="BI2290" s="903"/>
      <c r="BJ2290" s="903"/>
      <c r="BK2290" s="903"/>
      <c r="BL2290" s="904"/>
      <c r="BM2290" s="137"/>
      <c r="BN2290" s="137"/>
      <c r="BO2290" s="137"/>
      <c r="BP2290" s="137"/>
      <c r="BQ2290" s="137"/>
      <c r="BR2290" s="137"/>
      <c r="BS2290" s="137"/>
      <c r="BT2290" s="137"/>
      <c r="BU2290" s="137"/>
      <c r="BV2290" s="137"/>
      <c r="BW2290" s="137"/>
      <c r="BX2290" s="137"/>
      <c r="BY2290" s="137"/>
      <c r="BZ2290" s="137"/>
      <c r="CA2290" s="137"/>
    </row>
    <row r="2291" spans="1:97" s="16" customFormat="1" ht="12.6" customHeight="1">
      <c r="A2291" s="25"/>
      <c r="B2291" s="975"/>
      <c r="C2291" s="976"/>
      <c r="D2291" s="977"/>
      <c r="E2291" s="914"/>
      <c r="F2291" s="915"/>
      <c r="G2291" s="915"/>
      <c r="H2291" s="915"/>
      <c r="I2291" s="915"/>
      <c r="J2291" s="915"/>
      <c r="K2291" s="915"/>
      <c r="L2291" s="915"/>
      <c r="M2291" s="915"/>
      <c r="N2291" s="915"/>
      <c r="O2291" s="915"/>
      <c r="P2291" s="915"/>
      <c r="Q2291" s="915"/>
      <c r="R2291" s="915"/>
      <c r="S2291" s="915"/>
      <c r="T2291" s="915"/>
      <c r="U2291" s="915"/>
      <c r="V2291" s="915"/>
      <c r="W2291" s="915"/>
      <c r="X2291" s="915"/>
      <c r="Y2291" s="915"/>
      <c r="Z2291" s="915"/>
      <c r="AA2291" s="915"/>
      <c r="AB2291" s="915"/>
      <c r="AC2291" s="915"/>
      <c r="AD2291" s="915"/>
      <c r="AE2291" s="915"/>
      <c r="AF2291" s="915"/>
      <c r="AG2291" s="915"/>
      <c r="AH2291" s="915"/>
      <c r="AI2291" s="915"/>
      <c r="AJ2291" s="915"/>
      <c r="AK2291" s="915"/>
      <c r="AL2291" s="915"/>
      <c r="AM2291" s="915"/>
      <c r="AN2291" s="915"/>
      <c r="AO2291" s="915"/>
      <c r="AP2291" s="915"/>
      <c r="AQ2291" s="915"/>
      <c r="AR2291" s="915"/>
      <c r="AS2291" s="915"/>
      <c r="AT2291" s="915"/>
      <c r="AU2291" s="915"/>
      <c r="AV2291" s="915"/>
      <c r="AW2291" s="915"/>
      <c r="AX2291" s="915"/>
      <c r="AY2291" s="915"/>
      <c r="AZ2291" s="915"/>
      <c r="BA2291" s="915"/>
      <c r="BB2291" s="915"/>
      <c r="BC2291" s="915"/>
      <c r="BD2291" s="915"/>
      <c r="BE2291" s="915"/>
      <c r="BF2291" s="916"/>
      <c r="BG2291" s="905"/>
      <c r="BH2291" s="906"/>
      <c r="BI2291" s="906"/>
      <c r="BJ2291" s="906"/>
      <c r="BK2291" s="906"/>
      <c r="BL2291" s="907"/>
      <c r="BM2291" s="137"/>
      <c r="BN2291" s="137"/>
      <c r="BO2291" s="137"/>
      <c r="BP2291" s="137"/>
      <c r="BQ2291" s="137"/>
      <c r="BR2291" s="137"/>
      <c r="BS2291" s="137"/>
      <c r="BT2291" s="137"/>
      <c r="BU2291" s="137"/>
      <c r="BV2291" s="137"/>
      <c r="BW2291" s="137"/>
      <c r="BX2291" s="137"/>
      <c r="BY2291" s="137"/>
      <c r="BZ2291" s="137"/>
      <c r="CA2291" s="137"/>
    </row>
    <row r="2292" spans="1:97" s="16" customFormat="1" ht="12.6" customHeight="1">
      <c r="A2292" s="25"/>
      <c r="B2292" s="969" t="s">
        <v>36</v>
      </c>
      <c r="C2292" s="970"/>
      <c r="D2292" s="971"/>
      <c r="E2292" s="908" t="s">
        <v>916</v>
      </c>
      <c r="F2292" s="909"/>
      <c r="G2292" s="909"/>
      <c r="H2292" s="909"/>
      <c r="I2292" s="909"/>
      <c r="J2292" s="909"/>
      <c r="K2292" s="909"/>
      <c r="L2292" s="909"/>
      <c r="M2292" s="909"/>
      <c r="N2292" s="909"/>
      <c r="O2292" s="909"/>
      <c r="P2292" s="909"/>
      <c r="Q2292" s="909"/>
      <c r="R2292" s="909"/>
      <c r="S2292" s="909"/>
      <c r="T2292" s="909"/>
      <c r="U2292" s="909"/>
      <c r="V2292" s="909"/>
      <c r="W2292" s="909"/>
      <c r="X2292" s="909"/>
      <c r="Y2292" s="909"/>
      <c r="Z2292" s="909"/>
      <c r="AA2292" s="909"/>
      <c r="AB2292" s="909"/>
      <c r="AC2292" s="909"/>
      <c r="AD2292" s="909"/>
      <c r="AE2292" s="909"/>
      <c r="AF2292" s="909"/>
      <c r="AG2292" s="909"/>
      <c r="AH2292" s="909"/>
      <c r="AI2292" s="909"/>
      <c r="AJ2292" s="909"/>
      <c r="AK2292" s="909"/>
      <c r="AL2292" s="909"/>
      <c r="AM2292" s="909"/>
      <c r="AN2292" s="909"/>
      <c r="AO2292" s="909"/>
      <c r="AP2292" s="909"/>
      <c r="AQ2292" s="909"/>
      <c r="AR2292" s="909"/>
      <c r="AS2292" s="909"/>
      <c r="AT2292" s="909"/>
      <c r="AU2292" s="909"/>
      <c r="AV2292" s="909"/>
      <c r="AW2292" s="909"/>
      <c r="AX2292" s="909"/>
      <c r="AY2292" s="909"/>
      <c r="AZ2292" s="909"/>
      <c r="BA2292" s="909"/>
      <c r="BB2292" s="909"/>
      <c r="BC2292" s="909"/>
      <c r="BD2292" s="909"/>
      <c r="BE2292" s="909"/>
      <c r="BF2292" s="910"/>
      <c r="BG2292" s="899"/>
      <c r="BH2292" s="900"/>
      <c r="BI2292" s="900"/>
      <c r="BJ2292" s="900"/>
      <c r="BK2292" s="900"/>
      <c r="BL2292" s="901"/>
      <c r="BM2292" s="137"/>
      <c r="BN2292" s="137"/>
      <c r="BO2292" s="137"/>
      <c r="BP2292" s="137"/>
      <c r="BQ2292" s="137"/>
      <c r="BR2292" s="137"/>
      <c r="BS2292" s="137"/>
      <c r="BT2292" s="137"/>
      <c r="BU2292" s="137"/>
      <c r="BV2292" s="137"/>
      <c r="BW2292" s="137"/>
      <c r="BX2292" s="137"/>
      <c r="BY2292" s="137"/>
      <c r="BZ2292" s="137"/>
      <c r="CA2292" s="137"/>
    </row>
    <row r="2293" spans="1:97" s="16" customFormat="1" ht="12.6" customHeight="1">
      <c r="A2293" s="25"/>
      <c r="B2293" s="972"/>
      <c r="C2293" s="973"/>
      <c r="D2293" s="974"/>
      <c r="E2293" s="911"/>
      <c r="F2293" s="912"/>
      <c r="G2293" s="912"/>
      <c r="H2293" s="912"/>
      <c r="I2293" s="912"/>
      <c r="J2293" s="912"/>
      <c r="K2293" s="912"/>
      <c r="L2293" s="912"/>
      <c r="M2293" s="912"/>
      <c r="N2293" s="912"/>
      <c r="O2293" s="912"/>
      <c r="P2293" s="912"/>
      <c r="Q2293" s="912"/>
      <c r="R2293" s="912"/>
      <c r="S2293" s="912"/>
      <c r="T2293" s="912"/>
      <c r="U2293" s="912"/>
      <c r="V2293" s="912"/>
      <c r="W2293" s="912"/>
      <c r="X2293" s="912"/>
      <c r="Y2293" s="912"/>
      <c r="Z2293" s="912"/>
      <c r="AA2293" s="912"/>
      <c r="AB2293" s="912"/>
      <c r="AC2293" s="912"/>
      <c r="AD2293" s="912"/>
      <c r="AE2293" s="912"/>
      <c r="AF2293" s="912"/>
      <c r="AG2293" s="912"/>
      <c r="AH2293" s="912"/>
      <c r="AI2293" s="912"/>
      <c r="AJ2293" s="912"/>
      <c r="AK2293" s="912"/>
      <c r="AL2293" s="912"/>
      <c r="AM2293" s="912"/>
      <c r="AN2293" s="912"/>
      <c r="AO2293" s="912"/>
      <c r="AP2293" s="912"/>
      <c r="AQ2293" s="912"/>
      <c r="AR2293" s="912"/>
      <c r="AS2293" s="912"/>
      <c r="AT2293" s="912"/>
      <c r="AU2293" s="912"/>
      <c r="AV2293" s="912"/>
      <c r="AW2293" s="912"/>
      <c r="AX2293" s="912"/>
      <c r="AY2293" s="912"/>
      <c r="AZ2293" s="912"/>
      <c r="BA2293" s="912"/>
      <c r="BB2293" s="912"/>
      <c r="BC2293" s="912"/>
      <c r="BD2293" s="912"/>
      <c r="BE2293" s="912"/>
      <c r="BF2293" s="913"/>
      <c r="BG2293" s="902"/>
      <c r="BH2293" s="903"/>
      <c r="BI2293" s="903"/>
      <c r="BJ2293" s="903"/>
      <c r="BK2293" s="903"/>
      <c r="BL2293" s="904"/>
      <c r="BM2293" s="137"/>
      <c r="BN2293" s="137"/>
      <c r="BO2293" s="137"/>
      <c r="BP2293" s="137"/>
      <c r="BQ2293" s="137"/>
      <c r="BR2293" s="137"/>
      <c r="BS2293" s="137"/>
      <c r="BT2293" s="137"/>
      <c r="BU2293" s="137"/>
      <c r="BV2293" s="137"/>
      <c r="BW2293" s="137"/>
      <c r="BX2293" s="137"/>
      <c r="BY2293" s="137"/>
      <c r="BZ2293" s="137"/>
      <c r="CA2293" s="137"/>
    </row>
    <row r="2294" spans="1:97" s="16" customFormat="1" ht="12.6" customHeight="1">
      <c r="A2294" s="25"/>
      <c r="B2294" s="975"/>
      <c r="C2294" s="976"/>
      <c r="D2294" s="977"/>
      <c r="E2294" s="914"/>
      <c r="F2294" s="915"/>
      <c r="G2294" s="915"/>
      <c r="H2294" s="915"/>
      <c r="I2294" s="915"/>
      <c r="J2294" s="915"/>
      <c r="K2294" s="915"/>
      <c r="L2294" s="915"/>
      <c r="M2294" s="915"/>
      <c r="N2294" s="915"/>
      <c r="O2294" s="915"/>
      <c r="P2294" s="915"/>
      <c r="Q2294" s="915"/>
      <c r="R2294" s="915"/>
      <c r="S2294" s="915"/>
      <c r="T2294" s="915"/>
      <c r="U2294" s="915"/>
      <c r="V2294" s="915"/>
      <c r="W2294" s="915"/>
      <c r="X2294" s="915"/>
      <c r="Y2294" s="915"/>
      <c r="Z2294" s="915"/>
      <c r="AA2294" s="915"/>
      <c r="AB2294" s="915"/>
      <c r="AC2294" s="915"/>
      <c r="AD2294" s="915"/>
      <c r="AE2294" s="915"/>
      <c r="AF2294" s="915"/>
      <c r="AG2294" s="915"/>
      <c r="AH2294" s="915"/>
      <c r="AI2294" s="915"/>
      <c r="AJ2294" s="915"/>
      <c r="AK2294" s="915"/>
      <c r="AL2294" s="915"/>
      <c r="AM2294" s="915"/>
      <c r="AN2294" s="915"/>
      <c r="AO2294" s="915"/>
      <c r="AP2294" s="915"/>
      <c r="AQ2294" s="915"/>
      <c r="AR2294" s="915"/>
      <c r="AS2294" s="915"/>
      <c r="AT2294" s="915"/>
      <c r="AU2294" s="915"/>
      <c r="AV2294" s="915"/>
      <c r="AW2294" s="915"/>
      <c r="AX2294" s="915"/>
      <c r="AY2294" s="915"/>
      <c r="AZ2294" s="915"/>
      <c r="BA2294" s="915"/>
      <c r="BB2294" s="915"/>
      <c r="BC2294" s="915"/>
      <c r="BD2294" s="915"/>
      <c r="BE2294" s="915"/>
      <c r="BF2294" s="916"/>
      <c r="BG2294" s="905"/>
      <c r="BH2294" s="906"/>
      <c r="BI2294" s="906"/>
      <c r="BJ2294" s="906"/>
      <c r="BK2294" s="906"/>
      <c r="BL2294" s="907"/>
      <c r="BM2294" s="137"/>
      <c r="BN2294" s="137"/>
      <c r="BO2294" s="137"/>
      <c r="BP2294" s="137"/>
      <c r="BQ2294" s="137"/>
      <c r="BR2294" s="137"/>
      <c r="BS2294" s="137"/>
      <c r="BT2294" s="137"/>
      <c r="BU2294" s="137"/>
      <c r="BV2294" s="137"/>
      <c r="BW2294" s="137"/>
      <c r="BX2294" s="137"/>
      <c r="BY2294" s="137"/>
      <c r="BZ2294" s="137"/>
      <c r="CA2294" s="137"/>
    </row>
    <row r="2295" spans="1:97" s="15" customFormat="1" ht="18" customHeight="1">
      <c r="A2295" s="90"/>
      <c r="B2295" s="925" t="s">
        <v>772</v>
      </c>
      <c r="C2295" s="926"/>
      <c r="D2295" s="926"/>
      <c r="E2295" s="926"/>
      <c r="F2295" s="926"/>
      <c r="G2295" s="926"/>
      <c r="H2295" s="926"/>
      <c r="I2295" s="926"/>
      <c r="J2295" s="926"/>
      <c r="K2295" s="926"/>
      <c r="L2295" s="926"/>
      <c r="M2295" s="926"/>
      <c r="N2295" s="926"/>
      <c r="O2295" s="926"/>
      <c r="P2295" s="926"/>
      <c r="Q2295" s="926"/>
      <c r="R2295" s="926"/>
      <c r="S2295" s="926"/>
      <c r="T2295" s="926"/>
      <c r="U2295" s="926"/>
      <c r="V2295" s="926"/>
      <c r="W2295" s="926"/>
      <c r="X2295" s="926"/>
      <c r="Y2295" s="926"/>
      <c r="Z2295" s="926"/>
      <c r="AA2295" s="926"/>
      <c r="AB2295" s="926"/>
      <c r="AC2295" s="926"/>
      <c r="AD2295" s="926"/>
      <c r="AE2295" s="926"/>
      <c r="AF2295" s="926"/>
      <c r="AG2295" s="926"/>
      <c r="AH2295" s="926"/>
      <c r="AI2295" s="926"/>
      <c r="AJ2295" s="926"/>
      <c r="AK2295" s="926"/>
      <c r="AL2295" s="926"/>
      <c r="AM2295" s="926"/>
      <c r="AN2295" s="926"/>
      <c r="AO2295" s="926"/>
      <c r="AP2295" s="926"/>
      <c r="AQ2295" s="926"/>
      <c r="AR2295" s="926"/>
      <c r="AS2295" s="926"/>
      <c r="AT2295" s="926"/>
      <c r="AU2295" s="926"/>
      <c r="AV2295" s="926"/>
      <c r="AW2295" s="926"/>
      <c r="AX2295" s="926"/>
      <c r="AY2295" s="926"/>
      <c r="AZ2295" s="926"/>
      <c r="BA2295" s="926"/>
      <c r="BB2295" s="926"/>
      <c r="BC2295" s="926"/>
      <c r="BD2295" s="926"/>
      <c r="BE2295" s="926"/>
      <c r="BF2295" s="926"/>
      <c r="BG2295" s="926"/>
      <c r="BH2295" s="926"/>
      <c r="BI2295" s="926"/>
      <c r="BJ2295" s="926"/>
      <c r="BK2295" s="926"/>
      <c r="BL2295" s="926"/>
      <c r="BM2295" s="103"/>
      <c r="BN2295" s="103"/>
      <c r="BO2295" s="103"/>
      <c r="BP2295" s="103"/>
      <c r="BQ2295" s="103"/>
      <c r="BR2295" s="103"/>
      <c r="BS2295" s="103"/>
      <c r="BT2295" s="103"/>
    </row>
    <row r="2296" spans="1:97" s="16" customFormat="1" ht="12.6" customHeight="1">
      <c r="A2296" s="25"/>
      <c r="B2296" s="969" t="s">
        <v>38</v>
      </c>
      <c r="C2296" s="970"/>
      <c r="D2296" s="971"/>
      <c r="E2296" s="908" t="s">
        <v>1506</v>
      </c>
      <c r="F2296" s="909"/>
      <c r="G2296" s="909"/>
      <c r="H2296" s="909"/>
      <c r="I2296" s="909"/>
      <c r="J2296" s="909"/>
      <c r="K2296" s="909"/>
      <c r="L2296" s="909"/>
      <c r="M2296" s="909"/>
      <c r="N2296" s="909"/>
      <c r="O2296" s="909"/>
      <c r="P2296" s="909"/>
      <c r="Q2296" s="909"/>
      <c r="R2296" s="909"/>
      <c r="S2296" s="909"/>
      <c r="T2296" s="909"/>
      <c r="U2296" s="909"/>
      <c r="V2296" s="909"/>
      <c r="W2296" s="909"/>
      <c r="X2296" s="909"/>
      <c r="Y2296" s="909"/>
      <c r="Z2296" s="909"/>
      <c r="AA2296" s="909"/>
      <c r="AB2296" s="909"/>
      <c r="AC2296" s="909"/>
      <c r="AD2296" s="909"/>
      <c r="AE2296" s="909"/>
      <c r="AF2296" s="909"/>
      <c r="AG2296" s="909"/>
      <c r="AH2296" s="909"/>
      <c r="AI2296" s="909"/>
      <c r="AJ2296" s="909"/>
      <c r="AK2296" s="909"/>
      <c r="AL2296" s="909"/>
      <c r="AM2296" s="909"/>
      <c r="AN2296" s="909"/>
      <c r="AO2296" s="909"/>
      <c r="AP2296" s="909"/>
      <c r="AQ2296" s="909"/>
      <c r="AR2296" s="909"/>
      <c r="AS2296" s="909"/>
      <c r="AT2296" s="909"/>
      <c r="AU2296" s="909"/>
      <c r="AV2296" s="909"/>
      <c r="AW2296" s="909"/>
      <c r="AX2296" s="909"/>
      <c r="AY2296" s="909"/>
      <c r="AZ2296" s="909"/>
      <c r="BA2296" s="909"/>
      <c r="BB2296" s="909"/>
      <c r="BC2296" s="909"/>
      <c r="BD2296" s="909"/>
      <c r="BE2296" s="909"/>
      <c r="BF2296" s="910"/>
      <c r="BG2296" s="872"/>
      <c r="BH2296" s="873"/>
      <c r="BI2296" s="873"/>
      <c r="BJ2296" s="873"/>
      <c r="BK2296" s="873"/>
      <c r="BL2296" s="874"/>
      <c r="BM2296" s="137"/>
      <c r="BN2296" s="137"/>
      <c r="BO2296" s="137"/>
      <c r="BP2296" s="137"/>
      <c r="BQ2296" s="137"/>
      <c r="BR2296" s="137"/>
      <c r="BS2296" s="137"/>
      <c r="BT2296" s="137"/>
      <c r="BU2296" s="137"/>
      <c r="BV2296" s="137"/>
      <c r="BW2296" s="137"/>
      <c r="BX2296" s="137"/>
      <c r="BY2296" s="137"/>
      <c r="BZ2296" s="137"/>
      <c r="CA2296" s="137"/>
    </row>
    <row r="2297" spans="1:97" s="16" customFormat="1" ht="12.6" customHeight="1">
      <c r="A2297" s="25"/>
      <c r="B2297" s="972"/>
      <c r="C2297" s="973"/>
      <c r="D2297" s="974"/>
      <c r="E2297" s="911"/>
      <c r="F2297" s="912"/>
      <c r="G2297" s="912"/>
      <c r="H2297" s="912"/>
      <c r="I2297" s="912"/>
      <c r="J2297" s="912"/>
      <c r="K2297" s="912"/>
      <c r="L2297" s="912"/>
      <c r="M2297" s="912"/>
      <c r="N2297" s="912"/>
      <c r="O2297" s="912"/>
      <c r="P2297" s="912"/>
      <c r="Q2297" s="912"/>
      <c r="R2297" s="912"/>
      <c r="S2297" s="912"/>
      <c r="T2297" s="912"/>
      <c r="U2297" s="912"/>
      <c r="V2297" s="912"/>
      <c r="W2297" s="912"/>
      <c r="X2297" s="912"/>
      <c r="Y2297" s="912"/>
      <c r="Z2297" s="912"/>
      <c r="AA2297" s="912"/>
      <c r="AB2297" s="912"/>
      <c r="AC2297" s="912"/>
      <c r="AD2297" s="912"/>
      <c r="AE2297" s="912"/>
      <c r="AF2297" s="912"/>
      <c r="AG2297" s="912"/>
      <c r="AH2297" s="912"/>
      <c r="AI2297" s="912"/>
      <c r="AJ2297" s="912"/>
      <c r="AK2297" s="912"/>
      <c r="AL2297" s="912"/>
      <c r="AM2297" s="912"/>
      <c r="AN2297" s="912"/>
      <c r="AO2297" s="912"/>
      <c r="AP2297" s="912"/>
      <c r="AQ2297" s="912"/>
      <c r="AR2297" s="912"/>
      <c r="AS2297" s="912"/>
      <c r="AT2297" s="912"/>
      <c r="AU2297" s="912"/>
      <c r="AV2297" s="912"/>
      <c r="AW2297" s="912"/>
      <c r="AX2297" s="912"/>
      <c r="AY2297" s="912"/>
      <c r="AZ2297" s="912"/>
      <c r="BA2297" s="912"/>
      <c r="BB2297" s="912"/>
      <c r="BC2297" s="912"/>
      <c r="BD2297" s="912"/>
      <c r="BE2297" s="912"/>
      <c r="BF2297" s="913"/>
      <c r="BG2297" s="875"/>
      <c r="BH2297" s="876"/>
      <c r="BI2297" s="876"/>
      <c r="BJ2297" s="876"/>
      <c r="BK2297" s="876"/>
      <c r="BL2297" s="877"/>
      <c r="BM2297" s="137"/>
      <c r="BN2297" s="137"/>
      <c r="BO2297" s="137"/>
      <c r="BP2297" s="137"/>
      <c r="BQ2297" s="137"/>
      <c r="BR2297" s="137"/>
      <c r="BS2297" s="137"/>
      <c r="BT2297" s="137"/>
      <c r="BU2297" s="137"/>
      <c r="BV2297" s="137"/>
      <c r="BW2297" s="137"/>
      <c r="BX2297" s="137"/>
      <c r="BY2297" s="137"/>
      <c r="BZ2297" s="137"/>
      <c r="CA2297" s="137"/>
    </row>
    <row r="2298" spans="1:97" s="16" customFormat="1" ht="12.6" customHeight="1">
      <c r="A2298" s="25"/>
      <c r="B2298" s="972"/>
      <c r="C2298" s="973"/>
      <c r="D2298" s="974"/>
      <c r="E2298" s="920" t="s">
        <v>570</v>
      </c>
      <c r="F2298" s="921"/>
      <c r="G2298" s="912" t="s">
        <v>1507</v>
      </c>
      <c r="H2298" s="912"/>
      <c r="I2298" s="912"/>
      <c r="J2298" s="912"/>
      <c r="K2298" s="912"/>
      <c r="L2298" s="912"/>
      <c r="M2298" s="912"/>
      <c r="N2298" s="912"/>
      <c r="O2298" s="912"/>
      <c r="P2298" s="912"/>
      <c r="Q2298" s="912"/>
      <c r="R2298" s="912"/>
      <c r="S2298" s="912"/>
      <c r="T2298" s="912"/>
      <c r="U2298" s="912"/>
      <c r="V2298" s="912"/>
      <c r="W2298" s="912"/>
      <c r="X2298" s="912"/>
      <c r="Y2298" s="912"/>
      <c r="Z2298" s="912"/>
      <c r="AA2298" s="912"/>
      <c r="AB2298" s="912"/>
      <c r="AC2298" s="912"/>
      <c r="AD2298" s="912"/>
      <c r="AE2298" s="912"/>
      <c r="AF2298" s="912"/>
      <c r="AG2298" s="912"/>
      <c r="AH2298" s="912"/>
      <c r="AI2298" s="912"/>
      <c r="AJ2298" s="912"/>
      <c r="AK2298" s="912"/>
      <c r="AL2298" s="912"/>
      <c r="AM2298" s="912"/>
      <c r="AN2298" s="912"/>
      <c r="AO2298" s="912"/>
      <c r="AP2298" s="912"/>
      <c r="AQ2298" s="912"/>
      <c r="AR2298" s="912"/>
      <c r="AS2298" s="912"/>
      <c r="AT2298" s="912"/>
      <c r="AU2298" s="912"/>
      <c r="AV2298" s="912"/>
      <c r="AW2298" s="912"/>
      <c r="AX2298" s="912"/>
      <c r="AY2298" s="912"/>
      <c r="AZ2298" s="912"/>
      <c r="BA2298" s="912"/>
      <c r="BB2298" s="912"/>
      <c r="BC2298" s="912"/>
      <c r="BD2298" s="912"/>
      <c r="BE2298" s="912"/>
      <c r="BF2298" s="913"/>
      <c r="BG2298" s="875"/>
      <c r="BH2298" s="876"/>
      <c r="BI2298" s="876"/>
      <c r="BJ2298" s="876"/>
      <c r="BK2298" s="876"/>
      <c r="BL2298" s="877"/>
      <c r="BM2298" s="137"/>
      <c r="BN2298" s="137"/>
      <c r="BO2298" s="137"/>
      <c r="BP2298" s="137"/>
      <c r="BQ2298" s="137"/>
      <c r="BR2298" s="137"/>
      <c r="BS2298" s="137"/>
      <c r="BT2298" s="137"/>
      <c r="BU2298" s="137"/>
      <c r="BV2298" s="137"/>
      <c r="BW2298" s="137"/>
      <c r="BX2298" s="137"/>
      <c r="BY2298" s="137"/>
      <c r="BZ2298" s="137"/>
      <c r="CA2298" s="137"/>
    </row>
    <row r="2299" spans="1:97" s="16" customFormat="1" ht="12.6" customHeight="1">
      <c r="A2299" s="25"/>
      <c r="B2299" s="972"/>
      <c r="C2299" s="973"/>
      <c r="D2299" s="974"/>
      <c r="E2299" s="920" t="s">
        <v>572</v>
      </c>
      <c r="F2299" s="921"/>
      <c r="G2299" s="912" t="s">
        <v>1508</v>
      </c>
      <c r="H2299" s="912"/>
      <c r="I2299" s="912"/>
      <c r="J2299" s="912"/>
      <c r="K2299" s="912"/>
      <c r="L2299" s="912"/>
      <c r="M2299" s="912"/>
      <c r="N2299" s="912"/>
      <c r="O2299" s="912"/>
      <c r="P2299" s="912"/>
      <c r="Q2299" s="912"/>
      <c r="R2299" s="912"/>
      <c r="S2299" s="912"/>
      <c r="T2299" s="912"/>
      <c r="U2299" s="912"/>
      <c r="V2299" s="912"/>
      <c r="W2299" s="912"/>
      <c r="X2299" s="912"/>
      <c r="Y2299" s="912"/>
      <c r="Z2299" s="912"/>
      <c r="AA2299" s="912"/>
      <c r="AB2299" s="912"/>
      <c r="AC2299" s="912"/>
      <c r="AD2299" s="912"/>
      <c r="AE2299" s="912"/>
      <c r="AF2299" s="912"/>
      <c r="AG2299" s="912"/>
      <c r="AH2299" s="912"/>
      <c r="AI2299" s="912"/>
      <c r="AJ2299" s="912"/>
      <c r="AK2299" s="912"/>
      <c r="AL2299" s="912"/>
      <c r="AM2299" s="912"/>
      <c r="AN2299" s="912"/>
      <c r="AO2299" s="912"/>
      <c r="AP2299" s="912"/>
      <c r="AQ2299" s="912"/>
      <c r="AR2299" s="912"/>
      <c r="AS2299" s="912"/>
      <c r="AT2299" s="912"/>
      <c r="AU2299" s="912"/>
      <c r="AV2299" s="912"/>
      <c r="AW2299" s="912"/>
      <c r="AX2299" s="912"/>
      <c r="AY2299" s="912"/>
      <c r="AZ2299" s="912"/>
      <c r="BA2299" s="912"/>
      <c r="BB2299" s="912"/>
      <c r="BC2299" s="912"/>
      <c r="BD2299" s="912"/>
      <c r="BE2299" s="912"/>
      <c r="BF2299" s="913"/>
      <c r="BG2299" s="875"/>
      <c r="BH2299" s="876"/>
      <c r="BI2299" s="876"/>
      <c r="BJ2299" s="876"/>
      <c r="BK2299" s="876"/>
      <c r="BL2299" s="877"/>
      <c r="BM2299" s="137"/>
      <c r="BN2299" s="137"/>
      <c r="BO2299" s="137"/>
      <c r="BP2299" s="137"/>
      <c r="BQ2299" s="137"/>
      <c r="BR2299" s="137"/>
      <c r="BS2299" s="137"/>
      <c r="BT2299" s="137"/>
      <c r="BU2299" s="137"/>
      <c r="BV2299" s="137"/>
      <c r="BW2299" s="137"/>
      <c r="BX2299" s="137"/>
      <c r="BY2299" s="137"/>
      <c r="BZ2299" s="137"/>
      <c r="CA2299" s="137"/>
    </row>
    <row r="2300" spans="1:97" s="16" customFormat="1" ht="12.6" customHeight="1">
      <c r="A2300" s="25"/>
      <c r="B2300" s="972"/>
      <c r="C2300" s="973"/>
      <c r="D2300" s="974"/>
      <c r="E2300" s="807"/>
      <c r="F2300" s="808"/>
      <c r="G2300" s="912"/>
      <c r="H2300" s="912"/>
      <c r="I2300" s="912"/>
      <c r="J2300" s="912"/>
      <c r="K2300" s="912"/>
      <c r="L2300" s="912"/>
      <c r="M2300" s="912"/>
      <c r="N2300" s="912"/>
      <c r="O2300" s="912"/>
      <c r="P2300" s="912"/>
      <c r="Q2300" s="912"/>
      <c r="R2300" s="912"/>
      <c r="S2300" s="912"/>
      <c r="T2300" s="912"/>
      <c r="U2300" s="912"/>
      <c r="V2300" s="912"/>
      <c r="W2300" s="912"/>
      <c r="X2300" s="912"/>
      <c r="Y2300" s="912"/>
      <c r="Z2300" s="912"/>
      <c r="AA2300" s="912"/>
      <c r="AB2300" s="912"/>
      <c r="AC2300" s="912"/>
      <c r="AD2300" s="912"/>
      <c r="AE2300" s="912"/>
      <c r="AF2300" s="912"/>
      <c r="AG2300" s="912"/>
      <c r="AH2300" s="912"/>
      <c r="AI2300" s="912"/>
      <c r="AJ2300" s="912"/>
      <c r="AK2300" s="912"/>
      <c r="AL2300" s="912"/>
      <c r="AM2300" s="912"/>
      <c r="AN2300" s="912"/>
      <c r="AO2300" s="912"/>
      <c r="AP2300" s="912"/>
      <c r="AQ2300" s="912"/>
      <c r="AR2300" s="912"/>
      <c r="AS2300" s="912"/>
      <c r="AT2300" s="912"/>
      <c r="AU2300" s="912"/>
      <c r="AV2300" s="912"/>
      <c r="AW2300" s="912"/>
      <c r="AX2300" s="912"/>
      <c r="AY2300" s="912"/>
      <c r="AZ2300" s="912"/>
      <c r="BA2300" s="912"/>
      <c r="BB2300" s="912"/>
      <c r="BC2300" s="912"/>
      <c r="BD2300" s="912"/>
      <c r="BE2300" s="912"/>
      <c r="BF2300" s="913"/>
      <c r="BG2300" s="875"/>
      <c r="BH2300" s="876"/>
      <c r="BI2300" s="876"/>
      <c r="BJ2300" s="876"/>
      <c r="BK2300" s="876"/>
      <c r="BL2300" s="877"/>
      <c r="BM2300" s="137"/>
      <c r="BN2300" s="137"/>
      <c r="BO2300" s="137"/>
      <c r="BP2300" s="137"/>
      <c r="BQ2300" s="137"/>
      <c r="BR2300" s="137"/>
      <c r="BS2300" s="137"/>
      <c r="BT2300" s="137"/>
      <c r="BU2300" s="137"/>
      <c r="BV2300" s="137"/>
      <c r="BW2300" s="137"/>
      <c r="BX2300" s="137"/>
      <c r="BY2300" s="137"/>
      <c r="BZ2300" s="137"/>
      <c r="CA2300" s="137"/>
    </row>
    <row r="2301" spans="1:97" s="16" customFormat="1" ht="5.25" customHeight="1">
      <c r="A2301" s="25"/>
      <c r="B2301" s="975"/>
      <c r="C2301" s="976"/>
      <c r="D2301" s="977"/>
      <c r="E2301" s="821"/>
      <c r="F2301" s="822"/>
      <c r="G2301" s="805"/>
      <c r="H2301" s="805"/>
      <c r="I2301" s="805"/>
      <c r="J2301" s="805"/>
      <c r="K2301" s="805"/>
      <c r="L2301" s="805"/>
      <c r="M2301" s="805"/>
      <c r="N2301" s="805"/>
      <c r="O2301" s="805"/>
      <c r="P2301" s="805"/>
      <c r="Q2301" s="805"/>
      <c r="R2301" s="805"/>
      <c r="S2301" s="805"/>
      <c r="T2301" s="805"/>
      <c r="U2301" s="805"/>
      <c r="V2301" s="805"/>
      <c r="W2301" s="805"/>
      <c r="X2301" s="805"/>
      <c r="Y2301" s="805"/>
      <c r="Z2301" s="805"/>
      <c r="AA2301" s="805"/>
      <c r="AB2301" s="805"/>
      <c r="AC2301" s="805"/>
      <c r="AD2301" s="805"/>
      <c r="AE2301" s="805"/>
      <c r="AF2301" s="805"/>
      <c r="AG2301" s="805"/>
      <c r="AH2301" s="805"/>
      <c r="AI2301" s="805"/>
      <c r="AJ2301" s="805"/>
      <c r="AK2301" s="805"/>
      <c r="AL2301" s="805"/>
      <c r="AM2301" s="805"/>
      <c r="AN2301" s="805"/>
      <c r="AO2301" s="805"/>
      <c r="AP2301" s="805"/>
      <c r="AQ2301" s="805"/>
      <c r="AR2301" s="805"/>
      <c r="AS2301" s="805"/>
      <c r="AT2301" s="805"/>
      <c r="AU2301" s="805"/>
      <c r="AV2301" s="805"/>
      <c r="AW2301" s="805"/>
      <c r="AX2301" s="805"/>
      <c r="AY2301" s="805"/>
      <c r="AZ2301" s="805"/>
      <c r="BA2301" s="805"/>
      <c r="BB2301" s="805"/>
      <c r="BC2301" s="805"/>
      <c r="BD2301" s="805"/>
      <c r="BE2301" s="805"/>
      <c r="BF2301" s="806"/>
      <c r="BG2301" s="878"/>
      <c r="BH2301" s="879"/>
      <c r="BI2301" s="879"/>
      <c r="BJ2301" s="879"/>
      <c r="BK2301" s="879"/>
      <c r="BL2301" s="880"/>
      <c r="BM2301" s="137"/>
      <c r="BN2301" s="137"/>
      <c r="BO2301" s="137"/>
      <c r="BP2301" s="137"/>
      <c r="BQ2301" s="137"/>
      <c r="BR2301" s="137"/>
      <c r="BS2301" s="137"/>
      <c r="BT2301" s="137"/>
      <c r="BU2301" s="137"/>
      <c r="BV2301" s="137"/>
      <c r="BW2301" s="137"/>
      <c r="BX2301" s="137"/>
      <c r="BY2301" s="137"/>
      <c r="BZ2301" s="137"/>
      <c r="CA2301" s="137"/>
    </row>
    <row r="2302" spans="1:97" s="827" customFormat="1" ht="9.75" customHeight="1">
      <c r="BG2302" s="828"/>
      <c r="BH2302" s="828"/>
      <c r="BI2302" s="828"/>
      <c r="BJ2302" s="828"/>
      <c r="BK2302" s="828"/>
      <c r="BL2302" s="829"/>
      <c r="BM2302" s="829"/>
      <c r="BN2302" s="829"/>
      <c r="BO2302" s="829"/>
      <c r="BP2302" s="829"/>
      <c r="BQ2302" s="829"/>
      <c r="BR2302" s="829"/>
      <c r="BS2302" s="829"/>
      <c r="BT2302" s="829"/>
      <c r="BU2302" s="829"/>
      <c r="BV2302" s="829"/>
      <c r="BW2302" s="829"/>
      <c r="BX2302" s="829"/>
      <c r="BY2302" s="829"/>
      <c r="BZ2302" s="829"/>
      <c r="CA2302" s="829"/>
    </row>
    <row r="2303" spans="1:97" s="830" customFormat="1" ht="12.75" customHeight="1">
      <c r="B2303" s="831"/>
      <c r="C2303" s="831"/>
      <c r="D2303" s="831"/>
      <c r="E2303" s="858" t="s">
        <v>1513</v>
      </c>
      <c r="F2303" s="859"/>
      <c r="G2303" s="859"/>
      <c r="H2303" s="859"/>
      <c r="I2303" s="859"/>
      <c r="J2303" s="859"/>
      <c r="K2303" s="859"/>
      <c r="L2303" s="859"/>
      <c r="M2303" s="859"/>
      <c r="N2303" s="859"/>
      <c r="O2303" s="859"/>
      <c r="P2303" s="859"/>
      <c r="Q2303" s="859"/>
      <c r="R2303" s="859"/>
      <c r="S2303" s="859"/>
      <c r="T2303" s="859"/>
      <c r="U2303" s="859"/>
      <c r="V2303" s="859"/>
      <c r="W2303" s="859"/>
      <c r="X2303" s="859"/>
      <c r="Y2303" s="859"/>
      <c r="Z2303" s="859"/>
      <c r="AA2303" s="859"/>
      <c r="AB2303" s="859"/>
      <c r="AC2303" s="859"/>
      <c r="AD2303" s="859"/>
      <c r="AE2303" s="860"/>
      <c r="AF2303" s="864"/>
      <c r="AG2303" s="865"/>
      <c r="AH2303" s="865"/>
      <c r="AI2303" s="865"/>
      <c r="AJ2303" s="865"/>
      <c r="AK2303" s="865"/>
      <c r="AL2303" s="865"/>
      <c r="AM2303" s="865"/>
      <c r="AN2303" s="865"/>
      <c r="AO2303" s="865"/>
      <c r="AP2303" s="866"/>
      <c r="AQ2303" s="870" t="s">
        <v>1514</v>
      </c>
      <c r="AR2303" s="870"/>
      <c r="AS2303" s="870"/>
      <c r="AT2303" s="870"/>
      <c r="AU2303" s="870"/>
      <c r="AV2303" s="870"/>
      <c r="AW2303" s="870"/>
      <c r="AX2303" s="870"/>
      <c r="AY2303" s="870"/>
      <c r="AZ2303" s="870"/>
      <c r="BA2303" s="870"/>
      <c r="BB2303" s="870"/>
      <c r="BC2303" s="870"/>
      <c r="BD2303" s="870"/>
      <c r="BE2303" s="870"/>
      <c r="BF2303" s="870"/>
      <c r="BG2303" s="832"/>
      <c r="BH2303" s="832"/>
      <c r="BI2303" s="832"/>
      <c r="BJ2303" s="832"/>
      <c r="BK2303" s="832"/>
      <c r="BL2303" s="832"/>
      <c r="BM2303" s="857" t="s">
        <v>82</v>
      </c>
      <c r="BN2303" s="857"/>
      <c r="BO2303" s="857"/>
      <c r="BP2303" s="857"/>
      <c r="BQ2303" s="857"/>
      <c r="BR2303" s="857"/>
      <c r="BS2303" s="857"/>
      <c r="BT2303" s="857"/>
      <c r="BU2303" s="857"/>
      <c r="BV2303" s="857"/>
      <c r="BW2303" s="857"/>
      <c r="BX2303" s="832"/>
      <c r="BY2303" s="832"/>
      <c r="BZ2303" s="832"/>
      <c r="CA2303" s="832"/>
      <c r="CB2303" s="832"/>
      <c r="CC2303" s="832"/>
      <c r="CD2303" s="832"/>
      <c r="CE2303" s="832"/>
      <c r="CF2303" s="832"/>
      <c r="CG2303" s="832"/>
      <c r="CH2303" s="832"/>
      <c r="CK2303" s="833"/>
      <c r="CL2303" s="834"/>
      <c r="CM2303" s="834"/>
      <c r="CN2303" s="834"/>
      <c r="CO2303" s="834"/>
      <c r="CP2303" s="834"/>
      <c r="CQ2303" s="834"/>
      <c r="CR2303" s="834"/>
      <c r="CS2303" s="834"/>
    </row>
    <row r="2304" spans="1:97" s="830" customFormat="1" ht="12.75" customHeight="1">
      <c r="B2304" s="831"/>
      <c r="C2304" s="831"/>
      <c r="D2304" s="831"/>
      <c r="E2304" s="861"/>
      <c r="F2304" s="862"/>
      <c r="G2304" s="862"/>
      <c r="H2304" s="862"/>
      <c r="I2304" s="862"/>
      <c r="J2304" s="862"/>
      <c r="K2304" s="862"/>
      <c r="L2304" s="862"/>
      <c r="M2304" s="862"/>
      <c r="N2304" s="862"/>
      <c r="O2304" s="862"/>
      <c r="P2304" s="862"/>
      <c r="Q2304" s="862"/>
      <c r="R2304" s="862"/>
      <c r="S2304" s="862"/>
      <c r="T2304" s="862"/>
      <c r="U2304" s="862"/>
      <c r="V2304" s="862"/>
      <c r="W2304" s="862"/>
      <c r="X2304" s="862"/>
      <c r="Y2304" s="862"/>
      <c r="Z2304" s="862"/>
      <c r="AA2304" s="862"/>
      <c r="AB2304" s="862"/>
      <c r="AC2304" s="862"/>
      <c r="AD2304" s="862"/>
      <c r="AE2304" s="863"/>
      <c r="AF2304" s="867"/>
      <c r="AG2304" s="868"/>
      <c r="AH2304" s="868"/>
      <c r="AI2304" s="868"/>
      <c r="AJ2304" s="868"/>
      <c r="AK2304" s="868"/>
      <c r="AL2304" s="868"/>
      <c r="AM2304" s="868"/>
      <c r="AN2304" s="868"/>
      <c r="AO2304" s="868"/>
      <c r="AP2304" s="869"/>
      <c r="AQ2304" s="870"/>
      <c r="AR2304" s="870"/>
      <c r="AS2304" s="870"/>
      <c r="AT2304" s="870"/>
      <c r="AU2304" s="870"/>
      <c r="AV2304" s="870"/>
      <c r="AW2304" s="870"/>
      <c r="AX2304" s="870"/>
      <c r="AY2304" s="870"/>
      <c r="AZ2304" s="870"/>
      <c r="BA2304" s="870"/>
      <c r="BB2304" s="870"/>
      <c r="BC2304" s="870"/>
      <c r="BD2304" s="870"/>
      <c r="BE2304" s="870"/>
      <c r="BF2304" s="870"/>
      <c r="BG2304" s="832"/>
      <c r="BH2304" s="832"/>
      <c r="BI2304" s="832"/>
      <c r="BJ2304" s="832"/>
      <c r="BK2304" s="832"/>
      <c r="BL2304" s="832"/>
      <c r="BM2304" s="832"/>
      <c r="BN2304" s="832"/>
      <c r="BO2304" s="832"/>
      <c r="BP2304" s="832"/>
      <c r="BQ2304" s="832"/>
      <c r="BR2304" s="832"/>
      <c r="BS2304" s="832"/>
      <c r="BT2304" s="832"/>
      <c r="BU2304" s="832"/>
      <c r="BV2304" s="832"/>
      <c r="BW2304" s="832"/>
      <c r="BX2304" s="832"/>
      <c r="BY2304" s="832"/>
      <c r="BZ2304" s="832"/>
      <c r="CA2304" s="832"/>
      <c r="CB2304" s="832"/>
      <c r="CC2304" s="832"/>
      <c r="CD2304" s="832"/>
      <c r="CE2304" s="832"/>
      <c r="CF2304" s="832"/>
      <c r="CG2304" s="832"/>
      <c r="CH2304" s="832"/>
      <c r="CK2304" s="833"/>
      <c r="CL2304" s="833"/>
      <c r="CM2304" s="833"/>
      <c r="CN2304" s="833"/>
      <c r="CO2304" s="833"/>
      <c r="CP2304" s="834"/>
      <c r="CQ2304" s="834"/>
      <c r="CR2304" s="834"/>
      <c r="CS2304" s="834"/>
    </row>
    <row r="2305" spans="1:80" s="83" customFormat="1" ht="12.75" customHeight="1">
      <c r="A2305" s="267"/>
      <c r="B2305" s="131"/>
      <c r="C2305" s="131"/>
      <c r="D2305" s="132"/>
      <c r="E2305" s="132"/>
      <c r="F2305" s="132"/>
      <c r="G2305" s="132"/>
      <c r="H2305" s="132"/>
      <c r="BG2305" s="102"/>
      <c r="BH2305" s="102"/>
      <c r="BI2305" s="102"/>
      <c r="BJ2305" s="102"/>
      <c r="BK2305" s="102"/>
      <c r="BL2305" s="102"/>
      <c r="BM2305" s="96"/>
      <c r="BN2305" s="96"/>
      <c r="BO2305" s="96"/>
      <c r="BP2305" s="96"/>
      <c r="BQ2305" s="96"/>
      <c r="BR2305" s="96"/>
      <c r="BS2305" s="96"/>
      <c r="BT2305" s="96"/>
      <c r="BU2305" s="96"/>
      <c r="BV2305" s="96"/>
      <c r="BW2305" s="96"/>
      <c r="BX2305" s="96"/>
      <c r="BY2305" s="96"/>
      <c r="BZ2305" s="96"/>
      <c r="CA2305" s="96"/>
      <c r="CB2305" s="96"/>
    </row>
    <row r="2306" spans="1:80" ht="19.5" customHeight="1">
      <c r="A2306" s="113" t="s">
        <v>1081</v>
      </c>
      <c r="B2306" s="90"/>
      <c r="C2306" s="90"/>
      <c r="D2306" s="11"/>
      <c r="E2306" s="12"/>
      <c r="F2306" s="12"/>
      <c r="G2306" s="12"/>
      <c r="H2306" s="12"/>
      <c r="I2306" s="12"/>
      <c r="J2306" s="12"/>
      <c r="K2306" s="12"/>
      <c r="L2306" s="12"/>
      <c r="M2306" s="12"/>
      <c r="N2306" s="12"/>
      <c r="O2306" s="12"/>
      <c r="P2306" s="12"/>
      <c r="Q2306" s="12"/>
      <c r="R2306" s="12"/>
      <c r="S2306" s="12"/>
      <c r="T2306" s="12"/>
      <c r="U2306" s="12"/>
      <c r="V2306" s="12"/>
      <c r="W2306" s="13"/>
      <c r="X2306" s="13"/>
      <c r="Y2306" s="13"/>
      <c r="Z2306" s="13"/>
      <c r="AA2306" s="13"/>
      <c r="AB2306" s="13"/>
      <c r="AC2306" s="13"/>
      <c r="AD2306" s="13"/>
      <c r="AE2306" s="13"/>
      <c r="AF2306" s="13"/>
      <c r="AG2306" s="13"/>
      <c r="AH2306" s="13"/>
      <c r="AI2306" s="13"/>
      <c r="AJ2306" s="13"/>
      <c r="AK2306" s="13"/>
      <c r="AL2306" s="13"/>
      <c r="AM2306" s="13"/>
      <c r="AN2306" s="13"/>
      <c r="AO2306" s="13"/>
      <c r="AP2306" s="13"/>
      <c r="AQ2306" s="14"/>
      <c r="AR2306" s="14"/>
      <c r="AS2306" s="14"/>
      <c r="AT2306" s="14"/>
      <c r="AU2306" s="14"/>
      <c r="AV2306" s="14"/>
      <c r="AW2306" s="14"/>
      <c r="AX2306" s="14"/>
      <c r="AY2306" s="14"/>
      <c r="AZ2306" s="14"/>
      <c r="BA2306" s="14"/>
      <c r="BB2306" s="14"/>
      <c r="BC2306" s="14"/>
      <c r="BD2306" s="14"/>
      <c r="BE2306" s="14"/>
      <c r="BF2306" s="14"/>
      <c r="BG2306" s="93"/>
      <c r="BH2306" s="93"/>
      <c r="BI2306" s="93"/>
      <c r="BJ2306" s="93"/>
      <c r="BK2306" s="93"/>
      <c r="BL2306" s="93"/>
      <c r="BM2306" s="44"/>
      <c r="BN2306" s="44"/>
      <c r="BO2306" s="44"/>
      <c r="BP2306" s="44"/>
      <c r="BQ2306" s="44"/>
      <c r="BR2306" s="44"/>
      <c r="BS2306" s="44"/>
      <c r="BT2306" s="44"/>
      <c r="BU2306" s="44"/>
      <c r="BV2306" s="44"/>
      <c r="BW2306" s="44"/>
      <c r="BX2306" s="44"/>
      <c r="BY2306" s="44"/>
      <c r="BZ2306" s="44"/>
      <c r="CA2306" s="44"/>
      <c r="CB2306" s="44"/>
    </row>
    <row r="2307" spans="1:80" s="15" customFormat="1" ht="18" customHeight="1">
      <c r="A2307" s="90"/>
      <c r="B2307" s="1178" t="s">
        <v>773</v>
      </c>
      <c r="C2307" s="1121"/>
      <c r="D2307" s="1121"/>
      <c r="E2307" s="1121"/>
      <c r="F2307" s="1121"/>
      <c r="G2307" s="1121"/>
      <c r="H2307" s="1121"/>
      <c r="I2307" s="1121"/>
      <c r="J2307" s="1121"/>
      <c r="K2307" s="1121"/>
      <c r="L2307" s="1121"/>
      <c r="M2307" s="1121"/>
      <c r="N2307" s="1121"/>
      <c r="O2307" s="1121"/>
      <c r="P2307" s="1121"/>
      <c r="Q2307" s="1121"/>
      <c r="R2307" s="1121"/>
      <c r="S2307" s="1121"/>
      <c r="T2307" s="1121"/>
      <c r="U2307" s="1121"/>
      <c r="V2307" s="1121"/>
      <c r="W2307" s="1121"/>
      <c r="X2307" s="1121"/>
      <c r="Y2307" s="1121"/>
      <c r="Z2307" s="1121"/>
      <c r="AA2307" s="1121"/>
      <c r="AB2307" s="1121"/>
      <c r="AC2307" s="1121"/>
      <c r="AD2307" s="1121"/>
      <c r="AE2307" s="1121"/>
      <c r="AF2307" s="1121"/>
      <c r="AG2307" s="1121"/>
      <c r="AH2307" s="1121"/>
      <c r="AI2307" s="1121"/>
      <c r="AJ2307" s="1121"/>
      <c r="AK2307" s="1121"/>
      <c r="AL2307" s="1121"/>
      <c r="AM2307" s="1121"/>
      <c r="AN2307" s="1121"/>
      <c r="AO2307" s="1121"/>
      <c r="AP2307" s="1121"/>
      <c r="AQ2307" s="1121"/>
      <c r="AR2307" s="1121"/>
      <c r="AS2307" s="1121"/>
      <c r="AT2307" s="1121"/>
      <c r="AU2307" s="1121"/>
      <c r="AV2307" s="1121"/>
      <c r="AW2307" s="1121"/>
      <c r="AX2307" s="1121"/>
      <c r="AY2307" s="1121"/>
      <c r="AZ2307" s="1121"/>
      <c r="BA2307" s="1121"/>
      <c r="BB2307" s="1121"/>
      <c r="BC2307" s="1121"/>
      <c r="BD2307" s="1121"/>
      <c r="BE2307" s="1121"/>
      <c r="BF2307" s="1121"/>
      <c r="BG2307" s="1121"/>
      <c r="BH2307" s="1121"/>
      <c r="BI2307" s="1121"/>
      <c r="BJ2307" s="1121"/>
      <c r="BK2307" s="1121"/>
      <c r="BL2307" s="1122"/>
      <c r="BM2307" s="103"/>
      <c r="BN2307" s="103"/>
      <c r="BO2307" s="103"/>
      <c r="BP2307" s="103"/>
      <c r="BQ2307" s="103"/>
      <c r="BR2307" s="103"/>
      <c r="BS2307" s="103"/>
      <c r="BT2307" s="103"/>
    </row>
    <row r="2308" spans="1:80" s="16" customFormat="1" ht="12.6" customHeight="1">
      <c r="A2308" s="25"/>
      <c r="B2308" s="969" t="s">
        <v>30</v>
      </c>
      <c r="C2308" s="970"/>
      <c r="D2308" s="971"/>
      <c r="E2308" s="908" t="s">
        <v>1099</v>
      </c>
      <c r="F2308" s="909"/>
      <c r="G2308" s="909"/>
      <c r="H2308" s="909"/>
      <c r="I2308" s="909"/>
      <c r="J2308" s="909"/>
      <c r="K2308" s="909"/>
      <c r="L2308" s="909"/>
      <c r="M2308" s="909"/>
      <c r="N2308" s="909"/>
      <c r="O2308" s="909"/>
      <c r="P2308" s="909"/>
      <c r="Q2308" s="909"/>
      <c r="R2308" s="909"/>
      <c r="S2308" s="909"/>
      <c r="T2308" s="909"/>
      <c r="U2308" s="909"/>
      <c r="V2308" s="909"/>
      <c r="W2308" s="909"/>
      <c r="X2308" s="909"/>
      <c r="Y2308" s="909"/>
      <c r="Z2308" s="909"/>
      <c r="AA2308" s="909"/>
      <c r="AB2308" s="909"/>
      <c r="AC2308" s="909"/>
      <c r="AD2308" s="909"/>
      <c r="AE2308" s="909"/>
      <c r="AF2308" s="909"/>
      <c r="AG2308" s="909"/>
      <c r="AH2308" s="909"/>
      <c r="AI2308" s="909"/>
      <c r="AJ2308" s="909"/>
      <c r="AK2308" s="909"/>
      <c r="AL2308" s="909"/>
      <c r="AM2308" s="909"/>
      <c r="AN2308" s="909"/>
      <c r="AO2308" s="909"/>
      <c r="AP2308" s="909"/>
      <c r="AQ2308" s="909"/>
      <c r="AR2308" s="909"/>
      <c r="AS2308" s="909"/>
      <c r="AT2308" s="909"/>
      <c r="AU2308" s="909"/>
      <c r="AV2308" s="909"/>
      <c r="AW2308" s="909"/>
      <c r="AX2308" s="909"/>
      <c r="AY2308" s="909"/>
      <c r="AZ2308" s="909"/>
      <c r="BA2308" s="909"/>
      <c r="BB2308" s="909"/>
      <c r="BC2308" s="909"/>
      <c r="BD2308" s="909"/>
      <c r="BE2308" s="909"/>
      <c r="BF2308" s="910"/>
      <c r="BG2308" s="899"/>
      <c r="BH2308" s="900"/>
      <c r="BI2308" s="900"/>
      <c r="BJ2308" s="900"/>
      <c r="BK2308" s="900"/>
      <c r="BL2308" s="901"/>
      <c r="BM2308" s="137"/>
      <c r="BN2308" s="137"/>
      <c r="BO2308" s="137"/>
      <c r="BP2308" s="137"/>
      <c r="BQ2308" s="137"/>
      <c r="BR2308" s="137"/>
      <c r="BS2308" s="137"/>
      <c r="BT2308" s="137"/>
      <c r="BU2308" s="137"/>
      <c r="BV2308" s="137"/>
      <c r="BW2308" s="137"/>
      <c r="BX2308" s="137"/>
      <c r="BY2308" s="137"/>
      <c r="BZ2308" s="137"/>
      <c r="CA2308" s="137"/>
    </row>
    <row r="2309" spans="1:80" s="16" customFormat="1" ht="12.6" customHeight="1">
      <c r="A2309" s="25"/>
      <c r="B2309" s="972"/>
      <c r="C2309" s="973"/>
      <c r="D2309" s="974"/>
      <c r="E2309" s="911"/>
      <c r="F2309" s="912"/>
      <c r="G2309" s="912"/>
      <c r="H2309" s="912"/>
      <c r="I2309" s="912"/>
      <c r="J2309" s="912"/>
      <c r="K2309" s="912"/>
      <c r="L2309" s="912"/>
      <c r="M2309" s="912"/>
      <c r="N2309" s="912"/>
      <c r="O2309" s="912"/>
      <c r="P2309" s="912"/>
      <c r="Q2309" s="912"/>
      <c r="R2309" s="912"/>
      <c r="S2309" s="912"/>
      <c r="T2309" s="912"/>
      <c r="U2309" s="912"/>
      <c r="V2309" s="912"/>
      <c r="W2309" s="912"/>
      <c r="X2309" s="912"/>
      <c r="Y2309" s="912"/>
      <c r="Z2309" s="912"/>
      <c r="AA2309" s="912"/>
      <c r="AB2309" s="912"/>
      <c r="AC2309" s="912"/>
      <c r="AD2309" s="912"/>
      <c r="AE2309" s="912"/>
      <c r="AF2309" s="912"/>
      <c r="AG2309" s="912"/>
      <c r="AH2309" s="912"/>
      <c r="AI2309" s="912"/>
      <c r="AJ2309" s="912"/>
      <c r="AK2309" s="912"/>
      <c r="AL2309" s="912"/>
      <c r="AM2309" s="912"/>
      <c r="AN2309" s="912"/>
      <c r="AO2309" s="912"/>
      <c r="AP2309" s="912"/>
      <c r="AQ2309" s="912"/>
      <c r="AR2309" s="912"/>
      <c r="AS2309" s="912"/>
      <c r="AT2309" s="912"/>
      <c r="AU2309" s="912"/>
      <c r="AV2309" s="912"/>
      <c r="AW2309" s="912"/>
      <c r="AX2309" s="912"/>
      <c r="AY2309" s="912"/>
      <c r="AZ2309" s="912"/>
      <c r="BA2309" s="912"/>
      <c r="BB2309" s="912"/>
      <c r="BC2309" s="912"/>
      <c r="BD2309" s="912"/>
      <c r="BE2309" s="912"/>
      <c r="BF2309" s="913"/>
      <c r="BG2309" s="902"/>
      <c r="BH2309" s="903"/>
      <c r="BI2309" s="903"/>
      <c r="BJ2309" s="903"/>
      <c r="BK2309" s="903"/>
      <c r="BL2309" s="904"/>
      <c r="BM2309" s="137"/>
      <c r="BN2309" s="137"/>
      <c r="BO2309" s="137"/>
      <c r="BP2309" s="137"/>
      <c r="BQ2309" s="137"/>
      <c r="BR2309" s="137"/>
      <c r="BS2309" s="137"/>
      <c r="BT2309" s="137"/>
      <c r="BU2309" s="137"/>
      <c r="BV2309" s="137"/>
      <c r="BW2309" s="137"/>
      <c r="BX2309" s="137"/>
      <c r="BY2309" s="137"/>
      <c r="BZ2309" s="137"/>
      <c r="CA2309" s="137"/>
    </row>
    <row r="2310" spans="1:80" s="16" customFormat="1" ht="12.6" customHeight="1">
      <c r="A2310" s="25"/>
      <c r="B2310" s="972"/>
      <c r="C2310" s="973"/>
      <c r="D2310" s="974"/>
      <c r="E2310" s="911"/>
      <c r="F2310" s="912"/>
      <c r="G2310" s="912"/>
      <c r="H2310" s="912"/>
      <c r="I2310" s="912"/>
      <c r="J2310" s="912"/>
      <c r="K2310" s="912"/>
      <c r="L2310" s="912"/>
      <c r="M2310" s="912"/>
      <c r="N2310" s="912"/>
      <c r="O2310" s="912"/>
      <c r="P2310" s="912"/>
      <c r="Q2310" s="912"/>
      <c r="R2310" s="912"/>
      <c r="S2310" s="912"/>
      <c r="T2310" s="912"/>
      <c r="U2310" s="912"/>
      <c r="V2310" s="912"/>
      <c r="W2310" s="912"/>
      <c r="X2310" s="912"/>
      <c r="Y2310" s="912"/>
      <c r="Z2310" s="912"/>
      <c r="AA2310" s="912"/>
      <c r="AB2310" s="912"/>
      <c r="AC2310" s="912"/>
      <c r="AD2310" s="912"/>
      <c r="AE2310" s="912"/>
      <c r="AF2310" s="912"/>
      <c r="AG2310" s="912"/>
      <c r="AH2310" s="912"/>
      <c r="AI2310" s="912"/>
      <c r="AJ2310" s="912"/>
      <c r="AK2310" s="912"/>
      <c r="AL2310" s="912"/>
      <c r="AM2310" s="912"/>
      <c r="AN2310" s="912"/>
      <c r="AO2310" s="912"/>
      <c r="AP2310" s="912"/>
      <c r="AQ2310" s="912"/>
      <c r="AR2310" s="912"/>
      <c r="AS2310" s="912"/>
      <c r="AT2310" s="912"/>
      <c r="AU2310" s="912"/>
      <c r="AV2310" s="912"/>
      <c r="AW2310" s="912"/>
      <c r="AX2310" s="912"/>
      <c r="AY2310" s="912"/>
      <c r="AZ2310" s="912"/>
      <c r="BA2310" s="912"/>
      <c r="BB2310" s="912"/>
      <c r="BC2310" s="912"/>
      <c r="BD2310" s="912"/>
      <c r="BE2310" s="912"/>
      <c r="BF2310" s="913"/>
      <c r="BG2310" s="902"/>
      <c r="BH2310" s="903"/>
      <c r="BI2310" s="903"/>
      <c r="BJ2310" s="903"/>
      <c r="BK2310" s="903"/>
      <c r="BL2310" s="904"/>
      <c r="BM2310" s="137"/>
      <c r="BN2310" s="137"/>
      <c r="BO2310" s="137"/>
      <c r="BP2310" s="137"/>
      <c r="BQ2310" s="137"/>
      <c r="BR2310" s="137"/>
      <c r="BS2310" s="137"/>
      <c r="BT2310" s="137"/>
      <c r="BU2310" s="137"/>
      <c r="BV2310" s="137"/>
      <c r="BW2310" s="137"/>
      <c r="BX2310" s="137"/>
      <c r="BY2310" s="137"/>
      <c r="BZ2310" s="137"/>
      <c r="CA2310" s="137"/>
    </row>
    <row r="2311" spans="1:80" s="16" customFormat="1" ht="12.6" customHeight="1">
      <c r="A2311" s="25"/>
      <c r="B2311" s="972"/>
      <c r="C2311" s="973"/>
      <c r="D2311" s="974"/>
      <c r="E2311" s="911"/>
      <c r="F2311" s="912"/>
      <c r="G2311" s="912"/>
      <c r="H2311" s="912"/>
      <c r="I2311" s="912"/>
      <c r="J2311" s="912"/>
      <c r="K2311" s="912"/>
      <c r="L2311" s="912"/>
      <c r="M2311" s="912"/>
      <c r="N2311" s="912"/>
      <c r="O2311" s="912"/>
      <c r="P2311" s="912"/>
      <c r="Q2311" s="912"/>
      <c r="R2311" s="912"/>
      <c r="S2311" s="912"/>
      <c r="T2311" s="912"/>
      <c r="U2311" s="912"/>
      <c r="V2311" s="912"/>
      <c r="W2311" s="912"/>
      <c r="X2311" s="912"/>
      <c r="Y2311" s="912"/>
      <c r="Z2311" s="912"/>
      <c r="AA2311" s="912"/>
      <c r="AB2311" s="912"/>
      <c r="AC2311" s="912"/>
      <c r="AD2311" s="912"/>
      <c r="AE2311" s="912"/>
      <c r="AF2311" s="912"/>
      <c r="AG2311" s="912"/>
      <c r="AH2311" s="912"/>
      <c r="AI2311" s="912"/>
      <c r="AJ2311" s="912"/>
      <c r="AK2311" s="912"/>
      <c r="AL2311" s="912"/>
      <c r="AM2311" s="912"/>
      <c r="AN2311" s="912"/>
      <c r="AO2311" s="912"/>
      <c r="AP2311" s="912"/>
      <c r="AQ2311" s="912"/>
      <c r="AR2311" s="912"/>
      <c r="AS2311" s="912"/>
      <c r="AT2311" s="912"/>
      <c r="AU2311" s="912"/>
      <c r="AV2311" s="912"/>
      <c r="AW2311" s="912"/>
      <c r="AX2311" s="912"/>
      <c r="AY2311" s="912"/>
      <c r="AZ2311" s="912"/>
      <c r="BA2311" s="912"/>
      <c r="BB2311" s="912"/>
      <c r="BC2311" s="912"/>
      <c r="BD2311" s="912"/>
      <c r="BE2311" s="912"/>
      <c r="BF2311" s="913"/>
      <c r="BG2311" s="902"/>
      <c r="BH2311" s="903"/>
      <c r="BI2311" s="903"/>
      <c r="BJ2311" s="903"/>
      <c r="BK2311" s="903"/>
      <c r="BL2311" s="904"/>
      <c r="BM2311" s="137"/>
      <c r="BN2311" s="137"/>
      <c r="BO2311" s="137"/>
      <c r="BP2311" s="137"/>
      <c r="BQ2311" s="137"/>
      <c r="BR2311" s="137"/>
      <c r="BS2311" s="137"/>
      <c r="BT2311" s="137"/>
      <c r="BU2311" s="137"/>
      <c r="BV2311" s="137"/>
      <c r="BW2311" s="137"/>
      <c r="BX2311" s="137"/>
      <c r="BY2311" s="137"/>
      <c r="BZ2311" s="137"/>
      <c r="CA2311" s="137"/>
    </row>
    <row r="2312" spans="1:80" s="16" customFormat="1" ht="12.6" customHeight="1">
      <c r="A2312" s="25"/>
      <c r="B2312" s="972"/>
      <c r="C2312" s="973"/>
      <c r="D2312" s="974"/>
      <c r="E2312" s="911"/>
      <c r="F2312" s="912"/>
      <c r="G2312" s="912"/>
      <c r="H2312" s="912"/>
      <c r="I2312" s="912"/>
      <c r="J2312" s="912"/>
      <c r="K2312" s="912"/>
      <c r="L2312" s="912"/>
      <c r="M2312" s="912"/>
      <c r="N2312" s="912"/>
      <c r="O2312" s="912"/>
      <c r="P2312" s="912"/>
      <c r="Q2312" s="912"/>
      <c r="R2312" s="912"/>
      <c r="S2312" s="912"/>
      <c r="T2312" s="912"/>
      <c r="U2312" s="912"/>
      <c r="V2312" s="912"/>
      <c r="W2312" s="912"/>
      <c r="X2312" s="912"/>
      <c r="Y2312" s="912"/>
      <c r="Z2312" s="912"/>
      <c r="AA2312" s="912"/>
      <c r="AB2312" s="912"/>
      <c r="AC2312" s="912"/>
      <c r="AD2312" s="912"/>
      <c r="AE2312" s="912"/>
      <c r="AF2312" s="912"/>
      <c r="AG2312" s="912"/>
      <c r="AH2312" s="912"/>
      <c r="AI2312" s="912"/>
      <c r="AJ2312" s="912"/>
      <c r="AK2312" s="912"/>
      <c r="AL2312" s="912"/>
      <c r="AM2312" s="912"/>
      <c r="AN2312" s="912"/>
      <c r="AO2312" s="912"/>
      <c r="AP2312" s="912"/>
      <c r="AQ2312" s="912"/>
      <c r="AR2312" s="912"/>
      <c r="AS2312" s="912"/>
      <c r="AT2312" s="912"/>
      <c r="AU2312" s="912"/>
      <c r="AV2312" s="912"/>
      <c r="AW2312" s="912"/>
      <c r="AX2312" s="912"/>
      <c r="AY2312" s="912"/>
      <c r="AZ2312" s="912"/>
      <c r="BA2312" s="912"/>
      <c r="BB2312" s="912"/>
      <c r="BC2312" s="912"/>
      <c r="BD2312" s="912"/>
      <c r="BE2312" s="912"/>
      <c r="BF2312" s="913"/>
      <c r="BG2312" s="905"/>
      <c r="BH2312" s="906"/>
      <c r="BI2312" s="906"/>
      <c r="BJ2312" s="906"/>
      <c r="BK2312" s="906"/>
      <c r="BL2312" s="907"/>
      <c r="BM2312" s="137"/>
      <c r="BN2312" s="137"/>
      <c r="BO2312" s="137"/>
      <c r="BP2312" s="137"/>
      <c r="BQ2312" s="137"/>
      <c r="BR2312" s="137"/>
      <c r="BS2312" s="137"/>
      <c r="BT2312" s="137"/>
      <c r="BU2312" s="137"/>
      <c r="BV2312" s="137"/>
      <c r="BW2312" s="137"/>
      <c r="BX2312" s="137"/>
      <c r="BY2312" s="137"/>
      <c r="BZ2312" s="137"/>
      <c r="CA2312" s="137"/>
    </row>
    <row r="2313" spans="1:80" s="16" customFormat="1" ht="12.6" customHeight="1">
      <c r="A2313" s="25"/>
      <c r="B2313" s="969" t="s">
        <v>33</v>
      </c>
      <c r="C2313" s="970"/>
      <c r="D2313" s="971"/>
      <c r="E2313" s="908" t="s">
        <v>774</v>
      </c>
      <c r="F2313" s="909"/>
      <c r="G2313" s="909"/>
      <c r="H2313" s="909"/>
      <c r="I2313" s="909"/>
      <c r="J2313" s="909"/>
      <c r="K2313" s="909"/>
      <c r="L2313" s="909"/>
      <c r="M2313" s="909"/>
      <c r="N2313" s="909"/>
      <c r="O2313" s="909"/>
      <c r="P2313" s="909"/>
      <c r="Q2313" s="909"/>
      <c r="R2313" s="909"/>
      <c r="S2313" s="909"/>
      <c r="T2313" s="909"/>
      <c r="U2313" s="909"/>
      <c r="V2313" s="909"/>
      <c r="W2313" s="909"/>
      <c r="X2313" s="909"/>
      <c r="Y2313" s="909"/>
      <c r="Z2313" s="909"/>
      <c r="AA2313" s="909"/>
      <c r="AB2313" s="909"/>
      <c r="AC2313" s="909"/>
      <c r="AD2313" s="909"/>
      <c r="AE2313" s="909"/>
      <c r="AF2313" s="909"/>
      <c r="AG2313" s="909"/>
      <c r="AH2313" s="909"/>
      <c r="AI2313" s="909"/>
      <c r="AJ2313" s="909"/>
      <c r="AK2313" s="909"/>
      <c r="AL2313" s="909"/>
      <c r="AM2313" s="909"/>
      <c r="AN2313" s="909"/>
      <c r="AO2313" s="909"/>
      <c r="AP2313" s="909"/>
      <c r="AQ2313" s="909"/>
      <c r="AR2313" s="909"/>
      <c r="AS2313" s="909"/>
      <c r="AT2313" s="909"/>
      <c r="AU2313" s="909"/>
      <c r="AV2313" s="909"/>
      <c r="AW2313" s="909"/>
      <c r="AX2313" s="909"/>
      <c r="AY2313" s="909"/>
      <c r="AZ2313" s="909"/>
      <c r="BA2313" s="909"/>
      <c r="BB2313" s="909"/>
      <c r="BC2313" s="909"/>
      <c r="BD2313" s="909"/>
      <c r="BE2313" s="909"/>
      <c r="BF2313" s="910"/>
      <c r="BG2313" s="899"/>
      <c r="BH2313" s="900"/>
      <c r="BI2313" s="900"/>
      <c r="BJ2313" s="900"/>
      <c r="BK2313" s="900"/>
      <c r="BL2313" s="901"/>
      <c r="BM2313" s="137"/>
      <c r="BN2313" s="137"/>
      <c r="BO2313" s="137"/>
      <c r="BP2313" s="137"/>
      <c r="BQ2313" s="137"/>
      <c r="BR2313" s="137"/>
      <c r="BS2313" s="137"/>
      <c r="BT2313" s="137"/>
      <c r="BU2313" s="137"/>
      <c r="BV2313" s="137"/>
      <c r="BW2313" s="137"/>
      <c r="BX2313" s="137"/>
      <c r="BY2313" s="137"/>
      <c r="BZ2313" s="137"/>
      <c r="CA2313" s="137"/>
    </row>
    <row r="2314" spans="1:80" s="16" customFormat="1" ht="12.6" customHeight="1">
      <c r="A2314" s="25"/>
      <c r="B2314" s="972"/>
      <c r="C2314" s="973"/>
      <c r="D2314" s="974"/>
      <c r="E2314" s="911"/>
      <c r="F2314" s="912"/>
      <c r="G2314" s="912"/>
      <c r="H2314" s="912"/>
      <c r="I2314" s="912"/>
      <c r="J2314" s="912"/>
      <c r="K2314" s="912"/>
      <c r="L2314" s="912"/>
      <c r="M2314" s="912"/>
      <c r="N2314" s="912"/>
      <c r="O2314" s="912"/>
      <c r="P2314" s="912"/>
      <c r="Q2314" s="912"/>
      <c r="R2314" s="912"/>
      <c r="S2314" s="912"/>
      <c r="T2314" s="912"/>
      <c r="U2314" s="912"/>
      <c r="V2314" s="912"/>
      <c r="W2314" s="912"/>
      <c r="X2314" s="912"/>
      <c r="Y2314" s="912"/>
      <c r="Z2314" s="912"/>
      <c r="AA2314" s="912"/>
      <c r="AB2314" s="912"/>
      <c r="AC2314" s="912"/>
      <c r="AD2314" s="912"/>
      <c r="AE2314" s="912"/>
      <c r="AF2314" s="912"/>
      <c r="AG2314" s="912"/>
      <c r="AH2314" s="912"/>
      <c r="AI2314" s="912"/>
      <c r="AJ2314" s="912"/>
      <c r="AK2314" s="912"/>
      <c r="AL2314" s="912"/>
      <c r="AM2314" s="912"/>
      <c r="AN2314" s="912"/>
      <c r="AO2314" s="912"/>
      <c r="AP2314" s="912"/>
      <c r="AQ2314" s="912"/>
      <c r="AR2314" s="912"/>
      <c r="AS2314" s="912"/>
      <c r="AT2314" s="912"/>
      <c r="AU2314" s="912"/>
      <c r="AV2314" s="912"/>
      <c r="AW2314" s="912"/>
      <c r="AX2314" s="912"/>
      <c r="AY2314" s="912"/>
      <c r="AZ2314" s="912"/>
      <c r="BA2314" s="912"/>
      <c r="BB2314" s="912"/>
      <c r="BC2314" s="912"/>
      <c r="BD2314" s="912"/>
      <c r="BE2314" s="912"/>
      <c r="BF2314" s="913"/>
      <c r="BG2314" s="902"/>
      <c r="BH2314" s="903"/>
      <c r="BI2314" s="903"/>
      <c r="BJ2314" s="903"/>
      <c r="BK2314" s="903"/>
      <c r="BL2314" s="904"/>
      <c r="BM2314" s="137"/>
      <c r="BN2314" s="137"/>
      <c r="BO2314" s="137"/>
      <c r="BP2314" s="137"/>
      <c r="BQ2314" s="137"/>
      <c r="BR2314" s="137"/>
      <c r="BS2314" s="137"/>
      <c r="BT2314" s="137"/>
      <c r="BU2314" s="137"/>
      <c r="BV2314" s="137"/>
      <c r="BW2314" s="137"/>
      <c r="BX2314" s="137"/>
      <c r="BY2314" s="137"/>
      <c r="BZ2314" s="137"/>
      <c r="CA2314" s="137"/>
    </row>
    <row r="2315" spans="1:80" s="16" customFormat="1" ht="12.6" customHeight="1">
      <c r="A2315" s="25"/>
      <c r="B2315" s="972"/>
      <c r="C2315" s="973"/>
      <c r="D2315" s="974"/>
      <c r="E2315" s="911"/>
      <c r="F2315" s="912"/>
      <c r="G2315" s="912"/>
      <c r="H2315" s="912"/>
      <c r="I2315" s="912"/>
      <c r="J2315" s="912"/>
      <c r="K2315" s="912"/>
      <c r="L2315" s="912"/>
      <c r="M2315" s="912"/>
      <c r="N2315" s="912"/>
      <c r="O2315" s="912"/>
      <c r="P2315" s="912"/>
      <c r="Q2315" s="912"/>
      <c r="R2315" s="912"/>
      <c r="S2315" s="912"/>
      <c r="T2315" s="912"/>
      <c r="U2315" s="912"/>
      <c r="V2315" s="912"/>
      <c r="W2315" s="912"/>
      <c r="X2315" s="912"/>
      <c r="Y2315" s="912"/>
      <c r="Z2315" s="912"/>
      <c r="AA2315" s="912"/>
      <c r="AB2315" s="912"/>
      <c r="AC2315" s="912"/>
      <c r="AD2315" s="912"/>
      <c r="AE2315" s="912"/>
      <c r="AF2315" s="912"/>
      <c r="AG2315" s="912"/>
      <c r="AH2315" s="912"/>
      <c r="AI2315" s="912"/>
      <c r="AJ2315" s="912"/>
      <c r="AK2315" s="912"/>
      <c r="AL2315" s="912"/>
      <c r="AM2315" s="912"/>
      <c r="AN2315" s="912"/>
      <c r="AO2315" s="912"/>
      <c r="AP2315" s="912"/>
      <c r="AQ2315" s="912"/>
      <c r="AR2315" s="912"/>
      <c r="AS2315" s="912"/>
      <c r="AT2315" s="912"/>
      <c r="AU2315" s="912"/>
      <c r="AV2315" s="912"/>
      <c r="AW2315" s="912"/>
      <c r="AX2315" s="912"/>
      <c r="AY2315" s="912"/>
      <c r="AZ2315" s="912"/>
      <c r="BA2315" s="912"/>
      <c r="BB2315" s="912"/>
      <c r="BC2315" s="912"/>
      <c r="BD2315" s="912"/>
      <c r="BE2315" s="912"/>
      <c r="BF2315" s="913"/>
      <c r="BG2315" s="902"/>
      <c r="BH2315" s="903"/>
      <c r="BI2315" s="903"/>
      <c r="BJ2315" s="903"/>
      <c r="BK2315" s="903"/>
      <c r="BL2315" s="904"/>
      <c r="BM2315" s="137"/>
      <c r="BN2315" s="137"/>
      <c r="BO2315" s="137"/>
      <c r="BP2315" s="137"/>
      <c r="BQ2315" s="137"/>
      <c r="BR2315" s="137"/>
      <c r="BS2315" s="137"/>
      <c r="BT2315" s="137"/>
      <c r="BU2315" s="137"/>
      <c r="BV2315" s="137"/>
      <c r="BW2315" s="137"/>
      <c r="BX2315" s="137"/>
      <c r="BY2315" s="137"/>
      <c r="BZ2315" s="137"/>
      <c r="CA2315" s="137"/>
    </row>
    <row r="2316" spans="1:80" s="16" customFormat="1" ht="12.6" customHeight="1">
      <c r="A2316" s="25"/>
      <c r="B2316" s="972"/>
      <c r="C2316" s="973"/>
      <c r="D2316" s="974"/>
      <c r="E2316" s="911"/>
      <c r="F2316" s="912"/>
      <c r="G2316" s="912"/>
      <c r="H2316" s="912"/>
      <c r="I2316" s="912"/>
      <c r="J2316" s="912"/>
      <c r="K2316" s="912"/>
      <c r="L2316" s="912"/>
      <c r="M2316" s="912"/>
      <c r="N2316" s="912"/>
      <c r="O2316" s="912"/>
      <c r="P2316" s="912"/>
      <c r="Q2316" s="912"/>
      <c r="R2316" s="912"/>
      <c r="S2316" s="912"/>
      <c r="T2316" s="912"/>
      <c r="U2316" s="912"/>
      <c r="V2316" s="912"/>
      <c r="W2316" s="912"/>
      <c r="X2316" s="912"/>
      <c r="Y2316" s="912"/>
      <c r="Z2316" s="912"/>
      <c r="AA2316" s="912"/>
      <c r="AB2316" s="912"/>
      <c r="AC2316" s="912"/>
      <c r="AD2316" s="912"/>
      <c r="AE2316" s="912"/>
      <c r="AF2316" s="912"/>
      <c r="AG2316" s="912"/>
      <c r="AH2316" s="912"/>
      <c r="AI2316" s="912"/>
      <c r="AJ2316" s="912"/>
      <c r="AK2316" s="912"/>
      <c r="AL2316" s="912"/>
      <c r="AM2316" s="912"/>
      <c r="AN2316" s="912"/>
      <c r="AO2316" s="912"/>
      <c r="AP2316" s="912"/>
      <c r="AQ2316" s="912"/>
      <c r="AR2316" s="912"/>
      <c r="AS2316" s="912"/>
      <c r="AT2316" s="912"/>
      <c r="AU2316" s="912"/>
      <c r="AV2316" s="912"/>
      <c r="AW2316" s="912"/>
      <c r="AX2316" s="912"/>
      <c r="AY2316" s="912"/>
      <c r="AZ2316" s="912"/>
      <c r="BA2316" s="912"/>
      <c r="BB2316" s="912"/>
      <c r="BC2316" s="912"/>
      <c r="BD2316" s="912"/>
      <c r="BE2316" s="912"/>
      <c r="BF2316" s="913"/>
      <c r="BG2316" s="902"/>
      <c r="BH2316" s="903"/>
      <c r="BI2316" s="903"/>
      <c r="BJ2316" s="903"/>
      <c r="BK2316" s="903"/>
      <c r="BL2316" s="904"/>
      <c r="BM2316" s="137"/>
      <c r="BN2316" s="137"/>
      <c r="BO2316" s="137"/>
      <c r="BP2316" s="137"/>
      <c r="BQ2316" s="137"/>
      <c r="BR2316" s="137"/>
      <c r="BS2316" s="137"/>
      <c r="BT2316" s="137"/>
      <c r="BU2316" s="137"/>
      <c r="BV2316" s="137"/>
      <c r="BW2316" s="137"/>
      <c r="BX2316" s="137"/>
      <c r="BY2316" s="137"/>
      <c r="BZ2316" s="137"/>
      <c r="CA2316" s="137"/>
    </row>
    <row r="2317" spans="1:80" s="16" customFormat="1" ht="12.6" customHeight="1">
      <c r="A2317" s="25"/>
      <c r="B2317" s="972"/>
      <c r="C2317" s="973"/>
      <c r="D2317" s="974"/>
      <c r="E2317" s="911"/>
      <c r="F2317" s="912"/>
      <c r="G2317" s="912"/>
      <c r="H2317" s="912"/>
      <c r="I2317" s="912"/>
      <c r="J2317" s="912"/>
      <c r="K2317" s="912"/>
      <c r="L2317" s="912"/>
      <c r="M2317" s="912"/>
      <c r="N2317" s="912"/>
      <c r="O2317" s="912"/>
      <c r="P2317" s="912"/>
      <c r="Q2317" s="912"/>
      <c r="R2317" s="912"/>
      <c r="S2317" s="912"/>
      <c r="T2317" s="912"/>
      <c r="U2317" s="912"/>
      <c r="V2317" s="912"/>
      <c r="W2317" s="912"/>
      <c r="X2317" s="912"/>
      <c r="Y2317" s="912"/>
      <c r="Z2317" s="912"/>
      <c r="AA2317" s="912"/>
      <c r="AB2317" s="912"/>
      <c r="AC2317" s="912"/>
      <c r="AD2317" s="912"/>
      <c r="AE2317" s="912"/>
      <c r="AF2317" s="912"/>
      <c r="AG2317" s="912"/>
      <c r="AH2317" s="912"/>
      <c r="AI2317" s="912"/>
      <c r="AJ2317" s="912"/>
      <c r="AK2317" s="912"/>
      <c r="AL2317" s="912"/>
      <c r="AM2317" s="912"/>
      <c r="AN2317" s="912"/>
      <c r="AO2317" s="912"/>
      <c r="AP2317" s="912"/>
      <c r="AQ2317" s="912"/>
      <c r="AR2317" s="912"/>
      <c r="AS2317" s="912"/>
      <c r="AT2317" s="912"/>
      <c r="AU2317" s="912"/>
      <c r="AV2317" s="912"/>
      <c r="AW2317" s="912"/>
      <c r="AX2317" s="912"/>
      <c r="AY2317" s="912"/>
      <c r="AZ2317" s="912"/>
      <c r="BA2317" s="912"/>
      <c r="BB2317" s="912"/>
      <c r="BC2317" s="912"/>
      <c r="BD2317" s="912"/>
      <c r="BE2317" s="912"/>
      <c r="BF2317" s="913"/>
      <c r="BG2317" s="902"/>
      <c r="BH2317" s="903"/>
      <c r="BI2317" s="903"/>
      <c r="BJ2317" s="903"/>
      <c r="BK2317" s="903"/>
      <c r="BL2317" s="904"/>
      <c r="BM2317" s="137"/>
      <c r="BN2317" s="137"/>
      <c r="BO2317" s="137"/>
      <c r="BP2317" s="137"/>
      <c r="BQ2317" s="137"/>
      <c r="BR2317" s="137"/>
      <c r="BS2317" s="137"/>
      <c r="BT2317" s="137"/>
      <c r="BU2317" s="137"/>
      <c r="BV2317" s="137"/>
      <c r="BW2317" s="137"/>
      <c r="BX2317" s="137"/>
      <c r="BY2317" s="137"/>
      <c r="BZ2317" s="137"/>
      <c r="CA2317" s="137"/>
    </row>
    <row r="2318" spans="1:80" s="16" customFormat="1" ht="12.6" customHeight="1">
      <c r="A2318" s="25"/>
      <c r="B2318" s="969" t="s">
        <v>34</v>
      </c>
      <c r="C2318" s="970"/>
      <c r="D2318" s="971"/>
      <c r="E2318" s="908" t="s">
        <v>775</v>
      </c>
      <c r="F2318" s="909"/>
      <c r="G2318" s="909"/>
      <c r="H2318" s="909"/>
      <c r="I2318" s="909"/>
      <c r="J2318" s="909"/>
      <c r="K2318" s="909"/>
      <c r="L2318" s="909"/>
      <c r="M2318" s="909"/>
      <c r="N2318" s="909"/>
      <c r="O2318" s="909"/>
      <c r="P2318" s="909"/>
      <c r="Q2318" s="909"/>
      <c r="R2318" s="909"/>
      <c r="S2318" s="909"/>
      <c r="T2318" s="909"/>
      <c r="U2318" s="909"/>
      <c r="V2318" s="909"/>
      <c r="W2318" s="909"/>
      <c r="X2318" s="909"/>
      <c r="Y2318" s="909"/>
      <c r="Z2318" s="909"/>
      <c r="AA2318" s="909"/>
      <c r="AB2318" s="909"/>
      <c r="AC2318" s="909"/>
      <c r="AD2318" s="909"/>
      <c r="AE2318" s="909"/>
      <c r="AF2318" s="909"/>
      <c r="AG2318" s="909"/>
      <c r="AH2318" s="909"/>
      <c r="AI2318" s="909"/>
      <c r="AJ2318" s="909"/>
      <c r="AK2318" s="909"/>
      <c r="AL2318" s="909"/>
      <c r="AM2318" s="909"/>
      <c r="AN2318" s="909"/>
      <c r="AO2318" s="909"/>
      <c r="AP2318" s="909"/>
      <c r="AQ2318" s="909"/>
      <c r="AR2318" s="909"/>
      <c r="AS2318" s="909"/>
      <c r="AT2318" s="909"/>
      <c r="AU2318" s="909"/>
      <c r="AV2318" s="909"/>
      <c r="AW2318" s="909"/>
      <c r="AX2318" s="909"/>
      <c r="AY2318" s="909"/>
      <c r="AZ2318" s="909"/>
      <c r="BA2318" s="909"/>
      <c r="BB2318" s="909"/>
      <c r="BC2318" s="909"/>
      <c r="BD2318" s="909"/>
      <c r="BE2318" s="909"/>
      <c r="BF2318" s="910"/>
      <c r="BG2318" s="899"/>
      <c r="BH2318" s="900"/>
      <c r="BI2318" s="900"/>
      <c r="BJ2318" s="900"/>
      <c r="BK2318" s="900"/>
      <c r="BL2318" s="901"/>
      <c r="BM2318" s="137"/>
      <c r="BN2318" s="137"/>
      <c r="BO2318" s="137"/>
      <c r="BP2318" s="137"/>
      <c r="BQ2318" s="137"/>
      <c r="BR2318" s="137"/>
      <c r="BS2318" s="137"/>
      <c r="BT2318" s="137"/>
      <c r="BU2318" s="137"/>
      <c r="BV2318" s="137"/>
      <c r="BW2318" s="137"/>
      <c r="BX2318" s="137"/>
      <c r="BY2318" s="137"/>
      <c r="BZ2318" s="137"/>
      <c r="CA2318" s="137"/>
    </row>
    <row r="2319" spans="1:80" s="16" customFormat="1" ht="12.6" customHeight="1">
      <c r="A2319" s="25"/>
      <c r="B2319" s="972"/>
      <c r="C2319" s="973"/>
      <c r="D2319" s="974"/>
      <c r="E2319" s="911"/>
      <c r="F2319" s="912"/>
      <c r="G2319" s="912"/>
      <c r="H2319" s="912"/>
      <c r="I2319" s="912"/>
      <c r="J2319" s="912"/>
      <c r="K2319" s="912"/>
      <c r="L2319" s="912"/>
      <c r="M2319" s="912"/>
      <c r="N2319" s="912"/>
      <c r="O2319" s="912"/>
      <c r="P2319" s="912"/>
      <c r="Q2319" s="912"/>
      <c r="R2319" s="912"/>
      <c r="S2319" s="912"/>
      <c r="T2319" s="912"/>
      <c r="U2319" s="912"/>
      <c r="V2319" s="912"/>
      <c r="W2319" s="912"/>
      <c r="X2319" s="912"/>
      <c r="Y2319" s="912"/>
      <c r="Z2319" s="912"/>
      <c r="AA2319" s="912"/>
      <c r="AB2319" s="912"/>
      <c r="AC2319" s="912"/>
      <c r="AD2319" s="912"/>
      <c r="AE2319" s="912"/>
      <c r="AF2319" s="912"/>
      <c r="AG2319" s="912"/>
      <c r="AH2319" s="912"/>
      <c r="AI2319" s="912"/>
      <c r="AJ2319" s="912"/>
      <c r="AK2319" s="912"/>
      <c r="AL2319" s="912"/>
      <c r="AM2319" s="912"/>
      <c r="AN2319" s="912"/>
      <c r="AO2319" s="912"/>
      <c r="AP2319" s="912"/>
      <c r="AQ2319" s="912"/>
      <c r="AR2319" s="912"/>
      <c r="AS2319" s="912"/>
      <c r="AT2319" s="912"/>
      <c r="AU2319" s="912"/>
      <c r="AV2319" s="912"/>
      <c r="AW2319" s="912"/>
      <c r="AX2319" s="912"/>
      <c r="AY2319" s="912"/>
      <c r="AZ2319" s="912"/>
      <c r="BA2319" s="912"/>
      <c r="BB2319" s="912"/>
      <c r="BC2319" s="912"/>
      <c r="BD2319" s="912"/>
      <c r="BE2319" s="912"/>
      <c r="BF2319" s="913"/>
      <c r="BG2319" s="905"/>
      <c r="BH2319" s="906"/>
      <c r="BI2319" s="906"/>
      <c r="BJ2319" s="906"/>
      <c r="BK2319" s="906"/>
      <c r="BL2319" s="907"/>
      <c r="BM2319" s="137"/>
      <c r="BN2319" s="137"/>
      <c r="BO2319" s="137"/>
      <c r="BP2319" s="137"/>
      <c r="BQ2319" s="137"/>
      <c r="BR2319" s="137"/>
      <c r="BS2319" s="137"/>
      <c r="BT2319" s="137"/>
      <c r="BU2319" s="137"/>
      <c r="BV2319" s="137"/>
      <c r="BW2319" s="137"/>
      <c r="BX2319" s="137"/>
      <c r="BY2319" s="137"/>
      <c r="BZ2319" s="137"/>
      <c r="CA2319" s="137"/>
      <c r="CB2319" s="137"/>
    </row>
    <row r="2320" spans="1:80" s="15" customFormat="1" ht="18" customHeight="1">
      <c r="A2320" s="90"/>
      <c r="B2320" s="1178" t="s">
        <v>776</v>
      </c>
      <c r="C2320" s="1121"/>
      <c r="D2320" s="1121"/>
      <c r="E2320" s="1121"/>
      <c r="F2320" s="1121"/>
      <c r="G2320" s="1121"/>
      <c r="H2320" s="1121"/>
      <c r="I2320" s="1121"/>
      <c r="J2320" s="1121"/>
      <c r="K2320" s="1121"/>
      <c r="L2320" s="1121"/>
      <c r="M2320" s="1121"/>
      <c r="N2320" s="1121"/>
      <c r="O2320" s="1121"/>
      <c r="P2320" s="1121"/>
      <c r="Q2320" s="1121"/>
      <c r="R2320" s="1121"/>
      <c r="S2320" s="1121"/>
      <c r="T2320" s="1121"/>
      <c r="U2320" s="1121"/>
      <c r="V2320" s="1121"/>
      <c r="W2320" s="1121"/>
      <c r="X2320" s="1121"/>
      <c r="Y2320" s="1121"/>
      <c r="Z2320" s="1121"/>
      <c r="AA2320" s="1121"/>
      <c r="AB2320" s="1121"/>
      <c r="AC2320" s="1121"/>
      <c r="AD2320" s="1121"/>
      <c r="AE2320" s="1121"/>
      <c r="AF2320" s="1121"/>
      <c r="AG2320" s="1121"/>
      <c r="AH2320" s="1121"/>
      <c r="AI2320" s="1121"/>
      <c r="AJ2320" s="1121"/>
      <c r="AK2320" s="1121"/>
      <c r="AL2320" s="1121"/>
      <c r="AM2320" s="1121"/>
      <c r="AN2320" s="1121"/>
      <c r="AO2320" s="1121"/>
      <c r="AP2320" s="1121"/>
      <c r="AQ2320" s="1121"/>
      <c r="AR2320" s="1121"/>
      <c r="AS2320" s="1121"/>
      <c r="AT2320" s="1121"/>
      <c r="AU2320" s="1121"/>
      <c r="AV2320" s="1121"/>
      <c r="AW2320" s="1121"/>
      <c r="AX2320" s="1121"/>
      <c r="AY2320" s="1121"/>
      <c r="AZ2320" s="1121"/>
      <c r="BA2320" s="1121"/>
      <c r="BB2320" s="1121"/>
      <c r="BC2320" s="1121"/>
      <c r="BD2320" s="1121"/>
      <c r="BE2320" s="1121"/>
      <c r="BF2320" s="1121"/>
      <c r="BG2320" s="1121"/>
      <c r="BH2320" s="1121"/>
      <c r="BI2320" s="1121"/>
      <c r="BJ2320" s="1121"/>
      <c r="BK2320" s="1121"/>
      <c r="BL2320" s="1121"/>
      <c r="BM2320" s="103"/>
      <c r="BN2320" s="103"/>
      <c r="BO2320" s="103"/>
      <c r="BP2320" s="103"/>
      <c r="BQ2320" s="103"/>
      <c r="BR2320" s="103"/>
      <c r="BS2320" s="103"/>
      <c r="BT2320" s="103"/>
    </row>
    <row r="2321" spans="1:97" s="16" customFormat="1" ht="12.6" customHeight="1">
      <c r="A2321" s="25"/>
      <c r="B2321" s="969" t="s">
        <v>35</v>
      </c>
      <c r="C2321" s="970"/>
      <c r="D2321" s="971"/>
      <c r="E2321" s="908" t="s">
        <v>777</v>
      </c>
      <c r="F2321" s="909"/>
      <c r="G2321" s="909"/>
      <c r="H2321" s="909"/>
      <c r="I2321" s="909"/>
      <c r="J2321" s="909"/>
      <c r="K2321" s="909"/>
      <c r="L2321" s="909"/>
      <c r="M2321" s="909"/>
      <c r="N2321" s="909"/>
      <c r="O2321" s="909"/>
      <c r="P2321" s="909"/>
      <c r="Q2321" s="909"/>
      <c r="R2321" s="909"/>
      <c r="S2321" s="909"/>
      <c r="T2321" s="909"/>
      <c r="U2321" s="909"/>
      <c r="V2321" s="909"/>
      <c r="W2321" s="909"/>
      <c r="X2321" s="909"/>
      <c r="Y2321" s="909"/>
      <c r="Z2321" s="909"/>
      <c r="AA2321" s="909"/>
      <c r="AB2321" s="909"/>
      <c r="AC2321" s="909"/>
      <c r="AD2321" s="909"/>
      <c r="AE2321" s="909"/>
      <c r="AF2321" s="909"/>
      <c r="AG2321" s="909"/>
      <c r="AH2321" s="909"/>
      <c r="AI2321" s="909"/>
      <c r="AJ2321" s="909"/>
      <c r="AK2321" s="909"/>
      <c r="AL2321" s="909"/>
      <c r="AM2321" s="909"/>
      <c r="AN2321" s="909"/>
      <c r="AO2321" s="909"/>
      <c r="AP2321" s="909"/>
      <c r="AQ2321" s="909"/>
      <c r="AR2321" s="909"/>
      <c r="AS2321" s="909"/>
      <c r="AT2321" s="909"/>
      <c r="AU2321" s="909"/>
      <c r="AV2321" s="909"/>
      <c r="AW2321" s="909"/>
      <c r="AX2321" s="909"/>
      <c r="AY2321" s="909"/>
      <c r="AZ2321" s="909"/>
      <c r="BA2321" s="909"/>
      <c r="BB2321" s="909"/>
      <c r="BC2321" s="909"/>
      <c r="BD2321" s="909"/>
      <c r="BE2321" s="909"/>
      <c r="BF2321" s="910"/>
      <c r="BG2321" s="872"/>
      <c r="BH2321" s="873"/>
      <c r="BI2321" s="873"/>
      <c r="BJ2321" s="873"/>
      <c r="BK2321" s="873"/>
      <c r="BL2321" s="874"/>
      <c r="BM2321" s="137"/>
      <c r="BN2321" s="137"/>
      <c r="BO2321" s="137"/>
      <c r="BP2321" s="137"/>
      <c r="BQ2321" s="137"/>
      <c r="BR2321" s="137"/>
      <c r="BS2321" s="137"/>
      <c r="BT2321" s="137"/>
      <c r="BU2321" s="137"/>
      <c r="BV2321" s="137"/>
      <c r="BW2321" s="137"/>
      <c r="BX2321" s="137"/>
      <c r="BY2321" s="137"/>
      <c r="BZ2321" s="137"/>
      <c r="CA2321" s="137"/>
    </row>
    <row r="2322" spans="1:97" s="16" customFormat="1" ht="12.6" customHeight="1">
      <c r="A2322" s="25"/>
      <c r="B2322" s="972"/>
      <c r="C2322" s="973"/>
      <c r="D2322" s="974"/>
      <c r="E2322" s="911"/>
      <c r="F2322" s="912"/>
      <c r="G2322" s="912"/>
      <c r="H2322" s="912"/>
      <c r="I2322" s="912"/>
      <c r="J2322" s="912"/>
      <c r="K2322" s="912"/>
      <c r="L2322" s="912"/>
      <c r="M2322" s="912"/>
      <c r="N2322" s="912"/>
      <c r="O2322" s="912"/>
      <c r="P2322" s="912"/>
      <c r="Q2322" s="912"/>
      <c r="R2322" s="912"/>
      <c r="S2322" s="912"/>
      <c r="T2322" s="912"/>
      <c r="U2322" s="912"/>
      <c r="V2322" s="912"/>
      <c r="W2322" s="912"/>
      <c r="X2322" s="912"/>
      <c r="Y2322" s="912"/>
      <c r="Z2322" s="912"/>
      <c r="AA2322" s="912"/>
      <c r="AB2322" s="912"/>
      <c r="AC2322" s="912"/>
      <c r="AD2322" s="912"/>
      <c r="AE2322" s="912"/>
      <c r="AF2322" s="912"/>
      <c r="AG2322" s="912"/>
      <c r="AH2322" s="912"/>
      <c r="AI2322" s="912"/>
      <c r="AJ2322" s="912"/>
      <c r="AK2322" s="912"/>
      <c r="AL2322" s="912"/>
      <c r="AM2322" s="912"/>
      <c r="AN2322" s="912"/>
      <c r="AO2322" s="912"/>
      <c r="AP2322" s="912"/>
      <c r="AQ2322" s="912"/>
      <c r="AR2322" s="912"/>
      <c r="AS2322" s="912"/>
      <c r="AT2322" s="912"/>
      <c r="AU2322" s="912"/>
      <c r="AV2322" s="912"/>
      <c r="AW2322" s="912"/>
      <c r="AX2322" s="912"/>
      <c r="AY2322" s="912"/>
      <c r="AZ2322" s="912"/>
      <c r="BA2322" s="912"/>
      <c r="BB2322" s="912"/>
      <c r="BC2322" s="912"/>
      <c r="BD2322" s="912"/>
      <c r="BE2322" s="912"/>
      <c r="BF2322" s="913"/>
      <c r="BG2322" s="875"/>
      <c r="BH2322" s="876"/>
      <c r="BI2322" s="876"/>
      <c r="BJ2322" s="876"/>
      <c r="BK2322" s="876"/>
      <c r="BL2322" s="877"/>
      <c r="BM2322" s="137"/>
      <c r="BN2322" s="137"/>
      <c r="BO2322" s="137"/>
      <c r="BP2322" s="137"/>
      <c r="BQ2322" s="137"/>
      <c r="BR2322" s="137"/>
      <c r="BS2322" s="137"/>
      <c r="BT2322" s="137"/>
      <c r="BU2322" s="137"/>
      <c r="BV2322" s="137"/>
      <c r="BW2322" s="137"/>
      <c r="BX2322" s="137"/>
      <c r="BY2322" s="137"/>
      <c r="BZ2322" s="137"/>
      <c r="CA2322" s="137"/>
    </row>
    <row r="2323" spans="1:97" s="16" customFormat="1" ht="12.6" customHeight="1">
      <c r="A2323" s="25"/>
      <c r="B2323" s="972"/>
      <c r="C2323" s="973"/>
      <c r="D2323" s="974"/>
      <c r="E2323" s="920" t="s">
        <v>6</v>
      </c>
      <c r="F2323" s="921"/>
      <c r="G2323" s="912" t="s">
        <v>778</v>
      </c>
      <c r="H2323" s="912"/>
      <c r="I2323" s="912"/>
      <c r="J2323" s="912"/>
      <c r="K2323" s="912"/>
      <c r="L2323" s="912"/>
      <c r="M2323" s="912"/>
      <c r="N2323" s="912"/>
      <c r="O2323" s="912"/>
      <c r="P2323" s="912"/>
      <c r="Q2323" s="912"/>
      <c r="R2323" s="912"/>
      <c r="S2323" s="912"/>
      <c r="T2323" s="912"/>
      <c r="U2323" s="912"/>
      <c r="V2323" s="912"/>
      <c r="W2323" s="912"/>
      <c r="X2323" s="912"/>
      <c r="Y2323" s="912"/>
      <c r="Z2323" s="912"/>
      <c r="AA2323" s="912"/>
      <c r="AB2323" s="912"/>
      <c r="AC2323" s="912"/>
      <c r="AD2323" s="912"/>
      <c r="AE2323" s="912"/>
      <c r="AF2323" s="912"/>
      <c r="AG2323" s="912"/>
      <c r="AH2323" s="912"/>
      <c r="AI2323" s="912"/>
      <c r="AJ2323" s="912"/>
      <c r="AK2323" s="912"/>
      <c r="AL2323" s="912"/>
      <c r="AM2323" s="912"/>
      <c r="AN2323" s="912"/>
      <c r="AO2323" s="912"/>
      <c r="AP2323" s="912"/>
      <c r="AQ2323" s="912"/>
      <c r="AR2323" s="912"/>
      <c r="AS2323" s="912"/>
      <c r="AT2323" s="912"/>
      <c r="AU2323" s="912"/>
      <c r="AV2323" s="912"/>
      <c r="AW2323" s="912"/>
      <c r="AX2323" s="912"/>
      <c r="AY2323" s="912"/>
      <c r="AZ2323" s="912"/>
      <c r="BA2323" s="912"/>
      <c r="BB2323" s="912"/>
      <c r="BC2323" s="912"/>
      <c r="BD2323" s="912"/>
      <c r="BE2323" s="912"/>
      <c r="BF2323" s="913"/>
      <c r="BG2323" s="875"/>
      <c r="BH2323" s="876"/>
      <c r="BI2323" s="876"/>
      <c r="BJ2323" s="876"/>
      <c r="BK2323" s="876"/>
      <c r="BL2323" s="877"/>
      <c r="BM2323" s="137"/>
      <c r="BN2323" s="137"/>
      <c r="BO2323" s="137"/>
      <c r="BP2323" s="137"/>
      <c r="BQ2323" s="137"/>
      <c r="BR2323" s="137"/>
      <c r="BS2323" s="137"/>
      <c r="BT2323" s="137"/>
      <c r="BU2323" s="137"/>
      <c r="BV2323" s="137"/>
      <c r="BW2323" s="137"/>
      <c r="BX2323" s="137"/>
      <c r="BY2323" s="137"/>
      <c r="BZ2323" s="137"/>
      <c r="CA2323" s="137"/>
    </row>
    <row r="2324" spans="1:97" s="16" customFormat="1" ht="12.6" customHeight="1">
      <c r="A2324" s="25"/>
      <c r="B2324" s="972"/>
      <c r="C2324" s="973"/>
      <c r="D2324" s="974"/>
      <c r="E2324" s="403"/>
      <c r="F2324" s="404"/>
      <c r="G2324" s="912"/>
      <c r="H2324" s="912"/>
      <c r="I2324" s="912"/>
      <c r="J2324" s="912"/>
      <c r="K2324" s="912"/>
      <c r="L2324" s="912"/>
      <c r="M2324" s="912"/>
      <c r="N2324" s="912"/>
      <c r="O2324" s="912"/>
      <c r="P2324" s="912"/>
      <c r="Q2324" s="912"/>
      <c r="R2324" s="912"/>
      <c r="S2324" s="912"/>
      <c r="T2324" s="912"/>
      <c r="U2324" s="912"/>
      <c r="V2324" s="912"/>
      <c r="W2324" s="912"/>
      <c r="X2324" s="912"/>
      <c r="Y2324" s="912"/>
      <c r="Z2324" s="912"/>
      <c r="AA2324" s="912"/>
      <c r="AB2324" s="912"/>
      <c r="AC2324" s="912"/>
      <c r="AD2324" s="912"/>
      <c r="AE2324" s="912"/>
      <c r="AF2324" s="912"/>
      <c r="AG2324" s="912"/>
      <c r="AH2324" s="912"/>
      <c r="AI2324" s="912"/>
      <c r="AJ2324" s="912"/>
      <c r="AK2324" s="912"/>
      <c r="AL2324" s="912"/>
      <c r="AM2324" s="912"/>
      <c r="AN2324" s="912"/>
      <c r="AO2324" s="912"/>
      <c r="AP2324" s="912"/>
      <c r="AQ2324" s="912"/>
      <c r="AR2324" s="912"/>
      <c r="AS2324" s="912"/>
      <c r="AT2324" s="912"/>
      <c r="AU2324" s="912"/>
      <c r="AV2324" s="912"/>
      <c r="AW2324" s="912"/>
      <c r="AX2324" s="912"/>
      <c r="AY2324" s="912"/>
      <c r="AZ2324" s="912"/>
      <c r="BA2324" s="912"/>
      <c r="BB2324" s="912"/>
      <c r="BC2324" s="912"/>
      <c r="BD2324" s="912"/>
      <c r="BE2324" s="912"/>
      <c r="BF2324" s="913"/>
      <c r="BG2324" s="875"/>
      <c r="BH2324" s="876"/>
      <c r="BI2324" s="876"/>
      <c r="BJ2324" s="876"/>
      <c r="BK2324" s="876"/>
      <c r="BL2324" s="877"/>
      <c r="BM2324" s="137"/>
      <c r="BN2324" s="137"/>
      <c r="BO2324" s="137"/>
      <c r="BP2324" s="137"/>
      <c r="BQ2324" s="137"/>
      <c r="BR2324" s="137"/>
      <c r="BS2324" s="137"/>
      <c r="BT2324" s="137"/>
      <c r="BU2324" s="137"/>
      <c r="BV2324" s="137"/>
      <c r="BW2324" s="137"/>
      <c r="BX2324" s="137"/>
      <c r="BY2324" s="137"/>
      <c r="BZ2324" s="137"/>
      <c r="CA2324" s="137"/>
    </row>
    <row r="2325" spans="1:97" s="16" customFormat="1" ht="12.6" customHeight="1">
      <c r="A2325" s="25"/>
      <c r="B2325" s="972"/>
      <c r="C2325" s="973"/>
      <c r="D2325" s="974"/>
      <c r="E2325" s="920" t="s">
        <v>3</v>
      </c>
      <c r="F2325" s="921"/>
      <c r="G2325" s="912" t="s">
        <v>779</v>
      </c>
      <c r="H2325" s="912"/>
      <c r="I2325" s="912"/>
      <c r="J2325" s="912"/>
      <c r="K2325" s="912"/>
      <c r="L2325" s="912"/>
      <c r="M2325" s="912"/>
      <c r="N2325" s="912"/>
      <c r="O2325" s="912"/>
      <c r="P2325" s="912"/>
      <c r="Q2325" s="912"/>
      <c r="R2325" s="912"/>
      <c r="S2325" s="912"/>
      <c r="T2325" s="912"/>
      <c r="U2325" s="912"/>
      <c r="V2325" s="912"/>
      <c r="W2325" s="912"/>
      <c r="X2325" s="912"/>
      <c r="Y2325" s="912"/>
      <c r="Z2325" s="912"/>
      <c r="AA2325" s="912"/>
      <c r="AB2325" s="912"/>
      <c r="AC2325" s="912"/>
      <c r="AD2325" s="912"/>
      <c r="AE2325" s="912"/>
      <c r="AF2325" s="912"/>
      <c r="AG2325" s="912"/>
      <c r="AH2325" s="912"/>
      <c r="AI2325" s="912"/>
      <c r="AJ2325" s="912"/>
      <c r="AK2325" s="912"/>
      <c r="AL2325" s="912"/>
      <c r="AM2325" s="912"/>
      <c r="AN2325" s="912"/>
      <c r="AO2325" s="912"/>
      <c r="AP2325" s="912"/>
      <c r="AQ2325" s="912"/>
      <c r="AR2325" s="912"/>
      <c r="AS2325" s="912"/>
      <c r="AT2325" s="912"/>
      <c r="AU2325" s="912"/>
      <c r="AV2325" s="912"/>
      <c r="AW2325" s="912"/>
      <c r="AX2325" s="912"/>
      <c r="AY2325" s="912"/>
      <c r="AZ2325" s="912"/>
      <c r="BA2325" s="912"/>
      <c r="BB2325" s="912"/>
      <c r="BC2325" s="912"/>
      <c r="BD2325" s="912"/>
      <c r="BE2325" s="912"/>
      <c r="BF2325" s="913"/>
      <c r="BG2325" s="875"/>
      <c r="BH2325" s="876"/>
      <c r="BI2325" s="876"/>
      <c r="BJ2325" s="876"/>
      <c r="BK2325" s="876"/>
      <c r="BL2325" s="877"/>
      <c r="BM2325" s="137"/>
      <c r="BN2325" s="137"/>
      <c r="BO2325" s="137"/>
      <c r="BP2325" s="137"/>
      <c r="BQ2325" s="137"/>
      <c r="BR2325" s="137"/>
      <c r="BS2325" s="137"/>
      <c r="BT2325" s="137"/>
      <c r="BU2325" s="137"/>
      <c r="BV2325" s="137"/>
      <c r="BW2325" s="137"/>
      <c r="BX2325" s="137"/>
      <c r="BY2325" s="137"/>
      <c r="BZ2325" s="137"/>
      <c r="CA2325" s="137"/>
    </row>
    <row r="2326" spans="1:97" s="16" customFormat="1" ht="12.6" customHeight="1">
      <c r="A2326" s="25"/>
      <c r="B2326" s="972"/>
      <c r="C2326" s="973"/>
      <c r="D2326" s="974"/>
      <c r="E2326" s="403"/>
      <c r="F2326" s="404"/>
      <c r="G2326" s="912"/>
      <c r="H2326" s="912"/>
      <c r="I2326" s="912"/>
      <c r="J2326" s="912"/>
      <c r="K2326" s="912"/>
      <c r="L2326" s="912"/>
      <c r="M2326" s="912"/>
      <c r="N2326" s="912"/>
      <c r="O2326" s="912"/>
      <c r="P2326" s="912"/>
      <c r="Q2326" s="912"/>
      <c r="R2326" s="912"/>
      <c r="S2326" s="912"/>
      <c r="T2326" s="912"/>
      <c r="U2326" s="912"/>
      <c r="V2326" s="912"/>
      <c r="W2326" s="912"/>
      <c r="X2326" s="912"/>
      <c r="Y2326" s="912"/>
      <c r="Z2326" s="912"/>
      <c r="AA2326" s="912"/>
      <c r="AB2326" s="912"/>
      <c r="AC2326" s="912"/>
      <c r="AD2326" s="912"/>
      <c r="AE2326" s="912"/>
      <c r="AF2326" s="912"/>
      <c r="AG2326" s="912"/>
      <c r="AH2326" s="912"/>
      <c r="AI2326" s="912"/>
      <c r="AJ2326" s="912"/>
      <c r="AK2326" s="912"/>
      <c r="AL2326" s="912"/>
      <c r="AM2326" s="912"/>
      <c r="AN2326" s="912"/>
      <c r="AO2326" s="912"/>
      <c r="AP2326" s="912"/>
      <c r="AQ2326" s="912"/>
      <c r="AR2326" s="912"/>
      <c r="AS2326" s="912"/>
      <c r="AT2326" s="912"/>
      <c r="AU2326" s="912"/>
      <c r="AV2326" s="912"/>
      <c r="AW2326" s="912"/>
      <c r="AX2326" s="912"/>
      <c r="AY2326" s="912"/>
      <c r="AZ2326" s="912"/>
      <c r="BA2326" s="912"/>
      <c r="BB2326" s="912"/>
      <c r="BC2326" s="912"/>
      <c r="BD2326" s="912"/>
      <c r="BE2326" s="912"/>
      <c r="BF2326" s="913"/>
      <c r="BG2326" s="875"/>
      <c r="BH2326" s="876"/>
      <c r="BI2326" s="876"/>
      <c r="BJ2326" s="876"/>
      <c r="BK2326" s="876"/>
      <c r="BL2326" s="877"/>
      <c r="BM2326" s="137"/>
      <c r="BN2326" s="137"/>
      <c r="BO2326" s="137"/>
      <c r="BP2326" s="137"/>
      <c r="BQ2326" s="137"/>
      <c r="BR2326" s="137"/>
      <c r="BS2326" s="137"/>
      <c r="BT2326" s="137"/>
      <c r="BU2326" s="137"/>
      <c r="BV2326" s="137"/>
      <c r="BW2326" s="137"/>
      <c r="BX2326" s="137"/>
      <c r="BY2326" s="137"/>
      <c r="BZ2326" s="137"/>
      <c r="CA2326" s="137"/>
    </row>
    <row r="2327" spans="1:97" s="16" customFormat="1" ht="12.6" customHeight="1">
      <c r="A2327" s="25"/>
      <c r="B2327" s="972"/>
      <c r="C2327" s="973"/>
      <c r="D2327" s="974"/>
      <c r="E2327" s="917" t="s">
        <v>4</v>
      </c>
      <c r="F2327" s="918"/>
      <c r="G2327" s="886" t="s">
        <v>917</v>
      </c>
      <c r="H2327" s="886"/>
      <c r="I2327" s="886"/>
      <c r="J2327" s="886"/>
      <c r="K2327" s="886"/>
      <c r="L2327" s="886"/>
      <c r="M2327" s="886"/>
      <c r="N2327" s="886"/>
      <c r="O2327" s="886"/>
      <c r="P2327" s="886"/>
      <c r="Q2327" s="886"/>
      <c r="R2327" s="886"/>
      <c r="S2327" s="886"/>
      <c r="T2327" s="886"/>
      <c r="U2327" s="886"/>
      <c r="V2327" s="886"/>
      <c r="W2327" s="886"/>
      <c r="X2327" s="886"/>
      <c r="Y2327" s="886"/>
      <c r="Z2327" s="886"/>
      <c r="AA2327" s="886"/>
      <c r="AB2327" s="886"/>
      <c r="AC2327" s="886"/>
      <c r="AD2327" s="886"/>
      <c r="AE2327" s="886"/>
      <c r="AF2327" s="886"/>
      <c r="AG2327" s="886"/>
      <c r="AH2327" s="886"/>
      <c r="AI2327" s="886"/>
      <c r="AJ2327" s="886"/>
      <c r="AK2327" s="886"/>
      <c r="AL2327" s="886"/>
      <c r="AM2327" s="886"/>
      <c r="AN2327" s="886"/>
      <c r="AO2327" s="886"/>
      <c r="AP2327" s="886"/>
      <c r="AQ2327" s="886"/>
      <c r="AR2327" s="886"/>
      <c r="AS2327" s="886"/>
      <c r="AT2327" s="886"/>
      <c r="AU2327" s="886"/>
      <c r="AV2327" s="886"/>
      <c r="AW2327" s="886"/>
      <c r="AX2327" s="886"/>
      <c r="AY2327" s="886"/>
      <c r="AZ2327" s="886"/>
      <c r="BA2327" s="886"/>
      <c r="BB2327" s="886"/>
      <c r="BC2327" s="886"/>
      <c r="BD2327" s="886"/>
      <c r="BE2327" s="886"/>
      <c r="BF2327" s="919"/>
      <c r="BG2327" s="875"/>
      <c r="BH2327" s="876"/>
      <c r="BI2327" s="876"/>
      <c r="BJ2327" s="876"/>
      <c r="BK2327" s="876"/>
      <c r="BL2327" s="877"/>
      <c r="BM2327" s="137"/>
      <c r="BN2327" s="137"/>
      <c r="BO2327" s="137"/>
      <c r="BP2327" s="137"/>
      <c r="BQ2327" s="137"/>
      <c r="BR2327" s="137"/>
      <c r="BS2327" s="137"/>
      <c r="BT2327" s="137"/>
      <c r="BU2327" s="137"/>
      <c r="BV2327" s="137"/>
      <c r="BW2327" s="137"/>
      <c r="BX2327" s="137"/>
      <c r="BY2327" s="137"/>
      <c r="BZ2327" s="137"/>
      <c r="CA2327" s="137"/>
    </row>
    <row r="2328" spans="1:97" s="16" customFormat="1" ht="12.6" customHeight="1">
      <c r="A2328" s="25"/>
      <c r="B2328" s="972"/>
      <c r="C2328" s="973"/>
      <c r="D2328" s="974"/>
      <c r="E2328" s="499"/>
      <c r="F2328" s="500"/>
      <c r="G2328" s="886"/>
      <c r="H2328" s="886"/>
      <c r="I2328" s="886"/>
      <c r="J2328" s="886"/>
      <c r="K2328" s="886"/>
      <c r="L2328" s="886"/>
      <c r="M2328" s="886"/>
      <c r="N2328" s="886"/>
      <c r="O2328" s="886"/>
      <c r="P2328" s="886"/>
      <c r="Q2328" s="886"/>
      <c r="R2328" s="886"/>
      <c r="S2328" s="886"/>
      <c r="T2328" s="886"/>
      <c r="U2328" s="886"/>
      <c r="V2328" s="886"/>
      <c r="W2328" s="886"/>
      <c r="X2328" s="886"/>
      <c r="Y2328" s="886"/>
      <c r="Z2328" s="886"/>
      <c r="AA2328" s="886"/>
      <c r="AB2328" s="886"/>
      <c r="AC2328" s="886"/>
      <c r="AD2328" s="886"/>
      <c r="AE2328" s="886"/>
      <c r="AF2328" s="886"/>
      <c r="AG2328" s="886"/>
      <c r="AH2328" s="886"/>
      <c r="AI2328" s="886"/>
      <c r="AJ2328" s="886"/>
      <c r="AK2328" s="886"/>
      <c r="AL2328" s="886"/>
      <c r="AM2328" s="886"/>
      <c r="AN2328" s="886"/>
      <c r="AO2328" s="886"/>
      <c r="AP2328" s="886"/>
      <c r="AQ2328" s="886"/>
      <c r="AR2328" s="886"/>
      <c r="AS2328" s="886"/>
      <c r="AT2328" s="886"/>
      <c r="AU2328" s="886"/>
      <c r="AV2328" s="886"/>
      <c r="AW2328" s="886"/>
      <c r="AX2328" s="886"/>
      <c r="AY2328" s="886"/>
      <c r="AZ2328" s="886"/>
      <c r="BA2328" s="886"/>
      <c r="BB2328" s="886"/>
      <c r="BC2328" s="886"/>
      <c r="BD2328" s="886"/>
      <c r="BE2328" s="886"/>
      <c r="BF2328" s="919"/>
      <c r="BG2328" s="875"/>
      <c r="BH2328" s="876"/>
      <c r="BI2328" s="876"/>
      <c r="BJ2328" s="876"/>
      <c r="BK2328" s="876"/>
      <c r="BL2328" s="877"/>
      <c r="BM2328" s="137"/>
      <c r="BN2328" s="137"/>
      <c r="BO2328" s="137"/>
      <c r="BP2328" s="137"/>
      <c r="BQ2328" s="137"/>
      <c r="BR2328" s="137"/>
      <c r="BS2328" s="137"/>
      <c r="BT2328" s="137"/>
      <c r="BU2328" s="137"/>
      <c r="BV2328" s="137"/>
      <c r="BW2328" s="137"/>
      <c r="BX2328" s="137"/>
      <c r="BY2328" s="137"/>
      <c r="BZ2328" s="137"/>
      <c r="CA2328" s="137"/>
    </row>
    <row r="2329" spans="1:97" s="16" customFormat="1" ht="5.25" customHeight="1">
      <c r="A2329" s="25"/>
      <c r="B2329" s="975"/>
      <c r="C2329" s="976"/>
      <c r="D2329" s="977"/>
      <c r="E2329" s="499"/>
      <c r="F2329" s="500"/>
      <c r="G2329" s="496"/>
      <c r="H2329" s="496"/>
      <c r="I2329" s="496"/>
      <c r="J2329" s="496"/>
      <c r="K2329" s="496"/>
      <c r="L2329" s="496"/>
      <c r="M2329" s="496"/>
      <c r="N2329" s="496"/>
      <c r="O2329" s="496"/>
      <c r="P2329" s="496"/>
      <c r="Q2329" s="496"/>
      <c r="R2329" s="496"/>
      <c r="S2329" s="496"/>
      <c r="T2329" s="496"/>
      <c r="U2329" s="496"/>
      <c r="V2329" s="496"/>
      <c r="W2329" s="496"/>
      <c r="X2329" s="496"/>
      <c r="Y2329" s="496"/>
      <c r="Z2329" s="496"/>
      <c r="AA2329" s="496"/>
      <c r="AB2329" s="496"/>
      <c r="AC2329" s="496"/>
      <c r="AD2329" s="496"/>
      <c r="AE2329" s="496"/>
      <c r="AF2329" s="496"/>
      <c r="AG2329" s="496"/>
      <c r="AH2329" s="496"/>
      <c r="AI2329" s="496"/>
      <c r="AJ2329" s="496"/>
      <c r="AK2329" s="496"/>
      <c r="AL2329" s="496"/>
      <c r="AM2329" s="496"/>
      <c r="AN2329" s="496"/>
      <c r="AO2329" s="496"/>
      <c r="AP2329" s="496"/>
      <c r="AQ2329" s="496"/>
      <c r="AR2329" s="496"/>
      <c r="AS2329" s="496"/>
      <c r="AT2329" s="496"/>
      <c r="AU2329" s="496"/>
      <c r="AV2329" s="496"/>
      <c r="AW2329" s="496"/>
      <c r="AX2329" s="496"/>
      <c r="AY2329" s="496"/>
      <c r="AZ2329" s="496"/>
      <c r="BA2329" s="496"/>
      <c r="BB2329" s="496"/>
      <c r="BC2329" s="496"/>
      <c r="BD2329" s="496"/>
      <c r="BE2329" s="496"/>
      <c r="BF2329" s="497"/>
      <c r="BG2329" s="878"/>
      <c r="BH2329" s="879"/>
      <c r="BI2329" s="879"/>
      <c r="BJ2329" s="879"/>
      <c r="BK2329" s="879"/>
      <c r="BL2329" s="880"/>
      <c r="BM2329" s="137"/>
      <c r="BN2329" s="137"/>
      <c r="BO2329" s="137"/>
      <c r="BP2329" s="137"/>
      <c r="BQ2329" s="137"/>
      <c r="BR2329" s="137"/>
      <c r="BS2329" s="137"/>
      <c r="BT2329" s="137"/>
      <c r="BU2329" s="137"/>
      <c r="BV2329" s="137"/>
      <c r="BW2329" s="137"/>
      <c r="BX2329" s="137"/>
      <c r="BY2329" s="137"/>
      <c r="BZ2329" s="137"/>
      <c r="CA2329" s="137"/>
    </row>
    <row r="2330" spans="1:97" s="15" customFormat="1" ht="18" customHeight="1">
      <c r="A2330" s="90"/>
      <c r="B2330" s="1178" t="s">
        <v>780</v>
      </c>
      <c r="C2330" s="1121"/>
      <c r="D2330" s="1121"/>
      <c r="E2330" s="1121"/>
      <c r="F2330" s="1121"/>
      <c r="G2330" s="1121"/>
      <c r="H2330" s="1121"/>
      <c r="I2330" s="1121"/>
      <c r="J2330" s="1121"/>
      <c r="K2330" s="1121"/>
      <c r="L2330" s="1121"/>
      <c r="M2330" s="1121"/>
      <c r="N2330" s="1121"/>
      <c r="O2330" s="1121"/>
      <c r="P2330" s="1121"/>
      <c r="Q2330" s="1121"/>
      <c r="R2330" s="1121"/>
      <c r="S2330" s="1121"/>
      <c r="T2330" s="1121"/>
      <c r="U2330" s="1121"/>
      <c r="V2330" s="1121"/>
      <c r="W2330" s="1121"/>
      <c r="X2330" s="1121"/>
      <c r="Y2330" s="1121"/>
      <c r="Z2330" s="1121"/>
      <c r="AA2330" s="1121"/>
      <c r="AB2330" s="1121"/>
      <c r="AC2330" s="1121"/>
      <c r="AD2330" s="1121"/>
      <c r="AE2330" s="1121"/>
      <c r="AF2330" s="1121"/>
      <c r="AG2330" s="1121"/>
      <c r="AH2330" s="1121"/>
      <c r="AI2330" s="1121"/>
      <c r="AJ2330" s="1121"/>
      <c r="AK2330" s="1121"/>
      <c r="AL2330" s="1121"/>
      <c r="AM2330" s="1121"/>
      <c r="AN2330" s="1121"/>
      <c r="AO2330" s="1121"/>
      <c r="AP2330" s="1121"/>
      <c r="AQ2330" s="1121"/>
      <c r="AR2330" s="1121"/>
      <c r="AS2330" s="1121"/>
      <c r="AT2330" s="1121"/>
      <c r="AU2330" s="1121"/>
      <c r="AV2330" s="1121"/>
      <c r="AW2330" s="1121"/>
      <c r="AX2330" s="1121"/>
      <c r="AY2330" s="1121"/>
      <c r="AZ2330" s="1121"/>
      <c r="BA2330" s="1121"/>
      <c r="BB2330" s="1121"/>
      <c r="BC2330" s="1121"/>
      <c r="BD2330" s="1121"/>
      <c r="BE2330" s="1121"/>
      <c r="BF2330" s="1121"/>
      <c r="BG2330" s="1121"/>
      <c r="BH2330" s="1121"/>
      <c r="BI2330" s="1121"/>
      <c r="BJ2330" s="1121"/>
      <c r="BK2330" s="1121"/>
      <c r="BL2330" s="1121"/>
      <c r="BM2330" s="103"/>
      <c r="BN2330" s="103"/>
      <c r="BO2330" s="103"/>
      <c r="BP2330" s="103"/>
      <c r="BQ2330" s="103"/>
      <c r="BR2330" s="103"/>
      <c r="BS2330" s="103"/>
      <c r="BT2330" s="103"/>
    </row>
    <row r="2331" spans="1:97" s="16" customFormat="1" ht="12.6" customHeight="1">
      <c r="A2331" s="25"/>
      <c r="B2331" s="969" t="s">
        <v>36</v>
      </c>
      <c r="C2331" s="970"/>
      <c r="D2331" s="971"/>
      <c r="E2331" s="881" t="s">
        <v>918</v>
      </c>
      <c r="F2331" s="882"/>
      <c r="G2331" s="882"/>
      <c r="H2331" s="882"/>
      <c r="I2331" s="882"/>
      <c r="J2331" s="882"/>
      <c r="K2331" s="882"/>
      <c r="L2331" s="882"/>
      <c r="M2331" s="882"/>
      <c r="N2331" s="882"/>
      <c r="O2331" s="882"/>
      <c r="P2331" s="882"/>
      <c r="Q2331" s="882"/>
      <c r="R2331" s="882"/>
      <c r="S2331" s="882"/>
      <c r="T2331" s="882"/>
      <c r="U2331" s="882"/>
      <c r="V2331" s="882"/>
      <c r="W2331" s="882"/>
      <c r="X2331" s="882"/>
      <c r="Y2331" s="882"/>
      <c r="Z2331" s="882"/>
      <c r="AA2331" s="882"/>
      <c r="AB2331" s="882"/>
      <c r="AC2331" s="882"/>
      <c r="AD2331" s="882"/>
      <c r="AE2331" s="882"/>
      <c r="AF2331" s="882"/>
      <c r="AG2331" s="882"/>
      <c r="AH2331" s="882"/>
      <c r="AI2331" s="882"/>
      <c r="AJ2331" s="882"/>
      <c r="AK2331" s="882"/>
      <c r="AL2331" s="882"/>
      <c r="AM2331" s="882"/>
      <c r="AN2331" s="882"/>
      <c r="AO2331" s="882"/>
      <c r="AP2331" s="882"/>
      <c r="AQ2331" s="882"/>
      <c r="AR2331" s="882"/>
      <c r="AS2331" s="882"/>
      <c r="AT2331" s="882"/>
      <c r="AU2331" s="882"/>
      <c r="AV2331" s="882"/>
      <c r="AW2331" s="882"/>
      <c r="AX2331" s="882"/>
      <c r="AY2331" s="882"/>
      <c r="AZ2331" s="882"/>
      <c r="BA2331" s="882"/>
      <c r="BB2331" s="882"/>
      <c r="BC2331" s="882"/>
      <c r="BD2331" s="882"/>
      <c r="BE2331" s="882"/>
      <c r="BF2331" s="891"/>
      <c r="BG2331" s="899"/>
      <c r="BH2331" s="900"/>
      <c r="BI2331" s="900"/>
      <c r="BJ2331" s="900"/>
      <c r="BK2331" s="900"/>
      <c r="BL2331" s="901"/>
      <c r="BM2331" s="137"/>
      <c r="BN2331" s="137"/>
      <c r="BO2331" s="137"/>
      <c r="BP2331" s="137"/>
      <c r="BQ2331" s="137"/>
      <c r="BR2331" s="137"/>
      <c r="BS2331" s="137"/>
      <c r="BT2331" s="137"/>
      <c r="BU2331" s="137"/>
      <c r="BV2331" s="137"/>
      <c r="BW2331" s="137"/>
      <c r="BX2331" s="137"/>
      <c r="BY2331" s="137"/>
      <c r="BZ2331" s="137"/>
      <c r="CA2331" s="137"/>
    </row>
    <row r="2332" spans="1:97" s="16" customFormat="1" ht="12.6" customHeight="1">
      <c r="A2332" s="25"/>
      <c r="B2332" s="975"/>
      <c r="C2332" s="976"/>
      <c r="D2332" s="977"/>
      <c r="E2332" s="883"/>
      <c r="F2332" s="884"/>
      <c r="G2332" s="884"/>
      <c r="H2332" s="884"/>
      <c r="I2332" s="884"/>
      <c r="J2332" s="884"/>
      <c r="K2332" s="884"/>
      <c r="L2332" s="884"/>
      <c r="M2332" s="884"/>
      <c r="N2332" s="884"/>
      <c r="O2332" s="884"/>
      <c r="P2332" s="884"/>
      <c r="Q2332" s="884"/>
      <c r="R2332" s="884"/>
      <c r="S2332" s="884"/>
      <c r="T2332" s="884"/>
      <c r="U2332" s="884"/>
      <c r="V2332" s="884"/>
      <c r="W2332" s="884"/>
      <c r="X2332" s="884"/>
      <c r="Y2332" s="884"/>
      <c r="Z2332" s="884"/>
      <c r="AA2332" s="884"/>
      <c r="AB2332" s="884"/>
      <c r="AC2332" s="884"/>
      <c r="AD2332" s="884"/>
      <c r="AE2332" s="884"/>
      <c r="AF2332" s="884"/>
      <c r="AG2332" s="884"/>
      <c r="AH2332" s="884"/>
      <c r="AI2332" s="884"/>
      <c r="AJ2332" s="884"/>
      <c r="AK2332" s="884"/>
      <c r="AL2332" s="884"/>
      <c r="AM2332" s="884"/>
      <c r="AN2332" s="884"/>
      <c r="AO2332" s="884"/>
      <c r="AP2332" s="884"/>
      <c r="AQ2332" s="884"/>
      <c r="AR2332" s="884"/>
      <c r="AS2332" s="884"/>
      <c r="AT2332" s="884"/>
      <c r="AU2332" s="884"/>
      <c r="AV2332" s="884"/>
      <c r="AW2332" s="884"/>
      <c r="AX2332" s="884"/>
      <c r="AY2332" s="884"/>
      <c r="AZ2332" s="884"/>
      <c r="BA2332" s="884"/>
      <c r="BB2332" s="884"/>
      <c r="BC2332" s="884"/>
      <c r="BD2332" s="884"/>
      <c r="BE2332" s="884"/>
      <c r="BF2332" s="892"/>
      <c r="BG2332" s="905"/>
      <c r="BH2332" s="906"/>
      <c r="BI2332" s="906"/>
      <c r="BJ2332" s="906"/>
      <c r="BK2332" s="906"/>
      <c r="BL2332" s="907"/>
      <c r="BM2332" s="137"/>
      <c r="BN2332" s="137"/>
      <c r="BO2332" s="137"/>
      <c r="BP2332" s="137"/>
      <c r="BQ2332" s="137"/>
      <c r="BR2332" s="137"/>
      <c r="BS2332" s="137"/>
      <c r="BT2332" s="137"/>
      <c r="BU2332" s="137"/>
      <c r="BV2332" s="137"/>
      <c r="BW2332" s="137"/>
      <c r="BX2332" s="137"/>
      <c r="BY2332" s="137"/>
      <c r="BZ2332" s="137"/>
      <c r="CA2332" s="137"/>
    </row>
    <row r="2333" spans="1:97" s="827" customFormat="1" ht="9.75" customHeight="1">
      <c r="BG2333" s="828"/>
      <c r="BH2333" s="828"/>
      <c r="BI2333" s="828"/>
      <c r="BJ2333" s="828"/>
      <c r="BK2333" s="828"/>
      <c r="BL2333" s="829"/>
      <c r="BM2333" s="829"/>
      <c r="BN2333" s="829"/>
      <c r="BO2333" s="829"/>
      <c r="BP2333" s="829"/>
      <c r="BQ2333" s="829"/>
      <c r="BR2333" s="829"/>
      <c r="BS2333" s="829"/>
      <c r="BT2333" s="829"/>
      <c r="BU2333" s="829"/>
      <c r="BV2333" s="829"/>
      <c r="BW2333" s="829"/>
      <c r="BX2333" s="829"/>
      <c r="BY2333" s="829"/>
      <c r="BZ2333" s="829"/>
      <c r="CA2333" s="829"/>
    </row>
    <row r="2334" spans="1:97" s="830" customFormat="1" ht="12.75" customHeight="1">
      <c r="B2334" s="831"/>
      <c r="C2334" s="831"/>
      <c r="D2334" s="831"/>
      <c r="E2334" s="858" t="s">
        <v>1513</v>
      </c>
      <c r="F2334" s="859"/>
      <c r="G2334" s="859"/>
      <c r="H2334" s="859"/>
      <c r="I2334" s="859"/>
      <c r="J2334" s="859"/>
      <c r="K2334" s="859"/>
      <c r="L2334" s="859"/>
      <c r="M2334" s="859"/>
      <c r="N2334" s="859"/>
      <c r="O2334" s="859"/>
      <c r="P2334" s="859"/>
      <c r="Q2334" s="859"/>
      <c r="R2334" s="859"/>
      <c r="S2334" s="859"/>
      <c r="T2334" s="859"/>
      <c r="U2334" s="859"/>
      <c r="V2334" s="859"/>
      <c r="W2334" s="859"/>
      <c r="X2334" s="859"/>
      <c r="Y2334" s="859"/>
      <c r="Z2334" s="859"/>
      <c r="AA2334" s="859"/>
      <c r="AB2334" s="859"/>
      <c r="AC2334" s="859"/>
      <c r="AD2334" s="859"/>
      <c r="AE2334" s="860"/>
      <c r="AF2334" s="864"/>
      <c r="AG2334" s="865"/>
      <c r="AH2334" s="865"/>
      <c r="AI2334" s="865"/>
      <c r="AJ2334" s="865"/>
      <c r="AK2334" s="865"/>
      <c r="AL2334" s="865"/>
      <c r="AM2334" s="865"/>
      <c r="AN2334" s="865"/>
      <c r="AO2334" s="865"/>
      <c r="AP2334" s="866"/>
      <c r="AQ2334" s="870" t="s">
        <v>1514</v>
      </c>
      <c r="AR2334" s="870"/>
      <c r="AS2334" s="870"/>
      <c r="AT2334" s="870"/>
      <c r="AU2334" s="870"/>
      <c r="AV2334" s="870"/>
      <c r="AW2334" s="870"/>
      <c r="AX2334" s="870"/>
      <c r="AY2334" s="870"/>
      <c r="AZ2334" s="870"/>
      <c r="BA2334" s="870"/>
      <c r="BB2334" s="870"/>
      <c r="BC2334" s="870"/>
      <c r="BD2334" s="870"/>
      <c r="BE2334" s="870"/>
      <c r="BF2334" s="870"/>
      <c r="BG2334" s="832"/>
      <c r="BH2334" s="832"/>
      <c r="BI2334" s="832"/>
      <c r="BJ2334" s="832"/>
      <c r="BK2334" s="832"/>
      <c r="BL2334" s="832"/>
      <c r="BM2334" s="857" t="s">
        <v>82</v>
      </c>
      <c r="BN2334" s="857"/>
      <c r="BO2334" s="857"/>
      <c r="BP2334" s="857"/>
      <c r="BQ2334" s="857"/>
      <c r="BR2334" s="857"/>
      <c r="BS2334" s="857"/>
      <c r="BT2334" s="857"/>
      <c r="BU2334" s="857"/>
      <c r="BV2334" s="857"/>
      <c r="BW2334" s="857"/>
      <c r="BX2334" s="832"/>
      <c r="BY2334" s="832"/>
      <c r="BZ2334" s="832"/>
      <c r="CA2334" s="832"/>
      <c r="CB2334" s="832"/>
      <c r="CC2334" s="832"/>
      <c r="CD2334" s="832"/>
      <c r="CE2334" s="832"/>
      <c r="CF2334" s="832"/>
      <c r="CG2334" s="832"/>
      <c r="CH2334" s="832"/>
      <c r="CK2334" s="833"/>
      <c r="CL2334" s="834"/>
      <c r="CM2334" s="834"/>
      <c r="CN2334" s="834"/>
      <c r="CO2334" s="834"/>
      <c r="CP2334" s="834"/>
      <c r="CQ2334" s="834"/>
      <c r="CR2334" s="834"/>
      <c r="CS2334" s="834"/>
    </row>
    <row r="2335" spans="1:97" s="830" customFormat="1" ht="12.75" customHeight="1">
      <c r="B2335" s="831"/>
      <c r="C2335" s="831"/>
      <c r="D2335" s="831"/>
      <c r="E2335" s="861"/>
      <c r="F2335" s="862"/>
      <c r="G2335" s="862"/>
      <c r="H2335" s="862"/>
      <c r="I2335" s="862"/>
      <c r="J2335" s="862"/>
      <c r="K2335" s="862"/>
      <c r="L2335" s="862"/>
      <c r="M2335" s="862"/>
      <c r="N2335" s="862"/>
      <c r="O2335" s="862"/>
      <c r="P2335" s="862"/>
      <c r="Q2335" s="862"/>
      <c r="R2335" s="862"/>
      <c r="S2335" s="862"/>
      <c r="T2335" s="862"/>
      <c r="U2335" s="862"/>
      <c r="V2335" s="862"/>
      <c r="W2335" s="862"/>
      <c r="X2335" s="862"/>
      <c r="Y2335" s="862"/>
      <c r="Z2335" s="862"/>
      <c r="AA2335" s="862"/>
      <c r="AB2335" s="862"/>
      <c r="AC2335" s="862"/>
      <c r="AD2335" s="862"/>
      <c r="AE2335" s="863"/>
      <c r="AF2335" s="867"/>
      <c r="AG2335" s="868"/>
      <c r="AH2335" s="868"/>
      <c r="AI2335" s="868"/>
      <c r="AJ2335" s="868"/>
      <c r="AK2335" s="868"/>
      <c r="AL2335" s="868"/>
      <c r="AM2335" s="868"/>
      <c r="AN2335" s="868"/>
      <c r="AO2335" s="868"/>
      <c r="AP2335" s="869"/>
      <c r="AQ2335" s="870"/>
      <c r="AR2335" s="870"/>
      <c r="AS2335" s="870"/>
      <c r="AT2335" s="870"/>
      <c r="AU2335" s="870"/>
      <c r="AV2335" s="870"/>
      <c r="AW2335" s="870"/>
      <c r="AX2335" s="870"/>
      <c r="AY2335" s="870"/>
      <c r="AZ2335" s="870"/>
      <c r="BA2335" s="870"/>
      <c r="BB2335" s="870"/>
      <c r="BC2335" s="870"/>
      <c r="BD2335" s="870"/>
      <c r="BE2335" s="870"/>
      <c r="BF2335" s="870"/>
      <c r="BG2335" s="832"/>
      <c r="BH2335" s="832"/>
      <c r="BI2335" s="832"/>
      <c r="BJ2335" s="832"/>
      <c r="BK2335" s="832"/>
      <c r="BL2335" s="832"/>
      <c r="BM2335" s="832"/>
      <c r="BN2335" s="832"/>
      <c r="BO2335" s="832"/>
      <c r="BP2335" s="832"/>
      <c r="BQ2335" s="832"/>
      <c r="BR2335" s="832"/>
      <c r="BS2335" s="832"/>
      <c r="BT2335" s="832"/>
      <c r="BU2335" s="832"/>
      <c r="BV2335" s="832"/>
      <c r="BW2335" s="832"/>
      <c r="BX2335" s="832"/>
      <c r="BY2335" s="832"/>
      <c r="BZ2335" s="832"/>
      <c r="CA2335" s="832"/>
      <c r="CB2335" s="832"/>
      <c r="CC2335" s="832"/>
      <c r="CD2335" s="832"/>
      <c r="CE2335" s="832"/>
      <c r="CF2335" s="832"/>
      <c r="CG2335" s="832"/>
      <c r="CH2335" s="832"/>
      <c r="CK2335" s="833"/>
      <c r="CL2335" s="833"/>
      <c r="CM2335" s="833"/>
      <c r="CN2335" s="833"/>
      <c r="CO2335" s="833"/>
      <c r="CP2335" s="834"/>
      <c r="CQ2335" s="834"/>
      <c r="CR2335" s="834"/>
      <c r="CS2335" s="834"/>
    </row>
    <row r="2336" spans="1:97" s="35" customFormat="1" ht="12.6" customHeight="1">
      <c r="A2336" s="36"/>
      <c r="B2336" s="36"/>
      <c r="C2336" s="36"/>
      <c r="D2336" s="36"/>
      <c r="E2336" s="36"/>
      <c r="F2336" s="36"/>
      <c r="G2336" s="36"/>
      <c r="H2336" s="36"/>
      <c r="I2336" s="36"/>
      <c r="J2336" s="36"/>
      <c r="K2336" s="36"/>
      <c r="L2336" s="36"/>
      <c r="M2336" s="36"/>
      <c r="N2336" s="36"/>
      <c r="O2336" s="36"/>
      <c r="P2336" s="36"/>
      <c r="Q2336" s="36"/>
      <c r="R2336" s="36"/>
      <c r="S2336" s="36"/>
      <c r="BG2336" s="409"/>
      <c r="BH2336" s="409"/>
      <c r="BI2336" s="409"/>
      <c r="BJ2336" s="409"/>
      <c r="BK2336" s="409"/>
      <c r="BL2336" s="130"/>
      <c r="BM2336" s="130"/>
      <c r="BN2336" s="130"/>
      <c r="BO2336" s="130"/>
      <c r="BP2336" s="130"/>
      <c r="BQ2336" s="130"/>
      <c r="BR2336" s="130"/>
      <c r="BS2336" s="130"/>
      <c r="BT2336" s="130"/>
      <c r="BU2336" s="130"/>
      <c r="BV2336" s="130"/>
      <c r="BW2336" s="130"/>
      <c r="BX2336" s="130"/>
      <c r="BY2336" s="130"/>
      <c r="BZ2336" s="130"/>
      <c r="CA2336" s="130"/>
    </row>
    <row r="2337" spans="1:97" s="400" customFormat="1" ht="18.75" customHeight="1">
      <c r="A2337" s="90" t="s">
        <v>1082</v>
      </c>
      <c r="B2337" s="90"/>
      <c r="C2337" s="90"/>
      <c r="D2337" s="11"/>
      <c r="E2337" s="12"/>
      <c r="F2337" s="12"/>
      <c r="G2337" s="12"/>
      <c r="H2337" s="12"/>
      <c r="I2337" s="12"/>
      <c r="J2337" s="12"/>
      <c r="K2337" s="12"/>
      <c r="L2337" s="12"/>
      <c r="M2337" s="12"/>
      <c r="N2337" s="12"/>
      <c r="O2337" s="12"/>
      <c r="P2337" s="12"/>
      <c r="Q2337" s="12"/>
      <c r="R2337" s="12"/>
      <c r="S2337" s="12"/>
      <c r="T2337" s="12"/>
      <c r="U2337" s="12"/>
      <c r="V2337" s="12"/>
      <c r="W2337" s="13"/>
      <c r="X2337" s="13"/>
      <c r="Y2337" s="13"/>
      <c r="Z2337" s="13"/>
      <c r="AA2337" s="13"/>
      <c r="AB2337" s="13"/>
      <c r="AC2337" s="13"/>
      <c r="AD2337" s="13"/>
      <c r="AE2337" s="13"/>
      <c r="AF2337" s="13"/>
      <c r="AG2337" s="13"/>
      <c r="AH2337" s="13"/>
      <c r="AI2337" s="13"/>
      <c r="AJ2337" s="13"/>
      <c r="AK2337" s="13"/>
      <c r="AL2337" s="13"/>
      <c r="AM2337" s="13"/>
      <c r="AN2337" s="13"/>
      <c r="AO2337" s="13"/>
      <c r="AP2337" s="13"/>
      <c r="AQ2337" s="14"/>
      <c r="AR2337" s="14"/>
      <c r="AS2337" s="14"/>
      <c r="AT2337" s="14"/>
      <c r="AU2337" s="14"/>
      <c r="AV2337" s="14"/>
      <c r="AW2337" s="14"/>
      <c r="AX2337" s="14"/>
      <c r="AY2337" s="14"/>
      <c r="AZ2337" s="14"/>
      <c r="BA2337" s="14"/>
      <c r="BB2337" s="14"/>
      <c r="BC2337" s="14"/>
      <c r="BD2337" s="14"/>
      <c r="BE2337" s="14"/>
      <c r="BF2337" s="14"/>
      <c r="BG2337" s="311"/>
      <c r="BH2337" s="311"/>
      <c r="BI2337" s="311"/>
      <c r="BJ2337" s="311"/>
      <c r="BK2337" s="311"/>
    </row>
    <row r="2338" spans="1:97" s="400" customFormat="1" ht="12.6" customHeight="1">
      <c r="A2338" s="25"/>
      <c r="B2338" s="969" t="s">
        <v>30</v>
      </c>
      <c r="C2338" s="970"/>
      <c r="D2338" s="971"/>
      <c r="E2338" s="881" t="s">
        <v>919</v>
      </c>
      <c r="F2338" s="882"/>
      <c r="G2338" s="882"/>
      <c r="H2338" s="882"/>
      <c r="I2338" s="882"/>
      <c r="J2338" s="882"/>
      <c r="K2338" s="882"/>
      <c r="L2338" s="882"/>
      <c r="M2338" s="882"/>
      <c r="N2338" s="882"/>
      <c r="O2338" s="882"/>
      <c r="P2338" s="882"/>
      <c r="Q2338" s="882"/>
      <c r="R2338" s="882"/>
      <c r="S2338" s="882"/>
      <c r="T2338" s="882"/>
      <c r="U2338" s="882"/>
      <c r="V2338" s="882"/>
      <c r="W2338" s="882"/>
      <c r="X2338" s="882"/>
      <c r="Y2338" s="882"/>
      <c r="Z2338" s="882"/>
      <c r="AA2338" s="882"/>
      <c r="AB2338" s="882"/>
      <c r="AC2338" s="882"/>
      <c r="AD2338" s="882"/>
      <c r="AE2338" s="882"/>
      <c r="AF2338" s="882"/>
      <c r="AG2338" s="882"/>
      <c r="AH2338" s="882"/>
      <c r="AI2338" s="882"/>
      <c r="AJ2338" s="882"/>
      <c r="AK2338" s="882"/>
      <c r="AL2338" s="882"/>
      <c r="AM2338" s="882"/>
      <c r="AN2338" s="882"/>
      <c r="AO2338" s="882"/>
      <c r="AP2338" s="882"/>
      <c r="AQ2338" s="882"/>
      <c r="AR2338" s="882"/>
      <c r="AS2338" s="882"/>
      <c r="AT2338" s="882"/>
      <c r="AU2338" s="882"/>
      <c r="AV2338" s="882"/>
      <c r="AW2338" s="882"/>
      <c r="AX2338" s="882"/>
      <c r="AY2338" s="882"/>
      <c r="AZ2338" s="882"/>
      <c r="BA2338" s="882"/>
      <c r="BB2338" s="882"/>
      <c r="BC2338" s="882"/>
      <c r="BD2338" s="882"/>
      <c r="BE2338" s="882"/>
      <c r="BF2338" s="891"/>
      <c r="BG2338" s="922"/>
      <c r="BH2338" s="923"/>
      <c r="BI2338" s="923"/>
      <c r="BJ2338" s="923"/>
      <c r="BK2338" s="923"/>
      <c r="BL2338" s="924"/>
    </row>
    <row r="2339" spans="1:97" s="400" customFormat="1" ht="12.6" customHeight="1">
      <c r="A2339" s="25"/>
      <c r="B2339" s="972"/>
      <c r="C2339" s="973"/>
      <c r="D2339" s="974"/>
      <c r="E2339" s="1027"/>
      <c r="F2339" s="886"/>
      <c r="G2339" s="886"/>
      <c r="H2339" s="886"/>
      <c r="I2339" s="886"/>
      <c r="J2339" s="886"/>
      <c r="K2339" s="886"/>
      <c r="L2339" s="886"/>
      <c r="M2339" s="886"/>
      <c r="N2339" s="886"/>
      <c r="O2339" s="886"/>
      <c r="P2339" s="886"/>
      <c r="Q2339" s="886"/>
      <c r="R2339" s="886"/>
      <c r="S2339" s="886"/>
      <c r="T2339" s="886"/>
      <c r="U2339" s="886"/>
      <c r="V2339" s="886"/>
      <c r="W2339" s="886"/>
      <c r="X2339" s="886"/>
      <c r="Y2339" s="886"/>
      <c r="Z2339" s="886"/>
      <c r="AA2339" s="886"/>
      <c r="AB2339" s="886"/>
      <c r="AC2339" s="886"/>
      <c r="AD2339" s="886"/>
      <c r="AE2339" s="886"/>
      <c r="AF2339" s="886"/>
      <c r="AG2339" s="886"/>
      <c r="AH2339" s="886"/>
      <c r="AI2339" s="886"/>
      <c r="AJ2339" s="886"/>
      <c r="AK2339" s="886"/>
      <c r="AL2339" s="886"/>
      <c r="AM2339" s="886"/>
      <c r="AN2339" s="886"/>
      <c r="AO2339" s="886"/>
      <c r="AP2339" s="886"/>
      <c r="AQ2339" s="886"/>
      <c r="AR2339" s="886"/>
      <c r="AS2339" s="886"/>
      <c r="AT2339" s="886"/>
      <c r="AU2339" s="886"/>
      <c r="AV2339" s="886"/>
      <c r="AW2339" s="886"/>
      <c r="AX2339" s="886"/>
      <c r="AY2339" s="886"/>
      <c r="AZ2339" s="886"/>
      <c r="BA2339" s="886"/>
      <c r="BB2339" s="886"/>
      <c r="BC2339" s="886"/>
      <c r="BD2339" s="886"/>
      <c r="BE2339" s="886"/>
      <c r="BF2339" s="919"/>
      <c r="BG2339" s="922"/>
      <c r="BH2339" s="923"/>
      <c r="BI2339" s="923"/>
      <c r="BJ2339" s="923"/>
      <c r="BK2339" s="923"/>
      <c r="BL2339" s="924"/>
    </row>
    <row r="2340" spans="1:97" s="400" customFormat="1" ht="12.6" customHeight="1">
      <c r="A2340" s="25"/>
      <c r="B2340" s="972"/>
      <c r="C2340" s="973"/>
      <c r="D2340" s="974"/>
      <c r="E2340" s="1027"/>
      <c r="F2340" s="886"/>
      <c r="G2340" s="886"/>
      <c r="H2340" s="886"/>
      <c r="I2340" s="886"/>
      <c r="J2340" s="886"/>
      <c r="K2340" s="886"/>
      <c r="L2340" s="886"/>
      <c r="M2340" s="886"/>
      <c r="N2340" s="886"/>
      <c r="O2340" s="886"/>
      <c r="P2340" s="886"/>
      <c r="Q2340" s="886"/>
      <c r="R2340" s="886"/>
      <c r="S2340" s="886"/>
      <c r="T2340" s="886"/>
      <c r="U2340" s="886"/>
      <c r="V2340" s="886"/>
      <c r="W2340" s="886"/>
      <c r="X2340" s="886"/>
      <c r="Y2340" s="886"/>
      <c r="Z2340" s="886"/>
      <c r="AA2340" s="886"/>
      <c r="AB2340" s="886"/>
      <c r="AC2340" s="886"/>
      <c r="AD2340" s="886"/>
      <c r="AE2340" s="886"/>
      <c r="AF2340" s="886"/>
      <c r="AG2340" s="886"/>
      <c r="AH2340" s="886"/>
      <c r="AI2340" s="886"/>
      <c r="AJ2340" s="886"/>
      <c r="AK2340" s="886"/>
      <c r="AL2340" s="886"/>
      <c r="AM2340" s="886"/>
      <c r="AN2340" s="886"/>
      <c r="AO2340" s="886"/>
      <c r="AP2340" s="886"/>
      <c r="AQ2340" s="886"/>
      <c r="AR2340" s="886"/>
      <c r="AS2340" s="886"/>
      <c r="AT2340" s="886"/>
      <c r="AU2340" s="886"/>
      <c r="AV2340" s="886"/>
      <c r="AW2340" s="886"/>
      <c r="AX2340" s="886"/>
      <c r="AY2340" s="886"/>
      <c r="AZ2340" s="886"/>
      <c r="BA2340" s="886"/>
      <c r="BB2340" s="886"/>
      <c r="BC2340" s="886"/>
      <c r="BD2340" s="886"/>
      <c r="BE2340" s="886"/>
      <c r="BF2340" s="919"/>
      <c r="BG2340" s="922"/>
      <c r="BH2340" s="923"/>
      <c r="BI2340" s="923"/>
      <c r="BJ2340" s="923"/>
      <c r="BK2340" s="923"/>
      <c r="BL2340" s="924"/>
    </row>
    <row r="2341" spans="1:97" s="400" customFormat="1" ht="12.6" customHeight="1">
      <c r="A2341" s="25"/>
      <c r="B2341" s="972"/>
      <c r="C2341" s="973"/>
      <c r="D2341" s="974"/>
      <c r="E2341" s="1027"/>
      <c r="F2341" s="886"/>
      <c r="G2341" s="886"/>
      <c r="H2341" s="886"/>
      <c r="I2341" s="886"/>
      <c r="J2341" s="886"/>
      <c r="K2341" s="886"/>
      <c r="L2341" s="886"/>
      <c r="M2341" s="886"/>
      <c r="N2341" s="886"/>
      <c r="O2341" s="886"/>
      <c r="P2341" s="886"/>
      <c r="Q2341" s="886"/>
      <c r="R2341" s="886"/>
      <c r="S2341" s="886"/>
      <c r="T2341" s="886"/>
      <c r="U2341" s="886"/>
      <c r="V2341" s="886"/>
      <c r="W2341" s="886"/>
      <c r="X2341" s="886"/>
      <c r="Y2341" s="886"/>
      <c r="Z2341" s="886"/>
      <c r="AA2341" s="886"/>
      <c r="AB2341" s="886"/>
      <c r="AC2341" s="886"/>
      <c r="AD2341" s="886"/>
      <c r="AE2341" s="886"/>
      <c r="AF2341" s="886"/>
      <c r="AG2341" s="886"/>
      <c r="AH2341" s="886"/>
      <c r="AI2341" s="886"/>
      <c r="AJ2341" s="886"/>
      <c r="AK2341" s="886"/>
      <c r="AL2341" s="886"/>
      <c r="AM2341" s="886"/>
      <c r="AN2341" s="886"/>
      <c r="AO2341" s="886"/>
      <c r="AP2341" s="886"/>
      <c r="AQ2341" s="886"/>
      <c r="AR2341" s="886"/>
      <c r="AS2341" s="886"/>
      <c r="AT2341" s="886"/>
      <c r="AU2341" s="886"/>
      <c r="AV2341" s="886"/>
      <c r="AW2341" s="886"/>
      <c r="AX2341" s="886"/>
      <c r="AY2341" s="886"/>
      <c r="AZ2341" s="886"/>
      <c r="BA2341" s="886"/>
      <c r="BB2341" s="886"/>
      <c r="BC2341" s="886"/>
      <c r="BD2341" s="886"/>
      <c r="BE2341" s="886"/>
      <c r="BF2341" s="919"/>
      <c r="BG2341" s="922"/>
      <c r="BH2341" s="923"/>
      <c r="BI2341" s="923"/>
      <c r="BJ2341" s="923"/>
      <c r="BK2341" s="923"/>
      <c r="BL2341" s="924"/>
    </row>
    <row r="2342" spans="1:97" s="400" customFormat="1" ht="12.6" customHeight="1">
      <c r="A2342" s="25"/>
      <c r="B2342" s="975"/>
      <c r="C2342" s="976"/>
      <c r="D2342" s="977"/>
      <c r="E2342" s="883"/>
      <c r="F2342" s="884"/>
      <c r="G2342" s="884"/>
      <c r="H2342" s="884"/>
      <c r="I2342" s="884"/>
      <c r="J2342" s="884"/>
      <c r="K2342" s="884"/>
      <c r="L2342" s="884"/>
      <c r="M2342" s="884"/>
      <c r="N2342" s="884"/>
      <c r="O2342" s="884"/>
      <c r="P2342" s="884"/>
      <c r="Q2342" s="884"/>
      <c r="R2342" s="884"/>
      <c r="S2342" s="884"/>
      <c r="T2342" s="884"/>
      <c r="U2342" s="884"/>
      <c r="V2342" s="884"/>
      <c r="W2342" s="884"/>
      <c r="X2342" s="884"/>
      <c r="Y2342" s="884"/>
      <c r="Z2342" s="884"/>
      <c r="AA2342" s="884"/>
      <c r="AB2342" s="884"/>
      <c r="AC2342" s="884"/>
      <c r="AD2342" s="884"/>
      <c r="AE2342" s="884"/>
      <c r="AF2342" s="884"/>
      <c r="AG2342" s="884"/>
      <c r="AH2342" s="884"/>
      <c r="AI2342" s="884"/>
      <c r="AJ2342" s="884"/>
      <c r="AK2342" s="884"/>
      <c r="AL2342" s="884"/>
      <c r="AM2342" s="884"/>
      <c r="AN2342" s="884"/>
      <c r="AO2342" s="884"/>
      <c r="AP2342" s="884"/>
      <c r="AQ2342" s="884"/>
      <c r="AR2342" s="884"/>
      <c r="AS2342" s="884"/>
      <c r="AT2342" s="884"/>
      <c r="AU2342" s="884"/>
      <c r="AV2342" s="884"/>
      <c r="AW2342" s="884"/>
      <c r="AX2342" s="884"/>
      <c r="AY2342" s="884"/>
      <c r="AZ2342" s="884"/>
      <c r="BA2342" s="884"/>
      <c r="BB2342" s="884"/>
      <c r="BC2342" s="884"/>
      <c r="BD2342" s="884"/>
      <c r="BE2342" s="884"/>
      <c r="BF2342" s="892"/>
      <c r="BG2342" s="922"/>
      <c r="BH2342" s="923"/>
      <c r="BI2342" s="923"/>
      <c r="BJ2342" s="923"/>
      <c r="BK2342" s="923"/>
      <c r="BL2342" s="924"/>
    </row>
    <row r="2343" spans="1:97" s="400" customFormat="1" ht="12.6" customHeight="1">
      <c r="A2343" s="25"/>
      <c r="B2343" s="969" t="s">
        <v>33</v>
      </c>
      <c r="C2343" s="970"/>
      <c r="D2343" s="971"/>
      <c r="E2343" s="881" t="s">
        <v>781</v>
      </c>
      <c r="F2343" s="882"/>
      <c r="G2343" s="882"/>
      <c r="H2343" s="882"/>
      <c r="I2343" s="882"/>
      <c r="J2343" s="882"/>
      <c r="K2343" s="882"/>
      <c r="L2343" s="882"/>
      <c r="M2343" s="882"/>
      <c r="N2343" s="882"/>
      <c r="O2343" s="882"/>
      <c r="P2343" s="882"/>
      <c r="Q2343" s="882"/>
      <c r="R2343" s="882"/>
      <c r="S2343" s="882"/>
      <c r="T2343" s="882"/>
      <c r="U2343" s="882"/>
      <c r="V2343" s="882"/>
      <c r="W2343" s="882"/>
      <c r="X2343" s="882"/>
      <c r="Y2343" s="882"/>
      <c r="Z2343" s="882"/>
      <c r="AA2343" s="882"/>
      <c r="AB2343" s="882"/>
      <c r="AC2343" s="882"/>
      <c r="AD2343" s="882"/>
      <c r="AE2343" s="882"/>
      <c r="AF2343" s="882"/>
      <c r="AG2343" s="882"/>
      <c r="AH2343" s="882"/>
      <c r="AI2343" s="882"/>
      <c r="AJ2343" s="882"/>
      <c r="AK2343" s="882"/>
      <c r="AL2343" s="882"/>
      <c r="AM2343" s="882"/>
      <c r="AN2343" s="882"/>
      <c r="AO2343" s="882"/>
      <c r="AP2343" s="882"/>
      <c r="AQ2343" s="882"/>
      <c r="AR2343" s="882"/>
      <c r="AS2343" s="882"/>
      <c r="AT2343" s="882"/>
      <c r="AU2343" s="882"/>
      <c r="AV2343" s="882"/>
      <c r="AW2343" s="882"/>
      <c r="AX2343" s="882"/>
      <c r="AY2343" s="882"/>
      <c r="AZ2343" s="882"/>
      <c r="BA2343" s="882"/>
      <c r="BB2343" s="882"/>
      <c r="BC2343" s="882"/>
      <c r="BD2343" s="882"/>
      <c r="BE2343" s="882"/>
      <c r="BF2343" s="891"/>
      <c r="BG2343" s="922"/>
      <c r="BH2343" s="923"/>
      <c r="BI2343" s="923"/>
      <c r="BJ2343" s="923"/>
      <c r="BK2343" s="923"/>
      <c r="BL2343" s="924"/>
    </row>
    <row r="2344" spans="1:97" s="400" customFormat="1" ht="12.6" customHeight="1">
      <c r="A2344" s="25"/>
      <c r="B2344" s="972"/>
      <c r="C2344" s="973"/>
      <c r="D2344" s="974"/>
      <c r="E2344" s="1027"/>
      <c r="F2344" s="886"/>
      <c r="G2344" s="886"/>
      <c r="H2344" s="886"/>
      <c r="I2344" s="886"/>
      <c r="J2344" s="886"/>
      <c r="K2344" s="886"/>
      <c r="L2344" s="886"/>
      <c r="M2344" s="886"/>
      <c r="N2344" s="886"/>
      <c r="O2344" s="886"/>
      <c r="P2344" s="886"/>
      <c r="Q2344" s="886"/>
      <c r="R2344" s="886"/>
      <c r="S2344" s="886"/>
      <c r="T2344" s="886"/>
      <c r="U2344" s="886"/>
      <c r="V2344" s="886"/>
      <c r="W2344" s="886"/>
      <c r="X2344" s="886"/>
      <c r="Y2344" s="886"/>
      <c r="Z2344" s="886"/>
      <c r="AA2344" s="886"/>
      <c r="AB2344" s="886"/>
      <c r="AC2344" s="886"/>
      <c r="AD2344" s="886"/>
      <c r="AE2344" s="886"/>
      <c r="AF2344" s="886"/>
      <c r="AG2344" s="886"/>
      <c r="AH2344" s="886"/>
      <c r="AI2344" s="886"/>
      <c r="AJ2344" s="886"/>
      <c r="AK2344" s="886"/>
      <c r="AL2344" s="886"/>
      <c r="AM2344" s="886"/>
      <c r="AN2344" s="886"/>
      <c r="AO2344" s="886"/>
      <c r="AP2344" s="886"/>
      <c r="AQ2344" s="886"/>
      <c r="AR2344" s="886"/>
      <c r="AS2344" s="886"/>
      <c r="AT2344" s="886"/>
      <c r="AU2344" s="886"/>
      <c r="AV2344" s="886"/>
      <c r="AW2344" s="886"/>
      <c r="AX2344" s="886"/>
      <c r="AY2344" s="886"/>
      <c r="AZ2344" s="886"/>
      <c r="BA2344" s="886"/>
      <c r="BB2344" s="886"/>
      <c r="BC2344" s="886"/>
      <c r="BD2344" s="886"/>
      <c r="BE2344" s="886"/>
      <c r="BF2344" s="919"/>
      <c r="BG2344" s="922"/>
      <c r="BH2344" s="923"/>
      <c r="BI2344" s="923"/>
      <c r="BJ2344" s="923"/>
      <c r="BK2344" s="923"/>
      <c r="BL2344" s="924"/>
    </row>
    <row r="2345" spans="1:97" s="400" customFormat="1" ht="12.6" customHeight="1">
      <c r="A2345" s="25"/>
      <c r="B2345" s="972"/>
      <c r="C2345" s="973"/>
      <c r="D2345" s="974"/>
      <c r="E2345" s="1027"/>
      <c r="F2345" s="886"/>
      <c r="G2345" s="886"/>
      <c r="H2345" s="886"/>
      <c r="I2345" s="886"/>
      <c r="J2345" s="886"/>
      <c r="K2345" s="886"/>
      <c r="L2345" s="886"/>
      <c r="M2345" s="886"/>
      <c r="N2345" s="886"/>
      <c r="O2345" s="886"/>
      <c r="P2345" s="886"/>
      <c r="Q2345" s="886"/>
      <c r="R2345" s="886"/>
      <c r="S2345" s="886"/>
      <c r="T2345" s="886"/>
      <c r="U2345" s="886"/>
      <c r="V2345" s="886"/>
      <c r="W2345" s="886"/>
      <c r="X2345" s="886"/>
      <c r="Y2345" s="886"/>
      <c r="Z2345" s="886"/>
      <c r="AA2345" s="886"/>
      <c r="AB2345" s="886"/>
      <c r="AC2345" s="886"/>
      <c r="AD2345" s="886"/>
      <c r="AE2345" s="886"/>
      <c r="AF2345" s="886"/>
      <c r="AG2345" s="886"/>
      <c r="AH2345" s="886"/>
      <c r="AI2345" s="886"/>
      <c r="AJ2345" s="886"/>
      <c r="AK2345" s="886"/>
      <c r="AL2345" s="886"/>
      <c r="AM2345" s="886"/>
      <c r="AN2345" s="886"/>
      <c r="AO2345" s="886"/>
      <c r="AP2345" s="886"/>
      <c r="AQ2345" s="886"/>
      <c r="AR2345" s="886"/>
      <c r="AS2345" s="886"/>
      <c r="AT2345" s="886"/>
      <c r="AU2345" s="886"/>
      <c r="AV2345" s="886"/>
      <c r="AW2345" s="886"/>
      <c r="AX2345" s="886"/>
      <c r="AY2345" s="886"/>
      <c r="AZ2345" s="886"/>
      <c r="BA2345" s="886"/>
      <c r="BB2345" s="886"/>
      <c r="BC2345" s="886"/>
      <c r="BD2345" s="886"/>
      <c r="BE2345" s="886"/>
      <c r="BF2345" s="919"/>
      <c r="BG2345" s="922"/>
      <c r="BH2345" s="923"/>
      <c r="BI2345" s="923"/>
      <c r="BJ2345" s="923"/>
      <c r="BK2345" s="923"/>
      <c r="BL2345" s="924"/>
    </row>
    <row r="2346" spans="1:97" s="400" customFormat="1" ht="12.6" customHeight="1">
      <c r="A2346" s="25"/>
      <c r="B2346" s="975"/>
      <c r="C2346" s="976"/>
      <c r="D2346" s="977"/>
      <c r="E2346" s="883"/>
      <c r="F2346" s="884"/>
      <c r="G2346" s="884"/>
      <c r="H2346" s="884"/>
      <c r="I2346" s="884"/>
      <c r="J2346" s="884"/>
      <c r="K2346" s="884"/>
      <c r="L2346" s="884"/>
      <c r="M2346" s="884"/>
      <c r="N2346" s="884"/>
      <c r="O2346" s="884"/>
      <c r="P2346" s="884"/>
      <c r="Q2346" s="884"/>
      <c r="R2346" s="884"/>
      <c r="S2346" s="884"/>
      <c r="T2346" s="884"/>
      <c r="U2346" s="884"/>
      <c r="V2346" s="884"/>
      <c r="W2346" s="884"/>
      <c r="X2346" s="884"/>
      <c r="Y2346" s="884"/>
      <c r="Z2346" s="884"/>
      <c r="AA2346" s="884"/>
      <c r="AB2346" s="884"/>
      <c r="AC2346" s="884"/>
      <c r="AD2346" s="884"/>
      <c r="AE2346" s="884"/>
      <c r="AF2346" s="884"/>
      <c r="AG2346" s="884"/>
      <c r="AH2346" s="884"/>
      <c r="AI2346" s="884"/>
      <c r="AJ2346" s="884"/>
      <c r="AK2346" s="884"/>
      <c r="AL2346" s="884"/>
      <c r="AM2346" s="884"/>
      <c r="AN2346" s="884"/>
      <c r="AO2346" s="884"/>
      <c r="AP2346" s="884"/>
      <c r="AQ2346" s="884"/>
      <c r="AR2346" s="884"/>
      <c r="AS2346" s="884"/>
      <c r="AT2346" s="884"/>
      <c r="AU2346" s="884"/>
      <c r="AV2346" s="884"/>
      <c r="AW2346" s="884"/>
      <c r="AX2346" s="884"/>
      <c r="AY2346" s="884"/>
      <c r="AZ2346" s="884"/>
      <c r="BA2346" s="884"/>
      <c r="BB2346" s="884"/>
      <c r="BC2346" s="884"/>
      <c r="BD2346" s="884"/>
      <c r="BE2346" s="884"/>
      <c r="BF2346" s="892"/>
      <c r="BG2346" s="922"/>
      <c r="BH2346" s="923"/>
      <c r="BI2346" s="923"/>
      <c r="BJ2346" s="923"/>
      <c r="BK2346" s="923"/>
      <c r="BL2346" s="924"/>
    </row>
    <row r="2347" spans="1:97" s="400" customFormat="1" ht="12.6" customHeight="1">
      <c r="A2347" s="25"/>
      <c r="B2347" s="969" t="s">
        <v>34</v>
      </c>
      <c r="C2347" s="970"/>
      <c r="D2347" s="971"/>
      <c r="E2347" s="881" t="s">
        <v>782</v>
      </c>
      <c r="F2347" s="882"/>
      <c r="G2347" s="882"/>
      <c r="H2347" s="882"/>
      <c r="I2347" s="882"/>
      <c r="J2347" s="882"/>
      <c r="K2347" s="882"/>
      <c r="L2347" s="882"/>
      <c r="M2347" s="882"/>
      <c r="N2347" s="882"/>
      <c r="O2347" s="882"/>
      <c r="P2347" s="882"/>
      <c r="Q2347" s="882"/>
      <c r="R2347" s="882"/>
      <c r="S2347" s="882"/>
      <c r="T2347" s="882"/>
      <c r="U2347" s="882"/>
      <c r="V2347" s="882"/>
      <c r="W2347" s="882"/>
      <c r="X2347" s="882"/>
      <c r="Y2347" s="882"/>
      <c r="Z2347" s="882"/>
      <c r="AA2347" s="882"/>
      <c r="AB2347" s="882"/>
      <c r="AC2347" s="882"/>
      <c r="AD2347" s="882"/>
      <c r="AE2347" s="882"/>
      <c r="AF2347" s="882"/>
      <c r="AG2347" s="882"/>
      <c r="AH2347" s="882"/>
      <c r="AI2347" s="882"/>
      <c r="AJ2347" s="882"/>
      <c r="AK2347" s="882"/>
      <c r="AL2347" s="882"/>
      <c r="AM2347" s="882"/>
      <c r="AN2347" s="882"/>
      <c r="AO2347" s="882"/>
      <c r="AP2347" s="882"/>
      <c r="AQ2347" s="882"/>
      <c r="AR2347" s="882"/>
      <c r="AS2347" s="882"/>
      <c r="AT2347" s="882"/>
      <c r="AU2347" s="882"/>
      <c r="AV2347" s="882"/>
      <c r="AW2347" s="882"/>
      <c r="AX2347" s="882"/>
      <c r="AY2347" s="882"/>
      <c r="AZ2347" s="882"/>
      <c r="BA2347" s="882"/>
      <c r="BB2347" s="882"/>
      <c r="BC2347" s="882"/>
      <c r="BD2347" s="882"/>
      <c r="BE2347" s="882"/>
      <c r="BF2347" s="891"/>
      <c r="BG2347" s="922"/>
      <c r="BH2347" s="923"/>
      <c r="BI2347" s="923"/>
      <c r="BJ2347" s="923"/>
      <c r="BK2347" s="923"/>
      <c r="BL2347" s="924"/>
    </row>
    <row r="2348" spans="1:97" s="400" customFormat="1" ht="12.6" customHeight="1">
      <c r="A2348" s="25"/>
      <c r="B2348" s="975"/>
      <c r="C2348" s="976"/>
      <c r="D2348" s="977"/>
      <c r="E2348" s="883"/>
      <c r="F2348" s="884"/>
      <c r="G2348" s="884"/>
      <c r="H2348" s="884"/>
      <c r="I2348" s="884"/>
      <c r="J2348" s="884"/>
      <c r="K2348" s="884"/>
      <c r="L2348" s="884"/>
      <c r="M2348" s="884"/>
      <c r="N2348" s="884"/>
      <c r="O2348" s="884"/>
      <c r="P2348" s="884"/>
      <c r="Q2348" s="884"/>
      <c r="R2348" s="884"/>
      <c r="S2348" s="884"/>
      <c r="T2348" s="884"/>
      <c r="U2348" s="884"/>
      <c r="V2348" s="884"/>
      <c r="W2348" s="884"/>
      <c r="X2348" s="884"/>
      <c r="Y2348" s="884"/>
      <c r="Z2348" s="884"/>
      <c r="AA2348" s="884"/>
      <c r="AB2348" s="884"/>
      <c r="AC2348" s="884"/>
      <c r="AD2348" s="884"/>
      <c r="AE2348" s="884"/>
      <c r="AF2348" s="884"/>
      <c r="AG2348" s="884"/>
      <c r="AH2348" s="884"/>
      <c r="AI2348" s="884"/>
      <c r="AJ2348" s="884"/>
      <c r="AK2348" s="884"/>
      <c r="AL2348" s="884"/>
      <c r="AM2348" s="884"/>
      <c r="AN2348" s="884"/>
      <c r="AO2348" s="884"/>
      <c r="AP2348" s="884"/>
      <c r="AQ2348" s="884"/>
      <c r="AR2348" s="884"/>
      <c r="AS2348" s="884"/>
      <c r="AT2348" s="884"/>
      <c r="AU2348" s="884"/>
      <c r="AV2348" s="884"/>
      <c r="AW2348" s="884"/>
      <c r="AX2348" s="884"/>
      <c r="AY2348" s="884"/>
      <c r="AZ2348" s="884"/>
      <c r="BA2348" s="884"/>
      <c r="BB2348" s="884"/>
      <c r="BC2348" s="884"/>
      <c r="BD2348" s="884"/>
      <c r="BE2348" s="884"/>
      <c r="BF2348" s="892"/>
      <c r="BG2348" s="922"/>
      <c r="BH2348" s="923"/>
      <c r="BI2348" s="923"/>
      <c r="BJ2348" s="923"/>
      <c r="BK2348" s="923"/>
      <c r="BL2348" s="924"/>
    </row>
    <row r="2349" spans="1:97" s="400" customFormat="1" ht="12.6" customHeight="1">
      <c r="A2349" s="25"/>
      <c r="B2349" s="969" t="s">
        <v>35</v>
      </c>
      <c r="C2349" s="970"/>
      <c r="D2349" s="971"/>
      <c r="E2349" s="881" t="s">
        <v>783</v>
      </c>
      <c r="F2349" s="882"/>
      <c r="G2349" s="882"/>
      <c r="H2349" s="882"/>
      <c r="I2349" s="882"/>
      <c r="J2349" s="882"/>
      <c r="K2349" s="882"/>
      <c r="L2349" s="882"/>
      <c r="M2349" s="882"/>
      <c r="N2349" s="882"/>
      <c r="O2349" s="882"/>
      <c r="P2349" s="882"/>
      <c r="Q2349" s="882"/>
      <c r="R2349" s="882"/>
      <c r="S2349" s="882"/>
      <c r="T2349" s="882"/>
      <c r="U2349" s="882"/>
      <c r="V2349" s="882"/>
      <c r="W2349" s="882"/>
      <c r="X2349" s="882"/>
      <c r="Y2349" s="882"/>
      <c r="Z2349" s="882"/>
      <c r="AA2349" s="882"/>
      <c r="AB2349" s="882"/>
      <c r="AC2349" s="882"/>
      <c r="AD2349" s="882"/>
      <c r="AE2349" s="882"/>
      <c r="AF2349" s="882"/>
      <c r="AG2349" s="882"/>
      <c r="AH2349" s="882"/>
      <c r="AI2349" s="882"/>
      <c r="AJ2349" s="882"/>
      <c r="AK2349" s="882"/>
      <c r="AL2349" s="882"/>
      <c r="AM2349" s="882"/>
      <c r="AN2349" s="882"/>
      <c r="AO2349" s="882"/>
      <c r="AP2349" s="882"/>
      <c r="AQ2349" s="882"/>
      <c r="AR2349" s="882"/>
      <c r="AS2349" s="882"/>
      <c r="AT2349" s="882"/>
      <c r="AU2349" s="882"/>
      <c r="AV2349" s="882"/>
      <c r="AW2349" s="882"/>
      <c r="AX2349" s="882"/>
      <c r="AY2349" s="882"/>
      <c r="AZ2349" s="882"/>
      <c r="BA2349" s="882"/>
      <c r="BB2349" s="882"/>
      <c r="BC2349" s="882"/>
      <c r="BD2349" s="882"/>
      <c r="BE2349" s="882"/>
      <c r="BF2349" s="891"/>
      <c r="BG2349" s="922"/>
      <c r="BH2349" s="923"/>
      <c r="BI2349" s="923"/>
      <c r="BJ2349" s="923"/>
      <c r="BK2349" s="923"/>
      <c r="BL2349" s="924"/>
    </row>
    <row r="2350" spans="1:97" s="400" customFormat="1" ht="12.6" customHeight="1">
      <c r="A2350" s="25"/>
      <c r="B2350" s="975"/>
      <c r="C2350" s="976"/>
      <c r="D2350" s="977"/>
      <c r="E2350" s="883"/>
      <c r="F2350" s="884"/>
      <c r="G2350" s="884"/>
      <c r="H2350" s="884"/>
      <c r="I2350" s="884"/>
      <c r="J2350" s="884"/>
      <c r="K2350" s="884"/>
      <c r="L2350" s="884"/>
      <c r="M2350" s="884"/>
      <c r="N2350" s="884"/>
      <c r="O2350" s="884"/>
      <c r="P2350" s="884"/>
      <c r="Q2350" s="884"/>
      <c r="R2350" s="884"/>
      <c r="S2350" s="884"/>
      <c r="T2350" s="884"/>
      <c r="U2350" s="884"/>
      <c r="V2350" s="884"/>
      <c r="W2350" s="884"/>
      <c r="X2350" s="884"/>
      <c r="Y2350" s="884"/>
      <c r="Z2350" s="884"/>
      <c r="AA2350" s="884"/>
      <c r="AB2350" s="884"/>
      <c r="AC2350" s="884"/>
      <c r="AD2350" s="884"/>
      <c r="AE2350" s="884"/>
      <c r="AF2350" s="884"/>
      <c r="AG2350" s="884"/>
      <c r="AH2350" s="884"/>
      <c r="AI2350" s="884"/>
      <c r="AJ2350" s="884"/>
      <c r="AK2350" s="884"/>
      <c r="AL2350" s="884"/>
      <c r="AM2350" s="884"/>
      <c r="AN2350" s="884"/>
      <c r="AO2350" s="884"/>
      <c r="AP2350" s="884"/>
      <c r="AQ2350" s="884"/>
      <c r="AR2350" s="884"/>
      <c r="AS2350" s="884"/>
      <c r="AT2350" s="884"/>
      <c r="AU2350" s="884"/>
      <c r="AV2350" s="884"/>
      <c r="AW2350" s="884"/>
      <c r="AX2350" s="884"/>
      <c r="AY2350" s="884"/>
      <c r="AZ2350" s="884"/>
      <c r="BA2350" s="884"/>
      <c r="BB2350" s="884"/>
      <c r="BC2350" s="884"/>
      <c r="BD2350" s="884"/>
      <c r="BE2350" s="884"/>
      <c r="BF2350" s="892"/>
      <c r="BG2350" s="922"/>
      <c r="BH2350" s="923"/>
      <c r="BI2350" s="923"/>
      <c r="BJ2350" s="923"/>
      <c r="BK2350" s="923"/>
      <c r="BL2350" s="924"/>
    </row>
    <row r="2351" spans="1:97" s="827" customFormat="1" ht="9.75" customHeight="1">
      <c r="BG2351" s="828"/>
      <c r="BH2351" s="828"/>
      <c r="BI2351" s="828"/>
      <c r="BJ2351" s="828"/>
      <c r="BK2351" s="828"/>
      <c r="BL2351" s="829"/>
      <c r="BM2351" s="829"/>
      <c r="BN2351" s="829"/>
      <c r="BO2351" s="829"/>
      <c r="BP2351" s="829"/>
      <c r="BQ2351" s="829"/>
      <c r="BR2351" s="829"/>
      <c r="BS2351" s="829"/>
      <c r="BT2351" s="829"/>
      <c r="BU2351" s="829"/>
      <c r="BV2351" s="829"/>
      <c r="BW2351" s="829"/>
      <c r="BX2351" s="829"/>
      <c r="BY2351" s="829"/>
      <c r="BZ2351" s="829"/>
      <c r="CA2351" s="829"/>
    </row>
    <row r="2352" spans="1:97" s="830" customFormat="1" ht="12.75" customHeight="1">
      <c r="B2352" s="831"/>
      <c r="C2352" s="831"/>
      <c r="D2352" s="831"/>
      <c r="E2352" s="858" t="s">
        <v>1513</v>
      </c>
      <c r="F2352" s="859"/>
      <c r="G2352" s="859"/>
      <c r="H2352" s="859"/>
      <c r="I2352" s="859"/>
      <c r="J2352" s="859"/>
      <c r="K2352" s="859"/>
      <c r="L2352" s="859"/>
      <c r="M2352" s="859"/>
      <c r="N2352" s="859"/>
      <c r="O2352" s="859"/>
      <c r="P2352" s="859"/>
      <c r="Q2352" s="859"/>
      <c r="R2352" s="859"/>
      <c r="S2352" s="859"/>
      <c r="T2352" s="859"/>
      <c r="U2352" s="859"/>
      <c r="V2352" s="859"/>
      <c r="W2352" s="859"/>
      <c r="X2352" s="859"/>
      <c r="Y2352" s="859"/>
      <c r="Z2352" s="859"/>
      <c r="AA2352" s="859"/>
      <c r="AB2352" s="859"/>
      <c r="AC2352" s="859"/>
      <c r="AD2352" s="859"/>
      <c r="AE2352" s="860"/>
      <c r="AF2352" s="864"/>
      <c r="AG2352" s="865"/>
      <c r="AH2352" s="865"/>
      <c r="AI2352" s="865"/>
      <c r="AJ2352" s="865"/>
      <c r="AK2352" s="865"/>
      <c r="AL2352" s="865"/>
      <c r="AM2352" s="865"/>
      <c r="AN2352" s="865"/>
      <c r="AO2352" s="865"/>
      <c r="AP2352" s="866"/>
      <c r="AQ2352" s="870" t="s">
        <v>1514</v>
      </c>
      <c r="AR2352" s="870"/>
      <c r="AS2352" s="870"/>
      <c r="AT2352" s="870"/>
      <c r="AU2352" s="870"/>
      <c r="AV2352" s="870"/>
      <c r="AW2352" s="870"/>
      <c r="AX2352" s="870"/>
      <c r="AY2352" s="870"/>
      <c r="AZ2352" s="870"/>
      <c r="BA2352" s="870"/>
      <c r="BB2352" s="870"/>
      <c r="BC2352" s="870"/>
      <c r="BD2352" s="870"/>
      <c r="BE2352" s="870"/>
      <c r="BF2352" s="870"/>
      <c r="BG2352" s="832"/>
      <c r="BH2352" s="832"/>
      <c r="BI2352" s="832"/>
      <c r="BJ2352" s="832"/>
      <c r="BK2352" s="832"/>
      <c r="BL2352" s="832"/>
      <c r="BM2352" s="857" t="s">
        <v>82</v>
      </c>
      <c r="BN2352" s="857"/>
      <c r="BO2352" s="857"/>
      <c r="BP2352" s="857"/>
      <c r="BQ2352" s="857"/>
      <c r="BR2352" s="857"/>
      <c r="BS2352" s="857"/>
      <c r="BT2352" s="857"/>
      <c r="BU2352" s="857"/>
      <c r="BV2352" s="857"/>
      <c r="BW2352" s="857"/>
      <c r="BX2352" s="832"/>
      <c r="BY2352" s="832"/>
      <c r="BZ2352" s="832"/>
      <c r="CA2352" s="832"/>
      <c r="CB2352" s="832"/>
      <c r="CC2352" s="832"/>
      <c r="CD2352" s="832"/>
      <c r="CE2352" s="832"/>
      <c r="CF2352" s="832"/>
      <c r="CG2352" s="832"/>
      <c r="CH2352" s="832"/>
      <c r="CK2352" s="833"/>
      <c r="CL2352" s="834"/>
      <c r="CM2352" s="834"/>
      <c r="CN2352" s="834"/>
      <c r="CO2352" s="834"/>
      <c r="CP2352" s="834"/>
      <c r="CQ2352" s="834"/>
      <c r="CR2352" s="834"/>
      <c r="CS2352" s="834"/>
    </row>
    <row r="2353" spans="1:97" s="830" customFormat="1" ht="12.75" customHeight="1">
      <c r="B2353" s="831"/>
      <c r="C2353" s="831"/>
      <c r="D2353" s="831"/>
      <c r="E2353" s="861"/>
      <c r="F2353" s="862"/>
      <c r="G2353" s="862"/>
      <c r="H2353" s="862"/>
      <c r="I2353" s="862"/>
      <c r="J2353" s="862"/>
      <c r="K2353" s="862"/>
      <c r="L2353" s="862"/>
      <c r="M2353" s="862"/>
      <c r="N2353" s="862"/>
      <c r="O2353" s="862"/>
      <c r="P2353" s="862"/>
      <c r="Q2353" s="862"/>
      <c r="R2353" s="862"/>
      <c r="S2353" s="862"/>
      <c r="T2353" s="862"/>
      <c r="U2353" s="862"/>
      <c r="V2353" s="862"/>
      <c r="W2353" s="862"/>
      <c r="X2353" s="862"/>
      <c r="Y2353" s="862"/>
      <c r="Z2353" s="862"/>
      <c r="AA2353" s="862"/>
      <c r="AB2353" s="862"/>
      <c r="AC2353" s="862"/>
      <c r="AD2353" s="862"/>
      <c r="AE2353" s="863"/>
      <c r="AF2353" s="867"/>
      <c r="AG2353" s="868"/>
      <c r="AH2353" s="868"/>
      <c r="AI2353" s="868"/>
      <c r="AJ2353" s="868"/>
      <c r="AK2353" s="868"/>
      <c r="AL2353" s="868"/>
      <c r="AM2353" s="868"/>
      <c r="AN2353" s="868"/>
      <c r="AO2353" s="868"/>
      <c r="AP2353" s="869"/>
      <c r="AQ2353" s="870"/>
      <c r="AR2353" s="870"/>
      <c r="AS2353" s="870"/>
      <c r="AT2353" s="870"/>
      <c r="AU2353" s="870"/>
      <c r="AV2353" s="870"/>
      <c r="AW2353" s="870"/>
      <c r="AX2353" s="870"/>
      <c r="AY2353" s="870"/>
      <c r="AZ2353" s="870"/>
      <c r="BA2353" s="870"/>
      <c r="BB2353" s="870"/>
      <c r="BC2353" s="870"/>
      <c r="BD2353" s="870"/>
      <c r="BE2353" s="870"/>
      <c r="BF2353" s="870"/>
      <c r="BG2353" s="832"/>
      <c r="BH2353" s="832"/>
      <c r="BI2353" s="832"/>
      <c r="BJ2353" s="832"/>
      <c r="BK2353" s="832"/>
      <c r="BL2353" s="832"/>
      <c r="BM2353" s="832"/>
      <c r="BN2353" s="832"/>
      <c r="BO2353" s="832"/>
      <c r="BP2353" s="832"/>
      <c r="BQ2353" s="832"/>
      <c r="BR2353" s="832"/>
      <c r="BS2353" s="832"/>
      <c r="BT2353" s="832"/>
      <c r="BU2353" s="832"/>
      <c r="BV2353" s="832"/>
      <c r="BW2353" s="832"/>
      <c r="BX2353" s="832"/>
      <c r="BY2353" s="832"/>
      <c r="BZ2353" s="832"/>
      <c r="CA2353" s="832"/>
      <c r="CB2353" s="832"/>
      <c r="CC2353" s="832"/>
      <c r="CD2353" s="832"/>
      <c r="CE2353" s="832"/>
      <c r="CF2353" s="832"/>
      <c r="CG2353" s="832"/>
      <c r="CH2353" s="832"/>
      <c r="CK2353" s="833"/>
      <c r="CL2353" s="833"/>
      <c r="CM2353" s="833"/>
      <c r="CN2353" s="833"/>
      <c r="CO2353" s="833"/>
      <c r="CP2353" s="834"/>
      <c r="CQ2353" s="834"/>
      <c r="CR2353" s="834"/>
      <c r="CS2353" s="834"/>
    </row>
    <row r="2354" spans="1:97" s="35" customFormat="1" ht="12.6" customHeight="1">
      <c r="A2354" s="36"/>
      <c r="B2354" s="36"/>
      <c r="C2354" s="36"/>
      <c r="D2354" s="36"/>
      <c r="E2354" s="36"/>
      <c r="F2354" s="36"/>
      <c r="G2354" s="36"/>
      <c r="H2354" s="36"/>
      <c r="I2354" s="36"/>
      <c r="J2354" s="36"/>
      <c r="K2354" s="36"/>
      <c r="L2354" s="36"/>
      <c r="M2354" s="36"/>
      <c r="N2354" s="36"/>
      <c r="O2354" s="36"/>
      <c r="P2354" s="36"/>
      <c r="Q2354" s="36"/>
      <c r="R2354" s="36"/>
      <c r="S2354" s="36"/>
      <c r="BG2354" s="409"/>
      <c r="BH2354" s="409"/>
      <c r="BI2354" s="409"/>
      <c r="BJ2354" s="409"/>
      <c r="BK2354" s="409"/>
      <c r="BL2354" s="130"/>
      <c r="BM2354" s="130"/>
      <c r="BN2354" s="130"/>
      <c r="BO2354" s="130"/>
      <c r="BP2354" s="130"/>
      <c r="BQ2354" s="130"/>
      <c r="BR2354" s="130"/>
      <c r="BS2354" s="130"/>
      <c r="BT2354" s="130"/>
      <c r="BU2354" s="130"/>
      <c r="BV2354" s="130"/>
      <c r="BW2354" s="130"/>
      <c r="BX2354" s="130"/>
      <c r="BY2354" s="130"/>
      <c r="BZ2354" s="130"/>
      <c r="CA2354" s="130"/>
    </row>
    <row r="2355" spans="1:97" s="400" customFormat="1" ht="20.25" customHeight="1">
      <c r="A2355" s="90" t="s">
        <v>1083</v>
      </c>
      <c r="B2355" s="90"/>
      <c r="C2355" s="90"/>
      <c r="D2355" s="11"/>
      <c r="E2355" s="12"/>
      <c r="F2355" s="12"/>
      <c r="G2355" s="12"/>
      <c r="H2355" s="12"/>
      <c r="I2355" s="12"/>
      <c r="J2355" s="12"/>
      <c r="K2355" s="12"/>
      <c r="L2355" s="12"/>
      <c r="M2355" s="12"/>
      <c r="N2355" s="12"/>
      <c r="O2355" s="12"/>
      <c r="P2355" s="12"/>
      <c r="Q2355" s="12"/>
      <c r="R2355" s="12"/>
      <c r="S2355" s="12"/>
      <c r="T2355" s="12"/>
      <c r="U2355" s="12"/>
      <c r="V2355" s="12"/>
      <c r="W2355" s="13"/>
      <c r="X2355" s="13"/>
      <c r="Y2355" s="13"/>
      <c r="Z2355" s="13"/>
      <c r="AA2355" s="13"/>
      <c r="AB2355" s="13"/>
      <c r="AC2355" s="13"/>
      <c r="AD2355" s="13"/>
      <c r="AE2355" s="13"/>
      <c r="AF2355" s="13"/>
      <c r="AG2355" s="13"/>
      <c r="AH2355" s="13"/>
      <c r="AI2355" s="13"/>
      <c r="AJ2355" s="13"/>
      <c r="AK2355" s="13"/>
      <c r="AL2355" s="13"/>
      <c r="AM2355" s="13"/>
      <c r="AN2355" s="13"/>
      <c r="AO2355" s="13"/>
      <c r="AP2355" s="13"/>
      <c r="AQ2355" s="14"/>
      <c r="AR2355" s="14"/>
      <c r="AS2355" s="14"/>
      <c r="AT2355" s="14"/>
      <c r="AU2355" s="14"/>
      <c r="AV2355" s="14"/>
      <c r="AW2355" s="14"/>
      <c r="AX2355" s="14"/>
      <c r="AY2355" s="14"/>
      <c r="AZ2355" s="14"/>
      <c r="BA2355" s="14"/>
      <c r="BB2355" s="14"/>
      <c r="BC2355" s="14"/>
      <c r="BD2355" s="14"/>
      <c r="BE2355" s="14"/>
      <c r="BF2355" s="14"/>
      <c r="BG2355" s="311"/>
      <c r="BH2355" s="311"/>
      <c r="BI2355" s="311"/>
      <c r="BJ2355" s="311"/>
      <c r="BK2355" s="311"/>
    </row>
    <row r="2356" spans="1:97" s="15" customFormat="1" ht="18.75" customHeight="1">
      <c r="A2356" s="90"/>
      <c r="B2356" s="1223" t="s">
        <v>784</v>
      </c>
      <c r="C2356" s="1223"/>
      <c r="D2356" s="1223"/>
      <c r="E2356" s="1223"/>
      <c r="F2356" s="1223"/>
      <c r="G2356" s="1223"/>
      <c r="H2356" s="1223"/>
      <c r="I2356" s="1223"/>
      <c r="J2356" s="1223"/>
      <c r="K2356" s="1223"/>
      <c r="L2356" s="1223"/>
      <c r="M2356" s="1223"/>
      <c r="N2356" s="1223"/>
      <c r="O2356" s="1223"/>
      <c r="P2356" s="1223"/>
      <c r="Q2356" s="1223"/>
      <c r="R2356" s="1223"/>
      <c r="S2356" s="1223"/>
      <c r="T2356" s="1223"/>
      <c r="U2356" s="1223"/>
      <c r="V2356" s="1223"/>
      <c r="W2356" s="1223"/>
      <c r="X2356" s="1223"/>
      <c r="Y2356" s="1223"/>
      <c r="Z2356" s="1223"/>
      <c r="AA2356" s="1223"/>
      <c r="AB2356" s="1223"/>
      <c r="AC2356" s="1223"/>
      <c r="AD2356" s="1223"/>
      <c r="AE2356" s="1223"/>
      <c r="AF2356" s="1223"/>
      <c r="AG2356" s="1223"/>
      <c r="AH2356" s="1223"/>
      <c r="AI2356" s="1223"/>
      <c r="AJ2356" s="1223"/>
      <c r="AK2356" s="1223"/>
      <c r="AL2356" s="1223"/>
      <c r="AM2356" s="1223"/>
      <c r="AN2356" s="1223"/>
      <c r="AO2356" s="1223"/>
      <c r="AP2356" s="1223"/>
      <c r="AQ2356" s="1223"/>
      <c r="AR2356" s="1223"/>
      <c r="AS2356" s="1223"/>
      <c r="AT2356" s="1223"/>
      <c r="AU2356" s="1223"/>
      <c r="AV2356" s="1223"/>
      <c r="AW2356" s="1223"/>
      <c r="AX2356" s="1223"/>
      <c r="AY2356" s="1223"/>
      <c r="AZ2356" s="1223"/>
      <c r="BA2356" s="1223"/>
      <c r="BB2356" s="1223"/>
      <c r="BC2356" s="1223"/>
      <c r="BD2356" s="1223"/>
      <c r="BE2356" s="1223"/>
      <c r="BF2356" s="1223"/>
      <c r="BG2356" s="1223"/>
      <c r="BH2356" s="1223"/>
      <c r="BI2356" s="1223"/>
      <c r="BJ2356" s="1223"/>
      <c r="BK2356" s="1223"/>
      <c r="BL2356" s="1223"/>
      <c r="BM2356" s="103"/>
      <c r="BN2356" s="103"/>
      <c r="BO2356" s="103"/>
      <c r="BP2356" s="103"/>
      <c r="BQ2356" s="103"/>
      <c r="BR2356" s="103"/>
      <c r="BS2356" s="103"/>
      <c r="BT2356" s="103"/>
    </row>
    <row r="2357" spans="1:97" s="400" customFormat="1" ht="12.6" customHeight="1">
      <c r="A2357" s="25"/>
      <c r="B2357" s="1183" t="s">
        <v>30</v>
      </c>
      <c r="C2357" s="1183"/>
      <c r="D2357" s="1183"/>
      <c r="E2357" s="1566" t="s">
        <v>785</v>
      </c>
      <c r="F2357" s="1566"/>
      <c r="G2357" s="1566"/>
      <c r="H2357" s="1566"/>
      <c r="I2357" s="1566"/>
      <c r="J2357" s="1566"/>
      <c r="K2357" s="1566"/>
      <c r="L2357" s="1566"/>
      <c r="M2357" s="1566"/>
      <c r="N2357" s="1566"/>
      <c r="O2357" s="1566"/>
      <c r="P2357" s="1566"/>
      <c r="Q2357" s="1566"/>
      <c r="R2357" s="1566"/>
      <c r="S2357" s="1566"/>
      <c r="T2357" s="1566"/>
      <c r="U2357" s="1566"/>
      <c r="V2357" s="1566"/>
      <c r="W2357" s="1566"/>
      <c r="X2357" s="1566"/>
      <c r="Y2357" s="1566"/>
      <c r="Z2357" s="1566"/>
      <c r="AA2357" s="1566"/>
      <c r="AB2357" s="1566"/>
      <c r="AC2357" s="1566"/>
      <c r="AD2357" s="1566"/>
      <c r="AE2357" s="1566"/>
      <c r="AF2357" s="1566"/>
      <c r="AG2357" s="1566"/>
      <c r="AH2357" s="1566"/>
      <c r="AI2357" s="1566"/>
      <c r="AJ2357" s="1566"/>
      <c r="AK2357" s="1566"/>
      <c r="AL2357" s="1566"/>
      <c r="AM2357" s="1566"/>
      <c r="AN2357" s="1566"/>
      <c r="AO2357" s="1566"/>
      <c r="AP2357" s="1566"/>
      <c r="AQ2357" s="1566"/>
      <c r="AR2357" s="1566"/>
      <c r="AS2357" s="1566"/>
      <c r="AT2357" s="1566"/>
      <c r="AU2357" s="1566"/>
      <c r="AV2357" s="1566"/>
      <c r="AW2357" s="1566"/>
      <c r="AX2357" s="1566"/>
      <c r="AY2357" s="1566"/>
      <c r="AZ2357" s="1566"/>
      <c r="BA2357" s="1566"/>
      <c r="BB2357" s="1566"/>
      <c r="BC2357" s="1566"/>
      <c r="BD2357" s="1566"/>
      <c r="BE2357" s="1566"/>
      <c r="BF2357" s="1566"/>
      <c r="BG2357" s="871"/>
      <c r="BH2357" s="871"/>
      <c r="BI2357" s="871"/>
      <c r="BJ2357" s="871"/>
      <c r="BK2357" s="871"/>
      <c r="BL2357" s="871"/>
    </row>
    <row r="2358" spans="1:97" s="400" customFormat="1" ht="12.6" customHeight="1">
      <c r="A2358" s="25"/>
      <c r="B2358" s="1183"/>
      <c r="C2358" s="1183"/>
      <c r="D2358" s="1183"/>
      <c r="E2358" s="1566"/>
      <c r="F2358" s="1566"/>
      <c r="G2358" s="1566"/>
      <c r="H2358" s="1566"/>
      <c r="I2358" s="1566"/>
      <c r="J2358" s="1566"/>
      <c r="K2358" s="1566"/>
      <c r="L2358" s="1566"/>
      <c r="M2358" s="1566"/>
      <c r="N2358" s="1566"/>
      <c r="O2358" s="1566"/>
      <c r="P2358" s="1566"/>
      <c r="Q2358" s="1566"/>
      <c r="R2358" s="1566"/>
      <c r="S2358" s="1566"/>
      <c r="T2358" s="1566"/>
      <c r="U2358" s="1566"/>
      <c r="V2358" s="1566"/>
      <c r="W2358" s="1566"/>
      <c r="X2358" s="1566"/>
      <c r="Y2358" s="1566"/>
      <c r="Z2358" s="1566"/>
      <c r="AA2358" s="1566"/>
      <c r="AB2358" s="1566"/>
      <c r="AC2358" s="1566"/>
      <c r="AD2358" s="1566"/>
      <c r="AE2358" s="1566"/>
      <c r="AF2358" s="1566"/>
      <c r="AG2358" s="1566"/>
      <c r="AH2358" s="1566"/>
      <c r="AI2358" s="1566"/>
      <c r="AJ2358" s="1566"/>
      <c r="AK2358" s="1566"/>
      <c r="AL2358" s="1566"/>
      <c r="AM2358" s="1566"/>
      <c r="AN2358" s="1566"/>
      <c r="AO2358" s="1566"/>
      <c r="AP2358" s="1566"/>
      <c r="AQ2358" s="1566"/>
      <c r="AR2358" s="1566"/>
      <c r="AS2358" s="1566"/>
      <c r="AT2358" s="1566"/>
      <c r="AU2358" s="1566"/>
      <c r="AV2358" s="1566"/>
      <c r="AW2358" s="1566"/>
      <c r="AX2358" s="1566"/>
      <c r="AY2358" s="1566"/>
      <c r="AZ2358" s="1566"/>
      <c r="BA2358" s="1566"/>
      <c r="BB2358" s="1566"/>
      <c r="BC2358" s="1566"/>
      <c r="BD2358" s="1566"/>
      <c r="BE2358" s="1566"/>
      <c r="BF2358" s="1566"/>
      <c r="BG2358" s="871"/>
      <c r="BH2358" s="871"/>
      <c r="BI2358" s="871"/>
      <c r="BJ2358" s="871"/>
      <c r="BK2358" s="871"/>
      <c r="BL2358" s="871"/>
    </row>
    <row r="2359" spans="1:97" s="400" customFormat="1" ht="12.6" customHeight="1">
      <c r="A2359" s="25"/>
      <c r="B2359" s="1183"/>
      <c r="C2359" s="1183"/>
      <c r="D2359" s="1183"/>
      <c r="E2359" s="1566"/>
      <c r="F2359" s="1566"/>
      <c r="G2359" s="1566"/>
      <c r="H2359" s="1566"/>
      <c r="I2359" s="1566"/>
      <c r="J2359" s="1566"/>
      <c r="K2359" s="1566"/>
      <c r="L2359" s="1566"/>
      <c r="M2359" s="1566"/>
      <c r="N2359" s="1566"/>
      <c r="O2359" s="1566"/>
      <c r="P2359" s="1566"/>
      <c r="Q2359" s="1566"/>
      <c r="R2359" s="1566"/>
      <c r="S2359" s="1566"/>
      <c r="T2359" s="1566"/>
      <c r="U2359" s="1566"/>
      <c r="V2359" s="1566"/>
      <c r="W2359" s="1566"/>
      <c r="X2359" s="1566"/>
      <c r="Y2359" s="1566"/>
      <c r="Z2359" s="1566"/>
      <c r="AA2359" s="1566"/>
      <c r="AB2359" s="1566"/>
      <c r="AC2359" s="1566"/>
      <c r="AD2359" s="1566"/>
      <c r="AE2359" s="1566"/>
      <c r="AF2359" s="1566"/>
      <c r="AG2359" s="1566"/>
      <c r="AH2359" s="1566"/>
      <c r="AI2359" s="1566"/>
      <c r="AJ2359" s="1566"/>
      <c r="AK2359" s="1566"/>
      <c r="AL2359" s="1566"/>
      <c r="AM2359" s="1566"/>
      <c r="AN2359" s="1566"/>
      <c r="AO2359" s="1566"/>
      <c r="AP2359" s="1566"/>
      <c r="AQ2359" s="1566"/>
      <c r="AR2359" s="1566"/>
      <c r="AS2359" s="1566"/>
      <c r="AT2359" s="1566"/>
      <c r="AU2359" s="1566"/>
      <c r="AV2359" s="1566"/>
      <c r="AW2359" s="1566"/>
      <c r="AX2359" s="1566"/>
      <c r="AY2359" s="1566"/>
      <c r="AZ2359" s="1566"/>
      <c r="BA2359" s="1566"/>
      <c r="BB2359" s="1566"/>
      <c r="BC2359" s="1566"/>
      <c r="BD2359" s="1566"/>
      <c r="BE2359" s="1566"/>
      <c r="BF2359" s="1566"/>
      <c r="BG2359" s="871"/>
      <c r="BH2359" s="871"/>
      <c r="BI2359" s="871"/>
      <c r="BJ2359" s="871"/>
      <c r="BK2359" s="871"/>
      <c r="BL2359" s="871"/>
    </row>
    <row r="2360" spans="1:97" s="400" customFormat="1" ht="12.6" customHeight="1">
      <c r="A2360" s="25"/>
      <c r="B2360" s="1183" t="s">
        <v>33</v>
      </c>
      <c r="C2360" s="1183"/>
      <c r="D2360" s="1183"/>
      <c r="E2360" s="1566" t="s">
        <v>786</v>
      </c>
      <c r="F2360" s="1566"/>
      <c r="G2360" s="1566"/>
      <c r="H2360" s="1566"/>
      <c r="I2360" s="1566"/>
      <c r="J2360" s="1566"/>
      <c r="K2360" s="1566"/>
      <c r="L2360" s="1566"/>
      <c r="M2360" s="1566"/>
      <c r="N2360" s="1566"/>
      <c r="O2360" s="1566"/>
      <c r="P2360" s="1566"/>
      <c r="Q2360" s="1566"/>
      <c r="R2360" s="1566"/>
      <c r="S2360" s="1566"/>
      <c r="T2360" s="1566"/>
      <c r="U2360" s="1566"/>
      <c r="V2360" s="1566"/>
      <c r="W2360" s="1566"/>
      <c r="X2360" s="1566"/>
      <c r="Y2360" s="1566"/>
      <c r="Z2360" s="1566"/>
      <c r="AA2360" s="1566"/>
      <c r="AB2360" s="1566"/>
      <c r="AC2360" s="1566"/>
      <c r="AD2360" s="1566"/>
      <c r="AE2360" s="1566"/>
      <c r="AF2360" s="1566"/>
      <c r="AG2360" s="1566"/>
      <c r="AH2360" s="1566"/>
      <c r="AI2360" s="1566"/>
      <c r="AJ2360" s="1566"/>
      <c r="AK2360" s="1566"/>
      <c r="AL2360" s="1566"/>
      <c r="AM2360" s="1566"/>
      <c r="AN2360" s="1566"/>
      <c r="AO2360" s="1566"/>
      <c r="AP2360" s="1566"/>
      <c r="AQ2360" s="1566"/>
      <c r="AR2360" s="1566"/>
      <c r="AS2360" s="1566"/>
      <c r="AT2360" s="1566"/>
      <c r="AU2360" s="1566"/>
      <c r="AV2360" s="1566"/>
      <c r="AW2360" s="1566"/>
      <c r="AX2360" s="1566"/>
      <c r="AY2360" s="1566"/>
      <c r="AZ2360" s="1566"/>
      <c r="BA2360" s="1566"/>
      <c r="BB2360" s="1566"/>
      <c r="BC2360" s="1566"/>
      <c r="BD2360" s="1566"/>
      <c r="BE2360" s="1566"/>
      <c r="BF2360" s="1566"/>
      <c r="BG2360" s="871"/>
      <c r="BH2360" s="871"/>
      <c r="BI2360" s="871"/>
      <c r="BJ2360" s="871"/>
      <c r="BK2360" s="871"/>
      <c r="BL2360" s="871"/>
    </row>
    <row r="2361" spans="1:97" s="400" customFormat="1" ht="12.6" customHeight="1">
      <c r="A2361" s="25"/>
      <c r="B2361" s="1183"/>
      <c r="C2361" s="1183"/>
      <c r="D2361" s="1183"/>
      <c r="E2361" s="1566"/>
      <c r="F2361" s="1566"/>
      <c r="G2361" s="1566"/>
      <c r="H2361" s="1566"/>
      <c r="I2361" s="1566"/>
      <c r="J2361" s="1566"/>
      <c r="K2361" s="1566"/>
      <c r="L2361" s="1566"/>
      <c r="M2361" s="1566"/>
      <c r="N2361" s="1566"/>
      <c r="O2361" s="1566"/>
      <c r="P2361" s="1566"/>
      <c r="Q2361" s="1566"/>
      <c r="R2361" s="1566"/>
      <c r="S2361" s="1566"/>
      <c r="T2361" s="1566"/>
      <c r="U2361" s="1566"/>
      <c r="V2361" s="1566"/>
      <c r="W2361" s="1566"/>
      <c r="X2361" s="1566"/>
      <c r="Y2361" s="1566"/>
      <c r="Z2361" s="1566"/>
      <c r="AA2361" s="1566"/>
      <c r="AB2361" s="1566"/>
      <c r="AC2361" s="1566"/>
      <c r="AD2361" s="1566"/>
      <c r="AE2361" s="1566"/>
      <c r="AF2361" s="1566"/>
      <c r="AG2361" s="1566"/>
      <c r="AH2361" s="1566"/>
      <c r="AI2361" s="1566"/>
      <c r="AJ2361" s="1566"/>
      <c r="AK2361" s="1566"/>
      <c r="AL2361" s="1566"/>
      <c r="AM2361" s="1566"/>
      <c r="AN2361" s="1566"/>
      <c r="AO2361" s="1566"/>
      <c r="AP2361" s="1566"/>
      <c r="AQ2361" s="1566"/>
      <c r="AR2361" s="1566"/>
      <c r="AS2361" s="1566"/>
      <c r="AT2361" s="1566"/>
      <c r="AU2361" s="1566"/>
      <c r="AV2361" s="1566"/>
      <c r="AW2361" s="1566"/>
      <c r="AX2361" s="1566"/>
      <c r="AY2361" s="1566"/>
      <c r="AZ2361" s="1566"/>
      <c r="BA2361" s="1566"/>
      <c r="BB2361" s="1566"/>
      <c r="BC2361" s="1566"/>
      <c r="BD2361" s="1566"/>
      <c r="BE2361" s="1566"/>
      <c r="BF2361" s="1566"/>
      <c r="BG2361" s="871"/>
      <c r="BH2361" s="871"/>
      <c r="BI2361" s="871"/>
      <c r="BJ2361" s="871"/>
      <c r="BK2361" s="871"/>
      <c r="BL2361" s="871"/>
    </row>
    <row r="2362" spans="1:97" s="400" customFormat="1" ht="12.6" customHeight="1">
      <c r="A2362" s="25"/>
      <c r="B2362" s="1183"/>
      <c r="C2362" s="1183"/>
      <c r="D2362" s="1183"/>
      <c r="E2362" s="1566"/>
      <c r="F2362" s="1566"/>
      <c r="G2362" s="1566"/>
      <c r="H2362" s="1566"/>
      <c r="I2362" s="1566"/>
      <c r="J2362" s="1566"/>
      <c r="K2362" s="1566"/>
      <c r="L2362" s="1566"/>
      <c r="M2362" s="1566"/>
      <c r="N2362" s="1566"/>
      <c r="O2362" s="1566"/>
      <c r="P2362" s="1566"/>
      <c r="Q2362" s="1566"/>
      <c r="R2362" s="1566"/>
      <c r="S2362" s="1566"/>
      <c r="T2362" s="1566"/>
      <c r="U2362" s="1566"/>
      <c r="V2362" s="1566"/>
      <c r="W2362" s="1566"/>
      <c r="X2362" s="1566"/>
      <c r="Y2362" s="1566"/>
      <c r="Z2362" s="1566"/>
      <c r="AA2362" s="1566"/>
      <c r="AB2362" s="1566"/>
      <c r="AC2362" s="1566"/>
      <c r="AD2362" s="1566"/>
      <c r="AE2362" s="1566"/>
      <c r="AF2362" s="1566"/>
      <c r="AG2362" s="1566"/>
      <c r="AH2362" s="1566"/>
      <c r="AI2362" s="1566"/>
      <c r="AJ2362" s="1566"/>
      <c r="AK2362" s="1566"/>
      <c r="AL2362" s="1566"/>
      <c r="AM2362" s="1566"/>
      <c r="AN2362" s="1566"/>
      <c r="AO2362" s="1566"/>
      <c r="AP2362" s="1566"/>
      <c r="AQ2362" s="1566"/>
      <c r="AR2362" s="1566"/>
      <c r="AS2362" s="1566"/>
      <c r="AT2362" s="1566"/>
      <c r="AU2362" s="1566"/>
      <c r="AV2362" s="1566"/>
      <c r="AW2362" s="1566"/>
      <c r="AX2362" s="1566"/>
      <c r="AY2362" s="1566"/>
      <c r="AZ2362" s="1566"/>
      <c r="BA2362" s="1566"/>
      <c r="BB2362" s="1566"/>
      <c r="BC2362" s="1566"/>
      <c r="BD2362" s="1566"/>
      <c r="BE2362" s="1566"/>
      <c r="BF2362" s="1566"/>
      <c r="BG2362" s="871"/>
      <c r="BH2362" s="871"/>
      <c r="BI2362" s="871"/>
      <c r="BJ2362" s="871"/>
      <c r="BK2362" s="871"/>
      <c r="BL2362" s="871"/>
    </row>
    <row r="2363" spans="1:97" s="15" customFormat="1" ht="18" customHeight="1">
      <c r="A2363" s="90"/>
      <c r="B2363" s="1223" t="s">
        <v>787</v>
      </c>
      <c r="C2363" s="1223"/>
      <c r="D2363" s="1223"/>
      <c r="E2363" s="1223"/>
      <c r="F2363" s="1223"/>
      <c r="G2363" s="1223"/>
      <c r="H2363" s="1223"/>
      <c r="I2363" s="1223"/>
      <c r="J2363" s="1223"/>
      <c r="K2363" s="1223"/>
      <c r="L2363" s="1223"/>
      <c r="M2363" s="1223"/>
      <c r="N2363" s="1223"/>
      <c r="O2363" s="1223"/>
      <c r="P2363" s="1223"/>
      <c r="Q2363" s="1223"/>
      <c r="R2363" s="1223"/>
      <c r="S2363" s="1223"/>
      <c r="T2363" s="1223"/>
      <c r="U2363" s="1223"/>
      <c r="V2363" s="1223"/>
      <c r="W2363" s="1223"/>
      <c r="X2363" s="1223"/>
      <c r="Y2363" s="1223"/>
      <c r="Z2363" s="1223"/>
      <c r="AA2363" s="1223"/>
      <c r="AB2363" s="1223"/>
      <c r="AC2363" s="1223"/>
      <c r="AD2363" s="1223"/>
      <c r="AE2363" s="1223"/>
      <c r="AF2363" s="1223"/>
      <c r="AG2363" s="1223"/>
      <c r="AH2363" s="1223"/>
      <c r="AI2363" s="1223"/>
      <c r="AJ2363" s="1223"/>
      <c r="AK2363" s="1223"/>
      <c r="AL2363" s="1223"/>
      <c r="AM2363" s="1223"/>
      <c r="AN2363" s="1223"/>
      <c r="AO2363" s="1223"/>
      <c r="AP2363" s="1223"/>
      <c r="AQ2363" s="1223"/>
      <c r="AR2363" s="1223"/>
      <c r="AS2363" s="1223"/>
      <c r="AT2363" s="1223"/>
      <c r="AU2363" s="1223"/>
      <c r="AV2363" s="1223"/>
      <c r="AW2363" s="1223"/>
      <c r="AX2363" s="1223"/>
      <c r="AY2363" s="1223"/>
      <c r="AZ2363" s="1223"/>
      <c r="BA2363" s="1223"/>
      <c r="BB2363" s="1223"/>
      <c r="BC2363" s="1223"/>
      <c r="BD2363" s="1223"/>
      <c r="BE2363" s="1223"/>
      <c r="BF2363" s="1223"/>
      <c r="BG2363" s="1223"/>
      <c r="BH2363" s="1223"/>
      <c r="BI2363" s="1223"/>
      <c r="BJ2363" s="1223"/>
      <c r="BK2363" s="1223"/>
      <c r="BL2363" s="1223"/>
      <c r="BM2363" s="103"/>
      <c r="BN2363" s="103"/>
      <c r="BO2363" s="103"/>
      <c r="BP2363" s="103"/>
      <c r="BQ2363" s="103"/>
      <c r="BR2363" s="103"/>
      <c r="BS2363" s="103"/>
      <c r="BT2363" s="103"/>
    </row>
    <row r="2364" spans="1:97" s="400" customFormat="1" ht="12.6" customHeight="1">
      <c r="A2364" s="25"/>
      <c r="B2364" s="1183" t="s">
        <v>34</v>
      </c>
      <c r="C2364" s="1183"/>
      <c r="D2364" s="1183"/>
      <c r="E2364" s="1566" t="s">
        <v>788</v>
      </c>
      <c r="F2364" s="1566"/>
      <c r="G2364" s="1566"/>
      <c r="H2364" s="1566"/>
      <c r="I2364" s="1566"/>
      <c r="J2364" s="1566"/>
      <c r="K2364" s="1566"/>
      <c r="L2364" s="1566"/>
      <c r="M2364" s="1566"/>
      <c r="N2364" s="1566"/>
      <c r="O2364" s="1566"/>
      <c r="P2364" s="1566"/>
      <c r="Q2364" s="1566"/>
      <c r="R2364" s="1566"/>
      <c r="S2364" s="1566"/>
      <c r="T2364" s="1566"/>
      <c r="U2364" s="1566"/>
      <c r="V2364" s="1566"/>
      <c r="W2364" s="1566"/>
      <c r="X2364" s="1566"/>
      <c r="Y2364" s="1566"/>
      <c r="Z2364" s="1566"/>
      <c r="AA2364" s="1566"/>
      <c r="AB2364" s="1566"/>
      <c r="AC2364" s="1566"/>
      <c r="AD2364" s="1566"/>
      <c r="AE2364" s="1566"/>
      <c r="AF2364" s="1566"/>
      <c r="AG2364" s="1566"/>
      <c r="AH2364" s="1566"/>
      <c r="AI2364" s="1566"/>
      <c r="AJ2364" s="1566"/>
      <c r="AK2364" s="1566"/>
      <c r="AL2364" s="1566"/>
      <c r="AM2364" s="1566"/>
      <c r="AN2364" s="1566"/>
      <c r="AO2364" s="1566"/>
      <c r="AP2364" s="1566"/>
      <c r="AQ2364" s="1566"/>
      <c r="AR2364" s="1566"/>
      <c r="AS2364" s="1566"/>
      <c r="AT2364" s="1566"/>
      <c r="AU2364" s="1566"/>
      <c r="AV2364" s="1566"/>
      <c r="AW2364" s="1566"/>
      <c r="AX2364" s="1566"/>
      <c r="AY2364" s="1566"/>
      <c r="AZ2364" s="1566"/>
      <c r="BA2364" s="1566"/>
      <c r="BB2364" s="1566"/>
      <c r="BC2364" s="1566"/>
      <c r="BD2364" s="1566"/>
      <c r="BE2364" s="1566"/>
      <c r="BF2364" s="1566"/>
      <c r="BG2364" s="871"/>
      <c r="BH2364" s="871"/>
      <c r="BI2364" s="871"/>
      <c r="BJ2364" s="871"/>
      <c r="BK2364" s="871"/>
      <c r="BL2364" s="871"/>
    </row>
    <row r="2365" spans="1:97" s="801" customFormat="1" ht="12.6" customHeight="1">
      <c r="A2365" s="25"/>
      <c r="B2365" s="1183"/>
      <c r="C2365" s="1183"/>
      <c r="D2365" s="1183"/>
      <c r="E2365" s="1566"/>
      <c r="F2365" s="1566"/>
      <c r="G2365" s="1566"/>
      <c r="H2365" s="1566"/>
      <c r="I2365" s="1566"/>
      <c r="J2365" s="1566"/>
      <c r="K2365" s="1566"/>
      <c r="L2365" s="1566"/>
      <c r="M2365" s="1566"/>
      <c r="N2365" s="1566"/>
      <c r="O2365" s="1566"/>
      <c r="P2365" s="1566"/>
      <c r="Q2365" s="1566"/>
      <c r="R2365" s="1566"/>
      <c r="S2365" s="1566"/>
      <c r="T2365" s="1566"/>
      <c r="U2365" s="1566"/>
      <c r="V2365" s="1566"/>
      <c r="W2365" s="1566"/>
      <c r="X2365" s="1566"/>
      <c r="Y2365" s="1566"/>
      <c r="Z2365" s="1566"/>
      <c r="AA2365" s="1566"/>
      <c r="AB2365" s="1566"/>
      <c r="AC2365" s="1566"/>
      <c r="AD2365" s="1566"/>
      <c r="AE2365" s="1566"/>
      <c r="AF2365" s="1566"/>
      <c r="AG2365" s="1566"/>
      <c r="AH2365" s="1566"/>
      <c r="AI2365" s="1566"/>
      <c r="AJ2365" s="1566"/>
      <c r="AK2365" s="1566"/>
      <c r="AL2365" s="1566"/>
      <c r="AM2365" s="1566"/>
      <c r="AN2365" s="1566"/>
      <c r="AO2365" s="1566"/>
      <c r="AP2365" s="1566"/>
      <c r="AQ2365" s="1566"/>
      <c r="AR2365" s="1566"/>
      <c r="AS2365" s="1566"/>
      <c r="AT2365" s="1566"/>
      <c r="AU2365" s="1566"/>
      <c r="AV2365" s="1566"/>
      <c r="AW2365" s="1566"/>
      <c r="AX2365" s="1566"/>
      <c r="AY2365" s="1566"/>
      <c r="AZ2365" s="1566"/>
      <c r="BA2365" s="1566"/>
      <c r="BB2365" s="1566"/>
      <c r="BC2365" s="1566"/>
      <c r="BD2365" s="1566"/>
      <c r="BE2365" s="1566"/>
      <c r="BF2365" s="1566"/>
      <c r="BG2365" s="871"/>
      <c r="BH2365" s="871"/>
      <c r="BI2365" s="871"/>
      <c r="BJ2365" s="871"/>
      <c r="BK2365" s="871"/>
      <c r="BL2365" s="871"/>
    </row>
    <row r="2366" spans="1:97" s="400" customFormat="1" ht="12.6" customHeight="1">
      <c r="A2366" s="25"/>
      <c r="B2366" s="1183"/>
      <c r="C2366" s="1183"/>
      <c r="D2366" s="1183"/>
      <c r="E2366" s="1566"/>
      <c r="F2366" s="1566"/>
      <c r="G2366" s="1566"/>
      <c r="H2366" s="1566"/>
      <c r="I2366" s="1566"/>
      <c r="J2366" s="1566"/>
      <c r="K2366" s="1566"/>
      <c r="L2366" s="1566"/>
      <c r="M2366" s="1566"/>
      <c r="N2366" s="1566"/>
      <c r="O2366" s="1566"/>
      <c r="P2366" s="1566"/>
      <c r="Q2366" s="1566"/>
      <c r="R2366" s="1566"/>
      <c r="S2366" s="1566"/>
      <c r="T2366" s="1566"/>
      <c r="U2366" s="1566"/>
      <c r="V2366" s="1566"/>
      <c r="W2366" s="1566"/>
      <c r="X2366" s="1566"/>
      <c r="Y2366" s="1566"/>
      <c r="Z2366" s="1566"/>
      <c r="AA2366" s="1566"/>
      <c r="AB2366" s="1566"/>
      <c r="AC2366" s="1566"/>
      <c r="AD2366" s="1566"/>
      <c r="AE2366" s="1566"/>
      <c r="AF2366" s="1566"/>
      <c r="AG2366" s="1566"/>
      <c r="AH2366" s="1566"/>
      <c r="AI2366" s="1566"/>
      <c r="AJ2366" s="1566"/>
      <c r="AK2366" s="1566"/>
      <c r="AL2366" s="1566"/>
      <c r="AM2366" s="1566"/>
      <c r="AN2366" s="1566"/>
      <c r="AO2366" s="1566"/>
      <c r="AP2366" s="1566"/>
      <c r="AQ2366" s="1566"/>
      <c r="AR2366" s="1566"/>
      <c r="AS2366" s="1566"/>
      <c r="AT2366" s="1566"/>
      <c r="AU2366" s="1566"/>
      <c r="AV2366" s="1566"/>
      <c r="AW2366" s="1566"/>
      <c r="AX2366" s="1566"/>
      <c r="AY2366" s="1566"/>
      <c r="AZ2366" s="1566"/>
      <c r="BA2366" s="1566"/>
      <c r="BB2366" s="1566"/>
      <c r="BC2366" s="1566"/>
      <c r="BD2366" s="1566"/>
      <c r="BE2366" s="1566"/>
      <c r="BF2366" s="1566"/>
      <c r="BG2366" s="871"/>
      <c r="BH2366" s="871"/>
      <c r="BI2366" s="871"/>
      <c r="BJ2366" s="871"/>
      <c r="BK2366" s="871"/>
      <c r="BL2366" s="871"/>
    </row>
    <row r="2367" spans="1:97" s="400" customFormat="1" ht="12.6" customHeight="1">
      <c r="A2367" s="25"/>
      <c r="B2367" s="1183" t="s">
        <v>35</v>
      </c>
      <c r="C2367" s="1183"/>
      <c r="D2367" s="1183"/>
      <c r="E2367" s="1566" t="s">
        <v>789</v>
      </c>
      <c r="F2367" s="1566"/>
      <c r="G2367" s="1566"/>
      <c r="H2367" s="1566"/>
      <c r="I2367" s="1566"/>
      <c r="J2367" s="1566"/>
      <c r="K2367" s="1566"/>
      <c r="L2367" s="1566"/>
      <c r="M2367" s="1566"/>
      <c r="N2367" s="1566"/>
      <c r="O2367" s="1566"/>
      <c r="P2367" s="1566"/>
      <c r="Q2367" s="1566"/>
      <c r="R2367" s="1566"/>
      <c r="S2367" s="1566"/>
      <c r="T2367" s="1566"/>
      <c r="U2367" s="1566"/>
      <c r="V2367" s="1566"/>
      <c r="W2367" s="1566"/>
      <c r="X2367" s="1566"/>
      <c r="Y2367" s="1566"/>
      <c r="Z2367" s="1566"/>
      <c r="AA2367" s="1566"/>
      <c r="AB2367" s="1566"/>
      <c r="AC2367" s="1566"/>
      <c r="AD2367" s="1566"/>
      <c r="AE2367" s="1566"/>
      <c r="AF2367" s="1566"/>
      <c r="AG2367" s="1566"/>
      <c r="AH2367" s="1566"/>
      <c r="AI2367" s="1566"/>
      <c r="AJ2367" s="1566"/>
      <c r="AK2367" s="1566"/>
      <c r="AL2367" s="1566"/>
      <c r="AM2367" s="1566"/>
      <c r="AN2367" s="1566"/>
      <c r="AO2367" s="1566"/>
      <c r="AP2367" s="1566"/>
      <c r="AQ2367" s="1566"/>
      <c r="AR2367" s="1566"/>
      <c r="AS2367" s="1566"/>
      <c r="AT2367" s="1566"/>
      <c r="AU2367" s="1566"/>
      <c r="AV2367" s="1566"/>
      <c r="AW2367" s="1566"/>
      <c r="AX2367" s="1566"/>
      <c r="AY2367" s="1566"/>
      <c r="AZ2367" s="1566"/>
      <c r="BA2367" s="1566"/>
      <c r="BB2367" s="1566"/>
      <c r="BC2367" s="1566"/>
      <c r="BD2367" s="1566"/>
      <c r="BE2367" s="1566"/>
      <c r="BF2367" s="1566"/>
      <c r="BG2367" s="871"/>
      <c r="BH2367" s="871"/>
      <c r="BI2367" s="871"/>
      <c r="BJ2367" s="871"/>
      <c r="BK2367" s="871"/>
      <c r="BL2367" s="871"/>
    </row>
    <row r="2368" spans="1:97" s="801" customFormat="1" ht="12.6" customHeight="1">
      <c r="A2368" s="25"/>
      <c r="B2368" s="1183"/>
      <c r="C2368" s="1183"/>
      <c r="D2368" s="1183"/>
      <c r="E2368" s="1566"/>
      <c r="F2368" s="1566"/>
      <c r="G2368" s="1566"/>
      <c r="H2368" s="1566"/>
      <c r="I2368" s="1566"/>
      <c r="J2368" s="1566"/>
      <c r="K2368" s="1566"/>
      <c r="L2368" s="1566"/>
      <c r="M2368" s="1566"/>
      <c r="N2368" s="1566"/>
      <c r="O2368" s="1566"/>
      <c r="P2368" s="1566"/>
      <c r="Q2368" s="1566"/>
      <c r="R2368" s="1566"/>
      <c r="S2368" s="1566"/>
      <c r="T2368" s="1566"/>
      <c r="U2368" s="1566"/>
      <c r="V2368" s="1566"/>
      <c r="W2368" s="1566"/>
      <c r="X2368" s="1566"/>
      <c r="Y2368" s="1566"/>
      <c r="Z2368" s="1566"/>
      <c r="AA2368" s="1566"/>
      <c r="AB2368" s="1566"/>
      <c r="AC2368" s="1566"/>
      <c r="AD2368" s="1566"/>
      <c r="AE2368" s="1566"/>
      <c r="AF2368" s="1566"/>
      <c r="AG2368" s="1566"/>
      <c r="AH2368" s="1566"/>
      <c r="AI2368" s="1566"/>
      <c r="AJ2368" s="1566"/>
      <c r="AK2368" s="1566"/>
      <c r="AL2368" s="1566"/>
      <c r="AM2368" s="1566"/>
      <c r="AN2368" s="1566"/>
      <c r="AO2368" s="1566"/>
      <c r="AP2368" s="1566"/>
      <c r="AQ2368" s="1566"/>
      <c r="AR2368" s="1566"/>
      <c r="AS2368" s="1566"/>
      <c r="AT2368" s="1566"/>
      <c r="AU2368" s="1566"/>
      <c r="AV2368" s="1566"/>
      <c r="AW2368" s="1566"/>
      <c r="AX2368" s="1566"/>
      <c r="AY2368" s="1566"/>
      <c r="AZ2368" s="1566"/>
      <c r="BA2368" s="1566"/>
      <c r="BB2368" s="1566"/>
      <c r="BC2368" s="1566"/>
      <c r="BD2368" s="1566"/>
      <c r="BE2368" s="1566"/>
      <c r="BF2368" s="1566"/>
      <c r="BG2368" s="871"/>
      <c r="BH2368" s="871"/>
      <c r="BI2368" s="871"/>
      <c r="BJ2368" s="871"/>
      <c r="BK2368" s="871"/>
      <c r="BL2368" s="871"/>
    </row>
    <row r="2369" spans="1:97" s="400" customFormat="1" ht="12.6" customHeight="1">
      <c r="A2369" s="25"/>
      <c r="B2369" s="1183"/>
      <c r="C2369" s="1183"/>
      <c r="D2369" s="1183"/>
      <c r="E2369" s="1566"/>
      <c r="F2369" s="1566"/>
      <c r="G2369" s="1566"/>
      <c r="H2369" s="1566"/>
      <c r="I2369" s="1566"/>
      <c r="J2369" s="1566"/>
      <c r="K2369" s="1566"/>
      <c r="L2369" s="1566"/>
      <c r="M2369" s="1566"/>
      <c r="N2369" s="1566"/>
      <c r="O2369" s="1566"/>
      <c r="P2369" s="1566"/>
      <c r="Q2369" s="1566"/>
      <c r="R2369" s="1566"/>
      <c r="S2369" s="1566"/>
      <c r="T2369" s="1566"/>
      <c r="U2369" s="1566"/>
      <c r="V2369" s="1566"/>
      <c r="W2369" s="1566"/>
      <c r="X2369" s="1566"/>
      <c r="Y2369" s="1566"/>
      <c r="Z2369" s="1566"/>
      <c r="AA2369" s="1566"/>
      <c r="AB2369" s="1566"/>
      <c r="AC2369" s="1566"/>
      <c r="AD2369" s="1566"/>
      <c r="AE2369" s="1566"/>
      <c r="AF2369" s="1566"/>
      <c r="AG2369" s="1566"/>
      <c r="AH2369" s="1566"/>
      <c r="AI2369" s="1566"/>
      <c r="AJ2369" s="1566"/>
      <c r="AK2369" s="1566"/>
      <c r="AL2369" s="1566"/>
      <c r="AM2369" s="1566"/>
      <c r="AN2369" s="1566"/>
      <c r="AO2369" s="1566"/>
      <c r="AP2369" s="1566"/>
      <c r="AQ2369" s="1566"/>
      <c r="AR2369" s="1566"/>
      <c r="AS2369" s="1566"/>
      <c r="AT2369" s="1566"/>
      <c r="AU2369" s="1566"/>
      <c r="AV2369" s="1566"/>
      <c r="AW2369" s="1566"/>
      <c r="AX2369" s="1566"/>
      <c r="AY2369" s="1566"/>
      <c r="AZ2369" s="1566"/>
      <c r="BA2369" s="1566"/>
      <c r="BB2369" s="1566"/>
      <c r="BC2369" s="1566"/>
      <c r="BD2369" s="1566"/>
      <c r="BE2369" s="1566"/>
      <c r="BF2369" s="1566"/>
      <c r="BG2369" s="871"/>
      <c r="BH2369" s="871"/>
      <c r="BI2369" s="871"/>
      <c r="BJ2369" s="871"/>
      <c r="BK2369" s="871"/>
      <c r="BL2369" s="871"/>
    </row>
    <row r="2370" spans="1:97" s="400" customFormat="1" ht="12.6" customHeight="1">
      <c r="A2370" s="25"/>
      <c r="B2370" s="1183"/>
      <c r="C2370" s="1183"/>
      <c r="D2370" s="1183"/>
      <c r="E2370" s="1566"/>
      <c r="F2370" s="1566"/>
      <c r="G2370" s="1566"/>
      <c r="H2370" s="1566"/>
      <c r="I2370" s="1566"/>
      <c r="J2370" s="1566"/>
      <c r="K2370" s="1566"/>
      <c r="L2370" s="1566"/>
      <c r="M2370" s="1566"/>
      <c r="N2370" s="1566"/>
      <c r="O2370" s="1566"/>
      <c r="P2370" s="1566"/>
      <c r="Q2370" s="1566"/>
      <c r="R2370" s="1566"/>
      <c r="S2370" s="1566"/>
      <c r="T2370" s="1566"/>
      <c r="U2370" s="1566"/>
      <c r="V2370" s="1566"/>
      <c r="W2370" s="1566"/>
      <c r="X2370" s="1566"/>
      <c r="Y2370" s="1566"/>
      <c r="Z2370" s="1566"/>
      <c r="AA2370" s="1566"/>
      <c r="AB2370" s="1566"/>
      <c r="AC2370" s="1566"/>
      <c r="AD2370" s="1566"/>
      <c r="AE2370" s="1566"/>
      <c r="AF2370" s="1566"/>
      <c r="AG2370" s="1566"/>
      <c r="AH2370" s="1566"/>
      <c r="AI2370" s="1566"/>
      <c r="AJ2370" s="1566"/>
      <c r="AK2370" s="1566"/>
      <c r="AL2370" s="1566"/>
      <c r="AM2370" s="1566"/>
      <c r="AN2370" s="1566"/>
      <c r="AO2370" s="1566"/>
      <c r="AP2370" s="1566"/>
      <c r="AQ2370" s="1566"/>
      <c r="AR2370" s="1566"/>
      <c r="AS2370" s="1566"/>
      <c r="AT2370" s="1566"/>
      <c r="AU2370" s="1566"/>
      <c r="AV2370" s="1566"/>
      <c r="AW2370" s="1566"/>
      <c r="AX2370" s="1566"/>
      <c r="AY2370" s="1566"/>
      <c r="AZ2370" s="1566"/>
      <c r="BA2370" s="1566"/>
      <c r="BB2370" s="1566"/>
      <c r="BC2370" s="1566"/>
      <c r="BD2370" s="1566"/>
      <c r="BE2370" s="1566"/>
      <c r="BF2370" s="1566"/>
      <c r="BG2370" s="871"/>
      <c r="BH2370" s="871"/>
      <c r="BI2370" s="871"/>
      <c r="BJ2370" s="871"/>
      <c r="BK2370" s="871"/>
      <c r="BL2370" s="871"/>
    </row>
    <row r="2371" spans="1:97" s="827" customFormat="1" ht="9.75" customHeight="1">
      <c r="BG2371" s="828"/>
      <c r="BH2371" s="828"/>
      <c r="BI2371" s="828"/>
      <c r="BJ2371" s="828"/>
      <c r="BK2371" s="828"/>
      <c r="BL2371" s="829"/>
      <c r="BM2371" s="829"/>
      <c r="BN2371" s="829"/>
      <c r="BO2371" s="829"/>
      <c r="BP2371" s="829"/>
      <c r="BQ2371" s="829"/>
      <c r="BR2371" s="829"/>
      <c r="BS2371" s="829"/>
      <c r="BT2371" s="829"/>
      <c r="BU2371" s="829"/>
      <c r="BV2371" s="829"/>
      <c r="BW2371" s="829"/>
      <c r="BX2371" s="829"/>
      <c r="BY2371" s="829"/>
      <c r="BZ2371" s="829"/>
      <c r="CA2371" s="829"/>
    </row>
    <row r="2372" spans="1:97" s="830" customFormat="1" ht="12.75" customHeight="1">
      <c r="B2372" s="831"/>
      <c r="C2372" s="831"/>
      <c r="D2372" s="831"/>
      <c r="E2372" s="858" t="s">
        <v>1513</v>
      </c>
      <c r="F2372" s="859"/>
      <c r="G2372" s="859"/>
      <c r="H2372" s="859"/>
      <c r="I2372" s="859"/>
      <c r="J2372" s="859"/>
      <c r="K2372" s="859"/>
      <c r="L2372" s="859"/>
      <c r="M2372" s="859"/>
      <c r="N2372" s="859"/>
      <c r="O2372" s="859"/>
      <c r="P2372" s="859"/>
      <c r="Q2372" s="859"/>
      <c r="R2372" s="859"/>
      <c r="S2372" s="859"/>
      <c r="T2372" s="859"/>
      <c r="U2372" s="859"/>
      <c r="V2372" s="859"/>
      <c r="W2372" s="859"/>
      <c r="X2372" s="859"/>
      <c r="Y2372" s="859"/>
      <c r="Z2372" s="859"/>
      <c r="AA2372" s="859"/>
      <c r="AB2372" s="859"/>
      <c r="AC2372" s="859"/>
      <c r="AD2372" s="859"/>
      <c r="AE2372" s="860"/>
      <c r="AF2372" s="864"/>
      <c r="AG2372" s="865"/>
      <c r="AH2372" s="865"/>
      <c r="AI2372" s="865"/>
      <c r="AJ2372" s="865"/>
      <c r="AK2372" s="865"/>
      <c r="AL2372" s="865"/>
      <c r="AM2372" s="865"/>
      <c r="AN2372" s="865"/>
      <c r="AO2372" s="865"/>
      <c r="AP2372" s="866"/>
      <c r="AQ2372" s="870" t="s">
        <v>1514</v>
      </c>
      <c r="AR2372" s="870"/>
      <c r="AS2372" s="870"/>
      <c r="AT2372" s="870"/>
      <c r="AU2372" s="870"/>
      <c r="AV2372" s="870"/>
      <c r="AW2372" s="870"/>
      <c r="AX2372" s="870"/>
      <c r="AY2372" s="870"/>
      <c r="AZ2372" s="870"/>
      <c r="BA2372" s="870"/>
      <c r="BB2372" s="870"/>
      <c r="BC2372" s="870"/>
      <c r="BD2372" s="870"/>
      <c r="BE2372" s="870"/>
      <c r="BF2372" s="870"/>
      <c r="BG2372" s="832"/>
      <c r="BH2372" s="832"/>
      <c r="BI2372" s="832"/>
      <c r="BJ2372" s="832"/>
      <c r="BK2372" s="832"/>
      <c r="BL2372" s="832"/>
      <c r="BM2372" s="857" t="s">
        <v>82</v>
      </c>
      <c r="BN2372" s="857"/>
      <c r="BO2372" s="857"/>
      <c r="BP2372" s="857"/>
      <c r="BQ2372" s="857"/>
      <c r="BR2372" s="857"/>
      <c r="BS2372" s="857"/>
      <c r="BT2372" s="857"/>
      <c r="BU2372" s="857"/>
      <c r="BV2372" s="857"/>
      <c r="BW2372" s="857"/>
      <c r="BX2372" s="832"/>
      <c r="BY2372" s="832"/>
      <c r="BZ2372" s="832"/>
      <c r="CA2372" s="832"/>
      <c r="CB2372" s="832"/>
      <c r="CC2372" s="832"/>
      <c r="CD2372" s="832"/>
      <c r="CE2372" s="832"/>
      <c r="CF2372" s="832"/>
      <c r="CG2372" s="832"/>
      <c r="CH2372" s="832"/>
      <c r="CK2372" s="833"/>
      <c r="CL2372" s="834"/>
      <c r="CM2372" s="834"/>
      <c r="CN2372" s="834"/>
      <c r="CO2372" s="834"/>
      <c r="CP2372" s="834"/>
      <c r="CQ2372" s="834"/>
      <c r="CR2372" s="834"/>
      <c r="CS2372" s="834"/>
    </row>
    <row r="2373" spans="1:97" s="830" customFormat="1" ht="12.75" customHeight="1">
      <c r="B2373" s="831"/>
      <c r="C2373" s="831"/>
      <c r="D2373" s="831"/>
      <c r="E2373" s="861"/>
      <c r="F2373" s="862"/>
      <c r="G2373" s="862"/>
      <c r="H2373" s="862"/>
      <c r="I2373" s="862"/>
      <c r="J2373" s="862"/>
      <c r="K2373" s="862"/>
      <c r="L2373" s="862"/>
      <c r="M2373" s="862"/>
      <c r="N2373" s="862"/>
      <c r="O2373" s="862"/>
      <c r="P2373" s="862"/>
      <c r="Q2373" s="862"/>
      <c r="R2373" s="862"/>
      <c r="S2373" s="862"/>
      <c r="T2373" s="862"/>
      <c r="U2373" s="862"/>
      <c r="V2373" s="862"/>
      <c r="W2373" s="862"/>
      <c r="X2373" s="862"/>
      <c r="Y2373" s="862"/>
      <c r="Z2373" s="862"/>
      <c r="AA2373" s="862"/>
      <c r="AB2373" s="862"/>
      <c r="AC2373" s="862"/>
      <c r="AD2373" s="862"/>
      <c r="AE2373" s="863"/>
      <c r="AF2373" s="867"/>
      <c r="AG2373" s="868"/>
      <c r="AH2373" s="868"/>
      <c r="AI2373" s="868"/>
      <c r="AJ2373" s="868"/>
      <c r="AK2373" s="868"/>
      <c r="AL2373" s="868"/>
      <c r="AM2373" s="868"/>
      <c r="AN2373" s="868"/>
      <c r="AO2373" s="868"/>
      <c r="AP2373" s="869"/>
      <c r="AQ2373" s="870"/>
      <c r="AR2373" s="870"/>
      <c r="AS2373" s="870"/>
      <c r="AT2373" s="870"/>
      <c r="AU2373" s="870"/>
      <c r="AV2373" s="870"/>
      <c r="AW2373" s="870"/>
      <c r="AX2373" s="870"/>
      <c r="AY2373" s="870"/>
      <c r="AZ2373" s="870"/>
      <c r="BA2373" s="870"/>
      <c r="BB2373" s="870"/>
      <c r="BC2373" s="870"/>
      <c r="BD2373" s="870"/>
      <c r="BE2373" s="870"/>
      <c r="BF2373" s="870"/>
      <c r="BG2373" s="832"/>
      <c r="BH2373" s="832"/>
      <c r="BI2373" s="832"/>
      <c r="BJ2373" s="832"/>
      <c r="BK2373" s="832"/>
      <c r="BL2373" s="832"/>
      <c r="BM2373" s="832"/>
      <c r="BN2373" s="832"/>
      <c r="BO2373" s="832"/>
      <c r="BP2373" s="832"/>
      <c r="BQ2373" s="832"/>
      <c r="BR2373" s="832"/>
      <c r="BS2373" s="832"/>
      <c r="BT2373" s="832"/>
      <c r="BU2373" s="832"/>
      <c r="BV2373" s="832"/>
      <c r="BW2373" s="832"/>
      <c r="BX2373" s="832"/>
      <c r="BY2373" s="832"/>
      <c r="BZ2373" s="832"/>
      <c r="CA2373" s="832"/>
      <c r="CB2373" s="832"/>
      <c r="CC2373" s="832"/>
      <c r="CD2373" s="832"/>
      <c r="CE2373" s="832"/>
      <c r="CF2373" s="832"/>
      <c r="CG2373" s="832"/>
      <c r="CH2373" s="832"/>
      <c r="CK2373" s="833"/>
      <c r="CL2373" s="833"/>
      <c r="CM2373" s="833"/>
      <c r="CN2373" s="833"/>
      <c r="CO2373" s="833"/>
      <c r="CP2373" s="834"/>
      <c r="CQ2373" s="834"/>
      <c r="CR2373" s="834"/>
      <c r="CS2373" s="834"/>
    </row>
    <row r="2374" spans="1:97" s="35" customFormat="1" ht="12.6" customHeight="1">
      <c r="A2374" s="36"/>
      <c r="B2374" s="36"/>
      <c r="C2374" s="36"/>
      <c r="D2374" s="36"/>
      <c r="E2374" s="36"/>
      <c r="F2374" s="36"/>
      <c r="G2374" s="36"/>
      <c r="H2374" s="36"/>
      <c r="I2374" s="36"/>
      <c r="J2374" s="36"/>
      <c r="K2374" s="36"/>
      <c r="L2374" s="36"/>
      <c r="M2374" s="36"/>
      <c r="N2374" s="36"/>
      <c r="O2374" s="36"/>
      <c r="P2374" s="36"/>
      <c r="Q2374" s="36"/>
      <c r="R2374" s="36"/>
      <c r="S2374" s="36"/>
      <c r="BG2374" s="409"/>
      <c r="BH2374" s="409"/>
      <c r="BI2374" s="409"/>
      <c r="BJ2374" s="409"/>
      <c r="BK2374" s="409"/>
      <c r="BL2374" s="130"/>
      <c r="BM2374" s="130"/>
      <c r="BN2374" s="130"/>
      <c r="BO2374" s="130"/>
      <c r="BP2374" s="130"/>
      <c r="BQ2374" s="130"/>
      <c r="BR2374" s="130"/>
      <c r="BS2374" s="130"/>
      <c r="BT2374" s="130"/>
      <c r="BU2374" s="130"/>
      <c r="BV2374" s="130"/>
      <c r="BW2374" s="130"/>
      <c r="BX2374" s="130"/>
      <c r="BY2374" s="130"/>
      <c r="BZ2374" s="130"/>
      <c r="CA2374" s="130"/>
    </row>
    <row r="2375" spans="1:97" s="400" customFormat="1" ht="19.5" customHeight="1">
      <c r="A2375" s="90" t="s">
        <v>1084</v>
      </c>
      <c r="B2375" s="90"/>
      <c r="C2375" s="90"/>
      <c r="D2375" s="11"/>
      <c r="E2375" s="12"/>
      <c r="F2375" s="12"/>
      <c r="G2375" s="12"/>
      <c r="H2375" s="12"/>
      <c r="I2375" s="12"/>
      <c r="J2375" s="12"/>
      <c r="K2375" s="12"/>
      <c r="L2375" s="12"/>
      <c r="M2375" s="12"/>
      <c r="N2375" s="12"/>
      <c r="O2375" s="12"/>
      <c r="P2375" s="12"/>
      <c r="Q2375" s="12"/>
      <c r="R2375" s="12"/>
      <c r="S2375" s="12"/>
      <c r="T2375" s="12"/>
      <c r="U2375" s="12"/>
      <c r="V2375" s="12"/>
      <c r="W2375" s="13"/>
      <c r="X2375" s="13"/>
      <c r="Y2375" s="13"/>
      <c r="Z2375" s="13"/>
      <c r="AA2375" s="13"/>
      <c r="AB2375" s="13"/>
      <c r="AC2375" s="13"/>
      <c r="AD2375" s="13"/>
      <c r="AE2375" s="13"/>
      <c r="AF2375" s="13"/>
      <c r="AG2375" s="13"/>
      <c r="AH2375" s="13"/>
      <c r="AI2375" s="13"/>
      <c r="AJ2375" s="13"/>
      <c r="AK2375" s="13"/>
      <c r="AL2375" s="13"/>
      <c r="AM2375" s="13"/>
      <c r="AN2375" s="13"/>
      <c r="AO2375" s="13"/>
      <c r="AP2375" s="13"/>
      <c r="AQ2375" s="14"/>
      <c r="AR2375" s="14"/>
      <c r="AS2375" s="14"/>
      <c r="AT2375" s="14"/>
      <c r="AU2375" s="14"/>
      <c r="AV2375" s="14"/>
      <c r="AW2375" s="14"/>
      <c r="AX2375" s="14"/>
      <c r="AY2375" s="14"/>
      <c r="AZ2375" s="14"/>
      <c r="BA2375" s="14"/>
      <c r="BB2375" s="14"/>
      <c r="BC2375" s="14"/>
      <c r="BD2375" s="14"/>
      <c r="BE2375" s="14"/>
      <c r="BF2375" s="14"/>
      <c r="BG2375" s="311"/>
      <c r="BH2375" s="311"/>
      <c r="BI2375" s="311"/>
      <c r="BJ2375" s="311"/>
      <c r="BK2375" s="311"/>
    </row>
    <row r="2376" spans="1:97" s="16" customFormat="1" ht="12.6" customHeight="1">
      <c r="A2376" s="25"/>
      <c r="B2376" s="969" t="s">
        <v>30</v>
      </c>
      <c r="C2376" s="970"/>
      <c r="D2376" s="971"/>
      <c r="E2376" s="908" t="s">
        <v>1593</v>
      </c>
      <c r="F2376" s="909"/>
      <c r="G2376" s="909"/>
      <c r="H2376" s="909"/>
      <c r="I2376" s="909"/>
      <c r="J2376" s="909"/>
      <c r="K2376" s="909"/>
      <c r="L2376" s="909"/>
      <c r="M2376" s="909"/>
      <c r="N2376" s="909"/>
      <c r="O2376" s="909"/>
      <c r="P2376" s="909"/>
      <c r="Q2376" s="909"/>
      <c r="R2376" s="909"/>
      <c r="S2376" s="909"/>
      <c r="T2376" s="909"/>
      <c r="U2376" s="909"/>
      <c r="V2376" s="909"/>
      <c r="W2376" s="909"/>
      <c r="X2376" s="909"/>
      <c r="Y2376" s="909"/>
      <c r="Z2376" s="909"/>
      <c r="AA2376" s="909"/>
      <c r="AB2376" s="909"/>
      <c r="AC2376" s="909"/>
      <c r="AD2376" s="909"/>
      <c r="AE2376" s="909"/>
      <c r="AF2376" s="909"/>
      <c r="AG2376" s="909"/>
      <c r="AH2376" s="909"/>
      <c r="AI2376" s="909"/>
      <c r="AJ2376" s="909"/>
      <c r="AK2376" s="909"/>
      <c r="AL2376" s="909"/>
      <c r="AM2376" s="909"/>
      <c r="AN2376" s="909"/>
      <c r="AO2376" s="909"/>
      <c r="AP2376" s="909"/>
      <c r="AQ2376" s="909"/>
      <c r="AR2376" s="909"/>
      <c r="AS2376" s="909"/>
      <c r="AT2376" s="909"/>
      <c r="AU2376" s="909"/>
      <c r="AV2376" s="909"/>
      <c r="AW2376" s="909"/>
      <c r="AX2376" s="909"/>
      <c r="AY2376" s="909"/>
      <c r="AZ2376" s="909"/>
      <c r="BA2376" s="909"/>
      <c r="BB2376" s="909"/>
      <c r="BC2376" s="909"/>
      <c r="BD2376" s="909"/>
      <c r="BE2376" s="909"/>
      <c r="BF2376" s="910"/>
      <c r="BG2376" s="922"/>
      <c r="BH2376" s="923"/>
      <c r="BI2376" s="923"/>
      <c r="BJ2376" s="923"/>
      <c r="BK2376" s="923"/>
      <c r="BL2376" s="924"/>
      <c r="BM2376" s="137"/>
      <c r="BN2376" s="137"/>
      <c r="BO2376" s="137"/>
      <c r="BP2376" s="137"/>
      <c r="BQ2376" s="137"/>
      <c r="BR2376" s="137"/>
      <c r="BS2376" s="137"/>
      <c r="BT2376" s="137"/>
      <c r="BU2376" s="137"/>
      <c r="BV2376" s="137"/>
      <c r="BW2376" s="137"/>
      <c r="BX2376" s="137"/>
      <c r="BY2376" s="137"/>
      <c r="BZ2376" s="137"/>
      <c r="CA2376" s="137"/>
    </row>
    <row r="2377" spans="1:97" s="16" customFormat="1" ht="12.6" customHeight="1">
      <c r="A2377" s="25"/>
      <c r="B2377" s="972"/>
      <c r="C2377" s="973"/>
      <c r="D2377" s="974"/>
      <c r="E2377" s="911"/>
      <c r="F2377" s="912"/>
      <c r="G2377" s="912"/>
      <c r="H2377" s="912"/>
      <c r="I2377" s="912"/>
      <c r="J2377" s="912"/>
      <c r="K2377" s="912"/>
      <c r="L2377" s="912"/>
      <c r="M2377" s="912"/>
      <c r="N2377" s="912"/>
      <c r="O2377" s="912"/>
      <c r="P2377" s="912"/>
      <c r="Q2377" s="912"/>
      <c r="R2377" s="912"/>
      <c r="S2377" s="912"/>
      <c r="T2377" s="912"/>
      <c r="U2377" s="912"/>
      <c r="V2377" s="912"/>
      <c r="W2377" s="912"/>
      <c r="X2377" s="912"/>
      <c r="Y2377" s="912"/>
      <c r="Z2377" s="912"/>
      <c r="AA2377" s="912"/>
      <c r="AB2377" s="912"/>
      <c r="AC2377" s="912"/>
      <c r="AD2377" s="912"/>
      <c r="AE2377" s="912"/>
      <c r="AF2377" s="912"/>
      <c r="AG2377" s="912"/>
      <c r="AH2377" s="912"/>
      <c r="AI2377" s="912"/>
      <c r="AJ2377" s="912"/>
      <c r="AK2377" s="912"/>
      <c r="AL2377" s="912"/>
      <c r="AM2377" s="912"/>
      <c r="AN2377" s="912"/>
      <c r="AO2377" s="912"/>
      <c r="AP2377" s="912"/>
      <c r="AQ2377" s="912"/>
      <c r="AR2377" s="912"/>
      <c r="AS2377" s="912"/>
      <c r="AT2377" s="912"/>
      <c r="AU2377" s="912"/>
      <c r="AV2377" s="912"/>
      <c r="AW2377" s="912"/>
      <c r="AX2377" s="912"/>
      <c r="AY2377" s="912"/>
      <c r="AZ2377" s="912"/>
      <c r="BA2377" s="912"/>
      <c r="BB2377" s="912"/>
      <c r="BC2377" s="912"/>
      <c r="BD2377" s="912"/>
      <c r="BE2377" s="912"/>
      <c r="BF2377" s="913"/>
      <c r="BG2377" s="922"/>
      <c r="BH2377" s="923"/>
      <c r="BI2377" s="923"/>
      <c r="BJ2377" s="923"/>
      <c r="BK2377" s="923"/>
      <c r="BL2377" s="924"/>
      <c r="BM2377" s="137"/>
      <c r="BN2377" s="137"/>
      <c r="BO2377" s="137"/>
      <c r="BP2377" s="137"/>
      <c r="BQ2377" s="137"/>
      <c r="BR2377" s="137"/>
      <c r="BS2377" s="137"/>
      <c r="BT2377" s="137"/>
      <c r="BU2377" s="137"/>
      <c r="BV2377" s="137"/>
      <c r="BW2377" s="137"/>
      <c r="BX2377" s="137"/>
      <c r="BY2377" s="137"/>
      <c r="BZ2377" s="137"/>
      <c r="CA2377" s="137"/>
    </row>
    <row r="2378" spans="1:97" s="16" customFormat="1" ht="12.6" customHeight="1">
      <c r="A2378" s="25"/>
      <c r="B2378" s="972"/>
      <c r="C2378" s="973"/>
      <c r="D2378" s="974"/>
      <c r="E2378" s="920" t="s">
        <v>6</v>
      </c>
      <c r="F2378" s="921"/>
      <c r="G2378" s="912" t="s">
        <v>790</v>
      </c>
      <c r="H2378" s="912"/>
      <c r="I2378" s="912"/>
      <c r="J2378" s="912"/>
      <c r="K2378" s="912"/>
      <c r="L2378" s="912"/>
      <c r="M2378" s="912"/>
      <c r="N2378" s="912"/>
      <c r="O2378" s="912"/>
      <c r="P2378" s="912"/>
      <c r="Q2378" s="912"/>
      <c r="R2378" s="912"/>
      <c r="S2378" s="912"/>
      <c r="T2378" s="912"/>
      <c r="U2378" s="912"/>
      <c r="V2378" s="912"/>
      <c r="W2378" s="912"/>
      <c r="X2378" s="912"/>
      <c r="Y2378" s="912"/>
      <c r="Z2378" s="912"/>
      <c r="AA2378" s="912"/>
      <c r="AB2378" s="912"/>
      <c r="AC2378" s="912"/>
      <c r="AD2378" s="912"/>
      <c r="AE2378" s="912"/>
      <c r="AF2378" s="912"/>
      <c r="AG2378" s="912"/>
      <c r="AH2378" s="912"/>
      <c r="AI2378" s="912"/>
      <c r="AJ2378" s="912"/>
      <c r="AK2378" s="912"/>
      <c r="AL2378" s="912"/>
      <c r="AM2378" s="912"/>
      <c r="AN2378" s="912"/>
      <c r="AO2378" s="912"/>
      <c r="AP2378" s="912"/>
      <c r="AQ2378" s="912"/>
      <c r="AR2378" s="912"/>
      <c r="AS2378" s="912"/>
      <c r="AT2378" s="912"/>
      <c r="AU2378" s="912"/>
      <c r="AV2378" s="912"/>
      <c r="AW2378" s="912"/>
      <c r="AX2378" s="912"/>
      <c r="AY2378" s="912"/>
      <c r="AZ2378" s="912"/>
      <c r="BA2378" s="912"/>
      <c r="BB2378" s="912"/>
      <c r="BC2378" s="912"/>
      <c r="BD2378" s="912"/>
      <c r="BE2378" s="912"/>
      <c r="BF2378" s="913"/>
      <c r="BG2378" s="922"/>
      <c r="BH2378" s="923"/>
      <c r="BI2378" s="923"/>
      <c r="BJ2378" s="923"/>
      <c r="BK2378" s="923"/>
      <c r="BL2378" s="924"/>
      <c r="BM2378" s="137"/>
      <c r="BN2378" s="137"/>
      <c r="BO2378" s="137"/>
      <c r="BP2378" s="137"/>
      <c r="BQ2378" s="137"/>
      <c r="BR2378" s="137"/>
      <c r="BS2378" s="137"/>
      <c r="BT2378" s="137"/>
      <c r="BU2378" s="137"/>
      <c r="BV2378" s="137"/>
      <c r="BW2378" s="137"/>
      <c r="BX2378" s="137"/>
      <c r="BY2378" s="137"/>
      <c r="BZ2378" s="137"/>
      <c r="CA2378" s="137"/>
    </row>
    <row r="2379" spans="1:97" s="16" customFormat="1" ht="12.6" customHeight="1">
      <c r="A2379" s="25"/>
      <c r="B2379" s="972"/>
      <c r="C2379" s="973"/>
      <c r="D2379" s="974"/>
      <c r="E2379" s="403"/>
      <c r="F2379" s="404"/>
      <c r="G2379" s="912"/>
      <c r="H2379" s="912"/>
      <c r="I2379" s="912"/>
      <c r="J2379" s="912"/>
      <c r="K2379" s="912"/>
      <c r="L2379" s="912"/>
      <c r="M2379" s="912"/>
      <c r="N2379" s="912"/>
      <c r="O2379" s="912"/>
      <c r="P2379" s="912"/>
      <c r="Q2379" s="912"/>
      <c r="R2379" s="912"/>
      <c r="S2379" s="912"/>
      <c r="T2379" s="912"/>
      <c r="U2379" s="912"/>
      <c r="V2379" s="912"/>
      <c r="W2379" s="912"/>
      <c r="X2379" s="912"/>
      <c r="Y2379" s="912"/>
      <c r="Z2379" s="912"/>
      <c r="AA2379" s="912"/>
      <c r="AB2379" s="912"/>
      <c r="AC2379" s="912"/>
      <c r="AD2379" s="912"/>
      <c r="AE2379" s="912"/>
      <c r="AF2379" s="912"/>
      <c r="AG2379" s="912"/>
      <c r="AH2379" s="912"/>
      <c r="AI2379" s="912"/>
      <c r="AJ2379" s="912"/>
      <c r="AK2379" s="912"/>
      <c r="AL2379" s="912"/>
      <c r="AM2379" s="912"/>
      <c r="AN2379" s="912"/>
      <c r="AO2379" s="912"/>
      <c r="AP2379" s="912"/>
      <c r="AQ2379" s="912"/>
      <c r="AR2379" s="912"/>
      <c r="AS2379" s="912"/>
      <c r="AT2379" s="912"/>
      <c r="AU2379" s="912"/>
      <c r="AV2379" s="912"/>
      <c r="AW2379" s="912"/>
      <c r="AX2379" s="912"/>
      <c r="AY2379" s="912"/>
      <c r="AZ2379" s="912"/>
      <c r="BA2379" s="912"/>
      <c r="BB2379" s="912"/>
      <c r="BC2379" s="912"/>
      <c r="BD2379" s="912"/>
      <c r="BE2379" s="912"/>
      <c r="BF2379" s="913"/>
      <c r="BG2379" s="922"/>
      <c r="BH2379" s="923"/>
      <c r="BI2379" s="923"/>
      <c r="BJ2379" s="923"/>
      <c r="BK2379" s="923"/>
      <c r="BL2379" s="924"/>
      <c r="BM2379" s="137"/>
      <c r="BN2379" s="137"/>
      <c r="BO2379" s="137"/>
      <c r="BP2379" s="137"/>
      <c r="BQ2379" s="137"/>
      <c r="BR2379" s="137"/>
      <c r="BS2379" s="137"/>
      <c r="BT2379" s="137"/>
      <c r="BU2379" s="137"/>
      <c r="BV2379" s="137"/>
      <c r="BW2379" s="137"/>
      <c r="BX2379" s="137"/>
      <c r="BY2379" s="137"/>
      <c r="BZ2379" s="137"/>
      <c r="CA2379" s="137"/>
    </row>
    <row r="2380" spans="1:97" s="16" customFormat="1" ht="12.6" customHeight="1">
      <c r="A2380" s="25"/>
      <c r="B2380" s="972"/>
      <c r="C2380" s="973"/>
      <c r="D2380" s="974"/>
      <c r="E2380" s="920" t="s">
        <v>3</v>
      </c>
      <c r="F2380" s="921"/>
      <c r="G2380" s="912" t="s">
        <v>791</v>
      </c>
      <c r="H2380" s="912"/>
      <c r="I2380" s="912"/>
      <c r="J2380" s="912"/>
      <c r="K2380" s="912"/>
      <c r="L2380" s="912"/>
      <c r="M2380" s="912"/>
      <c r="N2380" s="912"/>
      <c r="O2380" s="912"/>
      <c r="P2380" s="912"/>
      <c r="Q2380" s="912"/>
      <c r="R2380" s="912"/>
      <c r="S2380" s="912"/>
      <c r="T2380" s="912"/>
      <c r="U2380" s="912"/>
      <c r="V2380" s="912"/>
      <c r="W2380" s="912"/>
      <c r="X2380" s="912"/>
      <c r="Y2380" s="912"/>
      <c r="Z2380" s="912"/>
      <c r="AA2380" s="912"/>
      <c r="AB2380" s="912"/>
      <c r="AC2380" s="912"/>
      <c r="AD2380" s="912"/>
      <c r="AE2380" s="912"/>
      <c r="AF2380" s="912"/>
      <c r="AG2380" s="912"/>
      <c r="AH2380" s="912"/>
      <c r="AI2380" s="912"/>
      <c r="AJ2380" s="912"/>
      <c r="AK2380" s="912"/>
      <c r="AL2380" s="912"/>
      <c r="AM2380" s="912"/>
      <c r="AN2380" s="912"/>
      <c r="AO2380" s="912"/>
      <c r="AP2380" s="912"/>
      <c r="AQ2380" s="912"/>
      <c r="AR2380" s="912"/>
      <c r="AS2380" s="912"/>
      <c r="AT2380" s="912"/>
      <c r="AU2380" s="912"/>
      <c r="AV2380" s="912"/>
      <c r="AW2380" s="912"/>
      <c r="AX2380" s="912"/>
      <c r="AY2380" s="912"/>
      <c r="AZ2380" s="912"/>
      <c r="BA2380" s="912"/>
      <c r="BB2380" s="912"/>
      <c r="BC2380" s="912"/>
      <c r="BD2380" s="912"/>
      <c r="BE2380" s="912"/>
      <c r="BF2380" s="913"/>
      <c r="BG2380" s="922"/>
      <c r="BH2380" s="923"/>
      <c r="BI2380" s="923"/>
      <c r="BJ2380" s="923"/>
      <c r="BK2380" s="923"/>
      <c r="BL2380" s="924"/>
      <c r="BM2380" s="137"/>
      <c r="BN2380" s="137"/>
      <c r="BO2380" s="137"/>
      <c r="BP2380" s="137"/>
      <c r="BQ2380" s="137"/>
      <c r="BR2380" s="137"/>
      <c r="BS2380" s="137"/>
      <c r="BT2380" s="137"/>
      <c r="BU2380" s="137"/>
      <c r="BV2380" s="137"/>
      <c r="BW2380" s="137"/>
      <c r="BX2380" s="137"/>
      <c r="BY2380" s="137"/>
      <c r="BZ2380" s="137"/>
      <c r="CA2380" s="137"/>
    </row>
    <row r="2381" spans="1:97" s="16" customFormat="1" ht="12.6" customHeight="1">
      <c r="A2381" s="25"/>
      <c r="B2381" s="972"/>
      <c r="C2381" s="973"/>
      <c r="D2381" s="974"/>
      <c r="E2381" s="403"/>
      <c r="F2381" s="404"/>
      <c r="G2381" s="912"/>
      <c r="H2381" s="912"/>
      <c r="I2381" s="912"/>
      <c r="J2381" s="912"/>
      <c r="K2381" s="912"/>
      <c r="L2381" s="912"/>
      <c r="M2381" s="912"/>
      <c r="N2381" s="912"/>
      <c r="O2381" s="912"/>
      <c r="P2381" s="912"/>
      <c r="Q2381" s="912"/>
      <c r="R2381" s="912"/>
      <c r="S2381" s="912"/>
      <c r="T2381" s="912"/>
      <c r="U2381" s="912"/>
      <c r="V2381" s="912"/>
      <c r="W2381" s="912"/>
      <c r="X2381" s="912"/>
      <c r="Y2381" s="912"/>
      <c r="Z2381" s="912"/>
      <c r="AA2381" s="912"/>
      <c r="AB2381" s="912"/>
      <c r="AC2381" s="912"/>
      <c r="AD2381" s="912"/>
      <c r="AE2381" s="912"/>
      <c r="AF2381" s="912"/>
      <c r="AG2381" s="912"/>
      <c r="AH2381" s="912"/>
      <c r="AI2381" s="912"/>
      <c r="AJ2381" s="912"/>
      <c r="AK2381" s="912"/>
      <c r="AL2381" s="912"/>
      <c r="AM2381" s="912"/>
      <c r="AN2381" s="912"/>
      <c r="AO2381" s="912"/>
      <c r="AP2381" s="912"/>
      <c r="AQ2381" s="912"/>
      <c r="AR2381" s="912"/>
      <c r="AS2381" s="912"/>
      <c r="AT2381" s="912"/>
      <c r="AU2381" s="912"/>
      <c r="AV2381" s="912"/>
      <c r="AW2381" s="912"/>
      <c r="AX2381" s="912"/>
      <c r="AY2381" s="912"/>
      <c r="AZ2381" s="912"/>
      <c r="BA2381" s="912"/>
      <c r="BB2381" s="912"/>
      <c r="BC2381" s="912"/>
      <c r="BD2381" s="912"/>
      <c r="BE2381" s="912"/>
      <c r="BF2381" s="913"/>
      <c r="BG2381" s="922"/>
      <c r="BH2381" s="923"/>
      <c r="BI2381" s="923"/>
      <c r="BJ2381" s="923"/>
      <c r="BK2381" s="923"/>
      <c r="BL2381" s="924"/>
      <c r="BM2381" s="137"/>
      <c r="BN2381" s="137"/>
      <c r="BO2381" s="137"/>
      <c r="BP2381" s="137"/>
      <c r="BQ2381" s="137"/>
      <c r="BR2381" s="137"/>
      <c r="BS2381" s="137"/>
      <c r="BT2381" s="137"/>
      <c r="BU2381" s="137"/>
      <c r="BV2381" s="137"/>
      <c r="BW2381" s="137"/>
      <c r="BX2381" s="137"/>
      <c r="BY2381" s="137"/>
      <c r="BZ2381" s="137"/>
      <c r="CA2381" s="137"/>
    </row>
    <row r="2382" spans="1:97" s="16" customFormat="1" ht="12.6" customHeight="1">
      <c r="A2382" s="25"/>
      <c r="B2382" s="972"/>
      <c r="C2382" s="973"/>
      <c r="D2382" s="974"/>
      <c r="E2382" s="920" t="s">
        <v>4</v>
      </c>
      <c r="F2382" s="921"/>
      <c r="G2382" s="912" t="s">
        <v>792</v>
      </c>
      <c r="H2382" s="912"/>
      <c r="I2382" s="912"/>
      <c r="J2382" s="912"/>
      <c r="K2382" s="912"/>
      <c r="L2382" s="912"/>
      <c r="M2382" s="912"/>
      <c r="N2382" s="912"/>
      <c r="O2382" s="912"/>
      <c r="P2382" s="912"/>
      <c r="Q2382" s="912"/>
      <c r="R2382" s="912"/>
      <c r="S2382" s="912"/>
      <c r="T2382" s="912"/>
      <c r="U2382" s="912"/>
      <c r="V2382" s="912"/>
      <c r="W2382" s="912"/>
      <c r="X2382" s="912"/>
      <c r="Y2382" s="912"/>
      <c r="Z2382" s="912"/>
      <c r="AA2382" s="912"/>
      <c r="AB2382" s="912"/>
      <c r="AC2382" s="912"/>
      <c r="AD2382" s="912"/>
      <c r="AE2382" s="912"/>
      <c r="AF2382" s="912"/>
      <c r="AG2382" s="912"/>
      <c r="AH2382" s="912"/>
      <c r="AI2382" s="912"/>
      <c r="AJ2382" s="912"/>
      <c r="AK2382" s="912"/>
      <c r="AL2382" s="912"/>
      <c r="AM2382" s="912"/>
      <c r="AN2382" s="912"/>
      <c r="AO2382" s="912"/>
      <c r="AP2382" s="912"/>
      <c r="AQ2382" s="912"/>
      <c r="AR2382" s="912"/>
      <c r="AS2382" s="912"/>
      <c r="AT2382" s="912"/>
      <c r="AU2382" s="912"/>
      <c r="AV2382" s="912"/>
      <c r="AW2382" s="912"/>
      <c r="AX2382" s="912"/>
      <c r="AY2382" s="912"/>
      <c r="AZ2382" s="912"/>
      <c r="BA2382" s="912"/>
      <c r="BB2382" s="912"/>
      <c r="BC2382" s="912"/>
      <c r="BD2382" s="912"/>
      <c r="BE2382" s="912"/>
      <c r="BF2382" s="913"/>
      <c r="BG2382" s="922"/>
      <c r="BH2382" s="923"/>
      <c r="BI2382" s="923"/>
      <c r="BJ2382" s="923"/>
      <c r="BK2382" s="923"/>
      <c r="BL2382" s="924"/>
      <c r="BM2382" s="137"/>
      <c r="BN2382" s="137"/>
      <c r="BO2382" s="137"/>
      <c r="BP2382" s="137"/>
      <c r="BQ2382" s="137"/>
      <c r="BR2382" s="137"/>
      <c r="BS2382" s="137"/>
      <c r="BT2382" s="137"/>
      <c r="BU2382" s="137"/>
      <c r="BV2382" s="137"/>
      <c r="BW2382" s="137"/>
      <c r="BX2382" s="137"/>
      <c r="BY2382" s="137"/>
      <c r="BZ2382" s="137"/>
      <c r="CA2382" s="137"/>
    </row>
    <row r="2383" spans="1:97" s="16" customFormat="1" ht="12.6" customHeight="1">
      <c r="A2383" s="25"/>
      <c r="B2383" s="972"/>
      <c r="C2383" s="973"/>
      <c r="D2383" s="974"/>
      <c r="E2383" s="403"/>
      <c r="F2383" s="404"/>
      <c r="G2383" s="912"/>
      <c r="H2383" s="912"/>
      <c r="I2383" s="912"/>
      <c r="J2383" s="912"/>
      <c r="K2383" s="912"/>
      <c r="L2383" s="912"/>
      <c r="M2383" s="912"/>
      <c r="N2383" s="912"/>
      <c r="O2383" s="912"/>
      <c r="P2383" s="912"/>
      <c r="Q2383" s="912"/>
      <c r="R2383" s="912"/>
      <c r="S2383" s="912"/>
      <c r="T2383" s="912"/>
      <c r="U2383" s="912"/>
      <c r="V2383" s="912"/>
      <c r="W2383" s="912"/>
      <c r="X2383" s="912"/>
      <c r="Y2383" s="912"/>
      <c r="Z2383" s="912"/>
      <c r="AA2383" s="912"/>
      <c r="AB2383" s="912"/>
      <c r="AC2383" s="912"/>
      <c r="AD2383" s="912"/>
      <c r="AE2383" s="912"/>
      <c r="AF2383" s="912"/>
      <c r="AG2383" s="912"/>
      <c r="AH2383" s="912"/>
      <c r="AI2383" s="912"/>
      <c r="AJ2383" s="912"/>
      <c r="AK2383" s="912"/>
      <c r="AL2383" s="912"/>
      <c r="AM2383" s="912"/>
      <c r="AN2383" s="912"/>
      <c r="AO2383" s="912"/>
      <c r="AP2383" s="912"/>
      <c r="AQ2383" s="912"/>
      <c r="AR2383" s="912"/>
      <c r="AS2383" s="912"/>
      <c r="AT2383" s="912"/>
      <c r="AU2383" s="912"/>
      <c r="AV2383" s="912"/>
      <c r="AW2383" s="912"/>
      <c r="AX2383" s="912"/>
      <c r="AY2383" s="912"/>
      <c r="AZ2383" s="912"/>
      <c r="BA2383" s="912"/>
      <c r="BB2383" s="912"/>
      <c r="BC2383" s="912"/>
      <c r="BD2383" s="912"/>
      <c r="BE2383" s="912"/>
      <c r="BF2383" s="913"/>
      <c r="BG2383" s="922"/>
      <c r="BH2383" s="923"/>
      <c r="BI2383" s="923"/>
      <c r="BJ2383" s="923"/>
      <c r="BK2383" s="923"/>
      <c r="BL2383" s="924"/>
      <c r="BM2383" s="137"/>
      <c r="BN2383" s="137"/>
      <c r="BO2383" s="137"/>
      <c r="BP2383" s="137"/>
      <c r="BQ2383" s="137"/>
      <c r="BR2383" s="137"/>
      <c r="BS2383" s="137"/>
      <c r="BT2383" s="137"/>
      <c r="BU2383" s="137"/>
      <c r="BV2383" s="137"/>
      <c r="BW2383" s="137"/>
      <c r="BX2383" s="137"/>
      <c r="BY2383" s="137"/>
      <c r="BZ2383" s="137"/>
      <c r="CA2383" s="137"/>
    </row>
    <row r="2384" spans="1:97" s="16" customFormat="1" ht="12.6" customHeight="1">
      <c r="A2384" s="25"/>
      <c r="B2384" s="972"/>
      <c r="C2384" s="973"/>
      <c r="D2384" s="974"/>
      <c r="E2384" s="920" t="s">
        <v>5</v>
      </c>
      <c r="F2384" s="921"/>
      <c r="G2384" s="912" t="s">
        <v>793</v>
      </c>
      <c r="H2384" s="912"/>
      <c r="I2384" s="912"/>
      <c r="J2384" s="912"/>
      <c r="K2384" s="912"/>
      <c r="L2384" s="912"/>
      <c r="M2384" s="912"/>
      <c r="N2384" s="912"/>
      <c r="O2384" s="912"/>
      <c r="P2384" s="912"/>
      <c r="Q2384" s="912"/>
      <c r="R2384" s="912"/>
      <c r="S2384" s="912"/>
      <c r="T2384" s="912"/>
      <c r="U2384" s="912"/>
      <c r="V2384" s="912"/>
      <c r="W2384" s="912"/>
      <c r="X2384" s="912"/>
      <c r="Y2384" s="912"/>
      <c r="Z2384" s="912"/>
      <c r="AA2384" s="912"/>
      <c r="AB2384" s="912"/>
      <c r="AC2384" s="912"/>
      <c r="AD2384" s="912"/>
      <c r="AE2384" s="912"/>
      <c r="AF2384" s="912"/>
      <c r="AG2384" s="912"/>
      <c r="AH2384" s="912"/>
      <c r="AI2384" s="912"/>
      <c r="AJ2384" s="912"/>
      <c r="AK2384" s="912"/>
      <c r="AL2384" s="912"/>
      <c r="AM2384" s="912"/>
      <c r="AN2384" s="912"/>
      <c r="AO2384" s="912"/>
      <c r="AP2384" s="912"/>
      <c r="AQ2384" s="912"/>
      <c r="AR2384" s="912"/>
      <c r="AS2384" s="912"/>
      <c r="AT2384" s="912"/>
      <c r="AU2384" s="912"/>
      <c r="AV2384" s="912"/>
      <c r="AW2384" s="912"/>
      <c r="AX2384" s="912"/>
      <c r="AY2384" s="912"/>
      <c r="AZ2384" s="912"/>
      <c r="BA2384" s="912"/>
      <c r="BB2384" s="912"/>
      <c r="BC2384" s="912"/>
      <c r="BD2384" s="912"/>
      <c r="BE2384" s="912"/>
      <c r="BF2384" s="913"/>
      <c r="BG2384" s="922"/>
      <c r="BH2384" s="923"/>
      <c r="BI2384" s="923"/>
      <c r="BJ2384" s="923"/>
      <c r="BK2384" s="923"/>
      <c r="BL2384" s="924"/>
      <c r="BM2384" s="137"/>
      <c r="BN2384" s="137"/>
      <c r="BO2384" s="137"/>
      <c r="BP2384" s="137"/>
      <c r="BQ2384" s="137"/>
      <c r="BR2384" s="137"/>
      <c r="BS2384" s="137"/>
      <c r="BT2384" s="137"/>
      <c r="BU2384" s="137"/>
      <c r="BV2384" s="137"/>
      <c r="BW2384" s="137"/>
      <c r="BX2384" s="137"/>
      <c r="BY2384" s="137"/>
      <c r="BZ2384" s="137"/>
      <c r="CA2384" s="137"/>
    </row>
    <row r="2385" spans="1:97" s="16" customFormat="1" ht="4.5" customHeight="1">
      <c r="A2385" s="25"/>
      <c r="B2385" s="975"/>
      <c r="C2385" s="976"/>
      <c r="D2385" s="977"/>
      <c r="E2385" s="403"/>
      <c r="F2385" s="404"/>
      <c r="G2385" s="401"/>
      <c r="H2385" s="401"/>
      <c r="I2385" s="401"/>
      <c r="J2385" s="401"/>
      <c r="K2385" s="401"/>
      <c r="L2385" s="401"/>
      <c r="M2385" s="401"/>
      <c r="N2385" s="401"/>
      <c r="O2385" s="401"/>
      <c r="P2385" s="401"/>
      <c r="Q2385" s="401"/>
      <c r="R2385" s="401"/>
      <c r="S2385" s="401"/>
      <c r="T2385" s="401"/>
      <c r="U2385" s="401"/>
      <c r="V2385" s="401"/>
      <c r="W2385" s="401"/>
      <c r="X2385" s="401"/>
      <c r="Y2385" s="401"/>
      <c r="Z2385" s="401"/>
      <c r="AA2385" s="401"/>
      <c r="AB2385" s="401"/>
      <c r="AC2385" s="401"/>
      <c r="AD2385" s="401"/>
      <c r="AE2385" s="401"/>
      <c r="AF2385" s="401"/>
      <c r="AG2385" s="401"/>
      <c r="AH2385" s="401"/>
      <c r="AI2385" s="401"/>
      <c r="AJ2385" s="401"/>
      <c r="AK2385" s="401"/>
      <c r="AL2385" s="401"/>
      <c r="AM2385" s="401"/>
      <c r="AN2385" s="401"/>
      <c r="AO2385" s="401"/>
      <c r="AP2385" s="401"/>
      <c r="AQ2385" s="401"/>
      <c r="AR2385" s="401"/>
      <c r="AS2385" s="401"/>
      <c r="AT2385" s="401"/>
      <c r="AU2385" s="401"/>
      <c r="AV2385" s="401"/>
      <c r="AW2385" s="401"/>
      <c r="AX2385" s="401"/>
      <c r="AY2385" s="401"/>
      <c r="AZ2385" s="401"/>
      <c r="BA2385" s="401"/>
      <c r="BB2385" s="401"/>
      <c r="BC2385" s="401"/>
      <c r="BD2385" s="401"/>
      <c r="BE2385" s="401"/>
      <c r="BF2385" s="402"/>
      <c r="BG2385" s="922"/>
      <c r="BH2385" s="923"/>
      <c r="BI2385" s="923"/>
      <c r="BJ2385" s="923"/>
      <c r="BK2385" s="923"/>
      <c r="BL2385" s="924"/>
      <c r="BM2385" s="137"/>
      <c r="BN2385" s="137"/>
      <c r="BO2385" s="137"/>
      <c r="BP2385" s="137"/>
      <c r="BQ2385" s="137"/>
      <c r="BR2385" s="137"/>
      <c r="BS2385" s="137"/>
      <c r="BT2385" s="137"/>
      <c r="BU2385" s="137"/>
      <c r="BV2385" s="137"/>
      <c r="BW2385" s="137"/>
      <c r="BX2385" s="137"/>
      <c r="BY2385" s="137"/>
      <c r="BZ2385" s="137"/>
      <c r="CA2385" s="137"/>
    </row>
    <row r="2386" spans="1:97" s="400" customFormat="1" ht="12.6" customHeight="1">
      <c r="A2386" s="25"/>
      <c r="B2386" s="969" t="s">
        <v>33</v>
      </c>
      <c r="C2386" s="970"/>
      <c r="D2386" s="971"/>
      <c r="E2386" s="881" t="s">
        <v>794</v>
      </c>
      <c r="F2386" s="882"/>
      <c r="G2386" s="882"/>
      <c r="H2386" s="882"/>
      <c r="I2386" s="882"/>
      <c r="J2386" s="882"/>
      <c r="K2386" s="882"/>
      <c r="L2386" s="882"/>
      <c r="M2386" s="882"/>
      <c r="N2386" s="882"/>
      <c r="O2386" s="882"/>
      <c r="P2386" s="882"/>
      <c r="Q2386" s="882"/>
      <c r="R2386" s="882"/>
      <c r="S2386" s="882"/>
      <c r="T2386" s="882"/>
      <c r="U2386" s="882"/>
      <c r="V2386" s="882"/>
      <c r="W2386" s="882"/>
      <c r="X2386" s="882"/>
      <c r="Y2386" s="882"/>
      <c r="Z2386" s="882"/>
      <c r="AA2386" s="882"/>
      <c r="AB2386" s="882"/>
      <c r="AC2386" s="882"/>
      <c r="AD2386" s="882"/>
      <c r="AE2386" s="882"/>
      <c r="AF2386" s="882"/>
      <c r="AG2386" s="882"/>
      <c r="AH2386" s="882"/>
      <c r="AI2386" s="882"/>
      <c r="AJ2386" s="882"/>
      <c r="AK2386" s="882"/>
      <c r="AL2386" s="882"/>
      <c r="AM2386" s="882"/>
      <c r="AN2386" s="882"/>
      <c r="AO2386" s="882"/>
      <c r="AP2386" s="882"/>
      <c r="AQ2386" s="882"/>
      <c r="AR2386" s="882"/>
      <c r="AS2386" s="882"/>
      <c r="AT2386" s="882"/>
      <c r="AU2386" s="882"/>
      <c r="AV2386" s="882"/>
      <c r="AW2386" s="882"/>
      <c r="AX2386" s="882"/>
      <c r="AY2386" s="882"/>
      <c r="AZ2386" s="882"/>
      <c r="BA2386" s="882"/>
      <c r="BB2386" s="882"/>
      <c r="BC2386" s="882"/>
      <c r="BD2386" s="882"/>
      <c r="BE2386" s="882"/>
      <c r="BF2386" s="891"/>
      <c r="BG2386" s="922"/>
      <c r="BH2386" s="923"/>
      <c r="BI2386" s="923"/>
      <c r="BJ2386" s="923"/>
      <c r="BK2386" s="923"/>
      <c r="BL2386" s="924"/>
    </row>
    <row r="2387" spans="1:97" s="400" customFormat="1" ht="12.6" customHeight="1">
      <c r="A2387" s="25"/>
      <c r="B2387" s="975"/>
      <c r="C2387" s="976"/>
      <c r="D2387" s="977"/>
      <c r="E2387" s="883"/>
      <c r="F2387" s="884"/>
      <c r="G2387" s="884"/>
      <c r="H2387" s="884"/>
      <c r="I2387" s="884"/>
      <c r="J2387" s="884"/>
      <c r="K2387" s="884"/>
      <c r="L2387" s="884"/>
      <c r="M2387" s="884"/>
      <c r="N2387" s="884"/>
      <c r="O2387" s="884"/>
      <c r="P2387" s="884"/>
      <c r="Q2387" s="884"/>
      <c r="R2387" s="884"/>
      <c r="S2387" s="884"/>
      <c r="T2387" s="884"/>
      <c r="U2387" s="884"/>
      <c r="V2387" s="884"/>
      <c r="W2387" s="884"/>
      <c r="X2387" s="884"/>
      <c r="Y2387" s="884"/>
      <c r="Z2387" s="884"/>
      <c r="AA2387" s="884"/>
      <c r="AB2387" s="884"/>
      <c r="AC2387" s="884"/>
      <c r="AD2387" s="884"/>
      <c r="AE2387" s="884"/>
      <c r="AF2387" s="884"/>
      <c r="AG2387" s="884"/>
      <c r="AH2387" s="884"/>
      <c r="AI2387" s="884"/>
      <c r="AJ2387" s="884"/>
      <c r="AK2387" s="884"/>
      <c r="AL2387" s="884"/>
      <c r="AM2387" s="884"/>
      <c r="AN2387" s="884"/>
      <c r="AO2387" s="884"/>
      <c r="AP2387" s="884"/>
      <c r="AQ2387" s="884"/>
      <c r="AR2387" s="884"/>
      <c r="AS2387" s="884"/>
      <c r="AT2387" s="884"/>
      <c r="AU2387" s="884"/>
      <c r="AV2387" s="884"/>
      <c r="AW2387" s="884"/>
      <c r="AX2387" s="884"/>
      <c r="AY2387" s="884"/>
      <c r="AZ2387" s="884"/>
      <c r="BA2387" s="884"/>
      <c r="BB2387" s="884"/>
      <c r="BC2387" s="884"/>
      <c r="BD2387" s="884"/>
      <c r="BE2387" s="884"/>
      <c r="BF2387" s="892"/>
      <c r="BG2387" s="922"/>
      <c r="BH2387" s="923"/>
      <c r="BI2387" s="923"/>
      <c r="BJ2387" s="923"/>
      <c r="BK2387" s="923"/>
      <c r="BL2387" s="924"/>
    </row>
    <row r="2388" spans="1:97" s="400" customFormat="1" ht="12.6" customHeight="1">
      <c r="A2388" s="25"/>
      <c r="B2388" s="969" t="s">
        <v>34</v>
      </c>
      <c r="C2388" s="970"/>
      <c r="D2388" s="971"/>
      <c r="E2388" s="881" t="s">
        <v>1594</v>
      </c>
      <c r="F2388" s="882"/>
      <c r="G2388" s="882"/>
      <c r="H2388" s="882"/>
      <c r="I2388" s="882"/>
      <c r="J2388" s="882"/>
      <c r="K2388" s="882"/>
      <c r="L2388" s="882"/>
      <c r="M2388" s="882"/>
      <c r="N2388" s="882"/>
      <c r="O2388" s="882"/>
      <c r="P2388" s="882"/>
      <c r="Q2388" s="882"/>
      <c r="R2388" s="882"/>
      <c r="S2388" s="882"/>
      <c r="T2388" s="882"/>
      <c r="U2388" s="882"/>
      <c r="V2388" s="882"/>
      <c r="W2388" s="882"/>
      <c r="X2388" s="882"/>
      <c r="Y2388" s="882"/>
      <c r="Z2388" s="882"/>
      <c r="AA2388" s="882"/>
      <c r="AB2388" s="882"/>
      <c r="AC2388" s="882"/>
      <c r="AD2388" s="882"/>
      <c r="AE2388" s="882"/>
      <c r="AF2388" s="882"/>
      <c r="AG2388" s="882"/>
      <c r="AH2388" s="882"/>
      <c r="AI2388" s="882"/>
      <c r="AJ2388" s="882"/>
      <c r="AK2388" s="882"/>
      <c r="AL2388" s="882"/>
      <c r="AM2388" s="882"/>
      <c r="AN2388" s="882"/>
      <c r="AO2388" s="882"/>
      <c r="AP2388" s="882"/>
      <c r="AQ2388" s="882"/>
      <c r="AR2388" s="882"/>
      <c r="AS2388" s="882"/>
      <c r="AT2388" s="882"/>
      <c r="AU2388" s="882"/>
      <c r="AV2388" s="882"/>
      <c r="AW2388" s="882"/>
      <c r="AX2388" s="882"/>
      <c r="AY2388" s="882"/>
      <c r="AZ2388" s="882"/>
      <c r="BA2388" s="882"/>
      <c r="BB2388" s="882"/>
      <c r="BC2388" s="882"/>
      <c r="BD2388" s="882"/>
      <c r="BE2388" s="882"/>
      <c r="BF2388" s="891"/>
      <c r="BG2388" s="922"/>
      <c r="BH2388" s="923"/>
      <c r="BI2388" s="923"/>
      <c r="BJ2388" s="923"/>
      <c r="BK2388" s="923"/>
      <c r="BL2388" s="924"/>
    </row>
    <row r="2389" spans="1:97" s="400" customFormat="1" ht="12.6" customHeight="1">
      <c r="A2389" s="25"/>
      <c r="B2389" s="975"/>
      <c r="C2389" s="976"/>
      <c r="D2389" s="977"/>
      <c r="E2389" s="883"/>
      <c r="F2389" s="884"/>
      <c r="G2389" s="884"/>
      <c r="H2389" s="884"/>
      <c r="I2389" s="884"/>
      <c r="J2389" s="884"/>
      <c r="K2389" s="884"/>
      <c r="L2389" s="884"/>
      <c r="M2389" s="884"/>
      <c r="N2389" s="884"/>
      <c r="O2389" s="884"/>
      <c r="P2389" s="884"/>
      <c r="Q2389" s="884"/>
      <c r="R2389" s="884"/>
      <c r="S2389" s="884"/>
      <c r="T2389" s="884"/>
      <c r="U2389" s="884"/>
      <c r="V2389" s="884"/>
      <c r="W2389" s="884"/>
      <c r="X2389" s="884"/>
      <c r="Y2389" s="884"/>
      <c r="Z2389" s="884"/>
      <c r="AA2389" s="884"/>
      <c r="AB2389" s="884"/>
      <c r="AC2389" s="884"/>
      <c r="AD2389" s="884"/>
      <c r="AE2389" s="884"/>
      <c r="AF2389" s="884"/>
      <c r="AG2389" s="884"/>
      <c r="AH2389" s="884"/>
      <c r="AI2389" s="884"/>
      <c r="AJ2389" s="884"/>
      <c r="AK2389" s="884"/>
      <c r="AL2389" s="884"/>
      <c r="AM2389" s="884"/>
      <c r="AN2389" s="884"/>
      <c r="AO2389" s="884"/>
      <c r="AP2389" s="884"/>
      <c r="AQ2389" s="884"/>
      <c r="AR2389" s="884"/>
      <c r="AS2389" s="884"/>
      <c r="AT2389" s="884"/>
      <c r="AU2389" s="884"/>
      <c r="AV2389" s="884"/>
      <c r="AW2389" s="884"/>
      <c r="AX2389" s="884"/>
      <c r="AY2389" s="884"/>
      <c r="AZ2389" s="884"/>
      <c r="BA2389" s="884"/>
      <c r="BB2389" s="884"/>
      <c r="BC2389" s="884"/>
      <c r="BD2389" s="884"/>
      <c r="BE2389" s="884"/>
      <c r="BF2389" s="892"/>
      <c r="BG2389" s="922"/>
      <c r="BH2389" s="923"/>
      <c r="BI2389" s="923"/>
      <c r="BJ2389" s="923"/>
      <c r="BK2389" s="923"/>
      <c r="BL2389" s="924"/>
    </row>
    <row r="2390" spans="1:97" s="827" customFormat="1" ht="9.75" customHeight="1">
      <c r="BG2390" s="828"/>
      <c r="BH2390" s="828"/>
      <c r="BI2390" s="828"/>
      <c r="BJ2390" s="828"/>
      <c r="BK2390" s="828"/>
      <c r="BL2390" s="829"/>
      <c r="BM2390" s="829"/>
      <c r="BN2390" s="829"/>
      <c r="BO2390" s="829"/>
      <c r="BP2390" s="829"/>
      <c r="BQ2390" s="829"/>
      <c r="BR2390" s="829"/>
      <c r="BS2390" s="829"/>
      <c r="BT2390" s="829"/>
      <c r="BU2390" s="829"/>
      <c r="BV2390" s="829"/>
      <c r="BW2390" s="829"/>
      <c r="BX2390" s="829"/>
      <c r="BY2390" s="829"/>
      <c r="BZ2390" s="829"/>
      <c r="CA2390" s="829"/>
    </row>
    <row r="2391" spans="1:97" s="830" customFormat="1" ht="12.75" customHeight="1">
      <c r="B2391" s="831"/>
      <c r="C2391" s="831"/>
      <c r="D2391" s="831"/>
      <c r="E2391" s="858" t="s">
        <v>1513</v>
      </c>
      <c r="F2391" s="859"/>
      <c r="G2391" s="859"/>
      <c r="H2391" s="859"/>
      <c r="I2391" s="859"/>
      <c r="J2391" s="859"/>
      <c r="K2391" s="859"/>
      <c r="L2391" s="859"/>
      <c r="M2391" s="859"/>
      <c r="N2391" s="859"/>
      <c r="O2391" s="859"/>
      <c r="P2391" s="859"/>
      <c r="Q2391" s="859"/>
      <c r="R2391" s="859"/>
      <c r="S2391" s="859"/>
      <c r="T2391" s="859"/>
      <c r="U2391" s="859"/>
      <c r="V2391" s="859"/>
      <c r="W2391" s="859"/>
      <c r="X2391" s="859"/>
      <c r="Y2391" s="859"/>
      <c r="Z2391" s="859"/>
      <c r="AA2391" s="859"/>
      <c r="AB2391" s="859"/>
      <c r="AC2391" s="859"/>
      <c r="AD2391" s="859"/>
      <c r="AE2391" s="860"/>
      <c r="AF2391" s="864"/>
      <c r="AG2391" s="865"/>
      <c r="AH2391" s="865"/>
      <c r="AI2391" s="865"/>
      <c r="AJ2391" s="865"/>
      <c r="AK2391" s="865"/>
      <c r="AL2391" s="865"/>
      <c r="AM2391" s="865"/>
      <c r="AN2391" s="865"/>
      <c r="AO2391" s="865"/>
      <c r="AP2391" s="866"/>
      <c r="AQ2391" s="870" t="s">
        <v>1514</v>
      </c>
      <c r="AR2391" s="870"/>
      <c r="AS2391" s="870"/>
      <c r="AT2391" s="870"/>
      <c r="AU2391" s="870"/>
      <c r="AV2391" s="870"/>
      <c r="AW2391" s="870"/>
      <c r="AX2391" s="870"/>
      <c r="AY2391" s="870"/>
      <c r="AZ2391" s="870"/>
      <c r="BA2391" s="870"/>
      <c r="BB2391" s="870"/>
      <c r="BC2391" s="870"/>
      <c r="BD2391" s="870"/>
      <c r="BE2391" s="870"/>
      <c r="BF2391" s="870"/>
      <c r="BG2391" s="832"/>
      <c r="BH2391" s="832"/>
      <c r="BI2391" s="832"/>
      <c r="BJ2391" s="832"/>
      <c r="BK2391" s="832"/>
      <c r="BL2391" s="832"/>
      <c r="BM2391" s="857" t="s">
        <v>82</v>
      </c>
      <c r="BN2391" s="857"/>
      <c r="BO2391" s="857"/>
      <c r="BP2391" s="857"/>
      <c r="BQ2391" s="857"/>
      <c r="BR2391" s="857"/>
      <c r="BS2391" s="857"/>
      <c r="BT2391" s="857"/>
      <c r="BU2391" s="857"/>
      <c r="BV2391" s="857"/>
      <c r="BW2391" s="857"/>
      <c r="BX2391" s="832"/>
      <c r="BY2391" s="832"/>
      <c r="BZ2391" s="832"/>
      <c r="CA2391" s="832"/>
      <c r="CB2391" s="832"/>
      <c r="CC2391" s="832"/>
      <c r="CD2391" s="832"/>
      <c r="CE2391" s="832"/>
      <c r="CF2391" s="832"/>
      <c r="CG2391" s="832"/>
      <c r="CH2391" s="832"/>
      <c r="CK2391" s="833"/>
      <c r="CL2391" s="834"/>
      <c r="CM2391" s="834"/>
      <c r="CN2391" s="834"/>
      <c r="CO2391" s="834"/>
      <c r="CP2391" s="834"/>
      <c r="CQ2391" s="834"/>
      <c r="CR2391" s="834"/>
      <c r="CS2391" s="834"/>
    </row>
    <row r="2392" spans="1:97" s="830" customFormat="1" ht="12.75" customHeight="1">
      <c r="B2392" s="831"/>
      <c r="C2392" s="831"/>
      <c r="D2392" s="831"/>
      <c r="E2392" s="861"/>
      <c r="F2392" s="862"/>
      <c r="G2392" s="862"/>
      <c r="H2392" s="862"/>
      <c r="I2392" s="862"/>
      <c r="J2392" s="862"/>
      <c r="K2392" s="862"/>
      <c r="L2392" s="862"/>
      <c r="M2392" s="862"/>
      <c r="N2392" s="862"/>
      <c r="O2392" s="862"/>
      <c r="P2392" s="862"/>
      <c r="Q2392" s="862"/>
      <c r="R2392" s="862"/>
      <c r="S2392" s="862"/>
      <c r="T2392" s="862"/>
      <c r="U2392" s="862"/>
      <c r="V2392" s="862"/>
      <c r="W2392" s="862"/>
      <c r="X2392" s="862"/>
      <c r="Y2392" s="862"/>
      <c r="Z2392" s="862"/>
      <c r="AA2392" s="862"/>
      <c r="AB2392" s="862"/>
      <c r="AC2392" s="862"/>
      <c r="AD2392" s="862"/>
      <c r="AE2392" s="863"/>
      <c r="AF2392" s="867"/>
      <c r="AG2392" s="868"/>
      <c r="AH2392" s="868"/>
      <c r="AI2392" s="868"/>
      <c r="AJ2392" s="868"/>
      <c r="AK2392" s="868"/>
      <c r="AL2392" s="868"/>
      <c r="AM2392" s="868"/>
      <c r="AN2392" s="868"/>
      <c r="AO2392" s="868"/>
      <c r="AP2392" s="869"/>
      <c r="AQ2392" s="870"/>
      <c r="AR2392" s="870"/>
      <c r="AS2392" s="870"/>
      <c r="AT2392" s="870"/>
      <c r="AU2392" s="870"/>
      <c r="AV2392" s="870"/>
      <c r="AW2392" s="870"/>
      <c r="AX2392" s="870"/>
      <c r="AY2392" s="870"/>
      <c r="AZ2392" s="870"/>
      <c r="BA2392" s="870"/>
      <c r="BB2392" s="870"/>
      <c r="BC2392" s="870"/>
      <c r="BD2392" s="870"/>
      <c r="BE2392" s="870"/>
      <c r="BF2392" s="870"/>
      <c r="BG2392" s="832"/>
      <c r="BH2392" s="832"/>
      <c r="BI2392" s="832"/>
      <c r="BJ2392" s="832"/>
      <c r="BK2392" s="832"/>
      <c r="BL2392" s="832"/>
      <c r="BM2392" s="832"/>
      <c r="BN2392" s="832"/>
      <c r="BO2392" s="832"/>
      <c r="BP2392" s="832"/>
      <c r="BQ2392" s="832"/>
      <c r="BR2392" s="832"/>
      <c r="BS2392" s="832"/>
      <c r="BT2392" s="832"/>
      <c r="BU2392" s="832"/>
      <c r="BV2392" s="832"/>
      <c r="BW2392" s="832"/>
      <c r="BX2392" s="832"/>
      <c r="BY2392" s="832"/>
      <c r="BZ2392" s="832"/>
      <c r="CA2392" s="832"/>
      <c r="CB2392" s="832"/>
      <c r="CC2392" s="832"/>
      <c r="CD2392" s="832"/>
      <c r="CE2392" s="832"/>
      <c r="CF2392" s="832"/>
      <c r="CG2392" s="832"/>
      <c r="CH2392" s="832"/>
      <c r="CK2392" s="833"/>
      <c r="CL2392" s="833"/>
      <c r="CM2392" s="833"/>
      <c r="CN2392" s="833"/>
      <c r="CO2392" s="833"/>
      <c r="CP2392" s="834"/>
      <c r="CQ2392" s="834"/>
      <c r="CR2392" s="834"/>
      <c r="CS2392" s="834"/>
    </row>
    <row r="2393" spans="1:97" s="83" customFormat="1" ht="12.75" customHeight="1">
      <c r="A2393" s="267"/>
      <c r="B2393" s="131"/>
      <c r="C2393" s="131"/>
      <c r="D2393" s="132"/>
      <c r="E2393" s="132"/>
      <c r="F2393" s="132"/>
      <c r="G2393" s="132"/>
      <c r="H2393" s="132"/>
      <c r="BG2393" s="102"/>
      <c r="BH2393" s="102"/>
      <c r="BI2393" s="102"/>
      <c r="BJ2393" s="102"/>
      <c r="BK2393" s="102"/>
      <c r="BL2393" s="102"/>
      <c r="BM2393" s="96"/>
      <c r="BN2393" s="96"/>
      <c r="BO2393" s="96"/>
      <c r="BP2393" s="96"/>
      <c r="BQ2393" s="96"/>
      <c r="BR2393" s="96"/>
      <c r="BS2393" s="96"/>
      <c r="BT2393" s="96"/>
      <c r="BU2393" s="96"/>
      <c r="BV2393" s="96"/>
      <c r="BW2393" s="96"/>
      <c r="BX2393" s="96"/>
      <c r="BY2393" s="96"/>
      <c r="BZ2393" s="96"/>
      <c r="CA2393" s="96"/>
      <c r="CB2393" s="96"/>
    </row>
    <row r="2394" spans="1:97" s="464" customFormat="1" ht="20.100000000000001" customHeight="1">
      <c r="A2394" s="90" t="s">
        <v>1085</v>
      </c>
      <c r="B2394" s="113"/>
      <c r="C2394" s="113"/>
      <c r="D2394" s="312"/>
      <c r="E2394" s="313"/>
      <c r="F2394" s="313"/>
      <c r="G2394" s="313"/>
      <c r="H2394" s="313"/>
      <c r="I2394" s="313"/>
      <c r="J2394" s="313"/>
      <c r="K2394" s="313"/>
      <c r="L2394" s="313"/>
      <c r="M2394" s="313"/>
      <c r="N2394" s="313"/>
      <c r="O2394" s="313"/>
      <c r="P2394" s="313"/>
      <c r="Q2394" s="313"/>
      <c r="R2394" s="313"/>
      <c r="S2394" s="313"/>
      <c r="T2394" s="313"/>
      <c r="U2394" s="313"/>
      <c r="V2394" s="313"/>
      <c r="W2394" s="221"/>
      <c r="X2394" s="221"/>
      <c r="Y2394" s="221"/>
      <c r="Z2394" s="221"/>
      <c r="AA2394" s="221"/>
      <c r="AB2394" s="221"/>
      <c r="AC2394" s="221"/>
      <c r="AD2394" s="221"/>
      <c r="AE2394" s="221"/>
      <c r="AF2394" s="221"/>
      <c r="AG2394" s="221"/>
      <c r="AH2394" s="221"/>
      <c r="AI2394" s="221"/>
      <c r="AJ2394" s="221"/>
      <c r="AK2394" s="221"/>
      <c r="AL2394" s="221"/>
      <c r="AM2394" s="221"/>
      <c r="AN2394" s="885"/>
      <c r="AO2394" s="1098"/>
      <c r="AP2394" s="1098"/>
      <c r="AQ2394" s="1098"/>
      <c r="AR2394" s="1098"/>
      <c r="AS2394" s="1098"/>
      <c r="AT2394" s="1098"/>
      <c r="AU2394" s="1098"/>
      <c r="AV2394" s="1098"/>
      <c r="AW2394" s="1098"/>
      <c r="AX2394" s="1098"/>
      <c r="AY2394" s="1098"/>
      <c r="AZ2394" s="1098"/>
      <c r="BA2394" s="1098"/>
      <c r="BB2394" s="1098"/>
      <c r="BC2394" s="1098"/>
      <c r="BD2394" s="1098"/>
      <c r="BE2394" s="1098"/>
      <c r="BF2394" s="1098"/>
      <c r="BG2394" s="1098"/>
      <c r="BH2394" s="1098"/>
      <c r="BI2394" s="311"/>
      <c r="BJ2394" s="311"/>
      <c r="BK2394" s="311"/>
      <c r="BL2394" s="311"/>
      <c r="BM2394" s="311"/>
      <c r="BN2394" s="192"/>
    </row>
    <row r="2395" spans="1:97" s="15" customFormat="1" ht="18" customHeight="1">
      <c r="A2395" s="90"/>
      <c r="B2395" s="925" t="s">
        <v>920</v>
      </c>
      <c r="C2395" s="926"/>
      <c r="D2395" s="926"/>
      <c r="E2395" s="926"/>
      <c r="F2395" s="926"/>
      <c r="G2395" s="926"/>
      <c r="H2395" s="926"/>
      <c r="I2395" s="926"/>
      <c r="J2395" s="926"/>
      <c r="K2395" s="926"/>
      <c r="L2395" s="926"/>
      <c r="M2395" s="926"/>
      <c r="N2395" s="926"/>
      <c r="O2395" s="926"/>
      <c r="P2395" s="926"/>
      <c r="Q2395" s="926"/>
      <c r="R2395" s="926"/>
      <c r="S2395" s="926"/>
      <c r="T2395" s="926"/>
      <c r="U2395" s="926"/>
      <c r="V2395" s="926"/>
      <c r="W2395" s="926"/>
      <c r="X2395" s="926"/>
      <c r="Y2395" s="926"/>
      <c r="Z2395" s="926"/>
      <c r="AA2395" s="926"/>
      <c r="AB2395" s="926"/>
      <c r="AC2395" s="926"/>
      <c r="AD2395" s="926"/>
      <c r="AE2395" s="926"/>
      <c r="AF2395" s="926"/>
      <c r="AG2395" s="926"/>
      <c r="AH2395" s="926"/>
      <c r="AI2395" s="926"/>
      <c r="AJ2395" s="926"/>
      <c r="AK2395" s="926"/>
      <c r="AL2395" s="926"/>
      <c r="AM2395" s="926"/>
      <c r="AN2395" s="926"/>
      <c r="AO2395" s="926"/>
      <c r="AP2395" s="926"/>
      <c r="AQ2395" s="926"/>
      <c r="AR2395" s="926"/>
      <c r="AS2395" s="926"/>
      <c r="AT2395" s="926"/>
      <c r="AU2395" s="926"/>
      <c r="AV2395" s="926"/>
      <c r="AW2395" s="926"/>
      <c r="AX2395" s="926"/>
      <c r="AY2395" s="926"/>
      <c r="AZ2395" s="926"/>
      <c r="BA2395" s="926"/>
      <c r="BB2395" s="926"/>
      <c r="BC2395" s="926"/>
      <c r="BD2395" s="926"/>
      <c r="BE2395" s="926"/>
      <c r="BF2395" s="926"/>
      <c r="BG2395" s="926"/>
      <c r="BH2395" s="926"/>
      <c r="BI2395" s="926"/>
      <c r="BJ2395" s="926"/>
      <c r="BK2395" s="926"/>
      <c r="BL2395" s="926"/>
      <c r="BM2395" s="473"/>
      <c r="BN2395" s="467"/>
      <c r="BO2395" s="103"/>
      <c r="BP2395" s="103"/>
      <c r="BQ2395" s="103"/>
      <c r="BR2395" s="103"/>
      <c r="BS2395" s="103"/>
      <c r="BT2395" s="103"/>
      <c r="BU2395" s="103"/>
      <c r="BV2395" s="103"/>
    </row>
    <row r="2396" spans="1:97" s="464" customFormat="1" ht="12.6" customHeight="1">
      <c r="A2396" s="25"/>
      <c r="B2396" s="969" t="s">
        <v>30</v>
      </c>
      <c r="C2396" s="970"/>
      <c r="D2396" s="971"/>
      <c r="E2396" s="881" t="s">
        <v>921</v>
      </c>
      <c r="F2396" s="882"/>
      <c r="G2396" s="882"/>
      <c r="H2396" s="882"/>
      <c r="I2396" s="882"/>
      <c r="J2396" s="882"/>
      <c r="K2396" s="882"/>
      <c r="L2396" s="882"/>
      <c r="M2396" s="882"/>
      <c r="N2396" s="882"/>
      <c r="O2396" s="882"/>
      <c r="P2396" s="882"/>
      <c r="Q2396" s="882"/>
      <c r="R2396" s="882"/>
      <c r="S2396" s="882"/>
      <c r="T2396" s="882"/>
      <c r="U2396" s="882"/>
      <c r="V2396" s="882"/>
      <c r="W2396" s="882"/>
      <c r="X2396" s="882"/>
      <c r="Y2396" s="882"/>
      <c r="Z2396" s="882"/>
      <c r="AA2396" s="882"/>
      <c r="AB2396" s="882"/>
      <c r="AC2396" s="882"/>
      <c r="AD2396" s="882"/>
      <c r="AE2396" s="882"/>
      <c r="AF2396" s="882"/>
      <c r="AG2396" s="882"/>
      <c r="AH2396" s="882"/>
      <c r="AI2396" s="882"/>
      <c r="AJ2396" s="882"/>
      <c r="AK2396" s="882"/>
      <c r="AL2396" s="882"/>
      <c r="AM2396" s="882"/>
      <c r="AN2396" s="882"/>
      <c r="AO2396" s="882"/>
      <c r="AP2396" s="882"/>
      <c r="AQ2396" s="882"/>
      <c r="AR2396" s="882"/>
      <c r="AS2396" s="882"/>
      <c r="AT2396" s="882"/>
      <c r="AU2396" s="882"/>
      <c r="AV2396" s="882"/>
      <c r="AW2396" s="882"/>
      <c r="AX2396" s="882"/>
      <c r="AY2396" s="882"/>
      <c r="AZ2396" s="882"/>
      <c r="BA2396" s="882"/>
      <c r="BB2396" s="882"/>
      <c r="BC2396" s="882"/>
      <c r="BD2396" s="882"/>
      <c r="BE2396" s="882"/>
      <c r="BF2396" s="882"/>
      <c r="BG2396" s="893"/>
      <c r="BH2396" s="894"/>
      <c r="BI2396" s="894"/>
      <c r="BJ2396" s="894"/>
      <c r="BK2396" s="894"/>
      <c r="BL2396" s="895"/>
      <c r="BM2396" s="477"/>
      <c r="BN2396" s="192"/>
    </row>
    <row r="2397" spans="1:97" s="464" customFormat="1" ht="12.6" customHeight="1">
      <c r="A2397" s="25"/>
      <c r="B2397" s="975"/>
      <c r="C2397" s="976"/>
      <c r="D2397" s="977"/>
      <c r="E2397" s="883"/>
      <c r="F2397" s="884"/>
      <c r="G2397" s="884"/>
      <c r="H2397" s="884"/>
      <c r="I2397" s="884"/>
      <c r="J2397" s="884"/>
      <c r="K2397" s="884"/>
      <c r="L2397" s="884"/>
      <c r="M2397" s="884"/>
      <c r="N2397" s="884"/>
      <c r="O2397" s="884"/>
      <c r="P2397" s="884"/>
      <c r="Q2397" s="884"/>
      <c r="R2397" s="884"/>
      <c r="S2397" s="884"/>
      <c r="T2397" s="884"/>
      <c r="U2397" s="884"/>
      <c r="V2397" s="884"/>
      <c r="W2397" s="884"/>
      <c r="X2397" s="884"/>
      <c r="Y2397" s="884"/>
      <c r="Z2397" s="884"/>
      <c r="AA2397" s="884"/>
      <c r="AB2397" s="884"/>
      <c r="AC2397" s="884"/>
      <c r="AD2397" s="884"/>
      <c r="AE2397" s="884"/>
      <c r="AF2397" s="884"/>
      <c r="AG2397" s="884"/>
      <c r="AH2397" s="884"/>
      <c r="AI2397" s="884"/>
      <c r="AJ2397" s="884"/>
      <c r="AK2397" s="884"/>
      <c r="AL2397" s="884"/>
      <c r="AM2397" s="884"/>
      <c r="AN2397" s="884"/>
      <c r="AO2397" s="884"/>
      <c r="AP2397" s="884"/>
      <c r="AQ2397" s="884"/>
      <c r="AR2397" s="884"/>
      <c r="AS2397" s="884"/>
      <c r="AT2397" s="884"/>
      <c r="AU2397" s="884"/>
      <c r="AV2397" s="884"/>
      <c r="AW2397" s="884"/>
      <c r="AX2397" s="884"/>
      <c r="AY2397" s="884"/>
      <c r="AZ2397" s="884"/>
      <c r="BA2397" s="884"/>
      <c r="BB2397" s="884"/>
      <c r="BC2397" s="884"/>
      <c r="BD2397" s="884"/>
      <c r="BE2397" s="884"/>
      <c r="BF2397" s="884"/>
      <c r="BG2397" s="896"/>
      <c r="BH2397" s="897"/>
      <c r="BI2397" s="897"/>
      <c r="BJ2397" s="897"/>
      <c r="BK2397" s="897"/>
      <c r="BL2397" s="898"/>
      <c r="BM2397" s="477"/>
      <c r="BN2397" s="192"/>
    </row>
    <row r="2398" spans="1:97" s="464" customFormat="1" ht="12.6" customHeight="1">
      <c r="A2398" s="25"/>
      <c r="B2398" s="969" t="s">
        <v>33</v>
      </c>
      <c r="C2398" s="970"/>
      <c r="D2398" s="971"/>
      <c r="E2398" s="881" t="s">
        <v>922</v>
      </c>
      <c r="F2398" s="882"/>
      <c r="G2398" s="882"/>
      <c r="H2398" s="882"/>
      <c r="I2398" s="882"/>
      <c r="J2398" s="882"/>
      <c r="K2398" s="882"/>
      <c r="L2398" s="882"/>
      <c r="M2398" s="882"/>
      <c r="N2398" s="882"/>
      <c r="O2398" s="882"/>
      <c r="P2398" s="882"/>
      <c r="Q2398" s="882"/>
      <c r="R2398" s="882"/>
      <c r="S2398" s="882"/>
      <c r="T2398" s="882"/>
      <c r="U2398" s="882"/>
      <c r="V2398" s="882"/>
      <c r="W2398" s="882"/>
      <c r="X2398" s="882"/>
      <c r="Y2398" s="882"/>
      <c r="Z2398" s="882"/>
      <c r="AA2398" s="882"/>
      <c r="AB2398" s="882"/>
      <c r="AC2398" s="882"/>
      <c r="AD2398" s="882"/>
      <c r="AE2398" s="882"/>
      <c r="AF2398" s="882"/>
      <c r="AG2398" s="882"/>
      <c r="AH2398" s="882"/>
      <c r="AI2398" s="882"/>
      <c r="AJ2398" s="882"/>
      <c r="AK2398" s="882"/>
      <c r="AL2398" s="882"/>
      <c r="AM2398" s="882"/>
      <c r="AN2398" s="882"/>
      <c r="AO2398" s="882"/>
      <c r="AP2398" s="882"/>
      <c r="AQ2398" s="882"/>
      <c r="AR2398" s="882"/>
      <c r="AS2398" s="882"/>
      <c r="AT2398" s="882"/>
      <c r="AU2398" s="882"/>
      <c r="AV2398" s="882"/>
      <c r="AW2398" s="882"/>
      <c r="AX2398" s="882"/>
      <c r="AY2398" s="882"/>
      <c r="AZ2398" s="882"/>
      <c r="BA2398" s="882"/>
      <c r="BB2398" s="882"/>
      <c r="BC2398" s="882"/>
      <c r="BD2398" s="882"/>
      <c r="BE2398" s="882"/>
      <c r="BF2398" s="882"/>
      <c r="BG2398" s="893"/>
      <c r="BH2398" s="894"/>
      <c r="BI2398" s="894"/>
      <c r="BJ2398" s="894"/>
      <c r="BK2398" s="894"/>
      <c r="BL2398" s="895"/>
      <c r="BM2398" s="477"/>
      <c r="BN2398" s="192"/>
    </row>
    <row r="2399" spans="1:97" s="464" customFormat="1" ht="12" customHeight="1">
      <c r="A2399" s="25"/>
      <c r="B2399" s="972"/>
      <c r="C2399" s="973"/>
      <c r="D2399" s="974"/>
      <c r="E2399" s="1027"/>
      <c r="F2399" s="886"/>
      <c r="G2399" s="886"/>
      <c r="H2399" s="886"/>
      <c r="I2399" s="886"/>
      <c r="J2399" s="886"/>
      <c r="K2399" s="886"/>
      <c r="L2399" s="886"/>
      <c r="M2399" s="886"/>
      <c r="N2399" s="886"/>
      <c r="O2399" s="886"/>
      <c r="P2399" s="886"/>
      <c r="Q2399" s="886"/>
      <c r="R2399" s="886"/>
      <c r="S2399" s="886"/>
      <c r="T2399" s="886"/>
      <c r="U2399" s="886"/>
      <c r="V2399" s="886"/>
      <c r="W2399" s="886"/>
      <c r="X2399" s="886"/>
      <c r="Y2399" s="886"/>
      <c r="Z2399" s="886"/>
      <c r="AA2399" s="886"/>
      <c r="AB2399" s="886"/>
      <c r="AC2399" s="886"/>
      <c r="AD2399" s="886"/>
      <c r="AE2399" s="886"/>
      <c r="AF2399" s="886"/>
      <c r="AG2399" s="886"/>
      <c r="AH2399" s="886"/>
      <c r="AI2399" s="886"/>
      <c r="AJ2399" s="886"/>
      <c r="AK2399" s="886"/>
      <c r="AL2399" s="886"/>
      <c r="AM2399" s="886"/>
      <c r="AN2399" s="886"/>
      <c r="AO2399" s="886"/>
      <c r="AP2399" s="886"/>
      <c r="AQ2399" s="886"/>
      <c r="AR2399" s="886"/>
      <c r="AS2399" s="886"/>
      <c r="AT2399" s="886"/>
      <c r="AU2399" s="886"/>
      <c r="AV2399" s="886"/>
      <c r="AW2399" s="886"/>
      <c r="AX2399" s="886"/>
      <c r="AY2399" s="886"/>
      <c r="AZ2399" s="886"/>
      <c r="BA2399" s="886"/>
      <c r="BB2399" s="886"/>
      <c r="BC2399" s="886"/>
      <c r="BD2399" s="886"/>
      <c r="BE2399" s="886"/>
      <c r="BF2399" s="886"/>
      <c r="BG2399" s="1030"/>
      <c r="BH2399" s="1031"/>
      <c r="BI2399" s="1031"/>
      <c r="BJ2399" s="1031"/>
      <c r="BK2399" s="1031"/>
      <c r="BL2399" s="1032"/>
      <c r="BM2399" s="477"/>
      <c r="BN2399" s="192"/>
    </row>
    <row r="2400" spans="1:97" s="464" customFormat="1" ht="12.6" customHeight="1">
      <c r="A2400" s="25"/>
      <c r="B2400" s="975"/>
      <c r="C2400" s="976"/>
      <c r="D2400" s="977"/>
      <c r="E2400" s="883"/>
      <c r="F2400" s="884"/>
      <c r="G2400" s="884"/>
      <c r="H2400" s="884"/>
      <c r="I2400" s="884"/>
      <c r="J2400" s="884"/>
      <c r="K2400" s="884"/>
      <c r="L2400" s="884"/>
      <c r="M2400" s="884"/>
      <c r="N2400" s="884"/>
      <c r="O2400" s="884"/>
      <c r="P2400" s="884"/>
      <c r="Q2400" s="884"/>
      <c r="R2400" s="884"/>
      <c r="S2400" s="884"/>
      <c r="T2400" s="884"/>
      <c r="U2400" s="884"/>
      <c r="V2400" s="884"/>
      <c r="W2400" s="884"/>
      <c r="X2400" s="884"/>
      <c r="Y2400" s="884"/>
      <c r="Z2400" s="884"/>
      <c r="AA2400" s="884"/>
      <c r="AB2400" s="884"/>
      <c r="AC2400" s="884"/>
      <c r="AD2400" s="884"/>
      <c r="AE2400" s="884"/>
      <c r="AF2400" s="884"/>
      <c r="AG2400" s="884"/>
      <c r="AH2400" s="884"/>
      <c r="AI2400" s="884"/>
      <c r="AJ2400" s="884"/>
      <c r="AK2400" s="884"/>
      <c r="AL2400" s="884"/>
      <c r="AM2400" s="884"/>
      <c r="AN2400" s="884"/>
      <c r="AO2400" s="884"/>
      <c r="AP2400" s="884"/>
      <c r="AQ2400" s="884"/>
      <c r="AR2400" s="884"/>
      <c r="AS2400" s="884"/>
      <c r="AT2400" s="884"/>
      <c r="AU2400" s="884"/>
      <c r="AV2400" s="884"/>
      <c r="AW2400" s="884"/>
      <c r="AX2400" s="884"/>
      <c r="AY2400" s="884"/>
      <c r="AZ2400" s="884"/>
      <c r="BA2400" s="884"/>
      <c r="BB2400" s="884"/>
      <c r="BC2400" s="884"/>
      <c r="BD2400" s="884"/>
      <c r="BE2400" s="884"/>
      <c r="BF2400" s="884"/>
      <c r="BG2400" s="896"/>
      <c r="BH2400" s="897"/>
      <c r="BI2400" s="897"/>
      <c r="BJ2400" s="897"/>
      <c r="BK2400" s="897"/>
      <c r="BL2400" s="898"/>
      <c r="BM2400" s="477"/>
      <c r="BN2400" s="192"/>
    </row>
    <row r="2401" spans="1:97" s="464" customFormat="1" ht="12.6" customHeight="1">
      <c r="A2401" s="25"/>
      <c r="B2401" s="969" t="s">
        <v>34</v>
      </c>
      <c r="C2401" s="970"/>
      <c r="D2401" s="971"/>
      <c r="E2401" s="881" t="s">
        <v>923</v>
      </c>
      <c r="F2401" s="882"/>
      <c r="G2401" s="882"/>
      <c r="H2401" s="882"/>
      <c r="I2401" s="882"/>
      <c r="J2401" s="882"/>
      <c r="K2401" s="882"/>
      <c r="L2401" s="882"/>
      <c r="M2401" s="882"/>
      <c r="N2401" s="882"/>
      <c r="O2401" s="882"/>
      <c r="P2401" s="882"/>
      <c r="Q2401" s="882"/>
      <c r="R2401" s="882"/>
      <c r="S2401" s="882"/>
      <c r="T2401" s="882"/>
      <c r="U2401" s="882"/>
      <c r="V2401" s="882"/>
      <c r="W2401" s="882"/>
      <c r="X2401" s="882"/>
      <c r="Y2401" s="882"/>
      <c r="Z2401" s="882"/>
      <c r="AA2401" s="882"/>
      <c r="AB2401" s="882"/>
      <c r="AC2401" s="882"/>
      <c r="AD2401" s="882"/>
      <c r="AE2401" s="882"/>
      <c r="AF2401" s="882"/>
      <c r="AG2401" s="882"/>
      <c r="AH2401" s="882"/>
      <c r="AI2401" s="882"/>
      <c r="AJ2401" s="882"/>
      <c r="AK2401" s="882"/>
      <c r="AL2401" s="882"/>
      <c r="AM2401" s="882"/>
      <c r="AN2401" s="882"/>
      <c r="AO2401" s="882"/>
      <c r="AP2401" s="882"/>
      <c r="AQ2401" s="882"/>
      <c r="AR2401" s="882"/>
      <c r="AS2401" s="882"/>
      <c r="AT2401" s="882"/>
      <c r="AU2401" s="882"/>
      <c r="AV2401" s="882"/>
      <c r="AW2401" s="882"/>
      <c r="AX2401" s="882"/>
      <c r="AY2401" s="882"/>
      <c r="AZ2401" s="882"/>
      <c r="BA2401" s="882"/>
      <c r="BB2401" s="882"/>
      <c r="BC2401" s="882"/>
      <c r="BD2401" s="882"/>
      <c r="BE2401" s="882"/>
      <c r="BF2401" s="882"/>
      <c r="BG2401" s="893"/>
      <c r="BH2401" s="894"/>
      <c r="BI2401" s="894"/>
      <c r="BJ2401" s="894"/>
      <c r="BK2401" s="894"/>
      <c r="BL2401" s="895"/>
      <c r="BM2401" s="477"/>
      <c r="BN2401" s="192"/>
    </row>
    <row r="2402" spans="1:97" s="464" customFormat="1" ht="12" customHeight="1">
      <c r="A2402" s="25"/>
      <c r="B2402" s="972"/>
      <c r="C2402" s="973"/>
      <c r="D2402" s="974"/>
      <c r="E2402" s="1027"/>
      <c r="F2402" s="886"/>
      <c r="G2402" s="886"/>
      <c r="H2402" s="886"/>
      <c r="I2402" s="886"/>
      <c r="J2402" s="886"/>
      <c r="K2402" s="886"/>
      <c r="L2402" s="886"/>
      <c r="M2402" s="886"/>
      <c r="N2402" s="886"/>
      <c r="O2402" s="886"/>
      <c r="P2402" s="886"/>
      <c r="Q2402" s="886"/>
      <c r="R2402" s="886"/>
      <c r="S2402" s="886"/>
      <c r="T2402" s="886"/>
      <c r="U2402" s="886"/>
      <c r="V2402" s="886"/>
      <c r="W2402" s="886"/>
      <c r="X2402" s="886"/>
      <c r="Y2402" s="886"/>
      <c r="Z2402" s="886"/>
      <c r="AA2402" s="886"/>
      <c r="AB2402" s="886"/>
      <c r="AC2402" s="886"/>
      <c r="AD2402" s="886"/>
      <c r="AE2402" s="886"/>
      <c r="AF2402" s="886"/>
      <c r="AG2402" s="886"/>
      <c r="AH2402" s="886"/>
      <c r="AI2402" s="886"/>
      <c r="AJ2402" s="886"/>
      <c r="AK2402" s="886"/>
      <c r="AL2402" s="886"/>
      <c r="AM2402" s="886"/>
      <c r="AN2402" s="886"/>
      <c r="AO2402" s="886"/>
      <c r="AP2402" s="886"/>
      <c r="AQ2402" s="886"/>
      <c r="AR2402" s="886"/>
      <c r="AS2402" s="886"/>
      <c r="AT2402" s="886"/>
      <c r="AU2402" s="886"/>
      <c r="AV2402" s="886"/>
      <c r="AW2402" s="886"/>
      <c r="AX2402" s="886"/>
      <c r="AY2402" s="886"/>
      <c r="AZ2402" s="886"/>
      <c r="BA2402" s="886"/>
      <c r="BB2402" s="886"/>
      <c r="BC2402" s="886"/>
      <c r="BD2402" s="886"/>
      <c r="BE2402" s="886"/>
      <c r="BF2402" s="886"/>
      <c r="BG2402" s="1030"/>
      <c r="BH2402" s="1031"/>
      <c r="BI2402" s="1031"/>
      <c r="BJ2402" s="1031"/>
      <c r="BK2402" s="1031"/>
      <c r="BL2402" s="1032"/>
      <c r="BM2402" s="477"/>
      <c r="BN2402" s="192"/>
    </row>
    <row r="2403" spans="1:97" s="464" customFormat="1" ht="12.6" customHeight="1">
      <c r="A2403" s="25"/>
      <c r="B2403" s="975"/>
      <c r="C2403" s="976"/>
      <c r="D2403" s="977"/>
      <c r="E2403" s="883"/>
      <c r="F2403" s="884"/>
      <c r="G2403" s="884"/>
      <c r="H2403" s="884"/>
      <c r="I2403" s="884"/>
      <c r="J2403" s="884"/>
      <c r="K2403" s="884"/>
      <c r="L2403" s="884"/>
      <c r="M2403" s="884"/>
      <c r="N2403" s="884"/>
      <c r="O2403" s="884"/>
      <c r="P2403" s="884"/>
      <c r="Q2403" s="884"/>
      <c r="R2403" s="884"/>
      <c r="S2403" s="884"/>
      <c r="T2403" s="884"/>
      <c r="U2403" s="884"/>
      <c r="V2403" s="884"/>
      <c r="W2403" s="884"/>
      <c r="X2403" s="884"/>
      <c r="Y2403" s="884"/>
      <c r="Z2403" s="884"/>
      <c r="AA2403" s="884"/>
      <c r="AB2403" s="884"/>
      <c r="AC2403" s="884"/>
      <c r="AD2403" s="884"/>
      <c r="AE2403" s="884"/>
      <c r="AF2403" s="884"/>
      <c r="AG2403" s="884"/>
      <c r="AH2403" s="884"/>
      <c r="AI2403" s="884"/>
      <c r="AJ2403" s="884"/>
      <c r="AK2403" s="884"/>
      <c r="AL2403" s="884"/>
      <c r="AM2403" s="884"/>
      <c r="AN2403" s="884"/>
      <c r="AO2403" s="884"/>
      <c r="AP2403" s="884"/>
      <c r="AQ2403" s="884"/>
      <c r="AR2403" s="884"/>
      <c r="AS2403" s="884"/>
      <c r="AT2403" s="884"/>
      <c r="AU2403" s="884"/>
      <c r="AV2403" s="884"/>
      <c r="AW2403" s="884"/>
      <c r="AX2403" s="884"/>
      <c r="AY2403" s="884"/>
      <c r="AZ2403" s="884"/>
      <c r="BA2403" s="884"/>
      <c r="BB2403" s="884"/>
      <c r="BC2403" s="884"/>
      <c r="BD2403" s="884"/>
      <c r="BE2403" s="884"/>
      <c r="BF2403" s="884"/>
      <c r="BG2403" s="896"/>
      <c r="BH2403" s="897"/>
      <c r="BI2403" s="897"/>
      <c r="BJ2403" s="897"/>
      <c r="BK2403" s="897"/>
      <c r="BL2403" s="898"/>
      <c r="BM2403" s="477"/>
      <c r="BN2403" s="192"/>
    </row>
    <row r="2404" spans="1:97" s="15" customFormat="1" ht="18" customHeight="1">
      <c r="A2404" s="90"/>
      <c r="B2404" s="925" t="s">
        <v>924</v>
      </c>
      <c r="C2404" s="926"/>
      <c r="D2404" s="926"/>
      <c r="E2404" s="926"/>
      <c r="F2404" s="926"/>
      <c r="G2404" s="926"/>
      <c r="H2404" s="926"/>
      <c r="I2404" s="926"/>
      <c r="J2404" s="926"/>
      <c r="K2404" s="926"/>
      <c r="L2404" s="926"/>
      <c r="M2404" s="926"/>
      <c r="N2404" s="926"/>
      <c r="O2404" s="926"/>
      <c r="P2404" s="926"/>
      <c r="Q2404" s="926"/>
      <c r="R2404" s="926"/>
      <c r="S2404" s="926"/>
      <c r="T2404" s="926"/>
      <c r="U2404" s="926"/>
      <c r="V2404" s="926"/>
      <c r="W2404" s="926"/>
      <c r="X2404" s="926"/>
      <c r="Y2404" s="926"/>
      <c r="Z2404" s="926"/>
      <c r="AA2404" s="926"/>
      <c r="AB2404" s="926"/>
      <c r="AC2404" s="926"/>
      <c r="AD2404" s="926"/>
      <c r="AE2404" s="926"/>
      <c r="AF2404" s="926"/>
      <c r="AG2404" s="926"/>
      <c r="AH2404" s="926"/>
      <c r="AI2404" s="926"/>
      <c r="AJ2404" s="926"/>
      <c r="AK2404" s="926"/>
      <c r="AL2404" s="926"/>
      <c r="AM2404" s="926"/>
      <c r="AN2404" s="926"/>
      <c r="AO2404" s="926"/>
      <c r="AP2404" s="926"/>
      <c r="AQ2404" s="926"/>
      <c r="AR2404" s="926"/>
      <c r="AS2404" s="926"/>
      <c r="AT2404" s="926"/>
      <c r="AU2404" s="926"/>
      <c r="AV2404" s="926"/>
      <c r="AW2404" s="926"/>
      <c r="AX2404" s="926"/>
      <c r="AY2404" s="926"/>
      <c r="AZ2404" s="926"/>
      <c r="BA2404" s="926"/>
      <c r="BB2404" s="926"/>
      <c r="BC2404" s="926"/>
      <c r="BD2404" s="926"/>
      <c r="BE2404" s="926"/>
      <c r="BF2404" s="926"/>
      <c r="BG2404" s="926"/>
      <c r="BH2404" s="926"/>
      <c r="BI2404" s="926"/>
      <c r="BJ2404" s="926"/>
      <c r="BK2404" s="926"/>
      <c r="BL2404" s="926"/>
      <c r="BM2404" s="473"/>
      <c r="BN2404" s="467"/>
      <c r="BO2404" s="103"/>
      <c r="BP2404" s="103"/>
      <c r="BQ2404" s="103"/>
      <c r="BR2404" s="103"/>
      <c r="BS2404" s="103"/>
      <c r="BT2404" s="103"/>
      <c r="BU2404" s="103"/>
      <c r="BV2404" s="103"/>
    </row>
    <row r="2405" spans="1:97" s="464" customFormat="1" ht="12.6" customHeight="1">
      <c r="A2405" s="25"/>
      <c r="B2405" s="969" t="s">
        <v>35</v>
      </c>
      <c r="C2405" s="970"/>
      <c r="D2405" s="971"/>
      <c r="E2405" s="881" t="s">
        <v>925</v>
      </c>
      <c r="F2405" s="882"/>
      <c r="G2405" s="882"/>
      <c r="H2405" s="882"/>
      <c r="I2405" s="882"/>
      <c r="J2405" s="882"/>
      <c r="K2405" s="882"/>
      <c r="L2405" s="882"/>
      <c r="M2405" s="882"/>
      <c r="N2405" s="882"/>
      <c r="O2405" s="882"/>
      <c r="P2405" s="882"/>
      <c r="Q2405" s="882"/>
      <c r="R2405" s="882"/>
      <c r="S2405" s="882"/>
      <c r="T2405" s="882"/>
      <c r="U2405" s="882"/>
      <c r="V2405" s="882"/>
      <c r="W2405" s="882"/>
      <c r="X2405" s="882"/>
      <c r="Y2405" s="882"/>
      <c r="Z2405" s="882"/>
      <c r="AA2405" s="882"/>
      <c r="AB2405" s="882"/>
      <c r="AC2405" s="882"/>
      <c r="AD2405" s="882"/>
      <c r="AE2405" s="882"/>
      <c r="AF2405" s="882"/>
      <c r="AG2405" s="882"/>
      <c r="AH2405" s="882"/>
      <c r="AI2405" s="882"/>
      <c r="AJ2405" s="882"/>
      <c r="AK2405" s="882"/>
      <c r="AL2405" s="882"/>
      <c r="AM2405" s="882"/>
      <c r="AN2405" s="882"/>
      <c r="AO2405" s="882"/>
      <c r="AP2405" s="882"/>
      <c r="AQ2405" s="882"/>
      <c r="AR2405" s="882"/>
      <c r="AS2405" s="882"/>
      <c r="AT2405" s="882"/>
      <c r="AU2405" s="882"/>
      <c r="AV2405" s="882"/>
      <c r="AW2405" s="882"/>
      <c r="AX2405" s="882"/>
      <c r="AY2405" s="882"/>
      <c r="AZ2405" s="882"/>
      <c r="BA2405" s="882"/>
      <c r="BB2405" s="882"/>
      <c r="BC2405" s="882"/>
      <c r="BD2405" s="882"/>
      <c r="BE2405" s="882"/>
      <c r="BF2405" s="882"/>
      <c r="BG2405" s="893"/>
      <c r="BH2405" s="894"/>
      <c r="BI2405" s="894"/>
      <c r="BJ2405" s="894"/>
      <c r="BK2405" s="894"/>
      <c r="BL2405" s="895"/>
      <c r="BM2405" s="477"/>
      <c r="BN2405" s="192"/>
    </row>
    <row r="2406" spans="1:97" s="464" customFormat="1" ht="12.6" customHeight="1">
      <c r="A2406" s="25"/>
      <c r="B2406" s="972"/>
      <c r="C2406" s="973"/>
      <c r="D2406" s="974"/>
      <c r="E2406" s="1027"/>
      <c r="F2406" s="886"/>
      <c r="G2406" s="886"/>
      <c r="H2406" s="886"/>
      <c r="I2406" s="886"/>
      <c r="J2406" s="886"/>
      <c r="K2406" s="886"/>
      <c r="L2406" s="886"/>
      <c r="M2406" s="886"/>
      <c r="N2406" s="886"/>
      <c r="O2406" s="886"/>
      <c r="P2406" s="886"/>
      <c r="Q2406" s="886"/>
      <c r="R2406" s="886"/>
      <c r="S2406" s="886"/>
      <c r="T2406" s="886"/>
      <c r="U2406" s="886"/>
      <c r="V2406" s="886"/>
      <c r="W2406" s="886"/>
      <c r="X2406" s="886"/>
      <c r="Y2406" s="886"/>
      <c r="Z2406" s="886"/>
      <c r="AA2406" s="886"/>
      <c r="AB2406" s="886"/>
      <c r="AC2406" s="886"/>
      <c r="AD2406" s="886"/>
      <c r="AE2406" s="886"/>
      <c r="AF2406" s="886"/>
      <c r="AG2406" s="886"/>
      <c r="AH2406" s="886"/>
      <c r="AI2406" s="886"/>
      <c r="AJ2406" s="886"/>
      <c r="AK2406" s="886"/>
      <c r="AL2406" s="886"/>
      <c r="AM2406" s="886"/>
      <c r="AN2406" s="886"/>
      <c r="AO2406" s="886"/>
      <c r="AP2406" s="886"/>
      <c r="AQ2406" s="886"/>
      <c r="AR2406" s="886"/>
      <c r="AS2406" s="886"/>
      <c r="AT2406" s="886"/>
      <c r="AU2406" s="886"/>
      <c r="AV2406" s="886"/>
      <c r="AW2406" s="886"/>
      <c r="AX2406" s="886"/>
      <c r="AY2406" s="886"/>
      <c r="AZ2406" s="886"/>
      <c r="BA2406" s="886"/>
      <c r="BB2406" s="886"/>
      <c r="BC2406" s="886"/>
      <c r="BD2406" s="886"/>
      <c r="BE2406" s="886"/>
      <c r="BF2406" s="886"/>
      <c r="BG2406" s="1030"/>
      <c r="BH2406" s="1031"/>
      <c r="BI2406" s="1031"/>
      <c r="BJ2406" s="1031"/>
      <c r="BK2406" s="1031"/>
      <c r="BL2406" s="1032"/>
      <c r="BM2406" s="477"/>
      <c r="BN2406" s="192"/>
    </row>
    <row r="2407" spans="1:97" s="464" customFormat="1" ht="12.6" customHeight="1">
      <c r="A2407" s="25"/>
      <c r="B2407" s="975"/>
      <c r="C2407" s="976"/>
      <c r="D2407" s="977"/>
      <c r="E2407" s="883"/>
      <c r="F2407" s="884"/>
      <c r="G2407" s="884"/>
      <c r="H2407" s="884"/>
      <c r="I2407" s="884"/>
      <c r="J2407" s="884"/>
      <c r="K2407" s="884"/>
      <c r="L2407" s="884"/>
      <c r="M2407" s="884"/>
      <c r="N2407" s="884"/>
      <c r="O2407" s="884"/>
      <c r="P2407" s="884"/>
      <c r="Q2407" s="884"/>
      <c r="R2407" s="884"/>
      <c r="S2407" s="884"/>
      <c r="T2407" s="884"/>
      <c r="U2407" s="884"/>
      <c r="V2407" s="884"/>
      <c r="W2407" s="884"/>
      <c r="X2407" s="884"/>
      <c r="Y2407" s="884"/>
      <c r="Z2407" s="884"/>
      <c r="AA2407" s="884"/>
      <c r="AB2407" s="884"/>
      <c r="AC2407" s="884"/>
      <c r="AD2407" s="884"/>
      <c r="AE2407" s="884"/>
      <c r="AF2407" s="884"/>
      <c r="AG2407" s="884"/>
      <c r="AH2407" s="884"/>
      <c r="AI2407" s="884"/>
      <c r="AJ2407" s="884"/>
      <c r="AK2407" s="884"/>
      <c r="AL2407" s="884"/>
      <c r="AM2407" s="884"/>
      <c r="AN2407" s="884"/>
      <c r="AO2407" s="884"/>
      <c r="AP2407" s="884"/>
      <c r="AQ2407" s="884"/>
      <c r="AR2407" s="884"/>
      <c r="AS2407" s="884"/>
      <c r="AT2407" s="884"/>
      <c r="AU2407" s="884"/>
      <c r="AV2407" s="884"/>
      <c r="AW2407" s="884"/>
      <c r="AX2407" s="884"/>
      <c r="AY2407" s="884"/>
      <c r="AZ2407" s="884"/>
      <c r="BA2407" s="884"/>
      <c r="BB2407" s="884"/>
      <c r="BC2407" s="884"/>
      <c r="BD2407" s="884"/>
      <c r="BE2407" s="884"/>
      <c r="BF2407" s="884"/>
      <c r="BG2407" s="896"/>
      <c r="BH2407" s="897"/>
      <c r="BI2407" s="897"/>
      <c r="BJ2407" s="897"/>
      <c r="BK2407" s="897"/>
      <c r="BL2407" s="898"/>
      <c r="BM2407" s="477"/>
      <c r="BN2407" s="192"/>
    </row>
    <row r="2408" spans="1:97" s="827" customFormat="1" ht="9.75" customHeight="1">
      <c r="BG2408" s="828"/>
      <c r="BH2408" s="828"/>
      <c r="BI2408" s="828"/>
      <c r="BJ2408" s="828"/>
      <c r="BK2408" s="828"/>
      <c r="BL2408" s="829"/>
      <c r="BM2408" s="829"/>
      <c r="BN2408" s="829"/>
      <c r="BO2408" s="829"/>
      <c r="BP2408" s="829"/>
      <c r="BQ2408" s="829"/>
      <c r="BR2408" s="829"/>
      <c r="BS2408" s="829"/>
      <c r="BT2408" s="829"/>
      <c r="BU2408" s="829"/>
      <c r="BV2408" s="829"/>
      <c r="BW2408" s="829"/>
      <c r="BX2408" s="829"/>
      <c r="BY2408" s="829"/>
      <c r="BZ2408" s="829"/>
      <c r="CA2408" s="829"/>
    </row>
    <row r="2409" spans="1:97" s="830" customFormat="1" ht="12.75" customHeight="1">
      <c r="B2409" s="831"/>
      <c r="C2409" s="831"/>
      <c r="D2409" s="831"/>
      <c r="E2409" s="858" t="s">
        <v>1513</v>
      </c>
      <c r="F2409" s="859"/>
      <c r="G2409" s="859"/>
      <c r="H2409" s="859"/>
      <c r="I2409" s="859"/>
      <c r="J2409" s="859"/>
      <c r="K2409" s="859"/>
      <c r="L2409" s="859"/>
      <c r="M2409" s="859"/>
      <c r="N2409" s="859"/>
      <c r="O2409" s="859"/>
      <c r="P2409" s="859"/>
      <c r="Q2409" s="859"/>
      <c r="R2409" s="859"/>
      <c r="S2409" s="859"/>
      <c r="T2409" s="859"/>
      <c r="U2409" s="859"/>
      <c r="V2409" s="859"/>
      <c r="W2409" s="859"/>
      <c r="X2409" s="859"/>
      <c r="Y2409" s="859"/>
      <c r="Z2409" s="859"/>
      <c r="AA2409" s="859"/>
      <c r="AB2409" s="859"/>
      <c r="AC2409" s="859"/>
      <c r="AD2409" s="859"/>
      <c r="AE2409" s="860"/>
      <c r="AF2409" s="864"/>
      <c r="AG2409" s="865"/>
      <c r="AH2409" s="865"/>
      <c r="AI2409" s="865"/>
      <c r="AJ2409" s="865"/>
      <c r="AK2409" s="865"/>
      <c r="AL2409" s="865"/>
      <c r="AM2409" s="865"/>
      <c r="AN2409" s="865"/>
      <c r="AO2409" s="865"/>
      <c r="AP2409" s="866"/>
      <c r="AQ2409" s="870" t="s">
        <v>1514</v>
      </c>
      <c r="AR2409" s="870"/>
      <c r="AS2409" s="870"/>
      <c r="AT2409" s="870"/>
      <c r="AU2409" s="870"/>
      <c r="AV2409" s="870"/>
      <c r="AW2409" s="870"/>
      <c r="AX2409" s="870"/>
      <c r="AY2409" s="870"/>
      <c r="AZ2409" s="870"/>
      <c r="BA2409" s="870"/>
      <c r="BB2409" s="870"/>
      <c r="BC2409" s="870"/>
      <c r="BD2409" s="870"/>
      <c r="BE2409" s="870"/>
      <c r="BF2409" s="870"/>
      <c r="BG2409" s="832"/>
      <c r="BH2409" s="832"/>
      <c r="BI2409" s="832"/>
      <c r="BJ2409" s="832"/>
      <c r="BK2409" s="832"/>
      <c r="BL2409" s="832"/>
      <c r="BM2409" s="857" t="s">
        <v>82</v>
      </c>
      <c r="BN2409" s="857"/>
      <c r="BO2409" s="857"/>
      <c r="BP2409" s="857"/>
      <c r="BQ2409" s="857"/>
      <c r="BR2409" s="857"/>
      <c r="BS2409" s="857"/>
      <c r="BT2409" s="857"/>
      <c r="BU2409" s="857"/>
      <c r="BV2409" s="857"/>
      <c r="BW2409" s="857"/>
      <c r="BX2409" s="832"/>
      <c r="BY2409" s="832"/>
      <c r="BZ2409" s="832"/>
      <c r="CA2409" s="832"/>
      <c r="CB2409" s="832"/>
      <c r="CC2409" s="832"/>
      <c r="CD2409" s="832"/>
      <c r="CE2409" s="832"/>
      <c r="CF2409" s="832"/>
      <c r="CG2409" s="832"/>
      <c r="CH2409" s="832"/>
      <c r="CK2409" s="833"/>
      <c r="CL2409" s="834"/>
      <c r="CM2409" s="834"/>
      <c r="CN2409" s="834"/>
      <c r="CO2409" s="834"/>
      <c r="CP2409" s="834"/>
      <c r="CQ2409" s="834"/>
      <c r="CR2409" s="834"/>
      <c r="CS2409" s="834"/>
    </row>
    <row r="2410" spans="1:97" s="830" customFormat="1" ht="12.75" customHeight="1">
      <c r="B2410" s="831"/>
      <c r="C2410" s="831"/>
      <c r="D2410" s="831"/>
      <c r="E2410" s="861"/>
      <c r="F2410" s="862"/>
      <c r="G2410" s="862"/>
      <c r="H2410" s="862"/>
      <c r="I2410" s="862"/>
      <c r="J2410" s="862"/>
      <c r="K2410" s="862"/>
      <c r="L2410" s="862"/>
      <c r="M2410" s="862"/>
      <c r="N2410" s="862"/>
      <c r="O2410" s="862"/>
      <c r="P2410" s="862"/>
      <c r="Q2410" s="862"/>
      <c r="R2410" s="862"/>
      <c r="S2410" s="862"/>
      <c r="T2410" s="862"/>
      <c r="U2410" s="862"/>
      <c r="V2410" s="862"/>
      <c r="W2410" s="862"/>
      <c r="X2410" s="862"/>
      <c r="Y2410" s="862"/>
      <c r="Z2410" s="862"/>
      <c r="AA2410" s="862"/>
      <c r="AB2410" s="862"/>
      <c r="AC2410" s="862"/>
      <c r="AD2410" s="862"/>
      <c r="AE2410" s="863"/>
      <c r="AF2410" s="867"/>
      <c r="AG2410" s="868"/>
      <c r="AH2410" s="868"/>
      <c r="AI2410" s="868"/>
      <c r="AJ2410" s="868"/>
      <c r="AK2410" s="868"/>
      <c r="AL2410" s="868"/>
      <c r="AM2410" s="868"/>
      <c r="AN2410" s="868"/>
      <c r="AO2410" s="868"/>
      <c r="AP2410" s="869"/>
      <c r="AQ2410" s="870"/>
      <c r="AR2410" s="870"/>
      <c r="AS2410" s="870"/>
      <c r="AT2410" s="870"/>
      <c r="AU2410" s="870"/>
      <c r="AV2410" s="870"/>
      <c r="AW2410" s="870"/>
      <c r="AX2410" s="870"/>
      <c r="AY2410" s="870"/>
      <c r="AZ2410" s="870"/>
      <c r="BA2410" s="870"/>
      <c r="BB2410" s="870"/>
      <c r="BC2410" s="870"/>
      <c r="BD2410" s="870"/>
      <c r="BE2410" s="870"/>
      <c r="BF2410" s="870"/>
      <c r="BG2410" s="832"/>
      <c r="BH2410" s="832"/>
      <c r="BI2410" s="832"/>
      <c r="BJ2410" s="832"/>
      <c r="BK2410" s="832"/>
      <c r="BL2410" s="832"/>
      <c r="BM2410" s="832"/>
      <c r="BN2410" s="832"/>
      <c r="BO2410" s="832"/>
      <c r="BP2410" s="832"/>
      <c r="BQ2410" s="832"/>
      <c r="BR2410" s="832"/>
      <c r="BS2410" s="832"/>
      <c r="BT2410" s="832"/>
      <c r="BU2410" s="832"/>
      <c r="BV2410" s="832"/>
      <c r="BW2410" s="832"/>
      <c r="BX2410" s="832"/>
      <c r="BY2410" s="832"/>
      <c r="BZ2410" s="832"/>
      <c r="CA2410" s="832"/>
      <c r="CB2410" s="832"/>
      <c r="CC2410" s="832"/>
      <c r="CD2410" s="832"/>
      <c r="CE2410" s="832"/>
      <c r="CF2410" s="832"/>
      <c r="CG2410" s="832"/>
      <c r="CH2410" s="832"/>
      <c r="CK2410" s="833"/>
      <c r="CL2410" s="833"/>
      <c r="CM2410" s="833"/>
      <c r="CN2410" s="833"/>
      <c r="CO2410" s="833"/>
      <c r="CP2410" s="834"/>
      <c r="CQ2410" s="834"/>
      <c r="CR2410" s="834"/>
      <c r="CS2410" s="834"/>
    </row>
    <row r="2411" spans="1:97" s="464" customFormat="1" ht="12.6" customHeight="1">
      <c r="A2411" s="25"/>
      <c r="B2411" s="462"/>
      <c r="C2411" s="462"/>
      <c r="D2411" s="462"/>
      <c r="E2411" s="463"/>
      <c r="F2411" s="463"/>
      <c r="G2411" s="463"/>
      <c r="H2411" s="463"/>
      <c r="I2411" s="463"/>
      <c r="J2411" s="463"/>
      <c r="K2411" s="463"/>
      <c r="L2411" s="463"/>
      <c r="M2411" s="463"/>
      <c r="N2411" s="463"/>
      <c r="O2411" s="463"/>
      <c r="P2411" s="463"/>
      <c r="Q2411" s="463"/>
      <c r="R2411" s="463"/>
      <c r="S2411" s="463"/>
      <c r="T2411" s="463"/>
      <c r="U2411" s="463"/>
      <c r="V2411" s="463"/>
      <c r="W2411" s="463"/>
      <c r="X2411" s="463"/>
      <c r="Y2411" s="463"/>
      <c r="Z2411" s="463"/>
      <c r="AA2411" s="463"/>
      <c r="AB2411" s="463"/>
      <c r="AC2411" s="463"/>
      <c r="AD2411" s="463"/>
      <c r="AE2411" s="463"/>
      <c r="AF2411" s="463"/>
      <c r="AG2411" s="463"/>
      <c r="AH2411" s="463"/>
      <c r="AI2411" s="463"/>
      <c r="AJ2411" s="463"/>
      <c r="AK2411" s="463"/>
      <c r="AL2411" s="463"/>
      <c r="AM2411" s="463"/>
      <c r="AN2411" s="463"/>
      <c r="AO2411" s="463"/>
      <c r="AP2411" s="463"/>
      <c r="AQ2411" s="463"/>
      <c r="AR2411" s="463"/>
      <c r="AS2411" s="463"/>
      <c r="AT2411" s="463"/>
      <c r="AU2411" s="463"/>
      <c r="AV2411" s="463"/>
      <c r="AW2411" s="463"/>
      <c r="AX2411" s="463"/>
      <c r="AY2411" s="463"/>
      <c r="AZ2411" s="463"/>
      <c r="BA2411" s="463"/>
      <c r="BB2411" s="463"/>
      <c r="BC2411" s="463"/>
      <c r="BD2411" s="463"/>
      <c r="BE2411" s="463"/>
      <c r="BF2411" s="463"/>
      <c r="BG2411" s="463"/>
      <c r="BH2411" s="463"/>
      <c r="BI2411" s="479"/>
      <c r="BJ2411" s="479"/>
      <c r="BK2411" s="479"/>
      <c r="BL2411" s="479"/>
      <c r="BM2411" s="465"/>
      <c r="BN2411" s="192"/>
    </row>
    <row r="2412" spans="1:97" s="464" customFormat="1" ht="20.100000000000001" customHeight="1">
      <c r="A2412" s="90" t="s">
        <v>1086</v>
      </c>
      <c r="B2412" s="113"/>
      <c r="C2412" s="113"/>
      <c r="D2412" s="312"/>
      <c r="E2412" s="313"/>
      <c r="F2412" s="313"/>
      <c r="G2412" s="313"/>
      <c r="H2412" s="313"/>
      <c r="I2412" s="313"/>
      <c r="J2412" s="313"/>
      <c r="K2412" s="313"/>
      <c r="L2412" s="313"/>
      <c r="M2412" s="313"/>
      <c r="N2412" s="313"/>
      <c r="O2412" s="313"/>
      <c r="P2412" s="313"/>
      <c r="Q2412" s="313"/>
      <c r="R2412" s="313"/>
      <c r="S2412" s="313"/>
      <c r="T2412" s="313"/>
      <c r="U2412" s="313"/>
      <c r="V2412" s="12"/>
      <c r="W2412" s="13"/>
      <c r="X2412" s="13"/>
      <c r="Y2412" s="13"/>
      <c r="Z2412" s="13"/>
      <c r="AA2412" s="13"/>
      <c r="AB2412" s="13"/>
      <c r="AC2412" s="13"/>
      <c r="AD2412" s="13"/>
      <c r="AE2412" s="13"/>
      <c r="AF2412" s="13"/>
      <c r="AG2412" s="13"/>
      <c r="AH2412" s="13"/>
      <c r="AI2412" s="13"/>
      <c r="AJ2412" s="13"/>
      <c r="AK2412" s="13"/>
      <c r="AL2412" s="13"/>
      <c r="AM2412" s="13"/>
      <c r="AN2412" s="885"/>
      <c r="AO2412" s="1098"/>
      <c r="AP2412" s="1098"/>
      <c r="AQ2412" s="1098"/>
      <c r="AR2412" s="1098"/>
      <c r="AS2412" s="1098"/>
      <c r="AT2412" s="1098"/>
      <c r="AU2412" s="1098"/>
      <c r="AV2412" s="1098"/>
      <c r="AW2412" s="1098"/>
      <c r="AX2412" s="1098"/>
      <c r="AY2412" s="1098"/>
      <c r="AZ2412" s="1098"/>
      <c r="BA2412" s="1098"/>
      <c r="BB2412" s="1098"/>
      <c r="BC2412" s="1098"/>
      <c r="BD2412" s="1098"/>
      <c r="BE2412" s="1098"/>
      <c r="BF2412" s="1098"/>
      <c r="BG2412" s="1098"/>
      <c r="BH2412" s="1098"/>
      <c r="BI2412" s="311"/>
      <c r="BJ2412" s="311"/>
      <c r="BK2412" s="311"/>
      <c r="BL2412" s="311"/>
      <c r="BM2412" s="311"/>
      <c r="BN2412" s="192"/>
    </row>
    <row r="2413" spans="1:97" s="15" customFormat="1" ht="18" customHeight="1">
      <c r="A2413" s="90"/>
      <c r="B2413" s="925" t="s">
        <v>926</v>
      </c>
      <c r="C2413" s="926"/>
      <c r="D2413" s="926"/>
      <c r="E2413" s="926"/>
      <c r="F2413" s="926"/>
      <c r="G2413" s="926"/>
      <c r="H2413" s="926"/>
      <c r="I2413" s="926"/>
      <c r="J2413" s="926"/>
      <c r="K2413" s="926"/>
      <c r="L2413" s="926"/>
      <c r="M2413" s="926"/>
      <c r="N2413" s="926"/>
      <c r="O2413" s="926"/>
      <c r="P2413" s="926"/>
      <c r="Q2413" s="926"/>
      <c r="R2413" s="926"/>
      <c r="S2413" s="926"/>
      <c r="T2413" s="926"/>
      <c r="U2413" s="926"/>
      <c r="V2413" s="926"/>
      <c r="W2413" s="926"/>
      <c r="X2413" s="926"/>
      <c r="Y2413" s="926"/>
      <c r="Z2413" s="926"/>
      <c r="AA2413" s="926"/>
      <c r="AB2413" s="926"/>
      <c r="AC2413" s="926"/>
      <c r="AD2413" s="926"/>
      <c r="AE2413" s="926"/>
      <c r="AF2413" s="926"/>
      <c r="AG2413" s="926"/>
      <c r="AH2413" s="926"/>
      <c r="AI2413" s="926"/>
      <c r="AJ2413" s="926"/>
      <c r="AK2413" s="926"/>
      <c r="AL2413" s="926"/>
      <c r="AM2413" s="926"/>
      <c r="AN2413" s="926"/>
      <c r="AO2413" s="926"/>
      <c r="AP2413" s="926"/>
      <c r="AQ2413" s="926"/>
      <c r="AR2413" s="926"/>
      <c r="AS2413" s="926"/>
      <c r="AT2413" s="926"/>
      <c r="AU2413" s="926"/>
      <c r="AV2413" s="926"/>
      <c r="AW2413" s="926"/>
      <c r="AX2413" s="926"/>
      <c r="AY2413" s="926"/>
      <c r="AZ2413" s="926"/>
      <c r="BA2413" s="926"/>
      <c r="BB2413" s="926"/>
      <c r="BC2413" s="926"/>
      <c r="BD2413" s="926"/>
      <c r="BE2413" s="926"/>
      <c r="BF2413" s="926"/>
      <c r="BG2413" s="926"/>
      <c r="BH2413" s="926"/>
      <c r="BI2413" s="926"/>
      <c r="BJ2413" s="926"/>
      <c r="BK2413" s="926"/>
      <c r="BL2413" s="927"/>
      <c r="BM2413" s="473"/>
      <c r="BN2413" s="467"/>
      <c r="BO2413" s="103"/>
      <c r="BP2413" s="103"/>
      <c r="BQ2413" s="103"/>
      <c r="BR2413" s="103"/>
      <c r="BS2413" s="103"/>
      <c r="BT2413" s="103"/>
      <c r="BU2413" s="103"/>
      <c r="BV2413" s="103"/>
    </row>
    <row r="2414" spans="1:97" s="16" customFormat="1" ht="12.6" customHeight="1">
      <c r="A2414" s="25"/>
      <c r="B2414" s="969" t="s">
        <v>30</v>
      </c>
      <c r="C2414" s="970"/>
      <c r="D2414" s="971"/>
      <c r="E2414" s="881" t="s">
        <v>927</v>
      </c>
      <c r="F2414" s="882"/>
      <c r="G2414" s="882"/>
      <c r="H2414" s="882"/>
      <c r="I2414" s="882"/>
      <c r="J2414" s="882"/>
      <c r="K2414" s="882"/>
      <c r="L2414" s="882"/>
      <c r="M2414" s="882"/>
      <c r="N2414" s="882"/>
      <c r="O2414" s="882"/>
      <c r="P2414" s="882"/>
      <c r="Q2414" s="882"/>
      <c r="R2414" s="882"/>
      <c r="S2414" s="882"/>
      <c r="T2414" s="882"/>
      <c r="U2414" s="882"/>
      <c r="V2414" s="882"/>
      <c r="W2414" s="882"/>
      <c r="X2414" s="882"/>
      <c r="Y2414" s="882"/>
      <c r="Z2414" s="882"/>
      <c r="AA2414" s="882"/>
      <c r="AB2414" s="882"/>
      <c r="AC2414" s="882"/>
      <c r="AD2414" s="882"/>
      <c r="AE2414" s="882"/>
      <c r="AF2414" s="882"/>
      <c r="AG2414" s="882"/>
      <c r="AH2414" s="882"/>
      <c r="AI2414" s="882"/>
      <c r="AJ2414" s="882"/>
      <c r="AK2414" s="882"/>
      <c r="AL2414" s="882"/>
      <c r="AM2414" s="882"/>
      <c r="AN2414" s="882"/>
      <c r="AO2414" s="882"/>
      <c r="AP2414" s="882"/>
      <c r="AQ2414" s="882"/>
      <c r="AR2414" s="882"/>
      <c r="AS2414" s="882"/>
      <c r="AT2414" s="882"/>
      <c r="AU2414" s="882"/>
      <c r="AV2414" s="882"/>
      <c r="AW2414" s="882"/>
      <c r="AX2414" s="882"/>
      <c r="AY2414" s="882"/>
      <c r="AZ2414" s="882"/>
      <c r="BA2414" s="882"/>
      <c r="BB2414" s="882"/>
      <c r="BC2414" s="882"/>
      <c r="BD2414" s="882"/>
      <c r="BE2414" s="882"/>
      <c r="BF2414" s="882"/>
      <c r="BG2414" s="887"/>
      <c r="BH2414" s="888"/>
      <c r="BI2414" s="888"/>
      <c r="BJ2414" s="888"/>
      <c r="BK2414" s="888"/>
      <c r="BL2414" s="889"/>
      <c r="BM2414" s="477"/>
      <c r="BN2414" s="476"/>
      <c r="BO2414" s="137"/>
      <c r="BP2414" s="137"/>
      <c r="BQ2414" s="137"/>
      <c r="BR2414" s="137"/>
      <c r="BS2414" s="137"/>
      <c r="BT2414" s="137"/>
      <c r="BU2414" s="137"/>
      <c r="BV2414" s="137"/>
      <c r="BW2414" s="137"/>
      <c r="BX2414" s="137"/>
      <c r="BY2414" s="137"/>
      <c r="BZ2414" s="137"/>
      <c r="CA2414" s="137"/>
      <c r="CB2414" s="137"/>
      <c r="CC2414" s="137"/>
    </row>
    <row r="2415" spans="1:97" s="16" customFormat="1" ht="12.6" customHeight="1">
      <c r="A2415" s="25"/>
      <c r="B2415" s="972"/>
      <c r="C2415" s="973"/>
      <c r="D2415" s="974"/>
      <c r="E2415" s="1027"/>
      <c r="F2415" s="886"/>
      <c r="G2415" s="886"/>
      <c r="H2415" s="886"/>
      <c r="I2415" s="886"/>
      <c r="J2415" s="886"/>
      <c r="K2415" s="886"/>
      <c r="L2415" s="886"/>
      <c r="M2415" s="886"/>
      <c r="N2415" s="886"/>
      <c r="O2415" s="886"/>
      <c r="P2415" s="886"/>
      <c r="Q2415" s="886"/>
      <c r="R2415" s="886"/>
      <c r="S2415" s="886"/>
      <c r="T2415" s="886"/>
      <c r="U2415" s="886"/>
      <c r="V2415" s="886"/>
      <c r="W2415" s="886"/>
      <c r="X2415" s="886"/>
      <c r="Y2415" s="886"/>
      <c r="Z2415" s="886"/>
      <c r="AA2415" s="886"/>
      <c r="AB2415" s="886"/>
      <c r="AC2415" s="886"/>
      <c r="AD2415" s="886"/>
      <c r="AE2415" s="886"/>
      <c r="AF2415" s="886"/>
      <c r="AG2415" s="886"/>
      <c r="AH2415" s="886"/>
      <c r="AI2415" s="886"/>
      <c r="AJ2415" s="886"/>
      <c r="AK2415" s="886"/>
      <c r="AL2415" s="886"/>
      <c r="AM2415" s="886"/>
      <c r="AN2415" s="886"/>
      <c r="AO2415" s="886"/>
      <c r="AP2415" s="886"/>
      <c r="AQ2415" s="886"/>
      <c r="AR2415" s="886"/>
      <c r="AS2415" s="886"/>
      <c r="AT2415" s="886"/>
      <c r="AU2415" s="886"/>
      <c r="AV2415" s="886"/>
      <c r="AW2415" s="886"/>
      <c r="AX2415" s="886"/>
      <c r="AY2415" s="886"/>
      <c r="AZ2415" s="886"/>
      <c r="BA2415" s="886"/>
      <c r="BB2415" s="886"/>
      <c r="BC2415" s="886"/>
      <c r="BD2415" s="886"/>
      <c r="BE2415" s="886"/>
      <c r="BF2415" s="886"/>
      <c r="BG2415" s="887"/>
      <c r="BH2415" s="888"/>
      <c r="BI2415" s="888"/>
      <c r="BJ2415" s="888"/>
      <c r="BK2415" s="888"/>
      <c r="BL2415" s="889"/>
      <c r="BM2415" s="477"/>
      <c r="BN2415" s="476"/>
      <c r="BO2415" s="137"/>
      <c r="BP2415" s="137"/>
      <c r="BQ2415" s="137"/>
      <c r="BR2415" s="137"/>
      <c r="BS2415" s="137"/>
      <c r="BT2415" s="137"/>
      <c r="BU2415" s="137"/>
      <c r="BV2415" s="137"/>
      <c r="BW2415" s="137"/>
      <c r="BX2415" s="137"/>
      <c r="BY2415" s="137"/>
      <c r="BZ2415" s="137"/>
      <c r="CA2415" s="137"/>
      <c r="CB2415" s="137"/>
      <c r="CC2415" s="137"/>
    </row>
    <row r="2416" spans="1:97" s="16" customFormat="1" ht="12.6" customHeight="1">
      <c r="A2416" s="25"/>
      <c r="B2416" s="972"/>
      <c r="C2416" s="973"/>
      <c r="D2416" s="974"/>
      <c r="E2416" s="1027"/>
      <c r="F2416" s="886"/>
      <c r="G2416" s="886"/>
      <c r="H2416" s="886"/>
      <c r="I2416" s="886"/>
      <c r="J2416" s="886"/>
      <c r="K2416" s="886"/>
      <c r="L2416" s="886"/>
      <c r="M2416" s="886"/>
      <c r="N2416" s="886"/>
      <c r="O2416" s="886"/>
      <c r="P2416" s="886"/>
      <c r="Q2416" s="886"/>
      <c r="R2416" s="886"/>
      <c r="S2416" s="886"/>
      <c r="T2416" s="886"/>
      <c r="U2416" s="886"/>
      <c r="V2416" s="886"/>
      <c r="W2416" s="886"/>
      <c r="X2416" s="886"/>
      <c r="Y2416" s="886"/>
      <c r="Z2416" s="886"/>
      <c r="AA2416" s="886"/>
      <c r="AB2416" s="886"/>
      <c r="AC2416" s="886"/>
      <c r="AD2416" s="886"/>
      <c r="AE2416" s="886"/>
      <c r="AF2416" s="886"/>
      <c r="AG2416" s="886"/>
      <c r="AH2416" s="886"/>
      <c r="AI2416" s="886"/>
      <c r="AJ2416" s="886"/>
      <c r="AK2416" s="886"/>
      <c r="AL2416" s="886"/>
      <c r="AM2416" s="886"/>
      <c r="AN2416" s="886"/>
      <c r="AO2416" s="886"/>
      <c r="AP2416" s="886"/>
      <c r="AQ2416" s="886"/>
      <c r="AR2416" s="886"/>
      <c r="AS2416" s="886"/>
      <c r="AT2416" s="886"/>
      <c r="AU2416" s="886"/>
      <c r="AV2416" s="886"/>
      <c r="AW2416" s="886"/>
      <c r="AX2416" s="886"/>
      <c r="AY2416" s="886"/>
      <c r="AZ2416" s="886"/>
      <c r="BA2416" s="886"/>
      <c r="BB2416" s="886"/>
      <c r="BC2416" s="886"/>
      <c r="BD2416" s="886"/>
      <c r="BE2416" s="886"/>
      <c r="BF2416" s="886"/>
      <c r="BG2416" s="887"/>
      <c r="BH2416" s="888"/>
      <c r="BI2416" s="888"/>
      <c r="BJ2416" s="888"/>
      <c r="BK2416" s="888"/>
      <c r="BL2416" s="889"/>
      <c r="BM2416" s="477"/>
      <c r="BN2416" s="476"/>
      <c r="BO2416" s="137"/>
      <c r="BP2416" s="137"/>
      <c r="BQ2416" s="137"/>
      <c r="BR2416" s="137"/>
      <c r="BS2416" s="137"/>
      <c r="BT2416" s="137"/>
      <c r="BU2416" s="137"/>
      <c r="BV2416" s="137"/>
      <c r="BW2416" s="137"/>
      <c r="BX2416" s="137"/>
      <c r="BY2416" s="137"/>
      <c r="BZ2416" s="137"/>
      <c r="CA2416" s="137"/>
      <c r="CB2416" s="137"/>
      <c r="CC2416" s="137"/>
    </row>
    <row r="2417" spans="1:81" s="16" customFormat="1" ht="12.6" customHeight="1">
      <c r="A2417" s="25"/>
      <c r="B2417" s="972"/>
      <c r="C2417" s="973"/>
      <c r="D2417" s="974"/>
      <c r="E2417" s="1027"/>
      <c r="F2417" s="886"/>
      <c r="G2417" s="886"/>
      <c r="H2417" s="886"/>
      <c r="I2417" s="886"/>
      <c r="J2417" s="886"/>
      <c r="K2417" s="886"/>
      <c r="L2417" s="886"/>
      <c r="M2417" s="886"/>
      <c r="N2417" s="886"/>
      <c r="O2417" s="886"/>
      <c r="P2417" s="886"/>
      <c r="Q2417" s="886"/>
      <c r="R2417" s="886"/>
      <c r="S2417" s="886"/>
      <c r="T2417" s="886"/>
      <c r="U2417" s="886"/>
      <c r="V2417" s="886"/>
      <c r="W2417" s="886"/>
      <c r="X2417" s="886"/>
      <c r="Y2417" s="886"/>
      <c r="Z2417" s="886"/>
      <c r="AA2417" s="886"/>
      <c r="AB2417" s="886"/>
      <c r="AC2417" s="886"/>
      <c r="AD2417" s="886"/>
      <c r="AE2417" s="886"/>
      <c r="AF2417" s="886"/>
      <c r="AG2417" s="886"/>
      <c r="AH2417" s="886"/>
      <c r="AI2417" s="886"/>
      <c r="AJ2417" s="886"/>
      <c r="AK2417" s="886"/>
      <c r="AL2417" s="886"/>
      <c r="AM2417" s="886"/>
      <c r="AN2417" s="886"/>
      <c r="AO2417" s="886"/>
      <c r="AP2417" s="886"/>
      <c r="AQ2417" s="886"/>
      <c r="AR2417" s="886"/>
      <c r="AS2417" s="886"/>
      <c r="AT2417" s="886"/>
      <c r="AU2417" s="886"/>
      <c r="AV2417" s="886"/>
      <c r="AW2417" s="886"/>
      <c r="AX2417" s="886"/>
      <c r="AY2417" s="886"/>
      <c r="AZ2417" s="886"/>
      <c r="BA2417" s="886"/>
      <c r="BB2417" s="886"/>
      <c r="BC2417" s="886"/>
      <c r="BD2417" s="886"/>
      <c r="BE2417" s="886"/>
      <c r="BF2417" s="886"/>
      <c r="BG2417" s="887"/>
      <c r="BH2417" s="888"/>
      <c r="BI2417" s="888"/>
      <c r="BJ2417" s="888"/>
      <c r="BK2417" s="888"/>
      <c r="BL2417" s="889"/>
      <c r="BM2417" s="477"/>
      <c r="BN2417" s="476"/>
      <c r="BO2417" s="137"/>
      <c r="BP2417" s="137"/>
      <c r="BQ2417" s="137"/>
      <c r="BR2417" s="137"/>
      <c r="BS2417" s="137"/>
      <c r="BT2417" s="137"/>
      <c r="BU2417" s="137"/>
      <c r="BV2417" s="137"/>
      <c r="BW2417" s="137"/>
      <c r="BX2417" s="137"/>
      <c r="BY2417" s="137"/>
      <c r="BZ2417" s="137"/>
      <c r="CA2417" s="137"/>
      <c r="CB2417" s="137"/>
      <c r="CC2417" s="137"/>
    </row>
    <row r="2418" spans="1:81" s="16" customFormat="1" ht="12.6" customHeight="1">
      <c r="A2418" s="25"/>
      <c r="B2418" s="972"/>
      <c r="C2418" s="973"/>
      <c r="D2418" s="974"/>
      <c r="E2418" s="917" t="s">
        <v>6</v>
      </c>
      <c r="F2418" s="918"/>
      <c r="G2418" s="886" t="s">
        <v>928</v>
      </c>
      <c r="H2418" s="886"/>
      <c r="I2418" s="886"/>
      <c r="J2418" s="886"/>
      <c r="K2418" s="886"/>
      <c r="L2418" s="886"/>
      <c r="M2418" s="886"/>
      <c r="N2418" s="886"/>
      <c r="O2418" s="886"/>
      <c r="P2418" s="886"/>
      <c r="Q2418" s="886"/>
      <c r="R2418" s="886"/>
      <c r="S2418" s="886"/>
      <c r="T2418" s="886"/>
      <c r="U2418" s="886"/>
      <c r="V2418" s="886"/>
      <c r="W2418" s="886"/>
      <c r="X2418" s="886"/>
      <c r="Y2418" s="886"/>
      <c r="Z2418" s="886"/>
      <c r="AA2418" s="886"/>
      <c r="AB2418" s="886"/>
      <c r="AC2418" s="886"/>
      <c r="AD2418" s="886"/>
      <c r="AE2418" s="886"/>
      <c r="AF2418" s="886"/>
      <c r="AG2418" s="886"/>
      <c r="AH2418" s="886"/>
      <c r="AI2418" s="886"/>
      <c r="AJ2418" s="886"/>
      <c r="AK2418" s="886"/>
      <c r="AL2418" s="886"/>
      <c r="AM2418" s="886"/>
      <c r="AN2418" s="886"/>
      <c r="AO2418" s="886"/>
      <c r="AP2418" s="886"/>
      <c r="AQ2418" s="886"/>
      <c r="AR2418" s="886"/>
      <c r="AS2418" s="886"/>
      <c r="AT2418" s="886"/>
      <c r="AU2418" s="886"/>
      <c r="AV2418" s="886"/>
      <c r="AW2418" s="886"/>
      <c r="AX2418" s="886"/>
      <c r="AY2418" s="886"/>
      <c r="AZ2418" s="886"/>
      <c r="BA2418" s="886"/>
      <c r="BB2418" s="886"/>
      <c r="BC2418" s="886"/>
      <c r="BD2418" s="886"/>
      <c r="BE2418" s="886"/>
      <c r="BF2418" s="886"/>
      <c r="BG2418" s="887"/>
      <c r="BH2418" s="888"/>
      <c r="BI2418" s="888"/>
      <c r="BJ2418" s="888"/>
      <c r="BK2418" s="888"/>
      <c r="BL2418" s="889"/>
      <c r="BM2418" s="477"/>
      <c r="BN2418" s="476"/>
      <c r="BO2418" s="137"/>
      <c r="BP2418" s="137"/>
      <c r="BQ2418" s="137"/>
      <c r="BR2418" s="137"/>
      <c r="BS2418" s="137"/>
      <c r="BT2418" s="137"/>
      <c r="BU2418" s="137"/>
      <c r="BV2418" s="137"/>
      <c r="BW2418" s="137"/>
      <c r="BX2418" s="137"/>
      <c r="BY2418" s="137"/>
      <c r="BZ2418" s="137"/>
      <c r="CA2418" s="137"/>
      <c r="CB2418" s="137"/>
      <c r="CC2418" s="137"/>
    </row>
    <row r="2419" spans="1:81" s="16" customFormat="1" ht="12.6" customHeight="1">
      <c r="A2419" s="25"/>
      <c r="B2419" s="972"/>
      <c r="C2419" s="973"/>
      <c r="D2419" s="974"/>
      <c r="E2419" s="499"/>
      <c r="F2419" s="500"/>
      <c r="G2419" s="886"/>
      <c r="H2419" s="886"/>
      <c r="I2419" s="886"/>
      <c r="J2419" s="886"/>
      <c r="K2419" s="886"/>
      <c r="L2419" s="886"/>
      <c r="M2419" s="886"/>
      <c r="N2419" s="886"/>
      <c r="O2419" s="886"/>
      <c r="P2419" s="886"/>
      <c r="Q2419" s="886"/>
      <c r="R2419" s="886"/>
      <c r="S2419" s="886"/>
      <c r="T2419" s="886"/>
      <c r="U2419" s="886"/>
      <c r="V2419" s="886"/>
      <c r="W2419" s="886"/>
      <c r="X2419" s="886"/>
      <c r="Y2419" s="886"/>
      <c r="Z2419" s="886"/>
      <c r="AA2419" s="886"/>
      <c r="AB2419" s="886"/>
      <c r="AC2419" s="886"/>
      <c r="AD2419" s="886"/>
      <c r="AE2419" s="886"/>
      <c r="AF2419" s="886"/>
      <c r="AG2419" s="886"/>
      <c r="AH2419" s="886"/>
      <c r="AI2419" s="886"/>
      <c r="AJ2419" s="886"/>
      <c r="AK2419" s="886"/>
      <c r="AL2419" s="886"/>
      <c r="AM2419" s="886"/>
      <c r="AN2419" s="886"/>
      <c r="AO2419" s="886"/>
      <c r="AP2419" s="886"/>
      <c r="AQ2419" s="886"/>
      <c r="AR2419" s="886"/>
      <c r="AS2419" s="886"/>
      <c r="AT2419" s="886"/>
      <c r="AU2419" s="886"/>
      <c r="AV2419" s="886"/>
      <c r="AW2419" s="886"/>
      <c r="AX2419" s="886"/>
      <c r="AY2419" s="886"/>
      <c r="AZ2419" s="886"/>
      <c r="BA2419" s="886"/>
      <c r="BB2419" s="886"/>
      <c r="BC2419" s="886"/>
      <c r="BD2419" s="886"/>
      <c r="BE2419" s="886"/>
      <c r="BF2419" s="886"/>
      <c r="BG2419" s="887"/>
      <c r="BH2419" s="888"/>
      <c r="BI2419" s="888"/>
      <c r="BJ2419" s="888"/>
      <c r="BK2419" s="888"/>
      <c r="BL2419" s="889"/>
      <c r="BM2419" s="477"/>
      <c r="BN2419" s="476"/>
      <c r="BO2419" s="137"/>
      <c r="BP2419" s="137"/>
      <c r="BQ2419" s="137"/>
      <c r="BR2419" s="137"/>
      <c r="BS2419" s="137"/>
      <c r="BT2419" s="137"/>
      <c r="BU2419" s="137"/>
      <c r="BV2419" s="137"/>
      <c r="BW2419" s="137"/>
      <c r="BX2419" s="137"/>
      <c r="BY2419" s="137"/>
      <c r="BZ2419" s="137"/>
      <c r="CA2419" s="137"/>
      <c r="CB2419" s="137"/>
      <c r="CC2419" s="137"/>
    </row>
    <row r="2420" spans="1:81" s="16" customFormat="1" ht="12.6" customHeight="1">
      <c r="A2420" s="25"/>
      <c r="B2420" s="972"/>
      <c r="C2420" s="973"/>
      <c r="D2420" s="974"/>
      <c r="E2420" s="917" t="s">
        <v>3</v>
      </c>
      <c r="F2420" s="918"/>
      <c r="G2420" s="886" t="s">
        <v>929</v>
      </c>
      <c r="H2420" s="886"/>
      <c r="I2420" s="886"/>
      <c r="J2420" s="886"/>
      <c r="K2420" s="886"/>
      <c r="L2420" s="886"/>
      <c r="M2420" s="886"/>
      <c r="N2420" s="886"/>
      <c r="O2420" s="886"/>
      <c r="P2420" s="886"/>
      <c r="Q2420" s="886"/>
      <c r="R2420" s="886"/>
      <c r="S2420" s="886"/>
      <c r="T2420" s="886"/>
      <c r="U2420" s="886"/>
      <c r="V2420" s="886"/>
      <c r="W2420" s="886"/>
      <c r="X2420" s="886"/>
      <c r="Y2420" s="886"/>
      <c r="Z2420" s="886"/>
      <c r="AA2420" s="886"/>
      <c r="AB2420" s="886"/>
      <c r="AC2420" s="886"/>
      <c r="AD2420" s="886"/>
      <c r="AE2420" s="886"/>
      <c r="AF2420" s="886"/>
      <c r="AG2420" s="886"/>
      <c r="AH2420" s="886"/>
      <c r="AI2420" s="886"/>
      <c r="AJ2420" s="886"/>
      <c r="AK2420" s="886"/>
      <c r="AL2420" s="886"/>
      <c r="AM2420" s="886"/>
      <c r="AN2420" s="886"/>
      <c r="AO2420" s="886"/>
      <c r="AP2420" s="886"/>
      <c r="AQ2420" s="886"/>
      <c r="AR2420" s="886"/>
      <c r="AS2420" s="886"/>
      <c r="AT2420" s="886"/>
      <c r="AU2420" s="886"/>
      <c r="AV2420" s="886"/>
      <c r="AW2420" s="886"/>
      <c r="AX2420" s="886"/>
      <c r="AY2420" s="886"/>
      <c r="AZ2420" s="886"/>
      <c r="BA2420" s="886"/>
      <c r="BB2420" s="886"/>
      <c r="BC2420" s="886"/>
      <c r="BD2420" s="886"/>
      <c r="BE2420" s="886"/>
      <c r="BF2420" s="537"/>
      <c r="BG2420" s="887"/>
      <c r="BH2420" s="888"/>
      <c r="BI2420" s="888"/>
      <c r="BJ2420" s="888"/>
      <c r="BK2420" s="888"/>
      <c r="BL2420" s="889"/>
      <c r="BM2420" s="477"/>
      <c r="BN2420" s="476"/>
      <c r="BO2420" s="137"/>
      <c r="BP2420" s="137"/>
      <c r="BQ2420" s="137"/>
      <c r="BR2420" s="137"/>
      <c r="BS2420" s="137"/>
      <c r="BT2420" s="137"/>
      <c r="BU2420" s="137"/>
      <c r="BV2420" s="137"/>
      <c r="BW2420" s="137"/>
      <c r="BX2420" s="137"/>
      <c r="BY2420" s="137"/>
      <c r="BZ2420" s="137"/>
      <c r="CA2420" s="137"/>
      <c r="CB2420" s="137"/>
      <c r="CC2420" s="137"/>
    </row>
    <row r="2421" spans="1:81" s="16" customFormat="1" ht="12.6" customHeight="1">
      <c r="A2421" s="25"/>
      <c r="B2421" s="972"/>
      <c r="C2421" s="973"/>
      <c r="D2421" s="974"/>
      <c r="E2421" s="917" t="s">
        <v>4</v>
      </c>
      <c r="F2421" s="918"/>
      <c r="G2421" s="886" t="s">
        <v>930</v>
      </c>
      <c r="H2421" s="886"/>
      <c r="I2421" s="886"/>
      <c r="J2421" s="886"/>
      <c r="K2421" s="886"/>
      <c r="L2421" s="886"/>
      <c r="M2421" s="886"/>
      <c r="N2421" s="886"/>
      <c r="O2421" s="886"/>
      <c r="P2421" s="886"/>
      <c r="Q2421" s="886"/>
      <c r="R2421" s="886"/>
      <c r="S2421" s="886"/>
      <c r="T2421" s="886"/>
      <c r="U2421" s="886"/>
      <c r="V2421" s="886"/>
      <c r="W2421" s="886"/>
      <c r="X2421" s="886"/>
      <c r="Y2421" s="886"/>
      <c r="Z2421" s="886"/>
      <c r="AA2421" s="886"/>
      <c r="AB2421" s="886"/>
      <c r="AC2421" s="886"/>
      <c r="AD2421" s="886"/>
      <c r="AE2421" s="886"/>
      <c r="AF2421" s="886"/>
      <c r="AG2421" s="886"/>
      <c r="AH2421" s="886"/>
      <c r="AI2421" s="886"/>
      <c r="AJ2421" s="886"/>
      <c r="AK2421" s="886"/>
      <c r="AL2421" s="886"/>
      <c r="AM2421" s="886"/>
      <c r="AN2421" s="886"/>
      <c r="AO2421" s="886"/>
      <c r="AP2421" s="886"/>
      <c r="AQ2421" s="886"/>
      <c r="AR2421" s="886"/>
      <c r="AS2421" s="886"/>
      <c r="AT2421" s="886"/>
      <c r="AU2421" s="886"/>
      <c r="AV2421" s="886"/>
      <c r="AW2421" s="886"/>
      <c r="AX2421" s="886"/>
      <c r="AY2421" s="886"/>
      <c r="AZ2421" s="886"/>
      <c r="BA2421" s="886"/>
      <c r="BB2421" s="886"/>
      <c r="BC2421" s="886"/>
      <c r="BD2421" s="886"/>
      <c r="BE2421" s="886"/>
      <c r="BF2421" s="886"/>
      <c r="BG2421" s="887"/>
      <c r="BH2421" s="888"/>
      <c r="BI2421" s="888"/>
      <c r="BJ2421" s="888"/>
      <c r="BK2421" s="888"/>
      <c r="BL2421" s="889"/>
      <c r="BM2421" s="477"/>
      <c r="BN2421" s="476"/>
      <c r="BO2421" s="137"/>
      <c r="BP2421" s="137"/>
      <c r="BQ2421" s="137"/>
      <c r="BR2421" s="137"/>
      <c r="BS2421" s="137"/>
      <c r="BT2421" s="137"/>
      <c r="BU2421" s="137"/>
      <c r="BV2421" s="137"/>
      <c r="BW2421" s="137"/>
      <c r="BX2421" s="137"/>
      <c r="BY2421" s="137"/>
      <c r="BZ2421" s="137"/>
      <c r="CA2421" s="137"/>
      <c r="CB2421" s="137"/>
      <c r="CC2421" s="137"/>
    </row>
    <row r="2422" spans="1:81" s="16" customFormat="1" ht="12.6" customHeight="1">
      <c r="A2422" s="25"/>
      <c r="B2422" s="972"/>
      <c r="C2422" s="973"/>
      <c r="D2422" s="974"/>
      <c r="E2422" s="917" t="s">
        <v>5</v>
      </c>
      <c r="F2422" s="918"/>
      <c r="G2422" s="886" t="s">
        <v>931</v>
      </c>
      <c r="H2422" s="886"/>
      <c r="I2422" s="886"/>
      <c r="J2422" s="886"/>
      <c r="K2422" s="886"/>
      <c r="L2422" s="886"/>
      <c r="M2422" s="886"/>
      <c r="N2422" s="886"/>
      <c r="O2422" s="886"/>
      <c r="P2422" s="886"/>
      <c r="Q2422" s="886"/>
      <c r="R2422" s="886"/>
      <c r="S2422" s="886"/>
      <c r="T2422" s="886"/>
      <c r="U2422" s="886"/>
      <c r="V2422" s="886"/>
      <c r="W2422" s="886"/>
      <c r="X2422" s="886"/>
      <c r="Y2422" s="886"/>
      <c r="Z2422" s="886"/>
      <c r="AA2422" s="886"/>
      <c r="AB2422" s="886"/>
      <c r="AC2422" s="886"/>
      <c r="AD2422" s="886"/>
      <c r="AE2422" s="886"/>
      <c r="AF2422" s="886"/>
      <c r="AG2422" s="886"/>
      <c r="AH2422" s="886"/>
      <c r="AI2422" s="886"/>
      <c r="AJ2422" s="886"/>
      <c r="AK2422" s="886"/>
      <c r="AL2422" s="886"/>
      <c r="AM2422" s="886"/>
      <c r="AN2422" s="886"/>
      <c r="AO2422" s="886"/>
      <c r="AP2422" s="886"/>
      <c r="AQ2422" s="886"/>
      <c r="AR2422" s="886"/>
      <c r="AS2422" s="886"/>
      <c r="AT2422" s="886"/>
      <c r="AU2422" s="886"/>
      <c r="AV2422" s="886"/>
      <c r="AW2422" s="886"/>
      <c r="AX2422" s="886"/>
      <c r="AY2422" s="886"/>
      <c r="AZ2422" s="886"/>
      <c r="BA2422" s="886"/>
      <c r="BB2422" s="886"/>
      <c r="BC2422" s="886"/>
      <c r="BD2422" s="886"/>
      <c r="BE2422" s="886"/>
      <c r="BF2422" s="886"/>
      <c r="BG2422" s="887"/>
      <c r="BH2422" s="888"/>
      <c r="BI2422" s="888"/>
      <c r="BJ2422" s="888"/>
      <c r="BK2422" s="888"/>
      <c r="BL2422" s="889"/>
      <c r="BM2422" s="477"/>
      <c r="BN2422" s="476"/>
      <c r="BO2422" s="137"/>
      <c r="BP2422" s="137"/>
      <c r="BQ2422" s="137"/>
      <c r="BR2422" s="137"/>
      <c r="BS2422" s="137"/>
      <c r="BT2422" s="137"/>
      <c r="BU2422" s="137"/>
      <c r="BV2422" s="137"/>
      <c r="BW2422" s="137"/>
      <c r="BX2422" s="137"/>
      <c r="BY2422" s="137"/>
      <c r="BZ2422" s="137"/>
      <c r="CA2422" s="137"/>
      <c r="CB2422" s="137"/>
      <c r="CC2422" s="137"/>
    </row>
    <row r="2423" spans="1:81" s="16" customFormat="1" ht="5.25" customHeight="1">
      <c r="A2423" s="25"/>
      <c r="B2423" s="975"/>
      <c r="C2423" s="976"/>
      <c r="D2423" s="977"/>
      <c r="E2423" s="499"/>
      <c r="F2423" s="500"/>
      <c r="G2423" s="496"/>
      <c r="H2423" s="496"/>
      <c r="I2423" s="496"/>
      <c r="J2423" s="496"/>
      <c r="K2423" s="496"/>
      <c r="L2423" s="496"/>
      <c r="M2423" s="496"/>
      <c r="N2423" s="496"/>
      <c r="O2423" s="496"/>
      <c r="P2423" s="496"/>
      <c r="Q2423" s="496"/>
      <c r="R2423" s="496"/>
      <c r="S2423" s="496"/>
      <c r="T2423" s="496"/>
      <c r="U2423" s="496"/>
      <c r="V2423" s="496"/>
      <c r="W2423" s="496"/>
      <c r="X2423" s="496"/>
      <c r="Y2423" s="496"/>
      <c r="Z2423" s="496"/>
      <c r="AA2423" s="496"/>
      <c r="AB2423" s="496"/>
      <c r="AC2423" s="496"/>
      <c r="AD2423" s="496"/>
      <c r="AE2423" s="496"/>
      <c r="AF2423" s="496"/>
      <c r="AG2423" s="496"/>
      <c r="AH2423" s="496"/>
      <c r="AI2423" s="496"/>
      <c r="AJ2423" s="496"/>
      <c r="AK2423" s="496"/>
      <c r="AL2423" s="496"/>
      <c r="AM2423" s="496"/>
      <c r="AN2423" s="496"/>
      <c r="AO2423" s="496"/>
      <c r="AP2423" s="496"/>
      <c r="AQ2423" s="496"/>
      <c r="AR2423" s="496"/>
      <c r="AS2423" s="496"/>
      <c r="AT2423" s="496"/>
      <c r="AU2423" s="496"/>
      <c r="AV2423" s="496"/>
      <c r="AW2423" s="496"/>
      <c r="AX2423" s="496"/>
      <c r="AY2423" s="496"/>
      <c r="AZ2423" s="496"/>
      <c r="BA2423" s="496"/>
      <c r="BB2423" s="496"/>
      <c r="BC2423" s="496"/>
      <c r="BD2423" s="496"/>
      <c r="BE2423" s="496"/>
      <c r="BF2423" s="496"/>
      <c r="BG2423" s="887"/>
      <c r="BH2423" s="888"/>
      <c r="BI2423" s="888"/>
      <c r="BJ2423" s="888"/>
      <c r="BK2423" s="888"/>
      <c r="BL2423" s="889"/>
      <c r="BM2423" s="477"/>
      <c r="BN2423" s="476"/>
      <c r="BO2423" s="137"/>
      <c r="BP2423" s="137"/>
      <c r="BQ2423" s="137"/>
      <c r="BR2423" s="137"/>
      <c r="BS2423" s="137"/>
      <c r="BT2423" s="137"/>
      <c r="BU2423" s="137"/>
      <c r="BV2423" s="137"/>
      <c r="BW2423" s="137"/>
      <c r="BX2423" s="137"/>
      <c r="BY2423" s="137"/>
      <c r="BZ2423" s="137"/>
      <c r="CA2423" s="137"/>
      <c r="CB2423" s="137"/>
      <c r="CC2423" s="137"/>
    </row>
    <row r="2424" spans="1:81" s="32" customFormat="1" ht="12.6" customHeight="1">
      <c r="B2424" s="969" t="s">
        <v>33</v>
      </c>
      <c r="C2424" s="970"/>
      <c r="D2424" s="971"/>
      <c r="E2424" s="940" t="s">
        <v>932</v>
      </c>
      <c r="F2424" s="941"/>
      <c r="G2424" s="941"/>
      <c r="H2424" s="941"/>
      <c r="I2424" s="941"/>
      <c r="J2424" s="941"/>
      <c r="K2424" s="941"/>
      <c r="L2424" s="941"/>
      <c r="M2424" s="941"/>
      <c r="N2424" s="941"/>
      <c r="O2424" s="941"/>
      <c r="P2424" s="941"/>
      <c r="Q2424" s="941"/>
      <c r="R2424" s="941"/>
      <c r="S2424" s="941"/>
      <c r="T2424" s="941"/>
      <c r="U2424" s="941"/>
      <c r="V2424" s="941"/>
      <c r="W2424" s="941"/>
      <c r="X2424" s="941"/>
      <c r="Y2424" s="941"/>
      <c r="Z2424" s="941"/>
      <c r="AA2424" s="941"/>
      <c r="AB2424" s="941"/>
      <c r="AC2424" s="941"/>
      <c r="AD2424" s="941"/>
      <c r="AE2424" s="941"/>
      <c r="AF2424" s="941"/>
      <c r="AG2424" s="941"/>
      <c r="AH2424" s="941"/>
      <c r="AI2424" s="941"/>
      <c r="AJ2424" s="941"/>
      <c r="AK2424" s="941"/>
      <c r="AL2424" s="941"/>
      <c r="AM2424" s="941"/>
      <c r="AN2424" s="941"/>
      <c r="AO2424" s="941"/>
      <c r="AP2424" s="941"/>
      <c r="AQ2424" s="941"/>
      <c r="AR2424" s="941"/>
      <c r="AS2424" s="941"/>
      <c r="AT2424" s="941"/>
      <c r="AU2424" s="941"/>
      <c r="AV2424" s="941"/>
      <c r="AW2424" s="941"/>
      <c r="AX2424" s="941"/>
      <c r="AY2424" s="941"/>
      <c r="AZ2424" s="941"/>
      <c r="BA2424" s="941"/>
      <c r="BB2424" s="941"/>
      <c r="BC2424" s="941"/>
      <c r="BD2424" s="941"/>
      <c r="BE2424" s="941"/>
      <c r="BF2424" s="941"/>
      <c r="BG2424" s="1595"/>
      <c r="BH2424" s="1596"/>
      <c r="BI2424" s="1596"/>
      <c r="BJ2424" s="1596"/>
      <c r="BK2424" s="1596"/>
      <c r="BL2424" s="1597"/>
      <c r="BM2424" s="477"/>
      <c r="BN2424" s="164"/>
      <c r="BO2424" s="105"/>
      <c r="BP2424" s="105"/>
      <c r="BQ2424" s="105"/>
      <c r="BR2424" s="105"/>
      <c r="BS2424" s="105"/>
      <c r="BT2424" s="105"/>
      <c r="BU2424" s="105"/>
      <c r="BV2424" s="105"/>
      <c r="BW2424" s="105"/>
      <c r="BX2424" s="105"/>
      <c r="BY2424" s="105"/>
      <c r="BZ2424" s="105"/>
      <c r="CA2424" s="105"/>
      <c r="CB2424" s="105"/>
      <c r="CC2424" s="105"/>
    </row>
    <row r="2425" spans="1:81" s="32" customFormat="1" ht="12.6" customHeight="1">
      <c r="B2425" s="972"/>
      <c r="C2425" s="973"/>
      <c r="D2425" s="974"/>
      <c r="E2425" s="943"/>
      <c r="F2425" s="944"/>
      <c r="G2425" s="944"/>
      <c r="H2425" s="944"/>
      <c r="I2425" s="944"/>
      <c r="J2425" s="944"/>
      <c r="K2425" s="944"/>
      <c r="L2425" s="944"/>
      <c r="M2425" s="944"/>
      <c r="N2425" s="944"/>
      <c r="O2425" s="944"/>
      <c r="P2425" s="944"/>
      <c r="Q2425" s="944"/>
      <c r="R2425" s="944"/>
      <c r="S2425" s="944"/>
      <c r="T2425" s="944"/>
      <c r="U2425" s="944"/>
      <c r="V2425" s="944"/>
      <c r="W2425" s="944"/>
      <c r="X2425" s="944"/>
      <c r="Y2425" s="944"/>
      <c r="Z2425" s="944"/>
      <c r="AA2425" s="944"/>
      <c r="AB2425" s="944"/>
      <c r="AC2425" s="944"/>
      <c r="AD2425" s="944"/>
      <c r="AE2425" s="944"/>
      <c r="AF2425" s="944"/>
      <c r="AG2425" s="944"/>
      <c r="AH2425" s="944"/>
      <c r="AI2425" s="944"/>
      <c r="AJ2425" s="944"/>
      <c r="AK2425" s="944"/>
      <c r="AL2425" s="944"/>
      <c r="AM2425" s="944"/>
      <c r="AN2425" s="944"/>
      <c r="AO2425" s="944"/>
      <c r="AP2425" s="944"/>
      <c r="AQ2425" s="944"/>
      <c r="AR2425" s="944"/>
      <c r="AS2425" s="944"/>
      <c r="AT2425" s="944"/>
      <c r="AU2425" s="944"/>
      <c r="AV2425" s="944"/>
      <c r="AW2425" s="944"/>
      <c r="AX2425" s="944"/>
      <c r="AY2425" s="944"/>
      <c r="AZ2425" s="944"/>
      <c r="BA2425" s="944"/>
      <c r="BB2425" s="944"/>
      <c r="BC2425" s="944"/>
      <c r="BD2425" s="944"/>
      <c r="BE2425" s="944"/>
      <c r="BF2425" s="944"/>
      <c r="BG2425" s="1595"/>
      <c r="BH2425" s="1596"/>
      <c r="BI2425" s="1596"/>
      <c r="BJ2425" s="1596"/>
      <c r="BK2425" s="1596"/>
      <c r="BL2425" s="1597"/>
      <c r="BM2425" s="477"/>
      <c r="BN2425" s="164"/>
      <c r="BO2425" s="105"/>
      <c r="BP2425" s="105"/>
      <c r="BQ2425" s="105"/>
      <c r="BR2425" s="105"/>
      <c r="BS2425" s="105"/>
      <c r="BT2425" s="105"/>
      <c r="BU2425" s="105"/>
      <c r="BV2425" s="105"/>
      <c r="BW2425" s="105"/>
      <c r="BX2425" s="105"/>
      <c r="BY2425" s="105"/>
      <c r="BZ2425" s="105"/>
      <c r="CA2425" s="105"/>
      <c r="CB2425" s="105"/>
      <c r="CC2425" s="105"/>
    </row>
    <row r="2426" spans="1:81" s="32" customFormat="1" ht="12.6" customHeight="1">
      <c r="B2426" s="975"/>
      <c r="C2426" s="976"/>
      <c r="D2426" s="977"/>
      <c r="E2426" s="946"/>
      <c r="F2426" s="947"/>
      <c r="G2426" s="947"/>
      <c r="H2426" s="947"/>
      <c r="I2426" s="947"/>
      <c r="J2426" s="947"/>
      <c r="K2426" s="947"/>
      <c r="L2426" s="947"/>
      <c r="M2426" s="947"/>
      <c r="N2426" s="947"/>
      <c r="O2426" s="947"/>
      <c r="P2426" s="947"/>
      <c r="Q2426" s="947"/>
      <c r="R2426" s="947"/>
      <c r="S2426" s="947"/>
      <c r="T2426" s="947"/>
      <c r="U2426" s="947"/>
      <c r="V2426" s="947"/>
      <c r="W2426" s="947"/>
      <c r="X2426" s="947"/>
      <c r="Y2426" s="947"/>
      <c r="Z2426" s="947"/>
      <c r="AA2426" s="947"/>
      <c r="AB2426" s="947"/>
      <c r="AC2426" s="947"/>
      <c r="AD2426" s="947"/>
      <c r="AE2426" s="947"/>
      <c r="AF2426" s="947"/>
      <c r="AG2426" s="947"/>
      <c r="AH2426" s="947"/>
      <c r="AI2426" s="947"/>
      <c r="AJ2426" s="947"/>
      <c r="AK2426" s="947"/>
      <c r="AL2426" s="947"/>
      <c r="AM2426" s="947"/>
      <c r="AN2426" s="947"/>
      <c r="AO2426" s="947"/>
      <c r="AP2426" s="947"/>
      <c r="AQ2426" s="947"/>
      <c r="AR2426" s="947"/>
      <c r="AS2426" s="947"/>
      <c r="AT2426" s="947"/>
      <c r="AU2426" s="947"/>
      <c r="AV2426" s="947"/>
      <c r="AW2426" s="947"/>
      <c r="AX2426" s="947"/>
      <c r="AY2426" s="947"/>
      <c r="AZ2426" s="947"/>
      <c r="BA2426" s="947"/>
      <c r="BB2426" s="947"/>
      <c r="BC2426" s="947"/>
      <c r="BD2426" s="947"/>
      <c r="BE2426" s="947"/>
      <c r="BF2426" s="947"/>
      <c r="BG2426" s="1595"/>
      <c r="BH2426" s="1596"/>
      <c r="BI2426" s="1596"/>
      <c r="BJ2426" s="1596"/>
      <c r="BK2426" s="1596"/>
      <c r="BL2426" s="1597"/>
      <c r="BM2426" s="477"/>
      <c r="BN2426" s="164"/>
      <c r="BO2426" s="105"/>
      <c r="BP2426" s="105"/>
      <c r="BQ2426" s="105"/>
      <c r="BR2426" s="105"/>
      <c r="BS2426" s="105"/>
      <c r="BT2426" s="105"/>
      <c r="BU2426" s="105"/>
      <c r="BV2426" s="105"/>
      <c r="BW2426" s="105"/>
      <c r="BX2426" s="105"/>
      <c r="BY2426" s="105"/>
      <c r="BZ2426" s="105"/>
      <c r="CA2426" s="105"/>
      <c r="CB2426" s="105"/>
      <c r="CC2426" s="105"/>
    </row>
    <row r="2427" spans="1:81" s="15" customFormat="1" ht="18" customHeight="1">
      <c r="A2427" s="90"/>
      <c r="B2427" s="925" t="s">
        <v>933</v>
      </c>
      <c r="C2427" s="926"/>
      <c r="D2427" s="926"/>
      <c r="E2427" s="926"/>
      <c r="F2427" s="926"/>
      <c r="G2427" s="926"/>
      <c r="H2427" s="926"/>
      <c r="I2427" s="926"/>
      <c r="J2427" s="926"/>
      <c r="K2427" s="926"/>
      <c r="L2427" s="926"/>
      <c r="M2427" s="926"/>
      <c r="N2427" s="926"/>
      <c r="O2427" s="926"/>
      <c r="P2427" s="926"/>
      <c r="Q2427" s="926"/>
      <c r="R2427" s="926"/>
      <c r="S2427" s="926"/>
      <c r="T2427" s="926"/>
      <c r="U2427" s="926"/>
      <c r="V2427" s="926"/>
      <c r="W2427" s="926"/>
      <c r="X2427" s="926"/>
      <c r="Y2427" s="926"/>
      <c r="Z2427" s="926"/>
      <c r="AA2427" s="926"/>
      <c r="AB2427" s="926"/>
      <c r="AC2427" s="926"/>
      <c r="AD2427" s="926"/>
      <c r="AE2427" s="926"/>
      <c r="AF2427" s="926"/>
      <c r="AG2427" s="926"/>
      <c r="AH2427" s="926"/>
      <c r="AI2427" s="926"/>
      <c r="AJ2427" s="926"/>
      <c r="AK2427" s="926"/>
      <c r="AL2427" s="926"/>
      <c r="AM2427" s="926"/>
      <c r="AN2427" s="926"/>
      <c r="AO2427" s="926"/>
      <c r="AP2427" s="926"/>
      <c r="AQ2427" s="926"/>
      <c r="AR2427" s="926"/>
      <c r="AS2427" s="926"/>
      <c r="AT2427" s="926"/>
      <c r="AU2427" s="926"/>
      <c r="AV2427" s="926"/>
      <c r="AW2427" s="926"/>
      <c r="AX2427" s="926"/>
      <c r="AY2427" s="926"/>
      <c r="AZ2427" s="926"/>
      <c r="BA2427" s="926"/>
      <c r="BB2427" s="926"/>
      <c r="BC2427" s="926"/>
      <c r="BD2427" s="926"/>
      <c r="BE2427" s="926"/>
      <c r="BF2427" s="926"/>
      <c r="BG2427" s="926"/>
      <c r="BH2427" s="926"/>
      <c r="BI2427" s="926"/>
      <c r="BJ2427" s="926"/>
      <c r="BK2427" s="926"/>
      <c r="BL2427" s="927"/>
      <c r="BM2427" s="473"/>
      <c r="BN2427" s="467"/>
      <c r="BO2427" s="103"/>
      <c r="BP2427" s="103"/>
      <c r="BQ2427" s="103"/>
      <c r="BR2427" s="103"/>
      <c r="BS2427" s="103"/>
      <c r="BT2427" s="103"/>
      <c r="BU2427" s="103"/>
      <c r="BV2427" s="103"/>
    </row>
    <row r="2428" spans="1:81" s="464" customFormat="1" ht="12.6" customHeight="1">
      <c r="A2428" s="25"/>
      <c r="B2428" s="969" t="s">
        <v>34</v>
      </c>
      <c r="C2428" s="970"/>
      <c r="D2428" s="971"/>
      <c r="E2428" s="881" t="s">
        <v>934</v>
      </c>
      <c r="F2428" s="882"/>
      <c r="G2428" s="882"/>
      <c r="H2428" s="882"/>
      <c r="I2428" s="882"/>
      <c r="J2428" s="882"/>
      <c r="K2428" s="882"/>
      <c r="L2428" s="882"/>
      <c r="M2428" s="882"/>
      <c r="N2428" s="882"/>
      <c r="O2428" s="882"/>
      <c r="P2428" s="882"/>
      <c r="Q2428" s="882"/>
      <c r="R2428" s="882"/>
      <c r="S2428" s="882"/>
      <c r="T2428" s="882"/>
      <c r="U2428" s="882"/>
      <c r="V2428" s="882"/>
      <c r="W2428" s="882"/>
      <c r="X2428" s="882"/>
      <c r="Y2428" s="882"/>
      <c r="Z2428" s="882"/>
      <c r="AA2428" s="882"/>
      <c r="AB2428" s="882"/>
      <c r="AC2428" s="882"/>
      <c r="AD2428" s="882"/>
      <c r="AE2428" s="882"/>
      <c r="AF2428" s="882"/>
      <c r="AG2428" s="882"/>
      <c r="AH2428" s="882"/>
      <c r="AI2428" s="882"/>
      <c r="AJ2428" s="882"/>
      <c r="AK2428" s="882"/>
      <c r="AL2428" s="882"/>
      <c r="AM2428" s="882"/>
      <c r="AN2428" s="882"/>
      <c r="AO2428" s="882"/>
      <c r="AP2428" s="882"/>
      <c r="AQ2428" s="882"/>
      <c r="AR2428" s="882"/>
      <c r="AS2428" s="882"/>
      <c r="AT2428" s="882"/>
      <c r="AU2428" s="882"/>
      <c r="AV2428" s="882"/>
      <c r="AW2428" s="882"/>
      <c r="AX2428" s="882"/>
      <c r="AY2428" s="882"/>
      <c r="AZ2428" s="882"/>
      <c r="BA2428" s="882"/>
      <c r="BB2428" s="882"/>
      <c r="BC2428" s="882"/>
      <c r="BD2428" s="882"/>
      <c r="BE2428" s="882"/>
      <c r="BF2428" s="882"/>
      <c r="BG2428" s="893"/>
      <c r="BH2428" s="894"/>
      <c r="BI2428" s="894"/>
      <c r="BJ2428" s="894"/>
      <c r="BK2428" s="894"/>
      <c r="BL2428" s="895"/>
      <c r="BM2428" s="477"/>
      <c r="BN2428" s="192"/>
    </row>
    <row r="2429" spans="1:81" s="464" customFormat="1" ht="12.6" customHeight="1">
      <c r="A2429" s="25"/>
      <c r="B2429" s="972"/>
      <c r="C2429" s="973"/>
      <c r="D2429" s="974"/>
      <c r="E2429" s="1027"/>
      <c r="F2429" s="886"/>
      <c r="G2429" s="886"/>
      <c r="H2429" s="886"/>
      <c r="I2429" s="886"/>
      <c r="J2429" s="886"/>
      <c r="K2429" s="886"/>
      <c r="L2429" s="886"/>
      <c r="M2429" s="886"/>
      <c r="N2429" s="886"/>
      <c r="O2429" s="886"/>
      <c r="P2429" s="886"/>
      <c r="Q2429" s="886"/>
      <c r="R2429" s="886"/>
      <c r="S2429" s="886"/>
      <c r="T2429" s="886"/>
      <c r="U2429" s="886"/>
      <c r="V2429" s="886"/>
      <c r="W2429" s="886"/>
      <c r="X2429" s="886"/>
      <c r="Y2429" s="886"/>
      <c r="Z2429" s="886"/>
      <c r="AA2429" s="886"/>
      <c r="AB2429" s="886"/>
      <c r="AC2429" s="886"/>
      <c r="AD2429" s="886"/>
      <c r="AE2429" s="886"/>
      <c r="AF2429" s="886"/>
      <c r="AG2429" s="886"/>
      <c r="AH2429" s="886"/>
      <c r="AI2429" s="886"/>
      <c r="AJ2429" s="886"/>
      <c r="AK2429" s="886"/>
      <c r="AL2429" s="886"/>
      <c r="AM2429" s="886"/>
      <c r="AN2429" s="886"/>
      <c r="AO2429" s="886"/>
      <c r="AP2429" s="886"/>
      <c r="AQ2429" s="886"/>
      <c r="AR2429" s="886"/>
      <c r="AS2429" s="886"/>
      <c r="AT2429" s="886"/>
      <c r="AU2429" s="886"/>
      <c r="AV2429" s="886"/>
      <c r="AW2429" s="886"/>
      <c r="AX2429" s="886"/>
      <c r="AY2429" s="886"/>
      <c r="AZ2429" s="886"/>
      <c r="BA2429" s="886"/>
      <c r="BB2429" s="886"/>
      <c r="BC2429" s="886"/>
      <c r="BD2429" s="886"/>
      <c r="BE2429" s="886"/>
      <c r="BF2429" s="886"/>
      <c r="BG2429" s="1030"/>
      <c r="BH2429" s="1031"/>
      <c r="BI2429" s="1031"/>
      <c r="BJ2429" s="1031"/>
      <c r="BK2429" s="1031"/>
      <c r="BL2429" s="1032"/>
      <c r="BM2429" s="477"/>
      <c r="BN2429" s="192"/>
    </row>
    <row r="2430" spans="1:81" s="464" customFormat="1" ht="12.6" customHeight="1">
      <c r="A2430" s="25"/>
      <c r="B2430" s="975"/>
      <c r="C2430" s="976"/>
      <c r="D2430" s="977"/>
      <c r="E2430" s="883"/>
      <c r="F2430" s="884"/>
      <c r="G2430" s="884"/>
      <c r="H2430" s="884"/>
      <c r="I2430" s="884"/>
      <c r="J2430" s="884"/>
      <c r="K2430" s="884"/>
      <c r="L2430" s="884"/>
      <c r="M2430" s="884"/>
      <c r="N2430" s="884"/>
      <c r="O2430" s="884"/>
      <c r="P2430" s="884"/>
      <c r="Q2430" s="884"/>
      <c r="R2430" s="884"/>
      <c r="S2430" s="884"/>
      <c r="T2430" s="884"/>
      <c r="U2430" s="884"/>
      <c r="V2430" s="884"/>
      <c r="W2430" s="884"/>
      <c r="X2430" s="884"/>
      <c r="Y2430" s="884"/>
      <c r="Z2430" s="884"/>
      <c r="AA2430" s="884"/>
      <c r="AB2430" s="884"/>
      <c r="AC2430" s="884"/>
      <c r="AD2430" s="884"/>
      <c r="AE2430" s="884"/>
      <c r="AF2430" s="884"/>
      <c r="AG2430" s="884"/>
      <c r="AH2430" s="884"/>
      <c r="AI2430" s="884"/>
      <c r="AJ2430" s="884"/>
      <c r="AK2430" s="884"/>
      <c r="AL2430" s="884"/>
      <c r="AM2430" s="884"/>
      <c r="AN2430" s="884"/>
      <c r="AO2430" s="884"/>
      <c r="AP2430" s="884"/>
      <c r="AQ2430" s="884"/>
      <c r="AR2430" s="884"/>
      <c r="AS2430" s="884"/>
      <c r="AT2430" s="884"/>
      <c r="AU2430" s="884"/>
      <c r="AV2430" s="884"/>
      <c r="AW2430" s="884"/>
      <c r="AX2430" s="884"/>
      <c r="AY2430" s="884"/>
      <c r="AZ2430" s="884"/>
      <c r="BA2430" s="884"/>
      <c r="BB2430" s="884"/>
      <c r="BC2430" s="884"/>
      <c r="BD2430" s="884"/>
      <c r="BE2430" s="884"/>
      <c r="BF2430" s="884"/>
      <c r="BG2430" s="896"/>
      <c r="BH2430" s="897"/>
      <c r="BI2430" s="897"/>
      <c r="BJ2430" s="897"/>
      <c r="BK2430" s="897"/>
      <c r="BL2430" s="898"/>
      <c r="BM2430" s="477"/>
      <c r="BN2430" s="192"/>
    </row>
    <row r="2431" spans="1:81" s="464" customFormat="1" ht="12.6" customHeight="1">
      <c r="A2431" s="25"/>
      <c r="B2431" s="969" t="s">
        <v>35</v>
      </c>
      <c r="C2431" s="970"/>
      <c r="D2431" s="971"/>
      <c r="E2431" s="881" t="s">
        <v>935</v>
      </c>
      <c r="F2431" s="882"/>
      <c r="G2431" s="882"/>
      <c r="H2431" s="882"/>
      <c r="I2431" s="882"/>
      <c r="J2431" s="882"/>
      <c r="K2431" s="882"/>
      <c r="L2431" s="882"/>
      <c r="M2431" s="882"/>
      <c r="N2431" s="882"/>
      <c r="O2431" s="882"/>
      <c r="P2431" s="882"/>
      <c r="Q2431" s="882"/>
      <c r="R2431" s="882"/>
      <c r="S2431" s="882"/>
      <c r="T2431" s="882"/>
      <c r="U2431" s="882"/>
      <c r="V2431" s="882"/>
      <c r="W2431" s="882"/>
      <c r="X2431" s="882"/>
      <c r="Y2431" s="882"/>
      <c r="Z2431" s="882"/>
      <c r="AA2431" s="882"/>
      <c r="AB2431" s="882"/>
      <c r="AC2431" s="882"/>
      <c r="AD2431" s="882"/>
      <c r="AE2431" s="882"/>
      <c r="AF2431" s="882"/>
      <c r="AG2431" s="882"/>
      <c r="AH2431" s="882"/>
      <c r="AI2431" s="882"/>
      <c r="AJ2431" s="882"/>
      <c r="AK2431" s="882"/>
      <c r="AL2431" s="882"/>
      <c r="AM2431" s="882"/>
      <c r="AN2431" s="882"/>
      <c r="AO2431" s="882"/>
      <c r="AP2431" s="882"/>
      <c r="AQ2431" s="882"/>
      <c r="AR2431" s="882"/>
      <c r="AS2431" s="882"/>
      <c r="AT2431" s="882"/>
      <c r="AU2431" s="882"/>
      <c r="AV2431" s="882"/>
      <c r="AW2431" s="882"/>
      <c r="AX2431" s="882"/>
      <c r="AY2431" s="882"/>
      <c r="AZ2431" s="882"/>
      <c r="BA2431" s="882"/>
      <c r="BB2431" s="882"/>
      <c r="BC2431" s="882"/>
      <c r="BD2431" s="882"/>
      <c r="BE2431" s="882"/>
      <c r="BF2431" s="882"/>
      <c r="BG2431" s="893"/>
      <c r="BH2431" s="894"/>
      <c r="BI2431" s="894"/>
      <c r="BJ2431" s="894"/>
      <c r="BK2431" s="894"/>
      <c r="BL2431" s="895"/>
      <c r="BM2431" s="477"/>
      <c r="BN2431" s="192"/>
    </row>
    <row r="2432" spans="1:81" s="464" customFormat="1" ht="12" customHeight="1">
      <c r="A2432" s="25"/>
      <c r="B2432" s="972"/>
      <c r="C2432" s="973"/>
      <c r="D2432" s="974"/>
      <c r="E2432" s="883"/>
      <c r="F2432" s="884"/>
      <c r="G2432" s="884"/>
      <c r="H2432" s="884"/>
      <c r="I2432" s="884"/>
      <c r="J2432" s="884"/>
      <c r="K2432" s="884"/>
      <c r="L2432" s="884"/>
      <c r="M2432" s="884"/>
      <c r="N2432" s="884"/>
      <c r="O2432" s="884"/>
      <c r="P2432" s="884"/>
      <c r="Q2432" s="884"/>
      <c r="R2432" s="884"/>
      <c r="S2432" s="884"/>
      <c r="T2432" s="884"/>
      <c r="U2432" s="884"/>
      <c r="V2432" s="884"/>
      <c r="W2432" s="884"/>
      <c r="X2432" s="884"/>
      <c r="Y2432" s="884"/>
      <c r="Z2432" s="884"/>
      <c r="AA2432" s="884"/>
      <c r="AB2432" s="884"/>
      <c r="AC2432" s="884"/>
      <c r="AD2432" s="884"/>
      <c r="AE2432" s="884"/>
      <c r="AF2432" s="884"/>
      <c r="AG2432" s="884"/>
      <c r="AH2432" s="884"/>
      <c r="AI2432" s="884"/>
      <c r="AJ2432" s="884"/>
      <c r="AK2432" s="884"/>
      <c r="AL2432" s="884"/>
      <c r="AM2432" s="884"/>
      <c r="AN2432" s="884"/>
      <c r="AO2432" s="884"/>
      <c r="AP2432" s="884"/>
      <c r="AQ2432" s="884"/>
      <c r="AR2432" s="884"/>
      <c r="AS2432" s="884"/>
      <c r="AT2432" s="884"/>
      <c r="AU2432" s="884"/>
      <c r="AV2432" s="884"/>
      <c r="AW2432" s="884"/>
      <c r="AX2432" s="884"/>
      <c r="AY2432" s="884"/>
      <c r="AZ2432" s="884"/>
      <c r="BA2432" s="884"/>
      <c r="BB2432" s="884"/>
      <c r="BC2432" s="884"/>
      <c r="BD2432" s="884"/>
      <c r="BE2432" s="884"/>
      <c r="BF2432" s="884"/>
      <c r="BG2432" s="896"/>
      <c r="BH2432" s="897"/>
      <c r="BI2432" s="897"/>
      <c r="BJ2432" s="897"/>
      <c r="BK2432" s="897"/>
      <c r="BL2432" s="898"/>
      <c r="BM2432" s="477"/>
      <c r="BN2432" s="192"/>
    </row>
    <row r="2433" spans="1:97" s="464" customFormat="1" ht="12.6" customHeight="1">
      <c r="A2433" s="25"/>
      <c r="B2433" s="969" t="s">
        <v>36</v>
      </c>
      <c r="C2433" s="970"/>
      <c r="D2433" s="971"/>
      <c r="E2433" s="881" t="s">
        <v>936</v>
      </c>
      <c r="F2433" s="882"/>
      <c r="G2433" s="882"/>
      <c r="H2433" s="882"/>
      <c r="I2433" s="882"/>
      <c r="J2433" s="882"/>
      <c r="K2433" s="882"/>
      <c r="L2433" s="882"/>
      <c r="M2433" s="882"/>
      <c r="N2433" s="882"/>
      <c r="O2433" s="882"/>
      <c r="P2433" s="882"/>
      <c r="Q2433" s="882"/>
      <c r="R2433" s="882"/>
      <c r="S2433" s="882"/>
      <c r="T2433" s="882"/>
      <c r="U2433" s="882"/>
      <c r="V2433" s="882"/>
      <c r="W2433" s="882"/>
      <c r="X2433" s="882"/>
      <c r="Y2433" s="882"/>
      <c r="Z2433" s="882"/>
      <c r="AA2433" s="882"/>
      <c r="AB2433" s="882"/>
      <c r="AC2433" s="882"/>
      <c r="AD2433" s="882"/>
      <c r="AE2433" s="882"/>
      <c r="AF2433" s="882"/>
      <c r="AG2433" s="882"/>
      <c r="AH2433" s="882"/>
      <c r="AI2433" s="882"/>
      <c r="AJ2433" s="882"/>
      <c r="AK2433" s="882"/>
      <c r="AL2433" s="882"/>
      <c r="AM2433" s="882"/>
      <c r="AN2433" s="882"/>
      <c r="AO2433" s="882"/>
      <c r="AP2433" s="882"/>
      <c r="AQ2433" s="882"/>
      <c r="AR2433" s="882"/>
      <c r="AS2433" s="882"/>
      <c r="AT2433" s="882"/>
      <c r="AU2433" s="882"/>
      <c r="AV2433" s="882"/>
      <c r="AW2433" s="882"/>
      <c r="AX2433" s="882"/>
      <c r="AY2433" s="882"/>
      <c r="AZ2433" s="882"/>
      <c r="BA2433" s="882"/>
      <c r="BB2433" s="882"/>
      <c r="BC2433" s="882"/>
      <c r="BD2433" s="882"/>
      <c r="BE2433" s="882"/>
      <c r="BF2433" s="882"/>
      <c r="BG2433" s="893"/>
      <c r="BH2433" s="894"/>
      <c r="BI2433" s="894"/>
      <c r="BJ2433" s="894"/>
      <c r="BK2433" s="894"/>
      <c r="BL2433" s="895"/>
      <c r="BM2433" s="477"/>
      <c r="BN2433" s="192"/>
    </row>
    <row r="2434" spans="1:97" s="464" customFormat="1" ht="12.6" customHeight="1">
      <c r="A2434" s="25"/>
      <c r="B2434" s="972"/>
      <c r="C2434" s="973"/>
      <c r="D2434" s="974"/>
      <c r="E2434" s="1027"/>
      <c r="F2434" s="886"/>
      <c r="G2434" s="886"/>
      <c r="H2434" s="886"/>
      <c r="I2434" s="886"/>
      <c r="J2434" s="886"/>
      <c r="K2434" s="886"/>
      <c r="L2434" s="886"/>
      <c r="M2434" s="886"/>
      <c r="N2434" s="886"/>
      <c r="O2434" s="886"/>
      <c r="P2434" s="886"/>
      <c r="Q2434" s="886"/>
      <c r="R2434" s="886"/>
      <c r="S2434" s="886"/>
      <c r="T2434" s="886"/>
      <c r="U2434" s="886"/>
      <c r="V2434" s="886"/>
      <c r="W2434" s="886"/>
      <c r="X2434" s="886"/>
      <c r="Y2434" s="886"/>
      <c r="Z2434" s="886"/>
      <c r="AA2434" s="886"/>
      <c r="AB2434" s="886"/>
      <c r="AC2434" s="886"/>
      <c r="AD2434" s="886"/>
      <c r="AE2434" s="886"/>
      <c r="AF2434" s="886"/>
      <c r="AG2434" s="886"/>
      <c r="AH2434" s="886"/>
      <c r="AI2434" s="886"/>
      <c r="AJ2434" s="886"/>
      <c r="AK2434" s="886"/>
      <c r="AL2434" s="886"/>
      <c r="AM2434" s="886"/>
      <c r="AN2434" s="886"/>
      <c r="AO2434" s="886"/>
      <c r="AP2434" s="886"/>
      <c r="AQ2434" s="886"/>
      <c r="AR2434" s="886"/>
      <c r="AS2434" s="886"/>
      <c r="AT2434" s="886"/>
      <c r="AU2434" s="886"/>
      <c r="AV2434" s="886"/>
      <c r="AW2434" s="886"/>
      <c r="AX2434" s="886"/>
      <c r="AY2434" s="886"/>
      <c r="AZ2434" s="886"/>
      <c r="BA2434" s="886"/>
      <c r="BB2434" s="886"/>
      <c r="BC2434" s="886"/>
      <c r="BD2434" s="886"/>
      <c r="BE2434" s="886"/>
      <c r="BF2434" s="886"/>
      <c r="BG2434" s="1030"/>
      <c r="BH2434" s="1031"/>
      <c r="BI2434" s="1031"/>
      <c r="BJ2434" s="1031"/>
      <c r="BK2434" s="1031"/>
      <c r="BL2434" s="1032"/>
      <c r="BM2434" s="477"/>
      <c r="BN2434" s="192"/>
    </row>
    <row r="2435" spans="1:97" s="464" customFormat="1" ht="12" customHeight="1">
      <c r="A2435" s="25"/>
      <c r="B2435" s="972"/>
      <c r="C2435" s="973"/>
      <c r="D2435" s="974"/>
      <c r="E2435" s="1027"/>
      <c r="F2435" s="886"/>
      <c r="G2435" s="886"/>
      <c r="H2435" s="886"/>
      <c r="I2435" s="886"/>
      <c r="J2435" s="886"/>
      <c r="K2435" s="886"/>
      <c r="L2435" s="886"/>
      <c r="M2435" s="886"/>
      <c r="N2435" s="886"/>
      <c r="O2435" s="886"/>
      <c r="P2435" s="886"/>
      <c r="Q2435" s="886"/>
      <c r="R2435" s="886"/>
      <c r="S2435" s="886"/>
      <c r="T2435" s="886"/>
      <c r="U2435" s="886"/>
      <c r="V2435" s="886"/>
      <c r="W2435" s="886"/>
      <c r="X2435" s="886"/>
      <c r="Y2435" s="886"/>
      <c r="Z2435" s="886"/>
      <c r="AA2435" s="886"/>
      <c r="AB2435" s="886"/>
      <c r="AC2435" s="886"/>
      <c r="AD2435" s="886"/>
      <c r="AE2435" s="886"/>
      <c r="AF2435" s="886"/>
      <c r="AG2435" s="886"/>
      <c r="AH2435" s="886"/>
      <c r="AI2435" s="886"/>
      <c r="AJ2435" s="886"/>
      <c r="AK2435" s="886"/>
      <c r="AL2435" s="886"/>
      <c r="AM2435" s="886"/>
      <c r="AN2435" s="886"/>
      <c r="AO2435" s="886"/>
      <c r="AP2435" s="886"/>
      <c r="AQ2435" s="886"/>
      <c r="AR2435" s="886"/>
      <c r="AS2435" s="886"/>
      <c r="AT2435" s="886"/>
      <c r="AU2435" s="886"/>
      <c r="AV2435" s="886"/>
      <c r="AW2435" s="886"/>
      <c r="AX2435" s="886"/>
      <c r="AY2435" s="886"/>
      <c r="AZ2435" s="886"/>
      <c r="BA2435" s="886"/>
      <c r="BB2435" s="886"/>
      <c r="BC2435" s="886"/>
      <c r="BD2435" s="886"/>
      <c r="BE2435" s="886"/>
      <c r="BF2435" s="886"/>
      <c r="BG2435" s="1030"/>
      <c r="BH2435" s="1031"/>
      <c r="BI2435" s="1031"/>
      <c r="BJ2435" s="1031"/>
      <c r="BK2435" s="1031"/>
      <c r="BL2435" s="1032"/>
      <c r="BM2435" s="477"/>
      <c r="BN2435" s="192"/>
    </row>
    <row r="2436" spans="1:97" s="464" customFormat="1" ht="12.6" customHeight="1">
      <c r="A2436" s="25"/>
      <c r="B2436" s="975"/>
      <c r="C2436" s="976"/>
      <c r="D2436" s="977"/>
      <c r="E2436" s="883"/>
      <c r="F2436" s="884"/>
      <c r="G2436" s="884"/>
      <c r="H2436" s="884"/>
      <c r="I2436" s="884"/>
      <c r="J2436" s="884"/>
      <c r="K2436" s="884"/>
      <c r="L2436" s="884"/>
      <c r="M2436" s="884"/>
      <c r="N2436" s="884"/>
      <c r="O2436" s="884"/>
      <c r="P2436" s="884"/>
      <c r="Q2436" s="884"/>
      <c r="R2436" s="884"/>
      <c r="S2436" s="884"/>
      <c r="T2436" s="884"/>
      <c r="U2436" s="884"/>
      <c r="V2436" s="884"/>
      <c r="W2436" s="884"/>
      <c r="X2436" s="884"/>
      <c r="Y2436" s="884"/>
      <c r="Z2436" s="884"/>
      <c r="AA2436" s="884"/>
      <c r="AB2436" s="884"/>
      <c r="AC2436" s="884"/>
      <c r="AD2436" s="884"/>
      <c r="AE2436" s="884"/>
      <c r="AF2436" s="884"/>
      <c r="AG2436" s="884"/>
      <c r="AH2436" s="884"/>
      <c r="AI2436" s="884"/>
      <c r="AJ2436" s="884"/>
      <c r="AK2436" s="884"/>
      <c r="AL2436" s="884"/>
      <c r="AM2436" s="884"/>
      <c r="AN2436" s="884"/>
      <c r="AO2436" s="884"/>
      <c r="AP2436" s="884"/>
      <c r="AQ2436" s="884"/>
      <c r="AR2436" s="884"/>
      <c r="AS2436" s="884"/>
      <c r="AT2436" s="884"/>
      <c r="AU2436" s="884"/>
      <c r="AV2436" s="884"/>
      <c r="AW2436" s="884"/>
      <c r="AX2436" s="884"/>
      <c r="AY2436" s="884"/>
      <c r="AZ2436" s="884"/>
      <c r="BA2436" s="884"/>
      <c r="BB2436" s="884"/>
      <c r="BC2436" s="884"/>
      <c r="BD2436" s="884"/>
      <c r="BE2436" s="884"/>
      <c r="BF2436" s="884"/>
      <c r="BG2436" s="896"/>
      <c r="BH2436" s="897"/>
      <c r="BI2436" s="897"/>
      <c r="BJ2436" s="897"/>
      <c r="BK2436" s="897"/>
      <c r="BL2436" s="898"/>
      <c r="BM2436" s="477"/>
      <c r="BN2436" s="192"/>
    </row>
    <row r="2437" spans="1:97" s="464" customFormat="1" ht="12.6" customHeight="1">
      <c r="A2437" s="25"/>
      <c r="B2437" s="969" t="s">
        <v>38</v>
      </c>
      <c r="C2437" s="970"/>
      <c r="D2437" s="971"/>
      <c r="E2437" s="881" t="s">
        <v>937</v>
      </c>
      <c r="F2437" s="882"/>
      <c r="G2437" s="882"/>
      <c r="H2437" s="882"/>
      <c r="I2437" s="882"/>
      <c r="J2437" s="882"/>
      <c r="K2437" s="882"/>
      <c r="L2437" s="882"/>
      <c r="M2437" s="882"/>
      <c r="N2437" s="882"/>
      <c r="O2437" s="882"/>
      <c r="P2437" s="882"/>
      <c r="Q2437" s="882"/>
      <c r="R2437" s="882"/>
      <c r="S2437" s="882"/>
      <c r="T2437" s="882"/>
      <c r="U2437" s="882"/>
      <c r="V2437" s="882"/>
      <c r="W2437" s="882"/>
      <c r="X2437" s="882"/>
      <c r="Y2437" s="882"/>
      <c r="Z2437" s="882"/>
      <c r="AA2437" s="882"/>
      <c r="AB2437" s="882"/>
      <c r="AC2437" s="882"/>
      <c r="AD2437" s="882"/>
      <c r="AE2437" s="882"/>
      <c r="AF2437" s="882"/>
      <c r="AG2437" s="882"/>
      <c r="AH2437" s="882"/>
      <c r="AI2437" s="882"/>
      <c r="AJ2437" s="882"/>
      <c r="AK2437" s="882"/>
      <c r="AL2437" s="882"/>
      <c r="AM2437" s="882"/>
      <c r="AN2437" s="882"/>
      <c r="AO2437" s="882"/>
      <c r="AP2437" s="882"/>
      <c r="AQ2437" s="882"/>
      <c r="AR2437" s="882"/>
      <c r="AS2437" s="882"/>
      <c r="AT2437" s="882"/>
      <c r="AU2437" s="882"/>
      <c r="AV2437" s="882"/>
      <c r="AW2437" s="882"/>
      <c r="AX2437" s="882"/>
      <c r="AY2437" s="882"/>
      <c r="AZ2437" s="882"/>
      <c r="BA2437" s="882"/>
      <c r="BB2437" s="882"/>
      <c r="BC2437" s="882"/>
      <c r="BD2437" s="882"/>
      <c r="BE2437" s="882"/>
      <c r="BF2437" s="882"/>
      <c r="BG2437" s="893"/>
      <c r="BH2437" s="894"/>
      <c r="BI2437" s="894"/>
      <c r="BJ2437" s="894"/>
      <c r="BK2437" s="894"/>
      <c r="BL2437" s="895"/>
      <c r="BM2437" s="477"/>
      <c r="BN2437" s="192"/>
    </row>
    <row r="2438" spans="1:97" s="464" customFormat="1" ht="12" customHeight="1">
      <c r="A2438" s="25"/>
      <c r="B2438" s="972"/>
      <c r="C2438" s="973"/>
      <c r="D2438" s="974"/>
      <c r="E2438" s="883"/>
      <c r="F2438" s="884"/>
      <c r="G2438" s="884"/>
      <c r="H2438" s="884"/>
      <c r="I2438" s="884"/>
      <c r="J2438" s="884"/>
      <c r="K2438" s="884"/>
      <c r="L2438" s="884"/>
      <c r="M2438" s="884"/>
      <c r="N2438" s="884"/>
      <c r="O2438" s="884"/>
      <c r="P2438" s="884"/>
      <c r="Q2438" s="884"/>
      <c r="R2438" s="884"/>
      <c r="S2438" s="884"/>
      <c r="T2438" s="884"/>
      <c r="U2438" s="884"/>
      <c r="V2438" s="884"/>
      <c r="W2438" s="884"/>
      <c r="X2438" s="884"/>
      <c r="Y2438" s="884"/>
      <c r="Z2438" s="884"/>
      <c r="AA2438" s="884"/>
      <c r="AB2438" s="884"/>
      <c r="AC2438" s="884"/>
      <c r="AD2438" s="884"/>
      <c r="AE2438" s="884"/>
      <c r="AF2438" s="884"/>
      <c r="AG2438" s="884"/>
      <c r="AH2438" s="884"/>
      <c r="AI2438" s="884"/>
      <c r="AJ2438" s="884"/>
      <c r="AK2438" s="884"/>
      <c r="AL2438" s="884"/>
      <c r="AM2438" s="884"/>
      <c r="AN2438" s="884"/>
      <c r="AO2438" s="884"/>
      <c r="AP2438" s="884"/>
      <c r="AQ2438" s="884"/>
      <c r="AR2438" s="884"/>
      <c r="AS2438" s="884"/>
      <c r="AT2438" s="884"/>
      <c r="AU2438" s="884"/>
      <c r="AV2438" s="884"/>
      <c r="AW2438" s="884"/>
      <c r="AX2438" s="884"/>
      <c r="AY2438" s="884"/>
      <c r="AZ2438" s="884"/>
      <c r="BA2438" s="884"/>
      <c r="BB2438" s="884"/>
      <c r="BC2438" s="884"/>
      <c r="BD2438" s="884"/>
      <c r="BE2438" s="884"/>
      <c r="BF2438" s="884"/>
      <c r="BG2438" s="896"/>
      <c r="BH2438" s="897"/>
      <c r="BI2438" s="897"/>
      <c r="BJ2438" s="897"/>
      <c r="BK2438" s="897"/>
      <c r="BL2438" s="898"/>
      <c r="BM2438" s="477"/>
      <c r="BN2438" s="192"/>
    </row>
    <row r="2439" spans="1:97" s="15" customFormat="1" ht="18" customHeight="1">
      <c r="A2439" s="90"/>
      <c r="B2439" s="925" t="s">
        <v>938</v>
      </c>
      <c r="C2439" s="926"/>
      <c r="D2439" s="926"/>
      <c r="E2439" s="926"/>
      <c r="F2439" s="926"/>
      <c r="G2439" s="926"/>
      <c r="H2439" s="926"/>
      <c r="I2439" s="926"/>
      <c r="J2439" s="926"/>
      <c r="K2439" s="926"/>
      <c r="L2439" s="926"/>
      <c r="M2439" s="926"/>
      <c r="N2439" s="926"/>
      <c r="O2439" s="926"/>
      <c r="P2439" s="926"/>
      <c r="Q2439" s="926"/>
      <c r="R2439" s="926"/>
      <c r="S2439" s="926"/>
      <c r="T2439" s="926"/>
      <c r="U2439" s="926"/>
      <c r="V2439" s="926"/>
      <c r="W2439" s="926"/>
      <c r="X2439" s="926"/>
      <c r="Y2439" s="926"/>
      <c r="Z2439" s="926"/>
      <c r="AA2439" s="926"/>
      <c r="AB2439" s="926"/>
      <c r="AC2439" s="926"/>
      <c r="AD2439" s="926"/>
      <c r="AE2439" s="926"/>
      <c r="AF2439" s="926"/>
      <c r="AG2439" s="926"/>
      <c r="AH2439" s="926"/>
      <c r="AI2439" s="926"/>
      <c r="AJ2439" s="926"/>
      <c r="AK2439" s="926"/>
      <c r="AL2439" s="926"/>
      <c r="AM2439" s="926"/>
      <c r="AN2439" s="926"/>
      <c r="AO2439" s="926"/>
      <c r="AP2439" s="926"/>
      <c r="AQ2439" s="926"/>
      <c r="AR2439" s="926"/>
      <c r="AS2439" s="926"/>
      <c r="AT2439" s="926"/>
      <c r="AU2439" s="926"/>
      <c r="AV2439" s="926"/>
      <c r="AW2439" s="926"/>
      <c r="AX2439" s="926"/>
      <c r="AY2439" s="926"/>
      <c r="AZ2439" s="926"/>
      <c r="BA2439" s="926"/>
      <c r="BB2439" s="926"/>
      <c r="BC2439" s="926"/>
      <c r="BD2439" s="926"/>
      <c r="BE2439" s="926"/>
      <c r="BF2439" s="926"/>
      <c r="BG2439" s="926"/>
      <c r="BH2439" s="926"/>
      <c r="BI2439" s="926"/>
      <c r="BJ2439" s="926"/>
      <c r="BK2439" s="926"/>
      <c r="BL2439" s="927"/>
      <c r="BM2439" s="473"/>
      <c r="BN2439" s="467"/>
      <c r="BO2439" s="103"/>
      <c r="BP2439" s="103"/>
      <c r="BQ2439" s="103"/>
      <c r="BR2439" s="103"/>
      <c r="BS2439" s="103"/>
      <c r="BT2439" s="103"/>
      <c r="BU2439" s="103"/>
      <c r="BV2439" s="103"/>
    </row>
    <row r="2440" spans="1:97" s="464" customFormat="1" ht="12.6" customHeight="1">
      <c r="A2440" s="25"/>
      <c r="B2440" s="969" t="s">
        <v>41</v>
      </c>
      <c r="C2440" s="970"/>
      <c r="D2440" s="971"/>
      <c r="E2440" s="881" t="s">
        <v>939</v>
      </c>
      <c r="F2440" s="882"/>
      <c r="G2440" s="882"/>
      <c r="H2440" s="882"/>
      <c r="I2440" s="882"/>
      <c r="J2440" s="882"/>
      <c r="K2440" s="882"/>
      <c r="L2440" s="882"/>
      <c r="M2440" s="882"/>
      <c r="N2440" s="882"/>
      <c r="O2440" s="882"/>
      <c r="P2440" s="882"/>
      <c r="Q2440" s="882"/>
      <c r="R2440" s="882"/>
      <c r="S2440" s="882"/>
      <c r="T2440" s="882"/>
      <c r="U2440" s="882"/>
      <c r="V2440" s="882"/>
      <c r="W2440" s="882"/>
      <c r="X2440" s="882"/>
      <c r="Y2440" s="882"/>
      <c r="Z2440" s="882"/>
      <c r="AA2440" s="882"/>
      <c r="AB2440" s="882"/>
      <c r="AC2440" s="882"/>
      <c r="AD2440" s="882"/>
      <c r="AE2440" s="882"/>
      <c r="AF2440" s="882"/>
      <c r="AG2440" s="882"/>
      <c r="AH2440" s="882"/>
      <c r="AI2440" s="882"/>
      <c r="AJ2440" s="882"/>
      <c r="AK2440" s="882"/>
      <c r="AL2440" s="882"/>
      <c r="AM2440" s="882"/>
      <c r="AN2440" s="882"/>
      <c r="AO2440" s="882"/>
      <c r="AP2440" s="882"/>
      <c r="AQ2440" s="882"/>
      <c r="AR2440" s="882"/>
      <c r="AS2440" s="882"/>
      <c r="AT2440" s="882"/>
      <c r="AU2440" s="882"/>
      <c r="AV2440" s="882"/>
      <c r="AW2440" s="882"/>
      <c r="AX2440" s="882"/>
      <c r="AY2440" s="882"/>
      <c r="AZ2440" s="882"/>
      <c r="BA2440" s="882"/>
      <c r="BB2440" s="882"/>
      <c r="BC2440" s="882"/>
      <c r="BD2440" s="882"/>
      <c r="BE2440" s="882"/>
      <c r="BF2440" s="882"/>
      <c r="BG2440" s="893"/>
      <c r="BH2440" s="894"/>
      <c r="BI2440" s="894"/>
      <c r="BJ2440" s="894"/>
      <c r="BK2440" s="894"/>
      <c r="BL2440" s="895"/>
      <c r="BM2440" s="477"/>
      <c r="BN2440" s="192"/>
    </row>
    <row r="2441" spans="1:97" s="464" customFormat="1" ht="12" customHeight="1">
      <c r="A2441" s="25"/>
      <c r="B2441" s="972"/>
      <c r="C2441" s="973"/>
      <c r="D2441" s="974"/>
      <c r="E2441" s="883"/>
      <c r="F2441" s="884"/>
      <c r="G2441" s="884"/>
      <c r="H2441" s="884"/>
      <c r="I2441" s="884"/>
      <c r="J2441" s="884"/>
      <c r="K2441" s="884"/>
      <c r="L2441" s="884"/>
      <c r="M2441" s="884"/>
      <c r="N2441" s="884"/>
      <c r="O2441" s="884"/>
      <c r="P2441" s="884"/>
      <c r="Q2441" s="884"/>
      <c r="R2441" s="884"/>
      <c r="S2441" s="884"/>
      <c r="T2441" s="884"/>
      <c r="U2441" s="884"/>
      <c r="V2441" s="884"/>
      <c r="W2441" s="884"/>
      <c r="X2441" s="884"/>
      <c r="Y2441" s="884"/>
      <c r="Z2441" s="884"/>
      <c r="AA2441" s="884"/>
      <c r="AB2441" s="884"/>
      <c r="AC2441" s="884"/>
      <c r="AD2441" s="884"/>
      <c r="AE2441" s="884"/>
      <c r="AF2441" s="884"/>
      <c r="AG2441" s="884"/>
      <c r="AH2441" s="884"/>
      <c r="AI2441" s="884"/>
      <c r="AJ2441" s="884"/>
      <c r="AK2441" s="884"/>
      <c r="AL2441" s="884"/>
      <c r="AM2441" s="884"/>
      <c r="AN2441" s="884"/>
      <c r="AO2441" s="884"/>
      <c r="AP2441" s="884"/>
      <c r="AQ2441" s="884"/>
      <c r="AR2441" s="884"/>
      <c r="AS2441" s="884"/>
      <c r="AT2441" s="884"/>
      <c r="AU2441" s="884"/>
      <c r="AV2441" s="884"/>
      <c r="AW2441" s="884"/>
      <c r="AX2441" s="884"/>
      <c r="AY2441" s="884"/>
      <c r="AZ2441" s="884"/>
      <c r="BA2441" s="884"/>
      <c r="BB2441" s="884"/>
      <c r="BC2441" s="884"/>
      <c r="BD2441" s="884"/>
      <c r="BE2441" s="884"/>
      <c r="BF2441" s="884"/>
      <c r="BG2441" s="896"/>
      <c r="BH2441" s="897"/>
      <c r="BI2441" s="897"/>
      <c r="BJ2441" s="897"/>
      <c r="BK2441" s="897"/>
      <c r="BL2441" s="898"/>
      <c r="BM2441" s="477"/>
      <c r="BN2441" s="192"/>
    </row>
    <row r="2442" spans="1:97" s="464" customFormat="1" ht="12.6" customHeight="1">
      <c r="A2442" s="25"/>
      <c r="B2442" s="969" t="s">
        <v>42</v>
      </c>
      <c r="C2442" s="970"/>
      <c r="D2442" s="971"/>
      <c r="E2442" s="881" t="s">
        <v>940</v>
      </c>
      <c r="F2442" s="882"/>
      <c r="G2442" s="882"/>
      <c r="H2442" s="882"/>
      <c r="I2442" s="882"/>
      <c r="J2442" s="882"/>
      <c r="K2442" s="882"/>
      <c r="L2442" s="882"/>
      <c r="M2442" s="882"/>
      <c r="N2442" s="882"/>
      <c r="O2442" s="882"/>
      <c r="P2442" s="882"/>
      <c r="Q2442" s="882"/>
      <c r="R2442" s="882"/>
      <c r="S2442" s="882"/>
      <c r="T2442" s="882"/>
      <c r="U2442" s="882"/>
      <c r="V2442" s="882"/>
      <c r="W2442" s="882"/>
      <c r="X2442" s="882"/>
      <c r="Y2442" s="882"/>
      <c r="Z2442" s="882"/>
      <c r="AA2442" s="882"/>
      <c r="AB2442" s="882"/>
      <c r="AC2442" s="882"/>
      <c r="AD2442" s="882"/>
      <c r="AE2442" s="882"/>
      <c r="AF2442" s="882"/>
      <c r="AG2442" s="882"/>
      <c r="AH2442" s="882"/>
      <c r="AI2442" s="882"/>
      <c r="AJ2442" s="882"/>
      <c r="AK2442" s="882"/>
      <c r="AL2442" s="882"/>
      <c r="AM2442" s="882"/>
      <c r="AN2442" s="882"/>
      <c r="AO2442" s="882"/>
      <c r="AP2442" s="882"/>
      <c r="AQ2442" s="882"/>
      <c r="AR2442" s="882"/>
      <c r="AS2442" s="882"/>
      <c r="AT2442" s="882"/>
      <c r="AU2442" s="882"/>
      <c r="AV2442" s="882"/>
      <c r="AW2442" s="882"/>
      <c r="AX2442" s="882"/>
      <c r="AY2442" s="882"/>
      <c r="AZ2442" s="882"/>
      <c r="BA2442" s="882"/>
      <c r="BB2442" s="882"/>
      <c r="BC2442" s="882"/>
      <c r="BD2442" s="882"/>
      <c r="BE2442" s="882"/>
      <c r="BF2442" s="882"/>
      <c r="BG2442" s="893"/>
      <c r="BH2442" s="894"/>
      <c r="BI2442" s="894"/>
      <c r="BJ2442" s="894"/>
      <c r="BK2442" s="894"/>
      <c r="BL2442" s="895"/>
      <c r="BM2442" s="477"/>
      <c r="BN2442" s="192"/>
    </row>
    <row r="2443" spans="1:97" s="464" customFormat="1" ht="12.6" customHeight="1">
      <c r="A2443" s="25"/>
      <c r="B2443" s="975"/>
      <c r="C2443" s="976"/>
      <c r="D2443" s="977"/>
      <c r="E2443" s="883"/>
      <c r="F2443" s="884"/>
      <c r="G2443" s="884"/>
      <c r="H2443" s="884"/>
      <c r="I2443" s="884"/>
      <c r="J2443" s="884"/>
      <c r="K2443" s="884"/>
      <c r="L2443" s="884"/>
      <c r="M2443" s="884"/>
      <c r="N2443" s="884"/>
      <c r="O2443" s="884"/>
      <c r="P2443" s="884"/>
      <c r="Q2443" s="884"/>
      <c r="R2443" s="884"/>
      <c r="S2443" s="884"/>
      <c r="T2443" s="884"/>
      <c r="U2443" s="884"/>
      <c r="V2443" s="884"/>
      <c r="W2443" s="884"/>
      <c r="X2443" s="884"/>
      <c r="Y2443" s="884"/>
      <c r="Z2443" s="884"/>
      <c r="AA2443" s="884"/>
      <c r="AB2443" s="884"/>
      <c r="AC2443" s="884"/>
      <c r="AD2443" s="884"/>
      <c r="AE2443" s="884"/>
      <c r="AF2443" s="884"/>
      <c r="AG2443" s="884"/>
      <c r="AH2443" s="884"/>
      <c r="AI2443" s="884"/>
      <c r="AJ2443" s="884"/>
      <c r="AK2443" s="884"/>
      <c r="AL2443" s="884"/>
      <c r="AM2443" s="884"/>
      <c r="AN2443" s="884"/>
      <c r="AO2443" s="884"/>
      <c r="AP2443" s="884"/>
      <c r="AQ2443" s="884"/>
      <c r="AR2443" s="884"/>
      <c r="AS2443" s="884"/>
      <c r="AT2443" s="884"/>
      <c r="AU2443" s="884"/>
      <c r="AV2443" s="884"/>
      <c r="AW2443" s="884"/>
      <c r="AX2443" s="884"/>
      <c r="AY2443" s="884"/>
      <c r="AZ2443" s="884"/>
      <c r="BA2443" s="884"/>
      <c r="BB2443" s="884"/>
      <c r="BC2443" s="884"/>
      <c r="BD2443" s="884"/>
      <c r="BE2443" s="884"/>
      <c r="BF2443" s="884"/>
      <c r="BG2443" s="896"/>
      <c r="BH2443" s="897"/>
      <c r="BI2443" s="897"/>
      <c r="BJ2443" s="897"/>
      <c r="BK2443" s="897"/>
      <c r="BL2443" s="898"/>
      <c r="BM2443" s="477"/>
      <c r="BN2443" s="192"/>
    </row>
    <row r="2444" spans="1:97" s="827" customFormat="1" ht="9.75" customHeight="1">
      <c r="BG2444" s="828"/>
      <c r="BH2444" s="828"/>
      <c r="BI2444" s="828"/>
      <c r="BJ2444" s="828"/>
      <c r="BK2444" s="828"/>
      <c r="BL2444" s="829"/>
      <c r="BM2444" s="829"/>
      <c r="BN2444" s="829"/>
      <c r="BO2444" s="829"/>
      <c r="BP2444" s="829"/>
      <c r="BQ2444" s="829"/>
      <c r="BR2444" s="829"/>
      <c r="BS2444" s="829"/>
      <c r="BT2444" s="829"/>
      <c r="BU2444" s="829"/>
      <c r="BV2444" s="829"/>
      <c r="BW2444" s="829"/>
      <c r="BX2444" s="829"/>
      <c r="BY2444" s="829"/>
      <c r="BZ2444" s="829"/>
      <c r="CA2444" s="829"/>
    </row>
    <row r="2445" spans="1:97" s="830" customFormat="1" ht="12.75" customHeight="1">
      <c r="B2445" s="831"/>
      <c r="C2445" s="831"/>
      <c r="D2445" s="831"/>
      <c r="E2445" s="858" t="s">
        <v>1513</v>
      </c>
      <c r="F2445" s="859"/>
      <c r="G2445" s="859"/>
      <c r="H2445" s="859"/>
      <c r="I2445" s="859"/>
      <c r="J2445" s="859"/>
      <c r="K2445" s="859"/>
      <c r="L2445" s="859"/>
      <c r="M2445" s="859"/>
      <c r="N2445" s="859"/>
      <c r="O2445" s="859"/>
      <c r="P2445" s="859"/>
      <c r="Q2445" s="859"/>
      <c r="R2445" s="859"/>
      <c r="S2445" s="859"/>
      <c r="T2445" s="859"/>
      <c r="U2445" s="859"/>
      <c r="V2445" s="859"/>
      <c r="W2445" s="859"/>
      <c r="X2445" s="859"/>
      <c r="Y2445" s="859"/>
      <c r="Z2445" s="859"/>
      <c r="AA2445" s="859"/>
      <c r="AB2445" s="859"/>
      <c r="AC2445" s="859"/>
      <c r="AD2445" s="859"/>
      <c r="AE2445" s="860"/>
      <c r="AF2445" s="864"/>
      <c r="AG2445" s="865"/>
      <c r="AH2445" s="865"/>
      <c r="AI2445" s="865"/>
      <c r="AJ2445" s="865"/>
      <c r="AK2445" s="865"/>
      <c r="AL2445" s="865"/>
      <c r="AM2445" s="865"/>
      <c r="AN2445" s="865"/>
      <c r="AO2445" s="865"/>
      <c r="AP2445" s="866"/>
      <c r="AQ2445" s="870" t="s">
        <v>1514</v>
      </c>
      <c r="AR2445" s="870"/>
      <c r="AS2445" s="870"/>
      <c r="AT2445" s="870"/>
      <c r="AU2445" s="870"/>
      <c r="AV2445" s="870"/>
      <c r="AW2445" s="870"/>
      <c r="AX2445" s="870"/>
      <c r="AY2445" s="870"/>
      <c r="AZ2445" s="870"/>
      <c r="BA2445" s="870"/>
      <c r="BB2445" s="870"/>
      <c r="BC2445" s="870"/>
      <c r="BD2445" s="870"/>
      <c r="BE2445" s="870"/>
      <c r="BF2445" s="870"/>
      <c r="BG2445" s="832"/>
      <c r="BH2445" s="832"/>
      <c r="BI2445" s="832"/>
      <c r="BJ2445" s="832"/>
      <c r="BK2445" s="832"/>
      <c r="BL2445" s="832"/>
      <c r="BM2445" s="857" t="s">
        <v>82</v>
      </c>
      <c r="BN2445" s="857"/>
      <c r="BO2445" s="857"/>
      <c r="BP2445" s="857"/>
      <c r="BQ2445" s="857"/>
      <c r="BR2445" s="857"/>
      <c r="BS2445" s="857"/>
      <c r="BT2445" s="857"/>
      <c r="BU2445" s="857"/>
      <c r="BV2445" s="857"/>
      <c r="BW2445" s="857"/>
      <c r="BX2445" s="832"/>
      <c r="BY2445" s="832"/>
      <c r="BZ2445" s="832"/>
      <c r="CA2445" s="832"/>
      <c r="CB2445" s="832"/>
      <c r="CC2445" s="832"/>
      <c r="CD2445" s="832"/>
      <c r="CE2445" s="832"/>
      <c r="CF2445" s="832"/>
      <c r="CG2445" s="832"/>
      <c r="CH2445" s="832"/>
      <c r="CK2445" s="833"/>
      <c r="CL2445" s="834"/>
      <c r="CM2445" s="834"/>
      <c r="CN2445" s="834"/>
      <c r="CO2445" s="834"/>
      <c r="CP2445" s="834"/>
      <c r="CQ2445" s="834"/>
      <c r="CR2445" s="834"/>
      <c r="CS2445" s="834"/>
    </row>
    <row r="2446" spans="1:97" s="830" customFormat="1" ht="12.75" customHeight="1">
      <c r="B2446" s="831"/>
      <c r="C2446" s="831"/>
      <c r="D2446" s="831"/>
      <c r="E2446" s="861"/>
      <c r="F2446" s="862"/>
      <c r="G2446" s="862"/>
      <c r="H2446" s="862"/>
      <c r="I2446" s="862"/>
      <c r="J2446" s="862"/>
      <c r="K2446" s="862"/>
      <c r="L2446" s="862"/>
      <c r="M2446" s="862"/>
      <c r="N2446" s="862"/>
      <c r="O2446" s="862"/>
      <c r="P2446" s="862"/>
      <c r="Q2446" s="862"/>
      <c r="R2446" s="862"/>
      <c r="S2446" s="862"/>
      <c r="T2446" s="862"/>
      <c r="U2446" s="862"/>
      <c r="V2446" s="862"/>
      <c r="W2446" s="862"/>
      <c r="X2446" s="862"/>
      <c r="Y2446" s="862"/>
      <c r="Z2446" s="862"/>
      <c r="AA2446" s="862"/>
      <c r="AB2446" s="862"/>
      <c r="AC2446" s="862"/>
      <c r="AD2446" s="862"/>
      <c r="AE2446" s="863"/>
      <c r="AF2446" s="867"/>
      <c r="AG2446" s="868"/>
      <c r="AH2446" s="868"/>
      <c r="AI2446" s="868"/>
      <c r="AJ2446" s="868"/>
      <c r="AK2446" s="868"/>
      <c r="AL2446" s="868"/>
      <c r="AM2446" s="868"/>
      <c r="AN2446" s="868"/>
      <c r="AO2446" s="868"/>
      <c r="AP2446" s="869"/>
      <c r="AQ2446" s="870"/>
      <c r="AR2446" s="870"/>
      <c r="AS2446" s="870"/>
      <c r="AT2446" s="870"/>
      <c r="AU2446" s="870"/>
      <c r="AV2446" s="870"/>
      <c r="AW2446" s="870"/>
      <c r="AX2446" s="870"/>
      <c r="AY2446" s="870"/>
      <c r="AZ2446" s="870"/>
      <c r="BA2446" s="870"/>
      <c r="BB2446" s="870"/>
      <c r="BC2446" s="870"/>
      <c r="BD2446" s="870"/>
      <c r="BE2446" s="870"/>
      <c r="BF2446" s="870"/>
      <c r="BG2446" s="832"/>
      <c r="BH2446" s="832"/>
      <c r="BI2446" s="832"/>
      <c r="BJ2446" s="832"/>
      <c r="BK2446" s="832"/>
      <c r="BL2446" s="832"/>
      <c r="BM2446" s="832"/>
      <c r="BN2446" s="832"/>
      <c r="BO2446" s="832"/>
      <c r="BP2446" s="832"/>
      <c r="BQ2446" s="832"/>
      <c r="BR2446" s="832"/>
      <c r="BS2446" s="832"/>
      <c r="BT2446" s="832"/>
      <c r="BU2446" s="832"/>
      <c r="BV2446" s="832"/>
      <c r="BW2446" s="832"/>
      <c r="BX2446" s="832"/>
      <c r="BY2446" s="832"/>
      <c r="BZ2446" s="832"/>
      <c r="CA2446" s="832"/>
      <c r="CB2446" s="832"/>
      <c r="CC2446" s="832"/>
      <c r="CD2446" s="832"/>
      <c r="CE2446" s="832"/>
      <c r="CF2446" s="832"/>
      <c r="CG2446" s="832"/>
      <c r="CH2446" s="832"/>
      <c r="CK2446" s="833"/>
      <c r="CL2446" s="833"/>
      <c r="CM2446" s="833"/>
      <c r="CN2446" s="833"/>
      <c r="CO2446" s="833"/>
      <c r="CP2446" s="834"/>
      <c r="CQ2446" s="834"/>
      <c r="CR2446" s="834"/>
      <c r="CS2446" s="834"/>
    </row>
    <row r="2447" spans="1:97" s="464" customFormat="1" ht="12.6" customHeight="1">
      <c r="A2447" s="25"/>
      <c r="B2447" s="462"/>
      <c r="C2447" s="462"/>
      <c r="D2447" s="462"/>
      <c r="E2447" s="463"/>
      <c r="F2447" s="463"/>
      <c r="G2447" s="463"/>
      <c r="H2447" s="463"/>
      <c r="I2447" s="463"/>
      <c r="J2447" s="463"/>
      <c r="K2447" s="463"/>
      <c r="L2447" s="463"/>
      <c r="M2447" s="463"/>
      <c r="N2447" s="463"/>
      <c r="O2447" s="463"/>
      <c r="P2447" s="463"/>
      <c r="Q2447" s="463"/>
      <c r="R2447" s="463"/>
      <c r="S2447" s="463"/>
      <c r="T2447" s="463"/>
      <c r="U2447" s="463"/>
      <c r="V2447" s="463"/>
      <c r="W2447" s="463"/>
      <c r="X2447" s="463"/>
      <c r="Y2447" s="463"/>
      <c r="Z2447" s="463"/>
      <c r="AA2447" s="463"/>
      <c r="AB2447" s="463"/>
      <c r="AC2447" s="463"/>
      <c r="AD2447" s="463"/>
      <c r="AE2447" s="463"/>
      <c r="AF2447" s="463"/>
      <c r="AG2447" s="463"/>
      <c r="AH2447" s="463"/>
      <c r="AI2447" s="463"/>
      <c r="AJ2447" s="463"/>
      <c r="AK2447" s="463"/>
      <c r="AL2447" s="463"/>
      <c r="AM2447" s="463"/>
      <c r="AN2447" s="463"/>
      <c r="AO2447" s="463"/>
      <c r="AP2447" s="463"/>
      <c r="AQ2447" s="463"/>
      <c r="AR2447" s="463"/>
      <c r="AS2447" s="463"/>
      <c r="AT2447" s="463"/>
      <c r="AU2447" s="463"/>
      <c r="AV2447" s="463"/>
      <c r="AW2447" s="463"/>
      <c r="AX2447" s="463"/>
      <c r="AY2447" s="463"/>
      <c r="AZ2447" s="463"/>
      <c r="BA2447" s="463"/>
      <c r="BB2447" s="463"/>
      <c r="BC2447" s="463"/>
      <c r="BD2447" s="463"/>
      <c r="BE2447" s="463"/>
      <c r="BF2447" s="463"/>
      <c r="BG2447" s="463"/>
      <c r="BH2447" s="463"/>
      <c r="BI2447" s="479"/>
      <c r="BJ2447" s="479"/>
      <c r="BK2447" s="479"/>
      <c r="BL2447" s="479"/>
      <c r="BM2447" s="465"/>
      <c r="BN2447" s="192"/>
    </row>
    <row r="2448" spans="1:97" s="35" customFormat="1" ht="19.5" customHeight="1">
      <c r="A2448" s="113" t="s">
        <v>1087</v>
      </c>
      <c r="B2448" s="90"/>
      <c r="C2448" s="90"/>
      <c r="D2448" s="11"/>
      <c r="E2448" s="12"/>
      <c r="F2448" s="12"/>
      <c r="G2448" s="12"/>
      <c r="H2448" s="12"/>
      <c r="I2448" s="12"/>
      <c r="J2448" s="12"/>
      <c r="K2448" s="12"/>
      <c r="L2448" s="12"/>
      <c r="M2448" s="12"/>
      <c r="N2448" s="12"/>
      <c r="O2448" s="12"/>
      <c r="P2448" s="12"/>
      <c r="Q2448" s="12"/>
      <c r="R2448" s="12"/>
      <c r="S2448" s="12"/>
      <c r="T2448" s="12"/>
      <c r="U2448" s="12"/>
      <c r="V2448" s="12"/>
      <c r="W2448" s="13"/>
      <c r="X2448" s="13"/>
      <c r="Y2448" s="13"/>
      <c r="Z2448" s="13"/>
      <c r="AA2448" s="13"/>
      <c r="AB2448" s="13"/>
      <c r="AC2448" s="13"/>
      <c r="AD2448" s="13"/>
      <c r="AE2448" s="13"/>
      <c r="AF2448" s="13"/>
      <c r="AG2448" s="13"/>
      <c r="AH2448" s="13"/>
      <c r="AI2448" s="13"/>
      <c r="AJ2448" s="13"/>
      <c r="AK2448" s="13"/>
      <c r="AL2448" s="13"/>
      <c r="AM2448" s="13"/>
      <c r="AN2448" s="13"/>
      <c r="AO2448" s="13"/>
      <c r="AP2448" s="13"/>
      <c r="AQ2448" s="14"/>
      <c r="AR2448" s="14"/>
      <c r="AS2448" s="14"/>
      <c r="AT2448" s="14"/>
      <c r="AU2448" s="14"/>
      <c r="AV2448" s="14"/>
      <c r="AW2448" s="14"/>
      <c r="AX2448" s="14"/>
      <c r="AY2448" s="14"/>
      <c r="AZ2448" s="14"/>
      <c r="BA2448" s="14"/>
      <c r="BB2448" s="14"/>
      <c r="BC2448" s="14"/>
      <c r="BD2448" s="14"/>
      <c r="BE2448" s="14"/>
      <c r="BF2448" s="14"/>
      <c r="BG2448" s="93"/>
      <c r="BH2448" s="93"/>
      <c r="BI2448" s="93"/>
      <c r="BJ2448" s="93"/>
      <c r="BK2448" s="93"/>
      <c r="BL2448" s="93"/>
      <c r="BM2448" s="130"/>
      <c r="BN2448" s="130"/>
      <c r="BO2448" s="130"/>
      <c r="BP2448" s="130"/>
      <c r="BQ2448" s="130"/>
      <c r="BR2448" s="130"/>
      <c r="BS2448" s="130"/>
      <c r="BT2448" s="130"/>
      <c r="BU2448" s="130"/>
      <c r="BV2448" s="130"/>
      <c r="BW2448" s="130"/>
      <c r="BX2448" s="130"/>
      <c r="BY2448" s="130"/>
      <c r="BZ2448" s="130"/>
      <c r="CA2448" s="130"/>
      <c r="CB2448" s="130"/>
    </row>
    <row r="2449" spans="1:80" s="15" customFormat="1" ht="17.25" customHeight="1">
      <c r="A2449" s="113"/>
      <c r="B2449" s="925" t="s">
        <v>1577</v>
      </c>
      <c r="C2449" s="926"/>
      <c r="D2449" s="926"/>
      <c r="E2449" s="926"/>
      <c r="F2449" s="926"/>
      <c r="G2449" s="926"/>
      <c r="H2449" s="926"/>
      <c r="I2449" s="926"/>
      <c r="J2449" s="926"/>
      <c r="K2449" s="926"/>
      <c r="L2449" s="926"/>
      <c r="M2449" s="926"/>
      <c r="N2449" s="926"/>
      <c r="O2449" s="926"/>
      <c r="P2449" s="926"/>
      <c r="Q2449" s="926"/>
      <c r="R2449" s="926"/>
      <c r="S2449" s="926"/>
      <c r="T2449" s="926"/>
      <c r="U2449" s="926"/>
      <c r="V2449" s="926"/>
      <c r="W2449" s="926"/>
      <c r="X2449" s="926"/>
      <c r="Y2449" s="926"/>
      <c r="Z2449" s="926"/>
      <c r="AA2449" s="926"/>
      <c r="AB2449" s="926"/>
      <c r="AC2449" s="926"/>
      <c r="AD2449" s="926"/>
      <c r="AE2449" s="926"/>
      <c r="AF2449" s="926"/>
      <c r="AG2449" s="926"/>
      <c r="AH2449" s="926"/>
      <c r="AI2449" s="926"/>
      <c r="AJ2449" s="926"/>
      <c r="AK2449" s="926"/>
      <c r="AL2449" s="926"/>
      <c r="AM2449" s="926"/>
      <c r="AN2449" s="926"/>
      <c r="AO2449" s="926"/>
      <c r="AP2449" s="926"/>
      <c r="AQ2449" s="926"/>
      <c r="AR2449" s="926"/>
      <c r="AS2449" s="926"/>
      <c r="AT2449" s="926"/>
      <c r="AU2449" s="926"/>
      <c r="AV2449" s="926"/>
      <c r="AW2449" s="926"/>
      <c r="AX2449" s="926"/>
      <c r="AY2449" s="926"/>
      <c r="AZ2449" s="926"/>
      <c r="BA2449" s="926"/>
      <c r="BB2449" s="926"/>
      <c r="BC2449" s="926"/>
      <c r="BD2449" s="926"/>
      <c r="BE2449" s="926"/>
      <c r="BF2449" s="926"/>
      <c r="BG2449" s="926"/>
      <c r="BH2449" s="926"/>
      <c r="BI2449" s="926"/>
      <c r="BJ2449" s="926"/>
      <c r="BK2449" s="926"/>
      <c r="BL2449" s="927"/>
      <c r="BM2449" s="103"/>
      <c r="BN2449" s="103"/>
      <c r="BO2449" s="103"/>
      <c r="BP2449" s="103"/>
      <c r="BQ2449" s="103"/>
      <c r="BR2449" s="103"/>
      <c r="BS2449" s="103"/>
      <c r="BT2449" s="103"/>
      <c r="BU2449" s="103"/>
    </row>
    <row r="2450" spans="1:80" s="35" customFormat="1" ht="11.25" customHeight="1">
      <c r="A2450" s="263"/>
      <c r="B2450" s="972" t="s">
        <v>1100</v>
      </c>
      <c r="C2450" s="973"/>
      <c r="D2450" s="974"/>
      <c r="E2450" s="931" t="s">
        <v>1101</v>
      </c>
      <c r="F2450" s="932"/>
      <c r="G2450" s="932"/>
      <c r="H2450" s="932"/>
      <c r="I2450" s="932"/>
      <c r="J2450" s="932"/>
      <c r="K2450" s="932"/>
      <c r="L2450" s="932"/>
      <c r="M2450" s="932"/>
      <c r="N2450" s="932"/>
      <c r="O2450" s="932"/>
      <c r="P2450" s="932"/>
      <c r="Q2450" s="932"/>
      <c r="R2450" s="932"/>
      <c r="S2450" s="932"/>
      <c r="T2450" s="932"/>
      <c r="U2450" s="932"/>
      <c r="V2450" s="932"/>
      <c r="W2450" s="932"/>
      <c r="X2450" s="932"/>
      <c r="Y2450" s="932"/>
      <c r="Z2450" s="932"/>
      <c r="AA2450" s="932"/>
      <c r="AB2450" s="932"/>
      <c r="AC2450" s="932"/>
      <c r="AD2450" s="932"/>
      <c r="AE2450" s="932"/>
      <c r="AF2450" s="932"/>
      <c r="AG2450" s="932"/>
      <c r="AH2450" s="932"/>
      <c r="AI2450" s="932"/>
      <c r="AJ2450" s="932"/>
      <c r="AK2450" s="932"/>
      <c r="AL2450" s="932"/>
      <c r="AM2450" s="932"/>
      <c r="AN2450" s="932"/>
      <c r="AO2450" s="932"/>
      <c r="AP2450" s="932"/>
      <c r="AQ2450" s="932"/>
      <c r="AR2450" s="932"/>
      <c r="AS2450" s="932"/>
      <c r="AT2450" s="932"/>
      <c r="AU2450" s="932"/>
      <c r="AV2450" s="932"/>
      <c r="AW2450" s="932"/>
      <c r="AX2450" s="932"/>
      <c r="AY2450" s="932"/>
      <c r="AZ2450" s="932"/>
      <c r="BA2450" s="932"/>
      <c r="BB2450" s="932"/>
      <c r="BC2450" s="932"/>
      <c r="BD2450" s="932"/>
      <c r="BE2450" s="932"/>
      <c r="BF2450" s="932"/>
      <c r="BG2450" s="503"/>
      <c r="BH2450" s="503"/>
      <c r="BI2450" s="503"/>
      <c r="BJ2450" s="503"/>
      <c r="BK2450" s="503"/>
      <c r="BL2450" s="504"/>
      <c r="BM2450" s="130"/>
      <c r="BN2450" s="130"/>
      <c r="BO2450" s="130"/>
      <c r="BP2450" s="130"/>
      <c r="BQ2450" s="130"/>
      <c r="BR2450" s="130"/>
      <c r="BS2450" s="130"/>
      <c r="BT2450" s="130"/>
      <c r="BU2450" s="130"/>
      <c r="BV2450" s="130"/>
      <c r="BW2450" s="130"/>
      <c r="BX2450" s="130"/>
      <c r="BY2450" s="130"/>
      <c r="BZ2450" s="130"/>
      <c r="CA2450" s="130"/>
      <c r="CB2450" s="130"/>
    </row>
    <row r="2451" spans="1:80" s="35" customFormat="1" ht="11.25" customHeight="1">
      <c r="A2451" s="263"/>
      <c r="B2451" s="972"/>
      <c r="C2451" s="973"/>
      <c r="D2451" s="974"/>
      <c r="E2451" s="934"/>
      <c r="F2451" s="935"/>
      <c r="G2451" s="935"/>
      <c r="H2451" s="935"/>
      <c r="I2451" s="935"/>
      <c r="J2451" s="935"/>
      <c r="K2451" s="935"/>
      <c r="L2451" s="935"/>
      <c r="M2451" s="935"/>
      <c r="N2451" s="935"/>
      <c r="O2451" s="935"/>
      <c r="P2451" s="935"/>
      <c r="Q2451" s="935"/>
      <c r="R2451" s="935"/>
      <c r="S2451" s="935"/>
      <c r="T2451" s="935"/>
      <c r="U2451" s="935"/>
      <c r="V2451" s="935"/>
      <c r="W2451" s="935"/>
      <c r="X2451" s="935"/>
      <c r="Y2451" s="935"/>
      <c r="Z2451" s="935"/>
      <c r="AA2451" s="935"/>
      <c r="AB2451" s="935"/>
      <c r="AC2451" s="935"/>
      <c r="AD2451" s="935"/>
      <c r="AE2451" s="935"/>
      <c r="AF2451" s="935"/>
      <c r="AG2451" s="935"/>
      <c r="AH2451" s="935"/>
      <c r="AI2451" s="935"/>
      <c r="AJ2451" s="935"/>
      <c r="AK2451" s="935"/>
      <c r="AL2451" s="935"/>
      <c r="AM2451" s="935"/>
      <c r="AN2451" s="935"/>
      <c r="AO2451" s="935"/>
      <c r="AP2451" s="935"/>
      <c r="AQ2451" s="935"/>
      <c r="AR2451" s="935"/>
      <c r="AS2451" s="935"/>
      <c r="AT2451" s="935"/>
      <c r="AU2451" s="935"/>
      <c r="AV2451" s="935"/>
      <c r="AW2451" s="935"/>
      <c r="AX2451" s="935"/>
      <c r="AY2451" s="935"/>
      <c r="AZ2451" s="935"/>
      <c r="BA2451" s="935"/>
      <c r="BB2451" s="935"/>
      <c r="BC2451" s="935"/>
      <c r="BD2451" s="935"/>
      <c r="BE2451" s="935"/>
      <c r="BF2451" s="935"/>
      <c r="BG2451" s="505"/>
      <c r="BH2451" s="505"/>
      <c r="BI2451" s="505"/>
      <c r="BJ2451" s="505"/>
      <c r="BK2451" s="505"/>
      <c r="BL2451" s="506"/>
      <c r="BM2451" s="130"/>
      <c r="BN2451" s="130"/>
      <c r="BO2451" s="130"/>
      <c r="BP2451" s="130"/>
      <c r="BQ2451" s="130"/>
      <c r="BR2451" s="130"/>
      <c r="BS2451" s="130"/>
      <c r="BT2451" s="130"/>
      <c r="BU2451" s="130"/>
      <c r="BV2451" s="130"/>
      <c r="BW2451" s="130"/>
      <c r="BX2451" s="130"/>
      <c r="BY2451" s="130"/>
      <c r="BZ2451" s="130"/>
      <c r="CA2451" s="130"/>
      <c r="CB2451" s="130"/>
    </row>
    <row r="2452" spans="1:80" s="35" customFormat="1" ht="11.25" customHeight="1">
      <c r="A2452" s="263"/>
      <c r="B2452" s="972"/>
      <c r="C2452" s="973"/>
      <c r="D2452" s="974"/>
      <c r="E2452" s="993" t="s">
        <v>1102</v>
      </c>
      <c r="F2452" s="994"/>
      <c r="G2452" s="994"/>
      <c r="H2452" s="994"/>
      <c r="I2452" s="994"/>
      <c r="J2452" s="994"/>
      <c r="K2452" s="994"/>
      <c r="L2452" s="994"/>
      <c r="M2452" s="994"/>
      <c r="N2452" s="994"/>
      <c r="O2452" s="994"/>
      <c r="P2452" s="994"/>
      <c r="Q2452" s="994"/>
      <c r="R2452" s="994"/>
      <c r="S2452" s="994"/>
      <c r="T2452" s="994"/>
      <c r="U2452" s="994"/>
      <c r="V2452" s="994"/>
      <c r="W2452" s="994"/>
      <c r="X2452" s="994"/>
      <c r="Y2452" s="994"/>
      <c r="Z2452" s="994"/>
      <c r="AA2452" s="994"/>
      <c r="AB2452" s="994"/>
      <c r="AC2452" s="994"/>
      <c r="AD2452" s="994"/>
      <c r="AE2452" s="994"/>
      <c r="AF2452" s="994"/>
      <c r="AG2452" s="994"/>
      <c r="AH2452" s="994"/>
      <c r="AI2452" s="994"/>
      <c r="AJ2452" s="994"/>
      <c r="AK2452" s="994"/>
      <c r="AL2452" s="994"/>
      <c r="AM2452" s="994"/>
      <c r="AN2452" s="994"/>
      <c r="AO2452" s="994"/>
      <c r="AP2452" s="994"/>
      <c r="AQ2452" s="994"/>
      <c r="AR2452" s="994"/>
      <c r="AS2452" s="994"/>
      <c r="AT2452" s="994"/>
      <c r="AU2452" s="994"/>
      <c r="AV2452" s="994"/>
      <c r="AW2452" s="994"/>
      <c r="AX2452" s="994"/>
      <c r="AY2452" s="994"/>
      <c r="AZ2452" s="994"/>
      <c r="BA2452" s="994"/>
      <c r="BB2452" s="994"/>
      <c r="BC2452" s="994"/>
      <c r="BD2452" s="994"/>
      <c r="BE2452" s="994"/>
      <c r="BF2452" s="995"/>
      <c r="BG2452" s="899"/>
      <c r="BH2452" s="900"/>
      <c r="BI2452" s="900"/>
      <c r="BJ2452" s="900"/>
      <c r="BK2452" s="900"/>
      <c r="BL2452" s="901"/>
      <c r="BM2452" s="130"/>
      <c r="BN2452" s="130"/>
      <c r="BO2452" s="130"/>
      <c r="BP2452" s="130"/>
      <c r="BQ2452" s="130"/>
      <c r="BR2452" s="130"/>
      <c r="BS2452" s="130"/>
      <c r="BT2452" s="130"/>
      <c r="BU2452" s="130"/>
      <c r="BV2452" s="130"/>
      <c r="BW2452" s="130"/>
      <c r="BX2452" s="130"/>
      <c r="BY2452" s="130"/>
      <c r="BZ2452" s="130"/>
      <c r="CA2452" s="130"/>
      <c r="CB2452" s="130"/>
    </row>
    <row r="2453" spans="1:80" s="35" customFormat="1" ht="11.25" customHeight="1">
      <c r="A2453" s="263"/>
      <c r="B2453" s="972"/>
      <c r="C2453" s="973"/>
      <c r="D2453" s="974"/>
      <c r="E2453" s="1099"/>
      <c r="F2453" s="1096"/>
      <c r="G2453" s="1096"/>
      <c r="H2453" s="1096"/>
      <c r="I2453" s="1096"/>
      <c r="J2453" s="1096"/>
      <c r="K2453" s="1096"/>
      <c r="L2453" s="1096"/>
      <c r="M2453" s="1096"/>
      <c r="N2453" s="1096"/>
      <c r="O2453" s="1096"/>
      <c r="P2453" s="1096"/>
      <c r="Q2453" s="1096"/>
      <c r="R2453" s="1096"/>
      <c r="S2453" s="1096"/>
      <c r="T2453" s="1096"/>
      <c r="U2453" s="1096"/>
      <c r="V2453" s="1096"/>
      <c r="W2453" s="1096"/>
      <c r="X2453" s="1096"/>
      <c r="Y2453" s="1096"/>
      <c r="Z2453" s="1096"/>
      <c r="AA2453" s="1096"/>
      <c r="AB2453" s="1096"/>
      <c r="AC2453" s="1096"/>
      <c r="AD2453" s="1096"/>
      <c r="AE2453" s="1096"/>
      <c r="AF2453" s="1096"/>
      <c r="AG2453" s="1096"/>
      <c r="AH2453" s="1096"/>
      <c r="AI2453" s="1096"/>
      <c r="AJ2453" s="1096"/>
      <c r="AK2453" s="1096"/>
      <c r="AL2453" s="1096"/>
      <c r="AM2453" s="1096"/>
      <c r="AN2453" s="1096"/>
      <c r="AO2453" s="1096"/>
      <c r="AP2453" s="1096"/>
      <c r="AQ2453" s="1096"/>
      <c r="AR2453" s="1096"/>
      <c r="AS2453" s="1096"/>
      <c r="AT2453" s="1096"/>
      <c r="AU2453" s="1096"/>
      <c r="AV2453" s="1096"/>
      <c r="AW2453" s="1096"/>
      <c r="AX2453" s="1096"/>
      <c r="AY2453" s="1096"/>
      <c r="AZ2453" s="1096"/>
      <c r="BA2453" s="1096"/>
      <c r="BB2453" s="1096"/>
      <c r="BC2453" s="1096"/>
      <c r="BD2453" s="1096"/>
      <c r="BE2453" s="1096"/>
      <c r="BF2453" s="1097"/>
      <c r="BG2453" s="905"/>
      <c r="BH2453" s="906"/>
      <c r="BI2453" s="906"/>
      <c r="BJ2453" s="906"/>
      <c r="BK2453" s="906"/>
      <c r="BL2453" s="907"/>
      <c r="BM2453" s="130"/>
      <c r="BN2453" s="130"/>
      <c r="BO2453" s="130"/>
      <c r="BP2453" s="130"/>
      <c r="BQ2453" s="130"/>
      <c r="BR2453" s="130"/>
      <c r="BS2453" s="130"/>
      <c r="BT2453" s="130"/>
      <c r="BU2453" s="130"/>
      <c r="BV2453" s="130"/>
      <c r="BW2453" s="130"/>
      <c r="BX2453" s="130"/>
      <c r="BY2453" s="130"/>
      <c r="BZ2453" s="130"/>
      <c r="CA2453" s="130"/>
      <c r="CB2453" s="130"/>
    </row>
    <row r="2454" spans="1:80" s="35" customFormat="1" ht="11.25" customHeight="1">
      <c r="A2454" s="263"/>
      <c r="B2454" s="972"/>
      <c r="C2454" s="973"/>
      <c r="D2454" s="974"/>
      <c r="E2454" s="993" t="s">
        <v>1103</v>
      </c>
      <c r="F2454" s="994"/>
      <c r="G2454" s="994"/>
      <c r="H2454" s="994"/>
      <c r="I2454" s="994"/>
      <c r="J2454" s="994"/>
      <c r="K2454" s="994"/>
      <c r="L2454" s="994"/>
      <c r="M2454" s="994"/>
      <c r="N2454" s="994"/>
      <c r="O2454" s="994"/>
      <c r="P2454" s="994"/>
      <c r="Q2454" s="994"/>
      <c r="R2454" s="994"/>
      <c r="S2454" s="994"/>
      <c r="T2454" s="994"/>
      <c r="U2454" s="994"/>
      <c r="V2454" s="994"/>
      <c r="W2454" s="994"/>
      <c r="X2454" s="994"/>
      <c r="Y2454" s="994"/>
      <c r="Z2454" s="994"/>
      <c r="AA2454" s="994"/>
      <c r="AB2454" s="994"/>
      <c r="AC2454" s="994"/>
      <c r="AD2454" s="994"/>
      <c r="AE2454" s="994"/>
      <c r="AF2454" s="994"/>
      <c r="AG2454" s="994"/>
      <c r="AH2454" s="994"/>
      <c r="AI2454" s="994"/>
      <c r="AJ2454" s="994"/>
      <c r="AK2454" s="994"/>
      <c r="AL2454" s="994"/>
      <c r="AM2454" s="994"/>
      <c r="AN2454" s="994"/>
      <c r="AO2454" s="994"/>
      <c r="AP2454" s="994"/>
      <c r="AQ2454" s="994"/>
      <c r="AR2454" s="994"/>
      <c r="AS2454" s="994"/>
      <c r="AT2454" s="994"/>
      <c r="AU2454" s="994"/>
      <c r="AV2454" s="994"/>
      <c r="AW2454" s="994"/>
      <c r="AX2454" s="994"/>
      <c r="AY2454" s="994"/>
      <c r="AZ2454" s="994"/>
      <c r="BA2454" s="994"/>
      <c r="BB2454" s="994"/>
      <c r="BC2454" s="994"/>
      <c r="BD2454" s="994"/>
      <c r="BE2454" s="994"/>
      <c r="BF2454" s="995"/>
      <c r="BG2454" s="902"/>
      <c r="BH2454" s="903"/>
      <c r="BI2454" s="903"/>
      <c r="BJ2454" s="903"/>
      <c r="BK2454" s="903"/>
      <c r="BL2454" s="904"/>
      <c r="BM2454" s="130"/>
      <c r="BN2454" s="130"/>
      <c r="BO2454" s="130"/>
      <c r="BP2454" s="130"/>
      <c r="BQ2454" s="130"/>
      <c r="BR2454" s="130"/>
      <c r="BS2454" s="130"/>
      <c r="BT2454" s="130"/>
      <c r="BU2454" s="130"/>
      <c r="BV2454" s="130"/>
      <c r="BW2454" s="130"/>
      <c r="BX2454" s="130"/>
      <c r="BY2454" s="130"/>
      <c r="BZ2454" s="130"/>
      <c r="CA2454" s="130"/>
      <c r="CB2454" s="130"/>
    </row>
    <row r="2455" spans="1:80" s="35" customFormat="1" ht="11.25" customHeight="1">
      <c r="A2455" s="263"/>
      <c r="B2455" s="972"/>
      <c r="C2455" s="973"/>
      <c r="D2455" s="974"/>
      <c r="E2455" s="937"/>
      <c r="F2455" s="938"/>
      <c r="G2455" s="938"/>
      <c r="H2455" s="938"/>
      <c r="I2455" s="938"/>
      <c r="J2455" s="938"/>
      <c r="K2455" s="938"/>
      <c r="L2455" s="938"/>
      <c r="M2455" s="938"/>
      <c r="N2455" s="938"/>
      <c r="O2455" s="938"/>
      <c r="P2455" s="938"/>
      <c r="Q2455" s="938"/>
      <c r="R2455" s="938"/>
      <c r="S2455" s="938"/>
      <c r="T2455" s="938"/>
      <c r="U2455" s="938"/>
      <c r="V2455" s="938"/>
      <c r="W2455" s="938"/>
      <c r="X2455" s="938"/>
      <c r="Y2455" s="938"/>
      <c r="Z2455" s="938"/>
      <c r="AA2455" s="938"/>
      <c r="AB2455" s="938"/>
      <c r="AC2455" s="938"/>
      <c r="AD2455" s="938"/>
      <c r="AE2455" s="938"/>
      <c r="AF2455" s="938"/>
      <c r="AG2455" s="938"/>
      <c r="AH2455" s="938"/>
      <c r="AI2455" s="938"/>
      <c r="AJ2455" s="938"/>
      <c r="AK2455" s="938"/>
      <c r="AL2455" s="938"/>
      <c r="AM2455" s="938"/>
      <c r="AN2455" s="938"/>
      <c r="AO2455" s="938"/>
      <c r="AP2455" s="938"/>
      <c r="AQ2455" s="938"/>
      <c r="AR2455" s="938"/>
      <c r="AS2455" s="938"/>
      <c r="AT2455" s="938"/>
      <c r="AU2455" s="938"/>
      <c r="AV2455" s="938"/>
      <c r="AW2455" s="938"/>
      <c r="AX2455" s="938"/>
      <c r="AY2455" s="938"/>
      <c r="AZ2455" s="938"/>
      <c r="BA2455" s="938"/>
      <c r="BB2455" s="938"/>
      <c r="BC2455" s="938"/>
      <c r="BD2455" s="938"/>
      <c r="BE2455" s="938"/>
      <c r="BF2455" s="939"/>
      <c r="BG2455" s="905"/>
      <c r="BH2455" s="906"/>
      <c r="BI2455" s="906"/>
      <c r="BJ2455" s="906"/>
      <c r="BK2455" s="906"/>
      <c r="BL2455" s="907"/>
      <c r="BM2455" s="130"/>
      <c r="BN2455" s="130"/>
      <c r="BO2455" s="130"/>
      <c r="BP2455" s="130"/>
      <c r="BQ2455" s="130"/>
      <c r="BR2455" s="130"/>
      <c r="BS2455" s="130"/>
      <c r="BT2455" s="130"/>
      <c r="BU2455" s="130"/>
      <c r="BV2455" s="130"/>
      <c r="BW2455" s="130"/>
      <c r="BX2455" s="130"/>
      <c r="BY2455" s="130"/>
      <c r="BZ2455" s="130"/>
      <c r="CA2455" s="130"/>
      <c r="CB2455" s="130"/>
    </row>
    <row r="2456" spans="1:80" s="35" customFormat="1" ht="11.25" customHeight="1">
      <c r="A2456" s="263"/>
      <c r="B2456" s="969" t="s">
        <v>1104</v>
      </c>
      <c r="C2456" s="970"/>
      <c r="D2456" s="971"/>
      <c r="E2456" s="931" t="s">
        <v>1105</v>
      </c>
      <c r="F2456" s="932"/>
      <c r="G2456" s="932"/>
      <c r="H2456" s="932"/>
      <c r="I2456" s="932"/>
      <c r="J2456" s="932"/>
      <c r="K2456" s="932"/>
      <c r="L2456" s="932"/>
      <c r="M2456" s="932"/>
      <c r="N2456" s="932"/>
      <c r="O2456" s="932"/>
      <c r="P2456" s="932"/>
      <c r="Q2456" s="932"/>
      <c r="R2456" s="932"/>
      <c r="S2456" s="932"/>
      <c r="T2456" s="932"/>
      <c r="U2456" s="932"/>
      <c r="V2456" s="932"/>
      <c r="W2456" s="932"/>
      <c r="X2456" s="932"/>
      <c r="Y2456" s="932"/>
      <c r="Z2456" s="932"/>
      <c r="AA2456" s="932"/>
      <c r="AB2456" s="932"/>
      <c r="AC2456" s="932"/>
      <c r="AD2456" s="932"/>
      <c r="AE2456" s="932"/>
      <c r="AF2456" s="932"/>
      <c r="AG2456" s="932"/>
      <c r="AH2456" s="932"/>
      <c r="AI2456" s="932"/>
      <c r="AJ2456" s="932"/>
      <c r="AK2456" s="932"/>
      <c r="AL2456" s="932"/>
      <c r="AM2456" s="932"/>
      <c r="AN2456" s="932"/>
      <c r="AO2456" s="932"/>
      <c r="AP2456" s="932"/>
      <c r="AQ2456" s="932"/>
      <c r="AR2456" s="932"/>
      <c r="AS2456" s="932"/>
      <c r="AT2456" s="932"/>
      <c r="AU2456" s="932"/>
      <c r="AV2456" s="932"/>
      <c r="AW2456" s="932"/>
      <c r="AX2456" s="932"/>
      <c r="AY2456" s="932"/>
      <c r="AZ2456" s="932"/>
      <c r="BA2456" s="932"/>
      <c r="BB2456" s="932"/>
      <c r="BC2456" s="932"/>
      <c r="BD2456" s="932"/>
      <c r="BE2456" s="932"/>
      <c r="BF2456" s="933"/>
      <c r="BG2456" s="899"/>
      <c r="BH2456" s="900"/>
      <c r="BI2456" s="900"/>
      <c r="BJ2456" s="900"/>
      <c r="BK2456" s="900"/>
      <c r="BL2456" s="901"/>
      <c r="BM2456" s="130"/>
      <c r="BN2456" s="130"/>
      <c r="BO2456" s="130"/>
      <c r="BP2456" s="130"/>
      <c r="BQ2456" s="130"/>
      <c r="BR2456" s="130"/>
      <c r="BS2456" s="130"/>
      <c r="BT2456" s="130"/>
      <c r="BU2456" s="130"/>
      <c r="BV2456" s="130"/>
      <c r="BW2456" s="130"/>
      <c r="BX2456" s="130"/>
      <c r="BY2456" s="130"/>
      <c r="BZ2456" s="130"/>
      <c r="CA2456" s="130"/>
      <c r="CB2456" s="130"/>
    </row>
    <row r="2457" spans="1:80" s="35" customFormat="1" ht="11.25" customHeight="1">
      <c r="A2457" s="263"/>
      <c r="B2457" s="972"/>
      <c r="C2457" s="973"/>
      <c r="D2457" s="974"/>
      <c r="E2457" s="934"/>
      <c r="F2457" s="935"/>
      <c r="G2457" s="935"/>
      <c r="H2457" s="935"/>
      <c r="I2457" s="935"/>
      <c r="J2457" s="935"/>
      <c r="K2457" s="935"/>
      <c r="L2457" s="935"/>
      <c r="M2457" s="935"/>
      <c r="N2457" s="935"/>
      <c r="O2457" s="935"/>
      <c r="P2457" s="935"/>
      <c r="Q2457" s="935"/>
      <c r="R2457" s="935"/>
      <c r="S2457" s="935"/>
      <c r="T2457" s="935"/>
      <c r="U2457" s="935"/>
      <c r="V2457" s="935"/>
      <c r="W2457" s="935"/>
      <c r="X2457" s="935"/>
      <c r="Y2457" s="935"/>
      <c r="Z2457" s="935"/>
      <c r="AA2457" s="935"/>
      <c r="AB2457" s="935"/>
      <c r="AC2457" s="935"/>
      <c r="AD2457" s="935"/>
      <c r="AE2457" s="935"/>
      <c r="AF2457" s="935"/>
      <c r="AG2457" s="935"/>
      <c r="AH2457" s="935"/>
      <c r="AI2457" s="935"/>
      <c r="AJ2457" s="935"/>
      <c r="AK2457" s="935"/>
      <c r="AL2457" s="935"/>
      <c r="AM2457" s="935"/>
      <c r="AN2457" s="935"/>
      <c r="AO2457" s="935"/>
      <c r="AP2457" s="935"/>
      <c r="AQ2457" s="935"/>
      <c r="AR2457" s="935"/>
      <c r="AS2457" s="935"/>
      <c r="AT2457" s="935"/>
      <c r="AU2457" s="935"/>
      <c r="AV2457" s="935"/>
      <c r="AW2457" s="935"/>
      <c r="AX2457" s="935"/>
      <c r="AY2457" s="935"/>
      <c r="AZ2457" s="935"/>
      <c r="BA2457" s="935"/>
      <c r="BB2457" s="935"/>
      <c r="BC2457" s="935"/>
      <c r="BD2457" s="935"/>
      <c r="BE2457" s="935"/>
      <c r="BF2457" s="936"/>
      <c r="BG2457" s="902"/>
      <c r="BH2457" s="903"/>
      <c r="BI2457" s="903"/>
      <c r="BJ2457" s="903"/>
      <c r="BK2457" s="903"/>
      <c r="BL2457" s="904"/>
      <c r="BM2457" s="130"/>
      <c r="BN2457" s="130"/>
      <c r="BO2457" s="130"/>
      <c r="BP2457" s="130"/>
      <c r="BQ2457" s="130"/>
      <c r="BR2457" s="130"/>
      <c r="BS2457" s="130"/>
      <c r="BT2457" s="130"/>
      <c r="BU2457" s="130"/>
      <c r="BV2457" s="130"/>
      <c r="BW2457" s="130"/>
      <c r="BX2457" s="130"/>
      <c r="BY2457" s="130"/>
      <c r="BZ2457" s="130"/>
      <c r="CA2457" s="130"/>
      <c r="CB2457" s="130"/>
    </row>
    <row r="2458" spans="1:80" s="35" customFormat="1" ht="11.25" customHeight="1">
      <c r="A2458" s="263"/>
      <c r="B2458" s="975"/>
      <c r="C2458" s="976"/>
      <c r="D2458" s="977"/>
      <c r="E2458" s="937"/>
      <c r="F2458" s="938"/>
      <c r="G2458" s="938"/>
      <c r="H2458" s="938"/>
      <c r="I2458" s="938"/>
      <c r="J2458" s="938"/>
      <c r="K2458" s="938"/>
      <c r="L2458" s="938"/>
      <c r="M2458" s="938"/>
      <c r="N2458" s="938"/>
      <c r="O2458" s="938"/>
      <c r="P2458" s="938"/>
      <c r="Q2458" s="938"/>
      <c r="R2458" s="938"/>
      <c r="S2458" s="938"/>
      <c r="T2458" s="938"/>
      <c r="U2458" s="938"/>
      <c r="V2458" s="938"/>
      <c r="W2458" s="938"/>
      <c r="X2458" s="938"/>
      <c r="Y2458" s="938"/>
      <c r="Z2458" s="938"/>
      <c r="AA2458" s="938"/>
      <c r="AB2458" s="938"/>
      <c r="AC2458" s="938"/>
      <c r="AD2458" s="938"/>
      <c r="AE2458" s="938"/>
      <c r="AF2458" s="938"/>
      <c r="AG2458" s="938"/>
      <c r="AH2458" s="938"/>
      <c r="AI2458" s="938"/>
      <c r="AJ2458" s="938"/>
      <c r="AK2458" s="938"/>
      <c r="AL2458" s="938"/>
      <c r="AM2458" s="938"/>
      <c r="AN2458" s="938"/>
      <c r="AO2458" s="938"/>
      <c r="AP2458" s="938"/>
      <c r="AQ2458" s="938"/>
      <c r="AR2458" s="938"/>
      <c r="AS2458" s="938"/>
      <c r="AT2458" s="938"/>
      <c r="AU2458" s="938"/>
      <c r="AV2458" s="938"/>
      <c r="AW2458" s="938"/>
      <c r="AX2458" s="938"/>
      <c r="AY2458" s="938"/>
      <c r="AZ2458" s="938"/>
      <c r="BA2458" s="938"/>
      <c r="BB2458" s="938"/>
      <c r="BC2458" s="938"/>
      <c r="BD2458" s="938"/>
      <c r="BE2458" s="938"/>
      <c r="BF2458" s="939"/>
      <c r="BG2458" s="905"/>
      <c r="BH2458" s="906"/>
      <c r="BI2458" s="906"/>
      <c r="BJ2458" s="906"/>
      <c r="BK2458" s="906"/>
      <c r="BL2458" s="907"/>
      <c r="BM2458" s="130"/>
      <c r="BN2458" s="130"/>
      <c r="BO2458" s="130"/>
      <c r="BP2458" s="130"/>
      <c r="BQ2458" s="130"/>
      <c r="BR2458" s="130"/>
      <c r="BS2458" s="130"/>
      <c r="BT2458" s="130"/>
      <c r="BU2458" s="130"/>
      <c r="BV2458" s="130"/>
      <c r="BW2458" s="130"/>
      <c r="BX2458" s="130"/>
      <c r="BY2458" s="130"/>
      <c r="BZ2458" s="130"/>
      <c r="CA2458" s="130"/>
      <c r="CB2458" s="130"/>
    </row>
    <row r="2459" spans="1:80" s="15" customFormat="1" ht="17.25" customHeight="1">
      <c r="A2459" s="113"/>
      <c r="B2459" s="925" t="s">
        <v>1578</v>
      </c>
      <c r="C2459" s="926"/>
      <c r="D2459" s="926"/>
      <c r="E2459" s="926"/>
      <c r="F2459" s="926"/>
      <c r="G2459" s="926"/>
      <c r="H2459" s="926"/>
      <c r="I2459" s="926"/>
      <c r="J2459" s="926"/>
      <c r="K2459" s="926"/>
      <c r="L2459" s="926"/>
      <c r="M2459" s="926"/>
      <c r="N2459" s="926"/>
      <c r="O2459" s="926"/>
      <c r="P2459" s="926"/>
      <c r="Q2459" s="926"/>
      <c r="R2459" s="926"/>
      <c r="S2459" s="926"/>
      <c r="T2459" s="926"/>
      <c r="U2459" s="926"/>
      <c r="V2459" s="926"/>
      <c r="W2459" s="926"/>
      <c r="X2459" s="926"/>
      <c r="Y2459" s="926"/>
      <c r="Z2459" s="926"/>
      <c r="AA2459" s="926"/>
      <c r="AB2459" s="926"/>
      <c r="AC2459" s="926"/>
      <c r="AD2459" s="926"/>
      <c r="AE2459" s="926"/>
      <c r="AF2459" s="926"/>
      <c r="AG2459" s="926"/>
      <c r="AH2459" s="926"/>
      <c r="AI2459" s="926"/>
      <c r="AJ2459" s="926"/>
      <c r="AK2459" s="926"/>
      <c r="AL2459" s="926"/>
      <c r="AM2459" s="926"/>
      <c r="AN2459" s="926"/>
      <c r="AO2459" s="926"/>
      <c r="AP2459" s="926"/>
      <c r="AQ2459" s="926"/>
      <c r="AR2459" s="926"/>
      <c r="AS2459" s="926"/>
      <c r="AT2459" s="926"/>
      <c r="AU2459" s="926"/>
      <c r="AV2459" s="926"/>
      <c r="AW2459" s="926"/>
      <c r="AX2459" s="926"/>
      <c r="AY2459" s="926"/>
      <c r="AZ2459" s="926"/>
      <c r="BA2459" s="926"/>
      <c r="BB2459" s="926"/>
      <c r="BC2459" s="926"/>
      <c r="BD2459" s="926"/>
      <c r="BE2459" s="926"/>
      <c r="BF2459" s="926"/>
      <c r="BG2459" s="926"/>
      <c r="BH2459" s="926"/>
      <c r="BI2459" s="926"/>
      <c r="BJ2459" s="926"/>
      <c r="BK2459" s="926"/>
      <c r="BL2459" s="927"/>
      <c r="BM2459" s="103"/>
      <c r="BN2459" s="103"/>
      <c r="BO2459" s="103"/>
      <c r="BP2459" s="103"/>
      <c r="BQ2459" s="103"/>
      <c r="BR2459" s="103"/>
      <c r="BS2459" s="103"/>
      <c r="BT2459" s="103"/>
      <c r="BU2459" s="103"/>
    </row>
    <row r="2460" spans="1:80" s="35" customFormat="1" ht="11.25" customHeight="1">
      <c r="A2460" s="263"/>
      <c r="B2460" s="972" t="s">
        <v>49</v>
      </c>
      <c r="C2460" s="973"/>
      <c r="D2460" s="974"/>
      <c r="E2460" s="931" t="s">
        <v>1106</v>
      </c>
      <c r="F2460" s="932"/>
      <c r="G2460" s="932"/>
      <c r="H2460" s="932"/>
      <c r="I2460" s="932"/>
      <c r="J2460" s="932"/>
      <c r="K2460" s="932"/>
      <c r="L2460" s="932"/>
      <c r="M2460" s="932"/>
      <c r="N2460" s="932"/>
      <c r="O2460" s="932"/>
      <c r="P2460" s="932"/>
      <c r="Q2460" s="932"/>
      <c r="R2460" s="932"/>
      <c r="S2460" s="932"/>
      <c r="T2460" s="932"/>
      <c r="U2460" s="932"/>
      <c r="V2460" s="932"/>
      <c r="W2460" s="932"/>
      <c r="X2460" s="932"/>
      <c r="Y2460" s="932"/>
      <c r="Z2460" s="932"/>
      <c r="AA2460" s="932"/>
      <c r="AB2460" s="932"/>
      <c r="AC2460" s="932"/>
      <c r="AD2460" s="932"/>
      <c r="AE2460" s="932"/>
      <c r="AF2460" s="932"/>
      <c r="AG2460" s="932"/>
      <c r="AH2460" s="932"/>
      <c r="AI2460" s="932"/>
      <c r="AJ2460" s="932"/>
      <c r="AK2460" s="932"/>
      <c r="AL2460" s="932"/>
      <c r="AM2460" s="932"/>
      <c r="AN2460" s="932"/>
      <c r="AO2460" s="932"/>
      <c r="AP2460" s="932"/>
      <c r="AQ2460" s="932"/>
      <c r="AR2460" s="932"/>
      <c r="AS2460" s="932"/>
      <c r="AT2460" s="932"/>
      <c r="AU2460" s="932"/>
      <c r="AV2460" s="932"/>
      <c r="AW2460" s="932"/>
      <c r="AX2460" s="932"/>
      <c r="AY2460" s="932"/>
      <c r="AZ2460" s="932"/>
      <c r="BA2460" s="932"/>
      <c r="BB2460" s="932"/>
      <c r="BC2460" s="932"/>
      <c r="BD2460" s="932"/>
      <c r="BE2460" s="932"/>
      <c r="BF2460" s="933"/>
      <c r="BG2460" s="1071"/>
      <c r="BH2460" s="1072"/>
      <c r="BI2460" s="1072"/>
      <c r="BJ2460" s="1072"/>
      <c r="BK2460" s="1072"/>
      <c r="BL2460" s="1073"/>
      <c r="BM2460" s="130"/>
      <c r="BN2460" s="130"/>
      <c r="BO2460" s="130"/>
      <c r="BP2460" s="130"/>
      <c r="BQ2460" s="130"/>
      <c r="BR2460" s="130"/>
      <c r="BS2460" s="130"/>
      <c r="BT2460" s="130"/>
      <c r="BU2460" s="130"/>
      <c r="BV2460" s="130"/>
      <c r="BW2460" s="130"/>
      <c r="BX2460" s="130"/>
      <c r="BY2460" s="130"/>
      <c r="BZ2460" s="130"/>
      <c r="CA2460" s="130"/>
      <c r="CB2460" s="130"/>
    </row>
    <row r="2461" spans="1:80" s="35" customFormat="1" ht="11.25" customHeight="1">
      <c r="A2461" s="263"/>
      <c r="B2461" s="972"/>
      <c r="C2461" s="973"/>
      <c r="D2461" s="974"/>
      <c r="E2461" s="937"/>
      <c r="F2461" s="938"/>
      <c r="G2461" s="938"/>
      <c r="H2461" s="938"/>
      <c r="I2461" s="938"/>
      <c r="J2461" s="938"/>
      <c r="K2461" s="938"/>
      <c r="L2461" s="938"/>
      <c r="M2461" s="938"/>
      <c r="N2461" s="938"/>
      <c r="O2461" s="938"/>
      <c r="P2461" s="938"/>
      <c r="Q2461" s="938"/>
      <c r="R2461" s="938"/>
      <c r="S2461" s="938"/>
      <c r="T2461" s="938"/>
      <c r="U2461" s="938"/>
      <c r="V2461" s="938"/>
      <c r="W2461" s="938"/>
      <c r="X2461" s="938"/>
      <c r="Y2461" s="938"/>
      <c r="Z2461" s="938"/>
      <c r="AA2461" s="938"/>
      <c r="AB2461" s="938"/>
      <c r="AC2461" s="938"/>
      <c r="AD2461" s="938"/>
      <c r="AE2461" s="938"/>
      <c r="AF2461" s="938"/>
      <c r="AG2461" s="938"/>
      <c r="AH2461" s="938"/>
      <c r="AI2461" s="938"/>
      <c r="AJ2461" s="938"/>
      <c r="AK2461" s="938"/>
      <c r="AL2461" s="938"/>
      <c r="AM2461" s="938"/>
      <c r="AN2461" s="938"/>
      <c r="AO2461" s="938"/>
      <c r="AP2461" s="938"/>
      <c r="AQ2461" s="938"/>
      <c r="AR2461" s="938"/>
      <c r="AS2461" s="938"/>
      <c r="AT2461" s="938"/>
      <c r="AU2461" s="938"/>
      <c r="AV2461" s="938"/>
      <c r="AW2461" s="938"/>
      <c r="AX2461" s="938"/>
      <c r="AY2461" s="938"/>
      <c r="AZ2461" s="938"/>
      <c r="BA2461" s="938"/>
      <c r="BB2461" s="938"/>
      <c r="BC2461" s="938"/>
      <c r="BD2461" s="938"/>
      <c r="BE2461" s="938"/>
      <c r="BF2461" s="939"/>
      <c r="BG2461" s="902"/>
      <c r="BH2461" s="903"/>
      <c r="BI2461" s="903"/>
      <c r="BJ2461" s="903"/>
      <c r="BK2461" s="903"/>
      <c r="BL2461" s="904"/>
      <c r="BM2461" s="130"/>
      <c r="BN2461" s="130"/>
      <c r="BO2461" s="130"/>
      <c r="BP2461" s="130"/>
      <c r="BQ2461" s="130"/>
      <c r="BR2461" s="130"/>
      <c r="BS2461" s="130"/>
      <c r="BT2461" s="130"/>
      <c r="BU2461" s="130"/>
      <c r="BV2461" s="130"/>
      <c r="BW2461" s="130"/>
      <c r="BX2461" s="130"/>
      <c r="BY2461" s="130"/>
      <c r="BZ2461" s="130"/>
      <c r="CA2461" s="130"/>
      <c r="CB2461" s="130"/>
    </row>
    <row r="2462" spans="1:80" s="15" customFormat="1" ht="18" customHeight="1">
      <c r="A2462" s="113"/>
      <c r="B2462" s="925" t="s">
        <v>1579</v>
      </c>
      <c r="C2462" s="926"/>
      <c r="D2462" s="926"/>
      <c r="E2462" s="926"/>
      <c r="F2462" s="926"/>
      <c r="G2462" s="926"/>
      <c r="H2462" s="926"/>
      <c r="I2462" s="926"/>
      <c r="J2462" s="926"/>
      <c r="K2462" s="926"/>
      <c r="L2462" s="926"/>
      <c r="M2462" s="926"/>
      <c r="N2462" s="926"/>
      <c r="O2462" s="926"/>
      <c r="P2462" s="926"/>
      <c r="Q2462" s="926"/>
      <c r="R2462" s="926"/>
      <c r="S2462" s="926"/>
      <c r="T2462" s="926"/>
      <c r="U2462" s="926"/>
      <c r="V2462" s="926"/>
      <c r="W2462" s="926"/>
      <c r="X2462" s="926"/>
      <c r="Y2462" s="926"/>
      <c r="Z2462" s="926"/>
      <c r="AA2462" s="926"/>
      <c r="AB2462" s="926"/>
      <c r="AC2462" s="926"/>
      <c r="AD2462" s="926"/>
      <c r="AE2462" s="926"/>
      <c r="AF2462" s="926"/>
      <c r="AG2462" s="926"/>
      <c r="AH2462" s="926"/>
      <c r="AI2462" s="926"/>
      <c r="AJ2462" s="926"/>
      <c r="AK2462" s="926"/>
      <c r="AL2462" s="926"/>
      <c r="AM2462" s="926"/>
      <c r="AN2462" s="926"/>
      <c r="AO2462" s="926"/>
      <c r="AP2462" s="926"/>
      <c r="AQ2462" s="926"/>
      <c r="AR2462" s="926"/>
      <c r="AS2462" s="926"/>
      <c r="AT2462" s="926"/>
      <c r="AU2462" s="926"/>
      <c r="AV2462" s="926"/>
      <c r="AW2462" s="926"/>
      <c r="AX2462" s="926"/>
      <c r="AY2462" s="926"/>
      <c r="AZ2462" s="926"/>
      <c r="BA2462" s="926"/>
      <c r="BB2462" s="926"/>
      <c r="BC2462" s="926"/>
      <c r="BD2462" s="926"/>
      <c r="BE2462" s="926"/>
      <c r="BF2462" s="926"/>
      <c r="BG2462" s="926"/>
      <c r="BH2462" s="926"/>
      <c r="BI2462" s="926"/>
      <c r="BJ2462" s="926"/>
      <c r="BK2462" s="926"/>
      <c r="BL2462" s="927"/>
      <c r="BM2462" s="103"/>
      <c r="BN2462" s="103"/>
      <c r="BO2462" s="103"/>
      <c r="BP2462" s="103"/>
      <c r="BQ2462" s="103"/>
      <c r="BR2462" s="103"/>
      <c r="BS2462" s="103"/>
      <c r="BT2462" s="103"/>
      <c r="BU2462" s="103"/>
    </row>
    <row r="2463" spans="1:80" s="35" customFormat="1" ht="11.25" customHeight="1">
      <c r="A2463" s="263"/>
      <c r="B2463" s="969" t="s">
        <v>1114</v>
      </c>
      <c r="C2463" s="970"/>
      <c r="D2463" s="971"/>
      <c r="E2463" s="932" t="s">
        <v>1101</v>
      </c>
      <c r="F2463" s="932"/>
      <c r="G2463" s="932"/>
      <c r="H2463" s="932"/>
      <c r="I2463" s="932"/>
      <c r="J2463" s="932"/>
      <c r="K2463" s="932"/>
      <c r="L2463" s="932"/>
      <c r="M2463" s="932"/>
      <c r="N2463" s="932"/>
      <c r="O2463" s="932"/>
      <c r="P2463" s="932"/>
      <c r="Q2463" s="932"/>
      <c r="R2463" s="932"/>
      <c r="S2463" s="932"/>
      <c r="T2463" s="932"/>
      <c r="U2463" s="932"/>
      <c r="V2463" s="932"/>
      <c r="W2463" s="932"/>
      <c r="X2463" s="932"/>
      <c r="Y2463" s="932"/>
      <c r="Z2463" s="932"/>
      <c r="AA2463" s="932"/>
      <c r="AB2463" s="932"/>
      <c r="AC2463" s="932"/>
      <c r="AD2463" s="932"/>
      <c r="AE2463" s="932"/>
      <c r="AF2463" s="932"/>
      <c r="AG2463" s="932"/>
      <c r="AH2463" s="932"/>
      <c r="AI2463" s="932"/>
      <c r="AJ2463" s="932"/>
      <c r="AK2463" s="932"/>
      <c r="AL2463" s="932"/>
      <c r="AM2463" s="932"/>
      <c r="AN2463" s="932"/>
      <c r="AO2463" s="932"/>
      <c r="AP2463" s="932"/>
      <c r="AQ2463" s="932"/>
      <c r="AR2463" s="932"/>
      <c r="AS2463" s="932"/>
      <c r="AT2463" s="932"/>
      <c r="AU2463" s="932"/>
      <c r="AV2463" s="932"/>
      <c r="AW2463" s="932"/>
      <c r="AX2463" s="932"/>
      <c r="AY2463" s="932"/>
      <c r="AZ2463" s="932"/>
      <c r="BA2463" s="932"/>
      <c r="BB2463" s="932"/>
      <c r="BC2463" s="932"/>
      <c r="BD2463" s="932"/>
      <c r="BE2463" s="932"/>
      <c r="BF2463" s="932"/>
      <c r="BG2463" s="503"/>
      <c r="BH2463" s="503"/>
      <c r="BI2463" s="503"/>
      <c r="BJ2463" s="503"/>
      <c r="BK2463" s="503"/>
      <c r="BL2463" s="504"/>
      <c r="BM2463" s="130"/>
      <c r="BN2463" s="130"/>
      <c r="BO2463" s="130"/>
      <c r="BP2463" s="130"/>
      <c r="BQ2463" s="130"/>
      <c r="BR2463" s="130"/>
      <c r="BS2463" s="130"/>
      <c r="BT2463" s="130"/>
      <c r="BU2463" s="130"/>
      <c r="BV2463" s="130"/>
      <c r="BW2463" s="130"/>
      <c r="BX2463" s="130"/>
      <c r="BY2463" s="130"/>
      <c r="BZ2463" s="130"/>
      <c r="CA2463" s="130"/>
      <c r="CB2463" s="130"/>
    </row>
    <row r="2464" spans="1:80" s="35" customFormat="1" ht="11.25" customHeight="1">
      <c r="A2464" s="263"/>
      <c r="B2464" s="972"/>
      <c r="C2464" s="973"/>
      <c r="D2464" s="974"/>
      <c r="E2464" s="935"/>
      <c r="F2464" s="935"/>
      <c r="G2464" s="935"/>
      <c r="H2464" s="935"/>
      <c r="I2464" s="935"/>
      <c r="J2464" s="935"/>
      <c r="K2464" s="935"/>
      <c r="L2464" s="935"/>
      <c r="M2464" s="935"/>
      <c r="N2464" s="935"/>
      <c r="O2464" s="935"/>
      <c r="P2464" s="935"/>
      <c r="Q2464" s="935"/>
      <c r="R2464" s="935"/>
      <c r="S2464" s="935"/>
      <c r="T2464" s="935"/>
      <c r="U2464" s="935"/>
      <c r="V2464" s="935"/>
      <c r="W2464" s="935"/>
      <c r="X2464" s="935"/>
      <c r="Y2464" s="935"/>
      <c r="Z2464" s="935"/>
      <c r="AA2464" s="935"/>
      <c r="AB2464" s="935"/>
      <c r="AC2464" s="935"/>
      <c r="AD2464" s="935"/>
      <c r="AE2464" s="935"/>
      <c r="AF2464" s="935"/>
      <c r="AG2464" s="935"/>
      <c r="AH2464" s="935"/>
      <c r="AI2464" s="935"/>
      <c r="AJ2464" s="935"/>
      <c r="AK2464" s="935"/>
      <c r="AL2464" s="935"/>
      <c r="AM2464" s="935"/>
      <c r="AN2464" s="935"/>
      <c r="AO2464" s="935"/>
      <c r="AP2464" s="935"/>
      <c r="AQ2464" s="935"/>
      <c r="AR2464" s="935"/>
      <c r="AS2464" s="935"/>
      <c r="AT2464" s="935"/>
      <c r="AU2464" s="935"/>
      <c r="AV2464" s="935"/>
      <c r="AW2464" s="935"/>
      <c r="AX2464" s="935"/>
      <c r="AY2464" s="935"/>
      <c r="AZ2464" s="935"/>
      <c r="BA2464" s="935"/>
      <c r="BB2464" s="935"/>
      <c r="BC2464" s="935"/>
      <c r="BD2464" s="935"/>
      <c r="BE2464" s="935"/>
      <c r="BF2464" s="935"/>
      <c r="BG2464" s="505"/>
      <c r="BH2464" s="505"/>
      <c r="BI2464" s="505"/>
      <c r="BJ2464" s="505"/>
      <c r="BK2464" s="505"/>
      <c r="BL2464" s="506"/>
      <c r="BM2464" s="130"/>
      <c r="BN2464" s="130"/>
      <c r="BO2464" s="130"/>
      <c r="BP2464" s="130"/>
      <c r="BQ2464" s="130"/>
      <c r="BR2464" s="130"/>
      <c r="BS2464" s="130"/>
      <c r="BT2464" s="130"/>
      <c r="BU2464" s="130"/>
      <c r="BV2464" s="130"/>
      <c r="BW2464" s="130"/>
      <c r="BX2464" s="130"/>
      <c r="BY2464" s="130"/>
      <c r="BZ2464" s="130"/>
      <c r="CA2464" s="130"/>
      <c r="CB2464" s="130"/>
    </row>
    <row r="2465" spans="1:97" s="35" customFormat="1" ht="11.25" customHeight="1">
      <c r="A2465" s="263"/>
      <c r="B2465" s="972"/>
      <c r="C2465" s="973"/>
      <c r="D2465" s="974"/>
      <c r="E2465" s="1092" t="s">
        <v>1109</v>
      </c>
      <c r="F2465" s="1093"/>
      <c r="G2465" s="994" t="s">
        <v>1110</v>
      </c>
      <c r="H2465" s="994"/>
      <c r="I2465" s="994"/>
      <c r="J2465" s="994"/>
      <c r="K2465" s="994"/>
      <c r="L2465" s="994"/>
      <c r="M2465" s="994"/>
      <c r="N2465" s="994"/>
      <c r="O2465" s="994"/>
      <c r="P2465" s="994"/>
      <c r="Q2465" s="994"/>
      <c r="R2465" s="994"/>
      <c r="S2465" s="994"/>
      <c r="T2465" s="994"/>
      <c r="U2465" s="994"/>
      <c r="V2465" s="994"/>
      <c r="W2465" s="994"/>
      <c r="X2465" s="994"/>
      <c r="Y2465" s="994"/>
      <c r="Z2465" s="994"/>
      <c r="AA2465" s="994"/>
      <c r="AB2465" s="994"/>
      <c r="AC2465" s="994"/>
      <c r="AD2465" s="994"/>
      <c r="AE2465" s="994"/>
      <c r="AF2465" s="994"/>
      <c r="AG2465" s="994"/>
      <c r="AH2465" s="994"/>
      <c r="AI2465" s="994"/>
      <c r="AJ2465" s="994"/>
      <c r="AK2465" s="994"/>
      <c r="AL2465" s="994"/>
      <c r="AM2465" s="994"/>
      <c r="AN2465" s="994"/>
      <c r="AO2465" s="994"/>
      <c r="AP2465" s="994"/>
      <c r="AQ2465" s="994"/>
      <c r="AR2465" s="994"/>
      <c r="AS2465" s="994"/>
      <c r="AT2465" s="994"/>
      <c r="AU2465" s="994"/>
      <c r="AV2465" s="994"/>
      <c r="AW2465" s="994"/>
      <c r="AX2465" s="994"/>
      <c r="AY2465" s="994"/>
      <c r="AZ2465" s="994"/>
      <c r="BA2465" s="994"/>
      <c r="BB2465" s="994"/>
      <c r="BC2465" s="994"/>
      <c r="BD2465" s="994"/>
      <c r="BE2465" s="994"/>
      <c r="BF2465" s="995"/>
      <c r="BG2465" s="899"/>
      <c r="BH2465" s="900"/>
      <c r="BI2465" s="900"/>
      <c r="BJ2465" s="900"/>
      <c r="BK2465" s="900"/>
      <c r="BL2465" s="901"/>
      <c r="BM2465" s="130"/>
      <c r="BN2465" s="130"/>
      <c r="BO2465" s="130"/>
      <c r="BP2465" s="130"/>
      <c r="BQ2465" s="130"/>
      <c r="BR2465" s="130"/>
      <c r="BS2465" s="130"/>
      <c r="BT2465" s="130"/>
      <c r="BU2465" s="130"/>
      <c r="BV2465" s="130"/>
      <c r="BW2465" s="130"/>
      <c r="BX2465" s="130"/>
      <c r="BY2465" s="130"/>
      <c r="BZ2465" s="130"/>
      <c r="CA2465" s="130"/>
      <c r="CB2465" s="130"/>
    </row>
    <row r="2466" spans="1:97" s="35" customFormat="1" ht="11.25" customHeight="1">
      <c r="A2466" s="263"/>
      <c r="B2466" s="972"/>
      <c r="C2466" s="973"/>
      <c r="D2466" s="974"/>
      <c r="E2466" s="1094"/>
      <c r="F2466" s="1095"/>
      <c r="G2466" s="1096"/>
      <c r="H2466" s="1096"/>
      <c r="I2466" s="1096"/>
      <c r="J2466" s="1096"/>
      <c r="K2466" s="1096"/>
      <c r="L2466" s="1096"/>
      <c r="M2466" s="1096"/>
      <c r="N2466" s="1096"/>
      <c r="O2466" s="1096"/>
      <c r="P2466" s="1096"/>
      <c r="Q2466" s="1096"/>
      <c r="R2466" s="1096"/>
      <c r="S2466" s="1096"/>
      <c r="T2466" s="1096"/>
      <c r="U2466" s="1096"/>
      <c r="V2466" s="1096"/>
      <c r="W2466" s="1096"/>
      <c r="X2466" s="1096"/>
      <c r="Y2466" s="1096"/>
      <c r="Z2466" s="1096"/>
      <c r="AA2466" s="1096"/>
      <c r="AB2466" s="1096"/>
      <c r="AC2466" s="1096"/>
      <c r="AD2466" s="1096"/>
      <c r="AE2466" s="1096"/>
      <c r="AF2466" s="1096"/>
      <c r="AG2466" s="1096"/>
      <c r="AH2466" s="1096"/>
      <c r="AI2466" s="1096"/>
      <c r="AJ2466" s="1096"/>
      <c r="AK2466" s="1096"/>
      <c r="AL2466" s="1096"/>
      <c r="AM2466" s="1096"/>
      <c r="AN2466" s="1096"/>
      <c r="AO2466" s="1096"/>
      <c r="AP2466" s="1096"/>
      <c r="AQ2466" s="1096"/>
      <c r="AR2466" s="1096"/>
      <c r="AS2466" s="1096"/>
      <c r="AT2466" s="1096"/>
      <c r="AU2466" s="1096"/>
      <c r="AV2466" s="1096"/>
      <c r="AW2466" s="1096"/>
      <c r="AX2466" s="1096"/>
      <c r="AY2466" s="1096"/>
      <c r="AZ2466" s="1096"/>
      <c r="BA2466" s="1096"/>
      <c r="BB2466" s="1096"/>
      <c r="BC2466" s="1096"/>
      <c r="BD2466" s="1096"/>
      <c r="BE2466" s="1096"/>
      <c r="BF2466" s="1097"/>
      <c r="BG2466" s="905"/>
      <c r="BH2466" s="906"/>
      <c r="BI2466" s="906"/>
      <c r="BJ2466" s="906"/>
      <c r="BK2466" s="906"/>
      <c r="BL2466" s="907"/>
      <c r="BM2466" s="130"/>
      <c r="BN2466" s="130"/>
      <c r="BO2466" s="130"/>
      <c r="BP2466" s="130"/>
      <c r="BQ2466" s="130"/>
      <c r="BR2466" s="130"/>
      <c r="BS2466" s="130"/>
      <c r="BT2466" s="130"/>
      <c r="BU2466" s="130"/>
      <c r="BV2466" s="130"/>
      <c r="BW2466" s="130"/>
      <c r="BX2466" s="130"/>
      <c r="BY2466" s="130"/>
      <c r="BZ2466" s="130"/>
      <c r="CA2466" s="130"/>
      <c r="CB2466" s="130"/>
    </row>
    <row r="2467" spans="1:97" s="35" customFormat="1" ht="11.25" customHeight="1">
      <c r="A2467" s="263"/>
      <c r="B2467" s="972"/>
      <c r="C2467" s="973"/>
      <c r="D2467" s="974"/>
      <c r="E2467" s="1092" t="s">
        <v>1108</v>
      </c>
      <c r="F2467" s="1093"/>
      <c r="G2467" s="994" t="s">
        <v>1111</v>
      </c>
      <c r="H2467" s="994"/>
      <c r="I2467" s="994"/>
      <c r="J2467" s="994"/>
      <c r="K2467" s="994"/>
      <c r="L2467" s="994"/>
      <c r="M2467" s="994"/>
      <c r="N2467" s="994"/>
      <c r="O2467" s="994"/>
      <c r="P2467" s="994"/>
      <c r="Q2467" s="994"/>
      <c r="R2467" s="994"/>
      <c r="S2467" s="994"/>
      <c r="T2467" s="994"/>
      <c r="U2467" s="994"/>
      <c r="V2467" s="994"/>
      <c r="W2467" s="994"/>
      <c r="X2467" s="994"/>
      <c r="Y2467" s="994"/>
      <c r="Z2467" s="994"/>
      <c r="AA2467" s="994"/>
      <c r="AB2467" s="994"/>
      <c r="AC2467" s="994"/>
      <c r="AD2467" s="994"/>
      <c r="AE2467" s="994"/>
      <c r="AF2467" s="994"/>
      <c r="AG2467" s="994"/>
      <c r="AH2467" s="994"/>
      <c r="AI2467" s="994"/>
      <c r="AJ2467" s="994"/>
      <c r="AK2467" s="994"/>
      <c r="AL2467" s="994"/>
      <c r="AM2467" s="994"/>
      <c r="AN2467" s="994"/>
      <c r="AO2467" s="994"/>
      <c r="AP2467" s="994"/>
      <c r="AQ2467" s="994"/>
      <c r="AR2467" s="994"/>
      <c r="AS2467" s="994"/>
      <c r="AT2467" s="994"/>
      <c r="AU2467" s="994"/>
      <c r="AV2467" s="994"/>
      <c r="AW2467" s="994"/>
      <c r="AX2467" s="994"/>
      <c r="AY2467" s="994"/>
      <c r="AZ2467" s="994"/>
      <c r="BA2467" s="994"/>
      <c r="BB2467" s="994"/>
      <c r="BC2467" s="994"/>
      <c r="BD2467" s="994"/>
      <c r="BE2467" s="994"/>
      <c r="BF2467" s="995"/>
      <c r="BG2467" s="902"/>
      <c r="BH2467" s="903"/>
      <c r="BI2467" s="903"/>
      <c r="BJ2467" s="903"/>
      <c r="BK2467" s="903"/>
      <c r="BL2467" s="904"/>
      <c r="BM2467" s="130"/>
      <c r="BN2467" s="130"/>
      <c r="BO2467" s="130"/>
      <c r="BP2467" s="130"/>
      <c r="BQ2467" s="130"/>
      <c r="BR2467" s="130"/>
      <c r="BS2467" s="130"/>
      <c r="BT2467" s="130"/>
      <c r="BU2467" s="130"/>
      <c r="BV2467" s="130"/>
      <c r="BW2467" s="130"/>
      <c r="BX2467" s="130"/>
      <c r="BY2467" s="130"/>
      <c r="BZ2467" s="130"/>
      <c r="CA2467" s="130"/>
      <c r="CB2467" s="130"/>
    </row>
    <row r="2468" spans="1:97" s="35" customFormat="1" ht="11.25" customHeight="1">
      <c r="A2468" s="263"/>
      <c r="B2468" s="972"/>
      <c r="C2468" s="973"/>
      <c r="D2468" s="974"/>
      <c r="E2468" s="1094"/>
      <c r="F2468" s="1095"/>
      <c r="G2468" s="1096"/>
      <c r="H2468" s="1096"/>
      <c r="I2468" s="1096"/>
      <c r="J2468" s="1096"/>
      <c r="K2468" s="1096"/>
      <c r="L2468" s="1096"/>
      <c r="M2468" s="1096"/>
      <c r="N2468" s="1096"/>
      <c r="O2468" s="1096"/>
      <c r="P2468" s="1096"/>
      <c r="Q2468" s="1096"/>
      <c r="R2468" s="1096"/>
      <c r="S2468" s="1096"/>
      <c r="T2468" s="1096"/>
      <c r="U2468" s="1096"/>
      <c r="V2468" s="1096"/>
      <c r="W2468" s="1096"/>
      <c r="X2468" s="1096"/>
      <c r="Y2468" s="1096"/>
      <c r="Z2468" s="1096"/>
      <c r="AA2468" s="1096"/>
      <c r="AB2468" s="1096"/>
      <c r="AC2468" s="1096"/>
      <c r="AD2468" s="1096"/>
      <c r="AE2468" s="1096"/>
      <c r="AF2468" s="1096"/>
      <c r="AG2468" s="1096"/>
      <c r="AH2468" s="1096"/>
      <c r="AI2468" s="1096"/>
      <c r="AJ2468" s="1096"/>
      <c r="AK2468" s="1096"/>
      <c r="AL2468" s="1096"/>
      <c r="AM2468" s="1096"/>
      <c r="AN2468" s="1096"/>
      <c r="AO2468" s="1096"/>
      <c r="AP2468" s="1096"/>
      <c r="AQ2468" s="1096"/>
      <c r="AR2468" s="1096"/>
      <c r="AS2468" s="1096"/>
      <c r="AT2468" s="1096"/>
      <c r="AU2468" s="1096"/>
      <c r="AV2468" s="1096"/>
      <c r="AW2468" s="1096"/>
      <c r="AX2468" s="1096"/>
      <c r="AY2468" s="1096"/>
      <c r="AZ2468" s="1096"/>
      <c r="BA2468" s="1096"/>
      <c r="BB2468" s="1096"/>
      <c r="BC2468" s="1096"/>
      <c r="BD2468" s="1096"/>
      <c r="BE2468" s="1096"/>
      <c r="BF2468" s="1097"/>
      <c r="BG2468" s="905"/>
      <c r="BH2468" s="906"/>
      <c r="BI2468" s="906"/>
      <c r="BJ2468" s="906"/>
      <c r="BK2468" s="906"/>
      <c r="BL2468" s="907"/>
      <c r="BM2468" s="130"/>
      <c r="BN2468" s="130"/>
      <c r="BO2468" s="130"/>
      <c r="BP2468" s="130"/>
      <c r="BQ2468" s="130"/>
      <c r="BR2468" s="130"/>
      <c r="BS2468" s="130"/>
      <c r="BT2468" s="130"/>
      <c r="BU2468" s="130"/>
      <c r="BV2468" s="130"/>
      <c r="BW2468" s="130"/>
      <c r="BX2468" s="130"/>
      <c r="BY2468" s="130"/>
      <c r="BZ2468" s="130"/>
      <c r="CA2468" s="130"/>
      <c r="CB2468" s="130"/>
    </row>
    <row r="2469" spans="1:97" s="35" customFormat="1" ht="11.25" customHeight="1">
      <c r="A2469" s="263"/>
      <c r="B2469" s="972"/>
      <c r="C2469" s="973"/>
      <c r="D2469" s="974"/>
      <c r="E2469" s="1092" t="s">
        <v>1107</v>
      </c>
      <c r="F2469" s="1093"/>
      <c r="G2469" s="994" t="s">
        <v>1112</v>
      </c>
      <c r="H2469" s="994"/>
      <c r="I2469" s="994"/>
      <c r="J2469" s="994"/>
      <c r="K2469" s="994"/>
      <c r="L2469" s="994"/>
      <c r="M2469" s="994"/>
      <c r="N2469" s="994"/>
      <c r="O2469" s="994"/>
      <c r="P2469" s="994"/>
      <c r="Q2469" s="994"/>
      <c r="R2469" s="994"/>
      <c r="S2469" s="994"/>
      <c r="T2469" s="994"/>
      <c r="U2469" s="994"/>
      <c r="V2469" s="994"/>
      <c r="W2469" s="994"/>
      <c r="X2469" s="994"/>
      <c r="Y2469" s="994"/>
      <c r="Z2469" s="994"/>
      <c r="AA2469" s="994"/>
      <c r="AB2469" s="994"/>
      <c r="AC2469" s="994"/>
      <c r="AD2469" s="994"/>
      <c r="AE2469" s="994"/>
      <c r="AF2469" s="994"/>
      <c r="AG2469" s="994"/>
      <c r="AH2469" s="994"/>
      <c r="AI2469" s="994"/>
      <c r="AJ2469" s="994"/>
      <c r="AK2469" s="994"/>
      <c r="AL2469" s="994"/>
      <c r="AM2469" s="994"/>
      <c r="AN2469" s="994"/>
      <c r="AO2469" s="994"/>
      <c r="AP2469" s="994"/>
      <c r="AQ2469" s="994"/>
      <c r="AR2469" s="994"/>
      <c r="AS2469" s="994"/>
      <c r="AT2469" s="994"/>
      <c r="AU2469" s="994"/>
      <c r="AV2469" s="994"/>
      <c r="AW2469" s="994"/>
      <c r="AX2469" s="994"/>
      <c r="AY2469" s="994"/>
      <c r="AZ2469" s="994"/>
      <c r="BA2469" s="994"/>
      <c r="BB2469" s="994"/>
      <c r="BC2469" s="994"/>
      <c r="BD2469" s="994"/>
      <c r="BE2469" s="994"/>
      <c r="BF2469" s="995"/>
      <c r="BG2469" s="902"/>
      <c r="BH2469" s="903"/>
      <c r="BI2469" s="903"/>
      <c r="BJ2469" s="903"/>
      <c r="BK2469" s="903"/>
      <c r="BL2469" s="904"/>
      <c r="BM2469" s="130"/>
      <c r="BN2469" s="130"/>
      <c r="BO2469" s="130"/>
      <c r="BP2469" s="130"/>
      <c r="BQ2469" s="130"/>
      <c r="BR2469" s="130"/>
      <c r="BS2469" s="130"/>
      <c r="BT2469" s="130"/>
      <c r="BU2469" s="130"/>
      <c r="BV2469" s="130"/>
      <c r="BW2469" s="130"/>
      <c r="BX2469" s="130"/>
      <c r="BY2469" s="130"/>
      <c r="BZ2469" s="130"/>
      <c r="CA2469" s="130"/>
      <c r="CB2469" s="130"/>
    </row>
    <row r="2470" spans="1:97" s="35" customFormat="1" ht="15.75" customHeight="1">
      <c r="A2470" s="263"/>
      <c r="B2470" s="975"/>
      <c r="C2470" s="976"/>
      <c r="D2470" s="977"/>
      <c r="E2470" s="1594"/>
      <c r="F2470" s="1376"/>
      <c r="G2470" s="938"/>
      <c r="H2470" s="938"/>
      <c r="I2470" s="938"/>
      <c r="J2470" s="938"/>
      <c r="K2470" s="938"/>
      <c r="L2470" s="938"/>
      <c r="M2470" s="938"/>
      <c r="N2470" s="938"/>
      <c r="O2470" s="938"/>
      <c r="P2470" s="938"/>
      <c r="Q2470" s="938"/>
      <c r="R2470" s="938"/>
      <c r="S2470" s="938"/>
      <c r="T2470" s="938"/>
      <c r="U2470" s="938"/>
      <c r="V2470" s="938"/>
      <c r="W2470" s="938"/>
      <c r="X2470" s="938"/>
      <c r="Y2470" s="938"/>
      <c r="Z2470" s="938"/>
      <c r="AA2470" s="938"/>
      <c r="AB2470" s="938"/>
      <c r="AC2470" s="938"/>
      <c r="AD2470" s="938"/>
      <c r="AE2470" s="938"/>
      <c r="AF2470" s="938"/>
      <c r="AG2470" s="938"/>
      <c r="AH2470" s="938"/>
      <c r="AI2470" s="938"/>
      <c r="AJ2470" s="938"/>
      <c r="AK2470" s="938"/>
      <c r="AL2470" s="938"/>
      <c r="AM2470" s="938"/>
      <c r="AN2470" s="938"/>
      <c r="AO2470" s="938"/>
      <c r="AP2470" s="938"/>
      <c r="AQ2470" s="938"/>
      <c r="AR2470" s="938"/>
      <c r="AS2470" s="938"/>
      <c r="AT2470" s="938"/>
      <c r="AU2470" s="938"/>
      <c r="AV2470" s="938"/>
      <c r="AW2470" s="938"/>
      <c r="AX2470" s="938"/>
      <c r="AY2470" s="938"/>
      <c r="AZ2470" s="938"/>
      <c r="BA2470" s="938"/>
      <c r="BB2470" s="938"/>
      <c r="BC2470" s="938"/>
      <c r="BD2470" s="938"/>
      <c r="BE2470" s="938"/>
      <c r="BF2470" s="939"/>
      <c r="BG2470" s="905"/>
      <c r="BH2470" s="906"/>
      <c r="BI2470" s="906"/>
      <c r="BJ2470" s="906"/>
      <c r="BK2470" s="906"/>
      <c r="BL2470" s="907"/>
      <c r="BM2470" s="130"/>
      <c r="BN2470" s="130"/>
      <c r="BO2470" s="130"/>
      <c r="BP2470" s="130"/>
      <c r="BQ2470" s="130"/>
      <c r="BR2470" s="130"/>
      <c r="BS2470" s="130"/>
      <c r="BT2470" s="130"/>
      <c r="BU2470" s="130"/>
      <c r="BV2470" s="130"/>
      <c r="BW2470" s="130"/>
      <c r="BX2470" s="130"/>
      <c r="BY2470" s="130"/>
      <c r="BZ2470" s="130"/>
      <c r="CA2470" s="130"/>
      <c r="CB2470" s="130"/>
    </row>
    <row r="2471" spans="1:97" s="15" customFormat="1" ht="18" customHeight="1">
      <c r="A2471" s="113"/>
      <c r="B2471" s="925" t="s">
        <v>1580</v>
      </c>
      <c r="C2471" s="926"/>
      <c r="D2471" s="926"/>
      <c r="E2471" s="926"/>
      <c r="F2471" s="926"/>
      <c r="G2471" s="926"/>
      <c r="H2471" s="926"/>
      <c r="I2471" s="926"/>
      <c r="J2471" s="926"/>
      <c r="K2471" s="926"/>
      <c r="L2471" s="926"/>
      <c r="M2471" s="926"/>
      <c r="N2471" s="926"/>
      <c r="O2471" s="926"/>
      <c r="P2471" s="926"/>
      <c r="Q2471" s="926"/>
      <c r="R2471" s="926"/>
      <c r="S2471" s="926"/>
      <c r="T2471" s="926"/>
      <c r="U2471" s="926"/>
      <c r="V2471" s="926"/>
      <c r="W2471" s="926"/>
      <c r="X2471" s="926"/>
      <c r="Y2471" s="926"/>
      <c r="Z2471" s="926"/>
      <c r="AA2471" s="926"/>
      <c r="AB2471" s="926"/>
      <c r="AC2471" s="926"/>
      <c r="AD2471" s="926"/>
      <c r="AE2471" s="926"/>
      <c r="AF2471" s="926"/>
      <c r="AG2471" s="926"/>
      <c r="AH2471" s="926"/>
      <c r="AI2471" s="926"/>
      <c r="AJ2471" s="926"/>
      <c r="AK2471" s="926"/>
      <c r="AL2471" s="926"/>
      <c r="AM2471" s="926"/>
      <c r="AN2471" s="926"/>
      <c r="AO2471" s="926"/>
      <c r="AP2471" s="926"/>
      <c r="AQ2471" s="926"/>
      <c r="AR2471" s="926"/>
      <c r="AS2471" s="926"/>
      <c r="AT2471" s="926"/>
      <c r="AU2471" s="926"/>
      <c r="AV2471" s="926"/>
      <c r="AW2471" s="926"/>
      <c r="AX2471" s="926"/>
      <c r="AY2471" s="926"/>
      <c r="AZ2471" s="926"/>
      <c r="BA2471" s="926"/>
      <c r="BB2471" s="926"/>
      <c r="BC2471" s="926"/>
      <c r="BD2471" s="926"/>
      <c r="BE2471" s="926"/>
      <c r="BF2471" s="926"/>
      <c r="BG2471" s="1121"/>
      <c r="BH2471" s="1121"/>
      <c r="BI2471" s="1121"/>
      <c r="BJ2471" s="1121"/>
      <c r="BK2471" s="1121"/>
      <c r="BL2471" s="1122"/>
      <c r="BM2471" s="103"/>
      <c r="BN2471" s="103"/>
      <c r="BO2471" s="103"/>
      <c r="BP2471" s="103"/>
      <c r="BQ2471" s="103"/>
      <c r="BR2471" s="103"/>
      <c r="BS2471" s="103"/>
      <c r="BT2471" s="103"/>
      <c r="BU2471" s="103"/>
    </row>
    <row r="2472" spans="1:97" s="15" customFormat="1" ht="12.75" customHeight="1">
      <c r="A2472" s="316"/>
      <c r="B2472" s="969" t="s">
        <v>51</v>
      </c>
      <c r="C2472" s="970"/>
      <c r="D2472" s="971"/>
      <c r="E2472" s="1338" t="s">
        <v>1113</v>
      </c>
      <c r="F2472" s="1338"/>
      <c r="G2472" s="1338"/>
      <c r="H2472" s="1338"/>
      <c r="I2472" s="1338"/>
      <c r="J2472" s="1338"/>
      <c r="K2472" s="1338"/>
      <c r="L2472" s="1338"/>
      <c r="M2472" s="1338"/>
      <c r="N2472" s="1338"/>
      <c r="O2472" s="1338"/>
      <c r="P2472" s="1338"/>
      <c r="Q2472" s="1338"/>
      <c r="R2472" s="1338"/>
      <c r="S2472" s="1338"/>
      <c r="T2472" s="1338"/>
      <c r="U2472" s="1338"/>
      <c r="V2472" s="1338"/>
      <c r="W2472" s="1338"/>
      <c r="X2472" s="1338"/>
      <c r="Y2472" s="1338"/>
      <c r="Z2472" s="1338"/>
      <c r="AA2472" s="1338"/>
      <c r="AB2472" s="1338"/>
      <c r="AC2472" s="1338"/>
      <c r="AD2472" s="1338"/>
      <c r="AE2472" s="1338"/>
      <c r="AF2472" s="1338"/>
      <c r="AG2472" s="1338"/>
      <c r="AH2472" s="1338"/>
      <c r="AI2472" s="1338"/>
      <c r="AJ2472" s="1338"/>
      <c r="AK2472" s="1338"/>
      <c r="AL2472" s="1338"/>
      <c r="AM2472" s="1338"/>
      <c r="AN2472" s="1338"/>
      <c r="AO2472" s="1338"/>
      <c r="AP2472" s="1338"/>
      <c r="AQ2472" s="1338"/>
      <c r="AR2472" s="1338"/>
      <c r="AS2472" s="1338"/>
      <c r="AT2472" s="1338"/>
      <c r="AU2472" s="1338"/>
      <c r="AV2472" s="1338"/>
      <c r="AW2472" s="1338"/>
      <c r="AX2472" s="1338"/>
      <c r="AY2472" s="1338"/>
      <c r="AZ2472" s="1338"/>
      <c r="BA2472" s="1338"/>
      <c r="BB2472" s="1338"/>
      <c r="BC2472" s="1338"/>
      <c r="BD2472" s="1338"/>
      <c r="BE2472" s="1338"/>
      <c r="BF2472" s="1338"/>
      <c r="BG2472" s="966"/>
      <c r="BH2472" s="966"/>
      <c r="BI2472" s="966"/>
      <c r="BJ2472" s="966"/>
      <c r="BK2472" s="966"/>
      <c r="BL2472" s="966"/>
      <c r="BM2472" s="103"/>
      <c r="BN2472" s="103"/>
      <c r="BO2472" s="103"/>
      <c r="BP2472" s="103"/>
      <c r="BQ2472" s="103"/>
      <c r="BR2472" s="103"/>
      <c r="BS2472" s="103"/>
      <c r="BT2472" s="103"/>
      <c r="BU2472" s="103"/>
      <c r="BV2472" s="103"/>
      <c r="BW2472" s="103"/>
      <c r="BX2472" s="103"/>
      <c r="BY2472" s="103"/>
      <c r="BZ2472" s="103"/>
      <c r="CA2472" s="103"/>
    </row>
    <row r="2473" spans="1:97" s="15" customFormat="1" ht="12.75" customHeight="1">
      <c r="A2473" s="316"/>
      <c r="B2473" s="972"/>
      <c r="C2473" s="973"/>
      <c r="D2473" s="974"/>
      <c r="E2473" s="1341"/>
      <c r="F2473" s="1341"/>
      <c r="G2473" s="1341"/>
      <c r="H2473" s="1341"/>
      <c r="I2473" s="1341"/>
      <c r="J2473" s="1341"/>
      <c r="K2473" s="1341"/>
      <c r="L2473" s="1341"/>
      <c r="M2473" s="1341"/>
      <c r="N2473" s="1341"/>
      <c r="O2473" s="1341"/>
      <c r="P2473" s="1341"/>
      <c r="Q2473" s="1341"/>
      <c r="R2473" s="1341"/>
      <c r="S2473" s="1341"/>
      <c r="T2473" s="1341"/>
      <c r="U2473" s="1341"/>
      <c r="V2473" s="1341"/>
      <c r="W2473" s="1341"/>
      <c r="X2473" s="1341"/>
      <c r="Y2473" s="1341"/>
      <c r="Z2473" s="1341"/>
      <c r="AA2473" s="1341"/>
      <c r="AB2473" s="1341"/>
      <c r="AC2473" s="1341"/>
      <c r="AD2473" s="1341"/>
      <c r="AE2473" s="1341"/>
      <c r="AF2473" s="1341"/>
      <c r="AG2473" s="1341"/>
      <c r="AH2473" s="1341"/>
      <c r="AI2473" s="1341"/>
      <c r="AJ2473" s="1341"/>
      <c r="AK2473" s="1341"/>
      <c r="AL2473" s="1341"/>
      <c r="AM2473" s="1341"/>
      <c r="AN2473" s="1341"/>
      <c r="AO2473" s="1341"/>
      <c r="AP2473" s="1341"/>
      <c r="AQ2473" s="1341"/>
      <c r="AR2473" s="1341"/>
      <c r="AS2473" s="1341"/>
      <c r="AT2473" s="1341"/>
      <c r="AU2473" s="1341"/>
      <c r="AV2473" s="1341"/>
      <c r="AW2473" s="1341"/>
      <c r="AX2473" s="1341"/>
      <c r="AY2473" s="1341"/>
      <c r="AZ2473" s="1341"/>
      <c r="BA2473" s="1341"/>
      <c r="BB2473" s="1341"/>
      <c r="BC2473" s="1341"/>
      <c r="BD2473" s="1341"/>
      <c r="BE2473" s="1341"/>
      <c r="BF2473" s="1341"/>
      <c r="BG2473" s="966"/>
      <c r="BH2473" s="966"/>
      <c r="BI2473" s="966"/>
      <c r="BJ2473" s="966"/>
      <c r="BK2473" s="966"/>
      <c r="BL2473" s="966"/>
      <c r="BM2473" s="103"/>
      <c r="BN2473" s="103"/>
      <c r="BO2473" s="103"/>
      <c r="BP2473" s="103"/>
      <c r="BQ2473" s="103"/>
      <c r="BR2473" s="103"/>
      <c r="BS2473" s="103"/>
      <c r="BT2473" s="103"/>
      <c r="BU2473" s="103"/>
      <c r="BV2473" s="103"/>
      <c r="BW2473" s="103"/>
      <c r="BX2473" s="103"/>
      <c r="BY2473" s="103"/>
      <c r="BZ2473" s="103"/>
      <c r="CA2473" s="103"/>
    </row>
    <row r="2474" spans="1:97" s="15" customFormat="1" ht="12.75" customHeight="1">
      <c r="A2474" s="316"/>
      <c r="B2474" s="972"/>
      <c r="C2474" s="973"/>
      <c r="D2474" s="974"/>
      <c r="E2474" s="1341"/>
      <c r="F2474" s="1341"/>
      <c r="G2474" s="1341"/>
      <c r="H2474" s="1341"/>
      <c r="I2474" s="1341"/>
      <c r="J2474" s="1341"/>
      <c r="K2474" s="1341"/>
      <c r="L2474" s="1341"/>
      <c r="M2474" s="1341"/>
      <c r="N2474" s="1341"/>
      <c r="O2474" s="1341"/>
      <c r="P2474" s="1341"/>
      <c r="Q2474" s="1341"/>
      <c r="R2474" s="1341"/>
      <c r="S2474" s="1341"/>
      <c r="T2474" s="1341"/>
      <c r="U2474" s="1341"/>
      <c r="V2474" s="1341"/>
      <c r="W2474" s="1341"/>
      <c r="X2474" s="1341"/>
      <c r="Y2474" s="1341"/>
      <c r="Z2474" s="1341"/>
      <c r="AA2474" s="1341"/>
      <c r="AB2474" s="1341"/>
      <c r="AC2474" s="1341"/>
      <c r="AD2474" s="1341"/>
      <c r="AE2474" s="1341"/>
      <c r="AF2474" s="1341"/>
      <c r="AG2474" s="1341"/>
      <c r="AH2474" s="1341"/>
      <c r="AI2474" s="1341"/>
      <c r="AJ2474" s="1341"/>
      <c r="AK2474" s="1341"/>
      <c r="AL2474" s="1341"/>
      <c r="AM2474" s="1341"/>
      <c r="AN2474" s="1341"/>
      <c r="AO2474" s="1341"/>
      <c r="AP2474" s="1341"/>
      <c r="AQ2474" s="1341"/>
      <c r="AR2474" s="1341"/>
      <c r="AS2474" s="1341"/>
      <c r="AT2474" s="1341"/>
      <c r="AU2474" s="1341"/>
      <c r="AV2474" s="1341"/>
      <c r="AW2474" s="1341"/>
      <c r="AX2474" s="1341"/>
      <c r="AY2474" s="1341"/>
      <c r="AZ2474" s="1341"/>
      <c r="BA2474" s="1341"/>
      <c r="BB2474" s="1341"/>
      <c r="BC2474" s="1341"/>
      <c r="BD2474" s="1341"/>
      <c r="BE2474" s="1341"/>
      <c r="BF2474" s="1341"/>
      <c r="BG2474" s="966"/>
      <c r="BH2474" s="966"/>
      <c r="BI2474" s="966"/>
      <c r="BJ2474" s="966"/>
      <c r="BK2474" s="966"/>
      <c r="BL2474" s="966"/>
      <c r="BM2474" s="103"/>
      <c r="BN2474" s="103"/>
      <c r="BO2474" s="103"/>
      <c r="BP2474" s="103"/>
      <c r="BQ2474" s="103"/>
      <c r="BR2474" s="103"/>
      <c r="BS2474" s="103"/>
      <c r="BT2474" s="103"/>
      <c r="BU2474" s="103"/>
      <c r="BV2474" s="103"/>
      <c r="BW2474" s="103"/>
      <c r="BX2474" s="103"/>
      <c r="BY2474" s="103"/>
      <c r="BZ2474" s="103"/>
      <c r="CA2474" s="103"/>
    </row>
    <row r="2475" spans="1:97" s="15" customFormat="1" ht="12.75" customHeight="1">
      <c r="A2475" s="316"/>
      <c r="B2475" s="972"/>
      <c r="C2475" s="973"/>
      <c r="D2475" s="974"/>
      <c r="E2475" s="920" t="s">
        <v>396</v>
      </c>
      <c r="F2475" s="921"/>
      <c r="G2475" s="912" t="s">
        <v>441</v>
      </c>
      <c r="H2475" s="912"/>
      <c r="I2475" s="912"/>
      <c r="J2475" s="912"/>
      <c r="K2475" s="912"/>
      <c r="L2475" s="912"/>
      <c r="M2475" s="912"/>
      <c r="N2475" s="912"/>
      <c r="O2475" s="912"/>
      <c r="P2475" s="912"/>
      <c r="Q2475" s="912"/>
      <c r="R2475" s="912"/>
      <c r="S2475" s="912"/>
      <c r="T2475" s="912"/>
      <c r="U2475" s="912"/>
      <c r="V2475" s="912"/>
      <c r="W2475" s="912"/>
      <c r="X2475" s="912"/>
      <c r="Y2475" s="912"/>
      <c r="Z2475" s="912"/>
      <c r="AA2475" s="912"/>
      <c r="AB2475" s="912"/>
      <c r="AC2475" s="912"/>
      <c r="AD2475" s="912"/>
      <c r="AE2475" s="912"/>
      <c r="AF2475" s="912"/>
      <c r="AG2475" s="912"/>
      <c r="AH2475" s="912"/>
      <c r="AI2475" s="912"/>
      <c r="AJ2475" s="912"/>
      <c r="AK2475" s="912"/>
      <c r="AL2475" s="912"/>
      <c r="AM2475" s="912"/>
      <c r="AN2475" s="912"/>
      <c r="AO2475" s="912"/>
      <c r="AP2475" s="912"/>
      <c r="AQ2475" s="912"/>
      <c r="AR2475" s="912"/>
      <c r="AS2475" s="912"/>
      <c r="AT2475" s="912"/>
      <c r="AU2475" s="912"/>
      <c r="AV2475" s="912"/>
      <c r="AW2475" s="912"/>
      <c r="AX2475" s="912"/>
      <c r="AY2475" s="912"/>
      <c r="AZ2475" s="912"/>
      <c r="BA2475" s="912"/>
      <c r="BB2475" s="912"/>
      <c r="BC2475" s="912"/>
      <c r="BD2475" s="912"/>
      <c r="BE2475" s="912"/>
      <c r="BF2475" s="913"/>
      <c r="BG2475" s="966"/>
      <c r="BH2475" s="966"/>
      <c r="BI2475" s="966"/>
      <c r="BJ2475" s="966"/>
      <c r="BK2475" s="966"/>
      <c r="BL2475" s="966"/>
      <c r="BM2475" s="103"/>
      <c r="BN2475" s="103"/>
      <c r="BO2475" s="103"/>
      <c r="BP2475" s="103"/>
      <c r="BQ2475" s="103"/>
      <c r="BR2475" s="103"/>
      <c r="BS2475" s="103"/>
      <c r="BT2475" s="103"/>
      <c r="BU2475" s="103"/>
      <c r="BV2475" s="103"/>
      <c r="BW2475" s="103"/>
      <c r="BX2475" s="103"/>
      <c r="BY2475" s="103"/>
      <c r="BZ2475" s="103"/>
      <c r="CA2475" s="103"/>
    </row>
    <row r="2476" spans="1:97" s="15" customFormat="1" ht="5.25" customHeight="1">
      <c r="A2476" s="316"/>
      <c r="B2476" s="975"/>
      <c r="C2476" s="976"/>
      <c r="D2476" s="977"/>
      <c r="E2476" s="1087"/>
      <c r="F2476" s="1087"/>
      <c r="G2476" s="915"/>
      <c r="H2476" s="915"/>
      <c r="I2476" s="915"/>
      <c r="J2476" s="915"/>
      <c r="K2476" s="915"/>
      <c r="L2476" s="915"/>
      <c r="M2476" s="915"/>
      <c r="N2476" s="915"/>
      <c r="O2476" s="915"/>
      <c r="P2476" s="915"/>
      <c r="Q2476" s="915"/>
      <c r="R2476" s="915"/>
      <c r="S2476" s="915"/>
      <c r="T2476" s="915"/>
      <c r="U2476" s="915"/>
      <c r="V2476" s="915"/>
      <c r="W2476" s="915"/>
      <c r="X2476" s="915"/>
      <c r="Y2476" s="915"/>
      <c r="Z2476" s="915"/>
      <c r="AA2476" s="915"/>
      <c r="AB2476" s="915"/>
      <c r="AC2476" s="915"/>
      <c r="AD2476" s="915"/>
      <c r="AE2476" s="915"/>
      <c r="AF2476" s="915"/>
      <c r="AG2476" s="915"/>
      <c r="AH2476" s="915"/>
      <c r="AI2476" s="915"/>
      <c r="AJ2476" s="915"/>
      <c r="AK2476" s="915"/>
      <c r="AL2476" s="915"/>
      <c r="AM2476" s="915"/>
      <c r="AN2476" s="915"/>
      <c r="AO2476" s="915"/>
      <c r="AP2476" s="915"/>
      <c r="AQ2476" s="915"/>
      <c r="AR2476" s="915"/>
      <c r="AS2476" s="915"/>
      <c r="AT2476" s="915"/>
      <c r="AU2476" s="915"/>
      <c r="AV2476" s="915"/>
      <c r="AW2476" s="915"/>
      <c r="AX2476" s="915"/>
      <c r="AY2476" s="915"/>
      <c r="AZ2476" s="915"/>
      <c r="BA2476" s="915"/>
      <c r="BB2476" s="915"/>
      <c r="BC2476" s="915"/>
      <c r="BD2476" s="915"/>
      <c r="BE2476" s="915"/>
      <c r="BF2476" s="915"/>
      <c r="BG2476" s="966"/>
      <c r="BH2476" s="966"/>
      <c r="BI2476" s="966"/>
      <c r="BJ2476" s="966"/>
      <c r="BK2476" s="966"/>
      <c r="BL2476" s="966"/>
      <c r="BM2476" s="103"/>
      <c r="BN2476" s="103"/>
      <c r="BO2476" s="103"/>
      <c r="BP2476" s="103"/>
      <c r="BQ2476" s="103"/>
      <c r="BR2476" s="103"/>
      <c r="BS2476" s="103"/>
      <c r="BT2476" s="103"/>
      <c r="BU2476" s="103"/>
      <c r="BV2476" s="103"/>
      <c r="BW2476" s="103"/>
      <c r="BX2476" s="103"/>
      <c r="BY2476" s="103"/>
      <c r="BZ2476" s="103"/>
      <c r="CA2476" s="103"/>
    </row>
    <row r="2477" spans="1:97" s="827" customFormat="1" ht="9.75" customHeight="1">
      <c r="BG2477" s="828"/>
      <c r="BH2477" s="828"/>
      <c r="BI2477" s="828"/>
      <c r="BJ2477" s="828"/>
      <c r="BK2477" s="828"/>
      <c r="BL2477" s="829"/>
      <c r="BM2477" s="829"/>
      <c r="BN2477" s="829"/>
      <c r="BO2477" s="829"/>
      <c r="BP2477" s="829"/>
      <c r="BQ2477" s="829"/>
      <c r="BR2477" s="829"/>
      <c r="BS2477" s="829"/>
      <c r="BT2477" s="829"/>
      <c r="BU2477" s="829"/>
      <c r="BV2477" s="829"/>
      <c r="BW2477" s="829"/>
      <c r="BX2477" s="829"/>
      <c r="BY2477" s="829"/>
      <c r="BZ2477" s="829"/>
      <c r="CA2477" s="829"/>
    </row>
    <row r="2478" spans="1:97" s="830" customFormat="1" ht="12.75" customHeight="1">
      <c r="B2478" s="831"/>
      <c r="C2478" s="831"/>
      <c r="D2478" s="831"/>
      <c r="E2478" s="858" t="s">
        <v>1513</v>
      </c>
      <c r="F2478" s="859"/>
      <c r="G2478" s="859"/>
      <c r="H2478" s="859"/>
      <c r="I2478" s="859"/>
      <c r="J2478" s="859"/>
      <c r="K2478" s="859"/>
      <c r="L2478" s="859"/>
      <c r="M2478" s="859"/>
      <c r="N2478" s="859"/>
      <c r="O2478" s="859"/>
      <c r="P2478" s="859"/>
      <c r="Q2478" s="859"/>
      <c r="R2478" s="859"/>
      <c r="S2478" s="859"/>
      <c r="T2478" s="859"/>
      <c r="U2478" s="859"/>
      <c r="V2478" s="859"/>
      <c r="W2478" s="859"/>
      <c r="X2478" s="859"/>
      <c r="Y2478" s="859"/>
      <c r="Z2478" s="859"/>
      <c r="AA2478" s="859"/>
      <c r="AB2478" s="859"/>
      <c r="AC2478" s="859"/>
      <c r="AD2478" s="859"/>
      <c r="AE2478" s="860"/>
      <c r="AF2478" s="864"/>
      <c r="AG2478" s="865"/>
      <c r="AH2478" s="865"/>
      <c r="AI2478" s="865"/>
      <c r="AJ2478" s="865"/>
      <c r="AK2478" s="865"/>
      <c r="AL2478" s="865"/>
      <c r="AM2478" s="865"/>
      <c r="AN2478" s="865"/>
      <c r="AO2478" s="865"/>
      <c r="AP2478" s="866"/>
      <c r="AQ2478" s="870" t="s">
        <v>1514</v>
      </c>
      <c r="AR2478" s="870"/>
      <c r="AS2478" s="870"/>
      <c r="AT2478" s="870"/>
      <c r="AU2478" s="870"/>
      <c r="AV2478" s="870"/>
      <c r="AW2478" s="870"/>
      <c r="AX2478" s="870"/>
      <c r="AY2478" s="870"/>
      <c r="AZ2478" s="870"/>
      <c r="BA2478" s="870"/>
      <c r="BB2478" s="870"/>
      <c r="BC2478" s="870"/>
      <c r="BD2478" s="870"/>
      <c r="BE2478" s="870"/>
      <c r="BF2478" s="870"/>
      <c r="BG2478" s="832"/>
      <c r="BH2478" s="832"/>
      <c r="BI2478" s="832"/>
      <c r="BJ2478" s="832"/>
      <c r="BK2478" s="832"/>
      <c r="BL2478" s="832"/>
      <c r="BM2478" s="857" t="s">
        <v>82</v>
      </c>
      <c r="BN2478" s="857"/>
      <c r="BO2478" s="857"/>
      <c r="BP2478" s="857"/>
      <c r="BQ2478" s="857"/>
      <c r="BR2478" s="857"/>
      <c r="BS2478" s="857"/>
      <c r="BT2478" s="857"/>
      <c r="BU2478" s="857"/>
      <c r="BV2478" s="857"/>
      <c r="BW2478" s="857"/>
      <c r="BX2478" s="832"/>
      <c r="BY2478" s="832"/>
      <c r="BZ2478" s="832"/>
      <c r="CA2478" s="832"/>
      <c r="CB2478" s="832"/>
      <c r="CC2478" s="832"/>
      <c r="CD2478" s="832"/>
      <c r="CE2478" s="832"/>
      <c r="CF2478" s="832"/>
      <c r="CG2478" s="832"/>
      <c r="CH2478" s="832"/>
      <c r="CK2478" s="833"/>
      <c r="CL2478" s="834"/>
      <c r="CM2478" s="834"/>
      <c r="CN2478" s="834"/>
      <c r="CO2478" s="834"/>
      <c r="CP2478" s="834"/>
      <c r="CQ2478" s="834"/>
      <c r="CR2478" s="834"/>
      <c r="CS2478" s="834"/>
    </row>
    <row r="2479" spans="1:97" s="830" customFormat="1" ht="12.75" customHeight="1">
      <c r="B2479" s="831"/>
      <c r="C2479" s="831"/>
      <c r="D2479" s="831"/>
      <c r="E2479" s="861"/>
      <c r="F2479" s="862"/>
      <c r="G2479" s="862"/>
      <c r="H2479" s="862"/>
      <c r="I2479" s="862"/>
      <c r="J2479" s="862"/>
      <c r="K2479" s="862"/>
      <c r="L2479" s="862"/>
      <c r="M2479" s="862"/>
      <c r="N2479" s="862"/>
      <c r="O2479" s="862"/>
      <c r="P2479" s="862"/>
      <c r="Q2479" s="862"/>
      <c r="R2479" s="862"/>
      <c r="S2479" s="862"/>
      <c r="T2479" s="862"/>
      <c r="U2479" s="862"/>
      <c r="V2479" s="862"/>
      <c r="W2479" s="862"/>
      <c r="X2479" s="862"/>
      <c r="Y2479" s="862"/>
      <c r="Z2479" s="862"/>
      <c r="AA2479" s="862"/>
      <c r="AB2479" s="862"/>
      <c r="AC2479" s="862"/>
      <c r="AD2479" s="862"/>
      <c r="AE2479" s="863"/>
      <c r="AF2479" s="867"/>
      <c r="AG2479" s="868"/>
      <c r="AH2479" s="868"/>
      <c r="AI2479" s="868"/>
      <c r="AJ2479" s="868"/>
      <c r="AK2479" s="868"/>
      <c r="AL2479" s="868"/>
      <c r="AM2479" s="868"/>
      <c r="AN2479" s="868"/>
      <c r="AO2479" s="868"/>
      <c r="AP2479" s="869"/>
      <c r="AQ2479" s="870"/>
      <c r="AR2479" s="870"/>
      <c r="AS2479" s="870"/>
      <c r="AT2479" s="870"/>
      <c r="AU2479" s="870"/>
      <c r="AV2479" s="870"/>
      <c r="AW2479" s="870"/>
      <c r="AX2479" s="870"/>
      <c r="AY2479" s="870"/>
      <c r="AZ2479" s="870"/>
      <c r="BA2479" s="870"/>
      <c r="BB2479" s="870"/>
      <c r="BC2479" s="870"/>
      <c r="BD2479" s="870"/>
      <c r="BE2479" s="870"/>
      <c r="BF2479" s="870"/>
      <c r="BG2479" s="832"/>
      <c r="BH2479" s="832"/>
      <c r="BI2479" s="832"/>
      <c r="BJ2479" s="832"/>
      <c r="BK2479" s="832"/>
      <c r="BL2479" s="832"/>
      <c r="BM2479" s="832"/>
      <c r="BN2479" s="832"/>
      <c r="BO2479" s="832"/>
      <c r="BP2479" s="832"/>
      <c r="BQ2479" s="832"/>
      <c r="BR2479" s="832"/>
      <c r="BS2479" s="832"/>
      <c r="BT2479" s="832"/>
      <c r="BU2479" s="832"/>
      <c r="BV2479" s="832"/>
      <c r="BW2479" s="832"/>
      <c r="BX2479" s="832"/>
      <c r="BY2479" s="832"/>
      <c r="BZ2479" s="832"/>
      <c r="CA2479" s="832"/>
      <c r="CB2479" s="832"/>
      <c r="CC2479" s="832"/>
      <c r="CD2479" s="832"/>
      <c r="CE2479" s="832"/>
      <c r="CF2479" s="832"/>
      <c r="CG2479" s="832"/>
      <c r="CH2479" s="832"/>
      <c r="CK2479" s="833"/>
      <c r="CL2479" s="833"/>
      <c r="CM2479" s="833"/>
      <c r="CN2479" s="833"/>
      <c r="CO2479" s="833"/>
      <c r="CP2479" s="834"/>
      <c r="CQ2479" s="834"/>
      <c r="CR2479" s="834"/>
      <c r="CS2479" s="834"/>
    </row>
    <row r="2480" spans="1:97" ht="12.75" customHeight="1">
      <c r="A2480" s="262"/>
      <c r="B2480" s="25"/>
      <c r="C2480" s="25"/>
      <c r="D2480" s="5"/>
      <c r="E2480" s="38"/>
      <c r="F2480" s="38"/>
      <c r="G2480" s="38"/>
      <c r="H2480" s="38"/>
      <c r="I2480" s="38"/>
      <c r="J2480" s="38"/>
      <c r="K2480" s="38"/>
      <c r="L2480" s="38"/>
      <c r="M2480" s="38"/>
      <c r="N2480" s="38"/>
      <c r="O2480" s="38"/>
      <c r="P2480" s="38"/>
      <c r="Q2480" s="38"/>
      <c r="R2480" s="38"/>
      <c r="S2480" s="38"/>
      <c r="T2480" s="38"/>
      <c r="U2480" s="38"/>
      <c r="V2480" s="38"/>
      <c r="W2480" s="38"/>
      <c r="X2480" s="38"/>
      <c r="Y2480" s="38"/>
      <c r="Z2480" s="38"/>
      <c r="AA2480" s="38"/>
      <c r="AB2480" s="38"/>
      <c r="AC2480" s="38"/>
      <c r="AD2480" s="38"/>
      <c r="AE2480" s="38"/>
      <c r="AF2480" s="38"/>
      <c r="AG2480" s="38"/>
      <c r="AH2480" s="38"/>
      <c r="AI2480" s="38"/>
      <c r="AJ2480" s="38"/>
      <c r="AK2480" s="38"/>
      <c r="AL2480" s="38"/>
      <c r="AM2480" s="38"/>
      <c r="AN2480" s="38"/>
      <c r="AO2480" s="38"/>
      <c r="AP2480" s="38"/>
      <c r="AQ2480" s="38"/>
      <c r="AR2480" s="38"/>
      <c r="AS2480" s="38"/>
      <c r="AT2480" s="38"/>
      <c r="AU2480" s="38"/>
      <c r="AV2480" s="38"/>
      <c r="AW2480" s="38"/>
      <c r="AX2480" s="38"/>
      <c r="AY2480" s="38"/>
      <c r="AZ2480" s="38"/>
      <c r="BA2480" s="38"/>
      <c r="BB2480" s="38"/>
      <c r="BC2480" s="38"/>
      <c r="BD2480" s="38"/>
      <c r="BE2480" s="38"/>
      <c r="BF2480" s="38"/>
      <c r="BG2480" s="87"/>
      <c r="BH2480" s="87"/>
      <c r="BI2480" s="87"/>
      <c r="BJ2480" s="87"/>
      <c r="BK2480" s="87"/>
      <c r="BL2480" s="87"/>
      <c r="BM2480" s="44"/>
      <c r="BN2480" s="44"/>
      <c r="BO2480" s="44"/>
      <c r="BP2480" s="44"/>
      <c r="BQ2480" s="44"/>
      <c r="BR2480" s="44"/>
      <c r="BS2480" s="44"/>
      <c r="BT2480" s="44"/>
      <c r="BU2480" s="44"/>
      <c r="BV2480" s="44"/>
      <c r="BW2480" s="44"/>
      <c r="BX2480" s="44"/>
      <c r="BY2480" s="44"/>
      <c r="BZ2480" s="44"/>
      <c r="CA2480" s="44"/>
      <c r="CB2480" s="44"/>
    </row>
    <row r="2481" spans="1:97" ht="19.5" customHeight="1">
      <c r="A2481" s="113" t="s">
        <v>1088</v>
      </c>
      <c r="B2481" s="90"/>
      <c r="C2481" s="90"/>
      <c r="D2481" s="11"/>
      <c r="E2481" s="12"/>
      <c r="F2481" s="12"/>
      <c r="G2481" s="12"/>
      <c r="H2481" s="12"/>
      <c r="I2481" s="12"/>
      <c r="J2481" s="12"/>
      <c r="K2481" s="12"/>
      <c r="L2481" s="12"/>
      <c r="M2481" s="12"/>
      <c r="N2481" s="12"/>
      <c r="O2481" s="12"/>
      <c r="P2481" s="12"/>
      <c r="Q2481" s="12"/>
      <c r="R2481" s="12"/>
      <c r="S2481" s="12"/>
      <c r="T2481" s="12"/>
      <c r="U2481" s="12"/>
      <c r="V2481" s="12"/>
      <c r="W2481" s="13"/>
      <c r="X2481" s="13"/>
      <c r="Y2481" s="13"/>
      <c r="Z2481" s="13"/>
      <c r="AA2481" s="13"/>
      <c r="AB2481" s="13"/>
      <c r="AC2481" s="13"/>
      <c r="AD2481" s="13"/>
      <c r="AE2481" s="13"/>
      <c r="AF2481" s="13"/>
      <c r="AG2481" s="13"/>
      <c r="AH2481" s="13"/>
      <c r="AI2481" s="13"/>
      <c r="AJ2481" s="13"/>
      <c r="AK2481" s="13"/>
      <c r="AL2481" s="13"/>
      <c r="AM2481" s="13"/>
      <c r="AN2481" s="13"/>
      <c r="AO2481" s="13"/>
      <c r="AP2481" s="13"/>
      <c r="AQ2481" s="14"/>
      <c r="AR2481" s="14"/>
      <c r="AS2481" s="14"/>
      <c r="AT2481" s="14"/>
      <c r="AU2481" s="14"/>
      <c r="AV2481" s="14"/>
      <c r="AW2481" s="14"/>
      <c r="AX2481" s="14"/>
      <c r="AY2481" s="14"/>
      <c r="AZ2481" s="14"/>
      <c r="BA2481" s="14"/>
      <c r="BB2481" s="14"/>
      <c r="BC2481" s="14"/>
      <c r="BD2481" s="14"/>
      <c r="BE2481" s="14"/>
      <c r="BF2481" s="14"/>
      <c r="BG2481" s="93"/>
      <c r="BH2481" s="93"/>
      <c r="BI2481" s="93"/>
      <c r="BJ2481" s="93"/>
      <c r="BK2481" s="93"/>
      <c r="BL2481" s="93"/>
      <c r="BM2481" s="44"/>
      <c r="BN2481" s="44"/>
      <c r="BO2481" s="44"/>
      <c r="BP2481" s="44"/>
      <c r="BQ2481" s="44"/>
      <c r="BR2481" s="44"/>
      <c r="BS2481" s="44"/>
      <c r="BT2481" s="44"/>
      <c r="BU2481" s="44"/>
      <c r="BV2481" s="44"/>
      <c r="BW2481" s="44"/>
      <c r="BX2481" s="44"/>
      <c r="BY2481" s="44"/>
      <c r="BZ2481" s="44"/>
      <c r="CA2481" s="44"/>
      <c r="CB2481" s="44"/>
    </row>
    <row r="2482" spans="1:97" ht="12.75" customHeight="1">
      <c r="A2482" s="262"/>
      <c r="B2482" s="969" t="s">
        <v>30</v>
      </c>
      <c r="C2482" s="970"/>
      <c r="D2482" s="971"/>
      <c r="E2482" s="908" t="s">
        <v>201</v>
      </c>
      <c r="F2482" s="909"/>
      <c r="G2482" s="909"/>
      <c r="H2482" s="909"/>
      <c r="I2482" s="909"/>
      <c r="J2482" s="909"/>
      <c r="K2482" s="909"/>
      <c r="L2482" s="909"/>
      <c r="M2482" s="909"/>
      <c r="N2482" s="909"/>
      <c r="O2482" s="909"/>
      <c r="P2482" s="909"/>
      <c r="Q2482" s="909"/>
      <c r="R2482" s="909"/>
      <c r="S2482" s="909"/>
      <c r="T2482" s="909"/>
      <c r="U2482" s="909"/>
      <c r="V2482" s="909"/>
      <c r="W2482" s="909"/>
      <c r="X2482" s="909"/>
      <c r="Y2482" s="909"/>
      <c r="Z2482" s="909"/>
      <c r="AA2482" s="909"/>
      <c r="AB2482" s="909"/>
      <c r="AC2482" s="909"/>
      <c r="AD2482" s="909"/>
      <c r="AE2482" s="909"/>
      <c r="AF2482" s="909"/>
      <c r="AG2482" s="909"/>
      <c r="AH2482" s="909"/>
      <c r="AI2482" s="909"/>
      <c r="AJ2482" s="909"/>
      <c r="AK2482" s="909"/>
      <c r="AL2482" s="909"/>
      <c r="AM2482" s="909"/>
      <c r="AN2482" s="909"/>
      <c r="AO2482" s="909"/>
      <c r="AP2482" s="909"/>
      <c r="AQ2482" s="909"/>
      <c r="AR2482" s="909"/>
      <c r="AS2482" s="909"/>
      <c r="AT2482" s="909"/>
      <c r="AU2482" s="909"/>
      <c r="AV2482" s="909"/>
      <c r="AW2482" s="909"/>
      <c r="AX2482" s="909"/>
      <c r="AY2482" s="909"/>
      <c r="AZ2482" s="909"/>
      <c r="BA2482" s="909"/>
      <c r="BB2482" s="909"/>
      <c r="BC2482" s="909"/>
      <c r="BD2482" s="909"/>
      <c r="BE2482" s="909"/>
      <c r="BF2482" s="910"/>
      <c r="BG2482" s="899"/>
      <c r="BH2482" s="900"/>
      <c r="BI2482" s="900"/>
      <c r="BJ2482" s="900"/>
      <c r="BK2482" s="900"/>
      <c r="BL2482" s="901"/>
      <c r="BM2482" s="44"/>
      <c r="BN2482" s="44"/>
      <c r="BO2482" s="44"/>
      <c r="BP2482" s="44"/>
      <c r="BQ2482" s="44"/>
      <c r="BR2482" s="44"/>
      <c r="BS2482" s="44"/>
      <c r="BT2482" s="44"/>
      <c r="BU2482" s="44"/>
      <c r="BV2482" s="44"/>
      <c r="BW2482" s="44"/>
      <c r="BX2482" s="44"/>
      <c r="BY2482" s="44"/>
      <c r="BZ2482" s="44"/>
      <c r="CA2482" s="44"/>
      <c r="CB2482" s="44"/>
    </row>
    <row r="2483" spans="1:97" ht="12.75" customHeight="1">
      <c r="A2483" s="262"/>
      <c r="B2483" s="972"/>
      <c r="C2483" s="973"/>
      <c r="D2483" s="974"/>
      <c r="E2483" s="911"/>
      <c r="F2483" s="912"/>
      <c r="G2483" s="912"/>
      <c r="H2483" s="912"/>
      <c r="I2483" s="912"/>
      <c r="J2483" s="912"/>
      <c r="K2483" s="912"/>
      <c r="L2483" s="912"/>
      <c r="M2483" s="912"/>
      <c r="N2483" s="912"/>
      <c r="O2483" s="912"/>
      <c r="P2483" s="912"/>
      <c r="Q2483" s="912"/>
      <c r="R2483" s="912"/>
      <c r="S2483" s="912"/>
      <c r="T2483" s="912"/>
      <c r="U2483" s="912"/>
      <c r="V2483" s="912"/>
      <c r="W2483" s="912"/>
      <c r="X2483" s="912"/>
      <c r="Y2483" s="912"/>
      <c r="Z2483" s="912"/>
      <c r="AA2483" s="912"/>
      <c r="AB2483" s="912"/>
      <c r="AC2483" s="912"/>
      <c r="AD2483" s="912"/>
      <c r="AE2483" s="912"/>
      <c r="AF2483" s="912"/>
      <c r="AG2483" s="912"/>
      <c r="AH2483" s="912"/>
      <c r="AI2483" s="912"/>
      <c r="AJ2483" s="912"/>
      <c r="AK2483" s="912"/>
      <c r="AL2483" s="912"/>
      <c r="AM2483" s="912"/>
      <c r="AN2483" s="912"/>
      <c r="AO2483" s="912"/>
      <c r="AP2483" s="912"/>
      <c r="AQ2483" s="912"/>
      <c r="AR2483" s="912"/>
      <c r="AS2483" s="912"/>
      <c r="AT2483" s="912"/>
      <c r="AU2483" s="912"/>
      <c r="AV2483" s="912"/>
      <c r="AW2483" s="912"/>
      <c r="AX2483" s="912"/>
      <c r="AY2483" s="912"/>
      <c r="AZ2483" s="912"/>
      <c r="BA2483" s="912"/>
      <c r="BB2483" s="912"/>
      <c r="BC2483" s="912"/>
      <c r="BD2483" s="912"/>
      <c r="BE2483" s="912"/>
      <c r="BF2483" s="913"/>
      <c r="BG2483" s="902"/>
      <c r="BH2483" s="903"/>
      <c r="BI2483" s="903"/>
      <c r="BJ2483" s="903"/>
      <c r="BK2483" s="903"/>
      <c r="BL2483" s="904"/>
      <c r="BM2483" s="44"/>
      <c r="BN2483" s="44"/>
      <c r="BO2483" s="44"/>
      <c r="BP2483" s="44"/>
      <c r="BQ2483" s="44"/>
      <c r="BR2483" s="44"/>
      <c r="BS2483" s="44"/>
      <c r="BT2483" s="44"/>
      <c r="BU2483" s="44"/>
      <c r="BV2483" s="44"/>
      <c r="BW2483" s="44"/>
      <c r="BX2483" s="44"/>
      <c r="BY2483" s="44"/>
      <c r="BZ2483" s="44"/>
      <c r="CA2483" s="44"/>
      <c r="CB2483" s="44"/>
    </row>
    <row r="2484" spans="1:97" ht="12.75" customHeight="1">
      <c r="A2484" s="262"/>
      <c r="B2484" s="975"/>
      <c r="C2484" s="976"/>
      <c r="D2484" s="977"/>
      <c r="E2484" s="914"/>
      <c r="F2484" s="915"/>
      <c r="G2484" s="915"/>
      <c r="H2484" s="915"/>
      <c r="I2484" s="915"/>
      <c r="J2484" s="915"/>
      <c r="K2484" s="915"/>
      <c r="L2484" s="915"/>
      <c r="M2484" s="915"/>
      <c r="N2484" s="915"/>
      <c r="O2484" s="915"/>
      <c r="P2484" s="915"/>
      <c r="Q2484" s="915"/>
      <c r="R2484" s="915"/>
      <c r="S2484" s="915"/>
      <c r="T2484" s="915"/>
      <c r="U2484" s="915"/>
      <c r="V2484" s="915"/>
      <c r="W2484" s="915"/>
      <c r="X2484" s="915"/>
      <c r="Y2484" s="915"/>
      <c r="Z2484" s="915"/>
      <c r="AA2484" s="915"/>
      <c r="AB2484" s="915"/>
      <c r="AC2484" s="915"/>
      <c r="AD2484" s="915"/>
      <c r="AE2484" s="915"/>
      <c r="AF2484" s="915"/>
      <c r="AG2484" s="915"/>
      <c r="AH2484" s="915"/>
      <c r="AI2484" s="915"/>
      <c r="AJ2484" s="915"/>
      <c r="AK2484" s="915"/>
      <c r="AL2484" s="915"/>
      <c r="AM2484" s="915"/>
      <c r="AN2484" s="915"/>
      <c r="AO2484" s="915"/>
      <c r="AP2484" s="915"/>
      <c r="AQ2484" s="915"/>
      <c r="AR2484" s="915"/>
      <c r="AS2484" s="915"/>
      <c r="AT2484" s="915"/>
      <c r="AU2484" s="915"/>
      <c r="AV2484" s="915"/>
      <c r="AW2484" s="915"/>
      <c r="AX2484" s="915"/>
      <c r="AY2484" s="915"/>
      <c r="AZ2484" s="915"/>
      <c r="BA2484" s="915"/>
      <c r="BB2484" s="915"/>
      <c r="BC2484" s="915"/>
      <c r="BD2484" s="915"/>
      <c r="BE2484" s="915"/>
      <c r="BF2484" s="916"/>
      <c r="BG2484" s="905"/>
      <c r="BH2484" s="906"/>
      <c r="BI2484" s="906"/>
      <c r="BJ2484" s="906"/>
      <c r="BK2484" s="906"/>
      <c r="BL2484" s="907"/>
      <c r="BM2484" s="44"/>
      <c r="BN2484" s="44"/>
      <c r="BO2484" s="44"/>
      <c r="BP2484" s="44"/>
      <c r="BQ2484" s="44"/>
      <c r="BR2484" s="44"/>
      <c r="BS2484" s="44"/>
      <c r="BT2484" s="44"/>
      <c r="BU2484" s="44"/>
      <c r="BV2484" s="44"/>
      <c r="BW2484" s="44"/>
      <c r="BX2484" s="44"/>
      <c r="BY2484" s="44"/>
      <c r="BZ2484" s="44"/>
      <c r="CA2484" s="44"/>
      <c r="CB2484" s="44"/>
    </row>
    <row r="2485" spans="1:97" ht="12.75" customHeight="1">
      <c r="A2485" s="262"/>
      <c r="B2485" s="969" t="s">
        <v>33</v>
      </c>
      <c r="C2485" s="970"/>
      <c r="D2485" s="971"/>
      <c r="E2485" s="908" t="s">
        <v>202</v>
      </c>
      <c r="F2485" s="909"/>
      <c r="G2485" s="909"/>
      <c r="H2485" s="909"/>
      <c r="I2485" s="909"/>
      <c r="J2485" s="909"/>
      <c r="K2485" s="909"/>
      <c r="L2485" s="909"/>
      <c r="M2485" s="909"/>
      <c r="N2485" s="909"/>
      <c r="O2485" s="909"/>
      <c r="P2485" s="909"/>
      <c r="Q2485" s="909"/>
      <c r="R2485" s="909"/>
      <c r="S2485" s="909"/>
      <c r="T2485" s="909"/>
      <c r="U2485" s="909"/>
      <c r="V2485" s="909"/>
      <c r="W2485" s="909"/>
      <c r="X2485" s="909"/>
      <c r="Y2485" s="909"/>
      <c r="Z2485" s="909"/>
      <c r="AA2485" s="909"/>
      <c r="AB2485" s="909"/>
      <c r="AC2485" s="909"/>
      <c r="AD2485" s="909"/>
      <c r="AE2485" s="909"/>
      <c r="AF2485" s="909"/>
      <c r="AG2485" s="909"/>
      <c r="AH2485" s="909"/>
      <c r="AI2485" s="909"/>
      <c r="AJ2485" s="909"/>
      <c r="AK2485" s="909"/>
      <c r="AL2485" s="909"/>
      <c r="AM2485" s="909"/>
      <c r="AN2485" s="909"/>
      <c r="AO2485" s="909"/>
      <c r="AP2485" s="909"/>
      <c r="AQ2485" s="909"/>
      <c r="AR2485" s="909"/>
      <c r="AS2485" s="909"/>
      <c r="AT2485" s="909"/>
      <c r="AU2485" s="909"/>
      <c r="AV2485" s="909"/>
      <c r="AW2485" s="909"/>
      <c r="AX2485" s="909"/>
      <c r="AY2485" s="909"/>
      <c r="AZ2485" s="909"/>
      <c r="BA2485" s="909"/>
      <c r="BB2485" s="909"/>
      <c r="BC2485" s="909"/>
      <c r="BD2485" s="909"/>
      <c r="BE2485" s="909"/>
      <c r="BF2485" s="910"/>
      <c r="BG2485" s="899"/>
      <c r="BH2485" s="900"/>
      <c r="BI2485" s="900"/>
      <c r="BJ2485" s="900"/>
      <c r="BK2485" s="900"/>
      <c r="BL2485" s="901"/>
      <c r="BM2485" s="44"/>
      <c r="BN2485" s="44"/>
      <c r="BO2485" s="44"/>
      <c r="BP2485" s="44"/>
      <c r="BQ2485" s="44"/>
      <c r="BR2485" s="44"/>
      <c r="BS2485" s="44"/>
      <c r="BT2485" s="44"/>
      <c r="BU2485" s="44"/>
      <c r="BV2485" s="44"/>
      <c r="BW2485" s="44"/>
      <c r="BX2485" s="44"/>
      <c r="BY2485" s="44"/>
      <c r="BZ2485" s="44"/>
      <c r="CA2485" s="44"/>
      <c r="CB2485" s="44"/>
    </row>
    <row r="2486" spans="1:97" ht="12.75" customHeight="1">
      <c r="A2486" s="262"/>
      <c r="B2486" s="972"/>
      <c r="C2486" s="973"/>
      <c r="D2486" s="974"/>
      <c r="E2486" s="911"/>
      <c r="F2486" s="912"/>
      <c r="G2486" s="912"/>
      <c r="H2486" s="912"/>
      <c r="I2486" s="912"/>
      <c r="J2486" s="912"/>
      <c r="K2486" s="912"/>
      <c r="L2486" s="912"/>
      <c r="M2486" s="912"/>
      <c r="N2486" s="912"/>
      <c r="O2486" s="912"/>
      <c r="P2486" s="912"/>
      <c r="Q2486" s="912"/>
      <c r="R2486" s="912"/>
      <c r="S2486" s="912"/>
      <c r="T2486" s="912"/>
      <c r="U2486" s="912"/>
      <c r="V2486" s="912"/>
      <c r="W2486" s="912"/>
      <c r="X2486" s="912"/>
      <c r="Y2486" s="912"/>
      <c r="Z2486" s="912"/>
      <c r="AA2486" s="912"/>
      <c r="AB2486" s="912"/>
      <c r="AC2486" s="912"/>
      <c r="AD2486" s="912"/>
      <c r="AE2486" s="912"/>
      <c r="AF2486" s="912"/>
      <c r="AG2486" s="912"/>
      <c r="AH2486" s="912"/>
      <c r="AI2486" s="912"/>
      <c r="AJ2486" s="912"/>
      <c r="AK2486" s="912"/>
      <c r="AL2486" s="912"/>
      <c r="AM2486" s="912"/>
      <c r="AN2486" s="912"/>
      <c r="AO2486" s="912"/>
      <c r="AP2486" s="912"/>
      <c r="AQ2486" s="912"/>
      <c r="AR2486" s="912"/>
      <c r="AS2486" s="912"/>
      <c r="AT2486" s="912"/>
      <c r="AU2486" s="912"/>
      <c r="AV2486" s="912"/>
      <c r="AW2486" s="912"/>
      <c r="AX2486" s="912"/>
      <c r="AY2486" s="912"/>
      <c r="AZ2486" s="912"/>
      <c r="BA2486" s="912"/>
      <c r="BB2486" s="912"/>
      <c r="BC2486" s="912"/>
      <c r="BD2486" s="912"/>
      <c r="BE2486" s="912"/>
      <c r="BF2486" s="913"/>
      <c r="BG2486" s="902"/>
      <c r="BH2486" s="903"/>
      <c r="BI2486" s="903"/>
      <c r="BJ2486" s="903"/>
      <c r="BK2486" s="903"/>
      <c r="BL2486" s="904"/>
      <c r="BM2486" s="44"/>
      <c r="BN2486" s="44"/>
      <c r="BO2486" s="44"/>
      <c r="BP2486" s="44"/>
      <c r="BQ2486" s="44"/>
      <c r="BR2486" s="44"/>
      <c r="BS2486" s="44"/>
      <c r="BT2486" s="44"/>
      <c r="BU2486" s="44"/>
      <c r="BV2486" s="44"/>
      <c r="BW2486" s="44"/>
      <c r="BX2486" s="44"/>
      <c r="BY2486" s="44"/>
      <c r="BZ2486" s="44"/>
      <c r="CA2486" s="44"/>
      <c r="CB2486" s="44"/>
    </row>
    <row r="2487" spans="1:97" ht="12.75" customHeight="1">
      <c r="A2487" s="262"/>
      <c r="B2487" s="972"/>
      <c r="C2487" s="973"/>
      <c r="D2487" s="974"/>
      <c r="E2487" s="911"/>
      <c r="F2487" s="912"/>
      <c r="G2487" s="912"/>
      <c r="H2487" s="912"/>
      <c r="I2487" s="912"/>
      <c r="J2487" s="912"/>
      <c r="K2487" s="912"/>
      <c r="L2487" s="912"/>
      <c r="M2487" s="912"/>
      <c r="N2487" s="912"/>
      <c r="O2487" s="912"/>
      <c r="P2487" s="912"/>
      <c r="Q2487" s="912"/>
      <c r="R2487" s="912"/>
      <c r="S2487" s="912"/>
      <c r="T2487" s="912"/>
      <c r="U2487" s="912"/>
      <c r="V2487" s="912"/>
      <c r="W2487" s="912"/>
      <c r="X2487" s="912"/>
      <c r="Y2487" s="912"/>
      <c r="Z2487" s="912"/>
      <c r="AA2487" s="912"/>
      <c r="AB2487" s="912"/>
      <c r="AC2487" s="912"/>
      <c r="AD2487" s="912"/>
      <c r="AE2487" s="912"/>
      <c r="AF2487" s="912"/>
      <c r="AG2487" s="912"/>
      <c r="AH2487" s="912"/>
      <c r="AI2487" s="912"/>
      <c r="AJ2487" s="912"/>
      <c r="AK2487" s="912"/>
      <c r="AL2487" s="912"/>
      <c r="AM2487" s="912"/>
      <c r="AN2487" s="912"/>
      <c r="AO2487" s="912"/>
      <c r="AP2487" s="912"/>
      <c r="AQ2487" s="912"/>
      <c r="AR2487" s="912"/>
      <c r="AS2487" s="912"/>
      <c r="AT2487" s="912"/>
      <c r="AU2487" s="912"/>
      <c r="AV2487" s="912"/>
      <c r="AW2487" s="912"/>
      <c r="AX2487" s="912"/>
      <c r="AY2487" s="912"/>
      <c r="AZ2487" s="912"/>
      <c r="BA2487" s="912"/>
      <c r="BB2487" s="912"/>
      <c r="BC2487" s="912"/>
      <c r="BD2487" s="912"/>
      <c r="BE2487" s="912"/>
      <c r="BF2487" s="913"/>
      <c r="BG2487" s="902"/>
      <c r="BH2487" s="903"/>
      <c r="BI2487" s="903"/>
      <c r="BJ2487" s="903"/>
      <c r="BK2487" s="903"/>
      <c r="BL2487" s="904"/>
      <c r="BM2487" s="44"/>
      <c r="BN2487" s="44"/>
      <c r="BO2487" s="44"/>
      <c r="BP2487" s="44"/>
      <c r="BQ2487" s="44"/>
      <c r="BR2487" s="44"/>
      <c r="BS2487" s="44"/>
      <c r="BT2487" s="44"/>
      <c r="BU2487" s="44"/>
      <c r="BV2487" s="44"/>
      <c r="BW2487" s="44"/>
      <c r="BX2487" s="44"/>
      <c r="BY2487" s="44"/>
      <c r="BZ2487" s="44"/>
      <c r="CA2487" s="44"/>
      <c r="CB2487" s="44"/>
    </row>
    <row r="2488" spans="1:97" ht="12.75" customHeight="1">
      <c r="A2488" s="262"/>
      <c r="B2488" s="975"/>
      <c r="C2488" s="976"/>
      <c r="D2488" s="977"/>
      <c r="E2488" s="914"/>
      <c r="F2488" s="915"/>
      <c r="G2488" s="915"/>
      <c r="H2488" s="915"/>
      <c r="I2488" s="915"/>
      <c r="J2488" s="915"/>
      <c r="K2488" s="915"/>
      <c r="L2488" s="915"/>
      <c r="M2488" s="915"/>
      <c r="N2488" s="915"/>
      <c r="O2488" s="915"/>
      <c r="P2488" s="915"/>
      <c r="Q2488" s="915"/>
      <c r="R2488" s="915"/>
      <c r="S2488" s="915"/>
      <c r="T2488" s="915"/>
      <c r="U2488" s="915"/>
      <c r="V2488" s="915"/>
      <c r="W2488" s="915"/>
      <c r="X2488" s="915"/>
      <c r="Y2488" s="915"/>
      <c r="Z2488" s="915"/>
      <c r="AA2488" s="915"/>
      <c r="AB2488" s="915"/>
      <c r="AC2488" s="915"/>
      <c r="AD2488" s="915"/>
      <c r="AE2488" s="915"/>
      <c r="AF2488" s="915"/>
      <c r="AG2488" s="915"/>
      <c r="AH2488" s="915"/>
      <c r="AI2488" s="915"/>
      <c r="AJ2488" s="915"/>
      <c r="AK2488" s="915"/>
      <c r="AL2488" s="915"/>
      <c r="AM2488" s="915"/>
      <c r="AN2488" s="915"/>
      <c r="AO2488" s="915"/>
      <c r="AP2488" s="915"/>
      <c r="AQ2488" s="915"/>
      <c r="AR2488" s="915"/>
      <c r="AS2488" s="915"/>
      <c r="AT2488" s="915"/>
      <c r="AU2488" s="915"/>
      <c r="AV2488" s="915"/>
      <c r="AW2488" s="915"/>
      <c r="AX2488" s="915"/>
      <c r="AY2488" s="915"/>
      <c r="AZ2488" s="915"/>
      <c r="BA2488" s="915"/>
      <c r="BB2488" s="915"/>
      <c r="BC2488" s="915"/>
      <c r="BD2488" s="915"/>
      <c r="BE2488" s="915"/>
      <c r="BF2488" s="916"/>
      <c r="BG2488" s="905"/>
      <c r="BH2488" s="906"/>
      <c r="BI2488" s="906"/>
      <c r="BJ2488" s="906"/>
      <c r="BK2488" s="906"/>
      <c r="BL2488" s="907"/>
      <c r="BM2488" s="44"/>
      <c r="BN2488" s="44"/>
      <c r="BO2488" s="44"/>
      <c r="BP2488" s="44"/>
      <c r="BQ2488" s="44"/>
      <c r="BR2488" s="44"/>
      <c r="BS2488" s="44"/>
      <c r="BT2488" s="44"/>
      <c r="BU2488" s="44"/>
      <c r="BV2488" s="44"/>
      <c r="BW2488" s="44"/>
      <c r="BX2488" s="44"/>
      <c r="BY2488" s="44"/>
      <c r="BZ2488" s="44"/>
      <c r="CA2488" s="44"/>
      <c r="CB2488" s="44"/>
    </row>
    <row r="2489" spans="1:97" s="827" customFormat="1" ht="9.75" customHeight="1">
      <c r="BG2489" s="828"/>
      <c r="BH2489" s="828"/>
      <c r="BI2489" s="828"/>
      <c r="BJ2489" s="828"/>
      <c r="BK2489" s="828"/>
      <c r="BL2489" s="829"/>
      <c r="BM2489" s="829"/>
      <c r="BN2489" s="829"/>
      <c r="BO2489" s="829"/>
      <c r="BP2489" s="829"/>
      <c r="BQ2489" s="829"/>
      <c r="BR2489" s="829"/>
      <c r="BS2489" s="829"/>
      <c r="BT2489" s="829"/>
      <c r="BU2489" s="829"/>
      <c r="BV2489" s="829"/>
      <c r="BW2489" s="829"/>
      <c r="BX2489" s="829"/>
      <c r="BY2489" s="829"/>
      <c r="BZ2489" s="829"/>
      <c r="CA2489" s="829"/>
    </row>
    <row r="2490" spans="1:97" s="830" customFormat="1" ht="12.75" customHeight="1">
      <c r="B2490" s="831"/>
      <c r="C2490" s="831"/>
      <c r="D2490" s="831"/>
      <c r="E2490" s="858" t="s">
        <v>1513</v>
      </c>
      <c r="F2490" s="859"/>
      <c r="G2490" s="859"/>
      <c r="H2490" s="859"/>
      <c r="I2490" s="859"/>
      <c r="J2490" s="859"/>
      <c r="K2490" s="859"/>
      <c r="L2490" s="859"/>
      <c r="M2490" s="859"/>
      <c r="N2490" s="859"/>
      <c r="O2490" s="859"/>
      <c r="P2490" s="859"/>
      <c r="Q2490" s="859"/>
      <c r="R2490" s="859"/>
      <c r="S2490" s="859"/>
      <c r="T2490" s="859"/>
      <c r="U2490" s="859"/>
      <c r="V2490" s="859"/>
      <c r="W2490" s="859"/>
      <c r="X2490" s="859"/>
      <c r="Y2490" s="859"/>
      <c r="Z2490" s="859"/>
      <c r="AA2490" s="859"/>
      <c r="AB2490" s="859"/>
      <c r="AC2490" s="859"/>
      <c r="AD2490" s="859"/>
      <c r="AE2490" s="860"/>
      <c r="AF2490" s="864"/>
      <c r="AG2490" s="865"/>
      <c r="AH2490" s="865"/>
      <c r="AI2490" s="865"/>
      <c r="AJ2490" s="865"/>
      <c r="AK2490" s="865"/>
      <c r="AL2490" s="865"/>
      <c r="AM2490" s="865"/>
      <c r="AN2490" s="865"/>
      <c r="AO2490" s="865"/>
      <c r="AP2490" s="866"/>
      <c r="AQ2490" s="870"/>
      <c r="AR2490" s="870"/>
      <c r="AS2490" s="870"/>
      <c r="AT2490" s="870"/>
      <c r="AU2490" s="870"/>
      <c r="AV2490" s="870"/>
      <c r="AW2490" s="870"/>
      <c r="AX2490" s="870"/>
      <c r="AY2490" s="870"/>
      <c r="AZ2490" s="870"/>
      <c r="BA2490" s="870"/>
      <c r="BB2490" s="870"/>
      <c r="BC2490" s="870"/>
      <c r="BD2490" s="870"/>
      <c r="BE2490" s="870"/>
      <c r="BF2490" s="870"/>
      <c r="BG2490" s="832"/>
      <c r="BH2490" s="832"/>
      <c r="BI2490" s="832"/>
      <c r="BJ2490" s="832"/>
      <c r="BK2490" s="832"/>
      <c r="BL2490" s="832"/>
      <c r="BM2490" s="857" t="s">
        <v>82</v>
      </c>
      <c r="BN2490" s="857"/>
      <c r="BO2490" s="857"/>
      <c r="BP2490" s="857"/>
      <c r="BQ2490" s="857"/>
      <c r="BR2490" s="857"/>
      <c r="BS2490" s="857"/>
      <c r="BT2490" s="857"/>
      <c r="BU2490" s="857"/>
      <c r="BV2490" s="857"/>
      <c r="BW2490" s="857"/>
      <c r="BX2490" s="832"/>
      <c r="BY2490" s="832"/>
      <c r="BZ2490" s="832"/>
      <c r="CA2490" s="832"/>
      <c r="CB2490" s="832"/>
      <c r="CC2490" s="832"/>
      <c r="CD2490" s="832"/>
      <c r="CE2490" s="832"/>
      <c r="CF2490" s="832"/>
      <c r="CG2490" s="832"/>
      <c r="CH2490" s="832"/>
      <c r="CK2490" s="833"/>
      <c r="CL2490" s="834"/>
      <c r="CM2490" s="834"/>
      <c r="CN2490" s="834"/>
      <c r="CO2490" s="834"/>
      <c r="CP2490" s="834"/>
      <c r="CQ2490" s="834"/>
      <c r="CR2490" s="834"/>
      <c r="CS2490" s="834"/>
    </row>
    <row r="2491" spans="1:97" s="830" customFormat="1" ht="12.75" customHeight="1">
      <c r="B2491" s="831"/>
      <c r="C2491" s="831"/>
      <c r="D2491" s="831"/>
      <c r="E2491" s="861"/>
      <c r="F2491" s="862"/>
      <c r="G2491" s="862"/>
      <c r="H2491" s="862"/>
      <c r="I2491" s="862"/>
      <c r="J2491" s="862"/>
      <c r="K2491" s="862"/>
      <c r="L2491" s="862"/>
      <c r="M2491" s="862"/>
      <c r="N2491" s="862"/>
      <c r="O2491" s="862"/>
      <c r="P2491" s="862"/>
      <c r="Q2491" s="862"/>
      <c r="R2491" s="862"/>
      <c r="S2491" s="862"/>
      <c r="T2491" s="862"/>
      <c r="U2491" s="862"/>
      <c r="V2491" s="862"/>
      <c r="W2491" s="862"/>
      <c r="X2491" s="862"/>
      <c r="Y2491" s="862"/>
      <c r="Z2491" s="862"/>
      <c r="AA2491" s="862"/>
      <c r="AB2491" s="862"/>
      <c r="AC2491" s="862"/>
      <c r="AD2491" s="862"/>
      <c r="AE2491" s="863"/>
      <c r="AF2491" s="867"/>
      <c r="AG2491" s="868"/>
      <c r="AH2491" s="868"/>
      <c r="AI2491" s="868"/>
      <c r="AJ2491" s="868"/>
      <c r="AK2491" s="868"/>
      <c r="AL2491" s="868"/>
      <c r="AM2491" s="868"/>
      <c r="AN2491" s="868"/>
      <c r="AO2491" s="868"/>
      <c r="AP2491" s="869"/>
      <c r="AQ2491" s="870"/>
      <c r="AR2491" s="870"/>
      <c r="AS2491" s="870"/>
      <c r="AT2491" s="870"/>
      <c r="AU2491" s="870"/>
      <c r="AV2491" s="870"/>
      <c r="AW2491" s="870"/>
      <c r="AX2491" s="870"/>
      <c r="AY2491" s="870"/>
      <c r="AZ2491" s="870"/>
      <c r="BA2491" s="870"/>
      <c r="BB2491" s="870"/>
      <c r="BC2491" s="870"/>
      <c r="BD2491" s="870"/>
      <c r="BE2491" s="870"/>
      <c r="BF2491" s="870"/>
      <c r="BG2491" s="832"/>
      <c r="BH2491" s="832"/>
      <c r="BI2491" s="832"/>
      <c r="BJ2491" s="832"/>
      <c r="BK2491" s="832"/>
      <c r="BL2491" s="832"/>
      <c r="BM2491" s="832"/>
      <c r="BN2491" s="832"/>
      <c r="BO2491" s="832"/>
      <c r="BP2491" s="832"/>
      <c r="BQ2491" s="832"/>
      <c r="BR2491" s="832"/>
      <c r="BS2491" s="832"/>
      <c r="BT2491" s="832"/>
      <c r="BU2491" s="832"/>
      <c r="BV2491" s="832"/>
      <c r="BW2491" s="832"/>
      <c r="BX2491" s="832"/>
      <c r="BY2491" s="832"/>
      <c r="BZ2491" s="832"/>
      <c r="CA2491" s="832"/>
      <c r="CB2491" s="832"/>
      <c r="CC2491" s="832"/>
      <c r="CD2491" s="832"/>
      <c r="CE2491" s="832"/>
      <c r="CF2491" s="832"/>
      <c r="CG2491" s="832"/>
      <c r="CH2491" s="832"/>
      <c r="CK2491" s="833"/>
      <c r="CL2491" s="833"/>
      <c r="CM2491" s="833"/>
      <c r="CN2491" s="833"/>
      <c r="CO2491" s="833"/>
      <c r="CP2491" s="834"/>
      <c r="CQ2491" s="834"/>
      <c r="CR2491" s="834"/>
      <c r="CS2491" s="834"/>
    </row>
    <row r="2492" spans="1:97" ht="12.75" customHeight="1">
      <c r="A2492" s="262"/>
      <c r="B2492" s="5"/>
      <c r="C2492" s="5"/>
      <c r="D2492" s="5"/>
      <c r="E2492" s="212"/>
      <c r="F2492" s="212"/>
      <c r="G2492" s="212"/>
      <c r="H2492" s="212"/>
      <c r="I2492" s="212"/>
      <c r="J2492" s="212"/>
      <c r="K2492" s="212"/>
      <c r="L2492" s="212"/>
      <c r="M2492" s="212"/>
      <c r="N2492" s="212"/>
      <c r="O2492" s="212"/>
      <c r="P2492" s="212"/>
      <c r="Q2492" s="212"/>
      <c r="R2492" s="212"/>
      <c r="S2492" s="212"/>
      <c r="T2492" s="212"/>
      <c r="U2492" s="212"/>
      <c r="V2492" s="212"/>
      <c r="W2492" s="212"/>
      <c r="X2492" s="212"/>
      <c r="Y2492" s="212"/>
      <c r="Z2492" s="212"/>
      <c r="AA2492" s="212"/>
      <c r="AB2492" s="212"/>
      <c r="AC2492" s="212"/>
      <c r="AD2492" s="212"/>
      <c r="AE2492" s="212"/>
      <c r="AF2492" s="212"/>
      <c r="AG2492" s="212"/>
      <c r="AH2492" s="212"/>
      <c r="AI2492" s="212"/>
      <c r="AJ2492" s="212"/>
      <c r="AK2492" s="212"/>
      <c r="AL2492" s="212"/>
      <c r="AM2492" s="212"/>
      <c r="AN2492" s="212"/>
      <c r="AO2492" s="212"/>
      <c r="AP2492" s="212"/>
      <c r="AQ2492" s="212"/>
      <c r="AR2492" s="212"/>
      <c r="AS2492" s="212"/>
      <c r="AT2492" s="212"/>
      <c r="AU2492" s="212"/>
      <c r="AV2492" s="212"/>
      <c r="AW2492" s="212"/>
      <c r="AX2492" s="212"/>
      <c r="AY2492" s="212"/>
      <c r="AZ2492" s="212"/>
      <c r="BA2492" s="212"/>
      <c r="BB2492" s="212"/>
      <c r="BC2492" s="212"/>
      <c r="BD2492" s="212"/>
      <c r="BE2492" s="212"/>
      <c r="BF2492" s="212"/>
      <c r="BG2492" s="99"/>
      <c r="BH2492" s="99"/>
      <c r="BI2492" s="99"/>
      <c r="BJ2492" s="99"/>
      <c r="BK2492" s="99"/>
      <c r="BL2492" s="99"/>
      <c r="BM2492" s="44"/>
      <c r="BN2492" s="44"/>
      <c r="BO2492" s="44"/>
      <c r="BP2492" s="44"/>
      <c r="BQ2492" s="44"/>
      <c r="BR2492" s="44"/>
      <c r="BS2492" s="44"/>
      <c r="BT2492" s="44"/>
      <c r="BU2492" s="44"/>
      <c r="BV2492" s="44"/>
      <c r="BW2492" s="44"/>
      <c r="BX2492" s="44"/>
      <c r="BY2492" s="44"/>
      <c r="BZ2492" s="44"/>
      <c r="CA2492" s="44"/>
      <c r="CB2492" s="44"/>
    </row>
    <row r="2493" spans="1:97" ht="16.5" customHeight="1">
      <c r="A2493" s="113" t="s">
        <v>1089</v>
      </c>
      <c r="B2493" s="90"/>
      <c r="C2493" s="90"/>
      <c r="D2493" s="5"/>
      <c r="E2493" s="38"/>
      <c r="F2493" s="38"/>
      <c r="G2493" s="38"/>
      <c r="H2493" s="38"/>
      <c r="I2493" s="38"/>
      <c r="J2493" s="38"/>
      <c r="K2493" s="38"/>
      <c r="L2493" s="38"/>
      <c r="M2493" s="38"/>
      <c r="N2493" s="38"/>
      <c r="O2493" s="38"/>
      <c r="P2493" s="38"/>
      <c r="Q2493" s="38"/>
      <c r="R2493" s="38"/>
      <c r="S2493" s="38"/>
      <c r="T2493" s="38"/>
      <c r="U2493" s="38"/>
      <c r="V2493" s="38"/>
      <c r="W2493" s="38"/>
      <c r="X2493" s="38"/>
      <c r="Y2493" s="38"/>
      <c r="Z2493" s="38"/>
      <c r="AA2493" s="38"/>
      <c r="AB2493" s="38"/>
      <c r="AC2493" s="38"/>
      <c r="AD2493" s="38"/>
      <c r="AE2493" s="38"/>
      <c r="AF2493" s="38"/>
      <c r="AG2493" s="38"/>
      <c r="AH2493" s="38"/>
      <c r="AI2493" s="38"/>
      <c r="AJ2493" s="38"/>
      <c r="AK2493" s="38"/>
      <c r="AL2493" s="38"/>
      <c r="AM2493" s="38"/>
      <c r="AN2493" s="38"/>
      <c r="AO2493" s="38"/>
      <c r="AP2493" s="38"/>
      <c r="AQ2493" s="38"/>
      <c r="AR2493" s="38"/>
      <c r="AS2493" s="38"/>
      <c r="AT2493" s="38"/>
      <c r="AU2493" s="38"/>
      <c r="AV2493" s="38"/>
      <c r="AW2493" s="38"/>
      <c r="AX2493" s="38"/>
      <c r="AY2493" s="38"/>
      <c r="AZ2493" s="38"/>
      <c r="BA2493" s="38"/>
      <c r="BB2493" s="38"/>
      <c r="BC2493" s="38"/>
      <c r="BD2493" s="38"/>
      <c r="BE2493" s="38"/>
      <c r="BF2493" s="38"/>
      <c r="BG2493" s="87"/>
      <c r="BH2493" s="87"/>
      <c r="BI2493" s="87"/>
      <c r="BJ2493" s="87"/>
      <c r="BK2493" s="87"/>
      <c r="BL2493" s="87"/>
      <c r="BM2493" s="44"/>
      <c r="BN2493" s="44"/>
      <c r="BO2493" s="44"/>
      <c r="BP2493" s="44"/>
      <c r="BQ2493" s="44"/>
      <c r="BR2493" s="44"/>
      <c r="BS2493" s="44"/>
      <c r="BT2493" s="44"/>
      <c r="BU2493" s="44"/>
      <c r="BV2493" s="44"/>
      <c r="BW2493" s="44"/>
      <c r="BX2493" s="44"/>
      <c r="BY2493" s="44"/>
      <c r="BZ2493" s="44"/>
      <c r="CA2493" s="44"/>
      <c r="CB2493" s="44"/>
    </row>
    <row r="2494" spans="1:97" ht="12.75" customHeight="1">
      <c r="A2494" s="263"/>
      <c r="B2494" s="969" t="s">
        <v>30</v>
      </c>
      <c r="C2494" s="970"/>
      <c r="D2494" s="971"/>
      <c r="E2494" s="908" t="s">
        <v>672</v>
      </c>
      <c r="F2494" s="909"/>
      <c r="G2494" s="909"/>
      <c r="H2494" s="909"/>
      <c r="I2494" s="909"/>
      <c r="J2494" s="909"/>
      <c r="K2494" s="909"/>
      <c r="L2494" s="909"/>
      <c r="M2494" s="909"/>
      <c r="N2494" s="909"/>
      <c r="O2494" s="909"/>
      <c r="P2494" s="909"/>
      <c r="Q2494" s="909"/>
      <c r="R2494" s="909"/>
      <c r="S2494" s="909"/>
      <c r="T2494" s="909"/>
      <c r="U2494" s="909"/>
      <c r="V2494" s="909"/>
      <c r="W2494" s="909"/>
      <c r="X2494" s="909"/>
      <c r="Y2494" s="909"/>
      <c r="Z2494" s="909"/>
      <c r="AA2494" s="909"/>
      <c r="AB2494" s="909"/>
      <c r="AC2494" s="909"/>
      <c r="AD2494" s="909"/>
      <c r="AE2494" s="909"/>
      <c r="AF2494" s="909"/>
      <c r="AG2494" s="909"/>
      <c r="AH2494" s="909"/>
      <c r="AI2494" s="909"/>
      <c r="AJ2494" s="909"/>
      <c r="AK2494" s="909"/>
      <c r="AL2494" s="909"/>
      <c r="AM2494" s="909"/>
      <c r="AN2494" s="909"/>
      <c r="AO2494" s="909"/>
      <c r="AP2494" s="909"/>
      <c r="AQ2494" s="909"/>
      <c r="AR2494" s="909"/>
      <c r="AS2494" s="909"/>
      <c r="AT2494" s="909"/>
      <c r="AU2494" s="909"/>
      <c r="AV2494" s="909"/>
      <c r="AW2494" s="909"/>
      <c r="AX2494" s="909"/>
      <c r="AY2494" s="909"/>
      <c r="AZ2494" s="909"/>
      <c r="BA2494" s="909"/>
      <c r="BB2494" s="909"/>
      <c r="BC2494" s="909"/>
      <c r="BD2494" s="909"/>
      <c r="BE2494" s="909"/>
      <c r="BF2494" s="910"/>
      <c r="BG2494" s="899"/>
      <c r="BH2494" s="900"/>
      <c r="BI2494" s="900"/>
      <c r="BJ2494" s="900"/>
      <c r="BK2494" s="900"/>
      <c r="BL2494" s="901"/>
      <c r="BM2494" s="44"/>
      <c r="BN2494" s="44"/>
      <c r="BO2494" s="44"/>
      <c r="BP2494" s="44"/>
      <c r="BQ2494" s="44"/>
      <c r="BR2494" s="44"/>
      <c r="BS2494" s="44"/>
      <c r="BT2494" s="44"/>
      <c r="BU2494" s="44"/>
      <c r="BV2494" s="44"/>
      <c r="BW2494" s="44"/>
      <c r="BX2494" s="44"/>
      <c r="BY2494" s="44"/>
      <c r="BZ2494" s="44"/>
      <c r="CA2494" s="44"/>
      <c r="CB2494" s="44"/>
    </row>
    <row r="2495" spans="1:97" ht="12.75" customHeight="1">
      <c r="A2495" s="263"/>
      <c r="B2495" s="972"/>
      <c r="C2495" s="973"/>
      <c r="D2495" s="974"/>
      <c r="E2495" s="911"/>
      <c r="F2495" s="912"/>
      <c r="G2495" s="912"/>
      <c r="H2495" s="912"/>
      <c r="I2495" s="912"/>
      <c r="J2495" s="912"/>
      <c r="K2495" s="912"/>
      <c r="L2495" s="912"/>
      <c r="M2495" s="912"/>
      <c r="N2495" s="912"/>
      <c r="O2495" s="912"/>
      <c r="P2495" s="912"/>
      <c r="Q2495" s="912"/>
      <c r="R2495" s="912"/>
      <c r="S2495" s="912"/>
      <c r="T2495" s="912"/>
      <c r="U2495" s="912"/>
      <c r="V2495" s="912"/>
      <c r="W2495" s="912"/>
      <c r="X2495" s="912"/>
      <c r="Y2495" s="912"/>
      <c r="Z2495" s="912"/>
      <c r="AA2495" s="912"/>
      <c r="AB2495" s="912"/>
      <c r="AC2495" s="912"/>
      <c r="AD2495" s="912"/>
      <c r="AE2495" s="912"/>
      <c r="AF2495" s="912"/>
      <c r="AG2495" s="912"/>
      <c r="AH2495" s="912"/>
      <c r="AI2495" s="912"/>
      <c r="AJ2495" s="912"/>
      <c r="AK2495" s="912"/>
      <c r="AL2495" s="912"/>
      <c r="AM2495" s="912"/>
      <c r="AN2495" s="912"/>
      <c r="AO2495" s="912"/>
      <c r="AP2495" s="912"/>
      <c r="AQ2495" s="912"/>
      <c r="AR2495" s="912"/>
      <c r="AS2495" s="912"/>
      <c r="AT2495" s="912"/>
      <c r="AU2495" s="912"/>
      <c r="AV2495" s="912"/>
      <c r="AW2495" s="912"/>
      <c r="AX2495" s="912"/>
      <c r="AY2495" s="912"/>
      <c r="AZ2495" s="912"/>
      <c r="BA2495" s="912"/>
      <c r="BB2495" s="912"/>
      <c r="BC2495" s="912"/>
      <c r="BD2495" s="912"/>
      <c r="BE2495" s="912"/>
      <c r="BF2495" s="913"/>
      <c r="BG2495" s="902"/>
      <c r="BH2495" s="903"/>
      <c r="BI2495" s="903"/>
      <c r="BJ2495" s="903"/>
      <c r="BK2495" s="903"/>
      <c r="BL2495" s="904"/>
      <c r="BM2495" s="44"/>
      <c r="BN2495" s="44"/>
      <c r="BO2495" s="44"/>
      <c r="BP2495" s="44"/>
      <c r="BQ2495" s="44"/>
      <c r="BR2495" s="44"/>
      <c r="BS2495" s="44"/>
      <c r="BT2495" s="44"/>
      <c r="BU2495" s="44"/>
      <c r="BV2495" s="44"/>
      <c r="BW2495" s="44"/>
      <c r="BX2495" s="44"/>
      <c r="BY2495" s="44"/>
      <c r="BZ2495" s="44"/>
      <c r="CA2495" s="44"/>
      <c r="CB2495" s="44"/>
    </row>
    <row r="2496" spans="1:97" s="361" customFormat="1" ht="12.75" customHeight="1">
      <c r="A2496" s="263"/>
      <c r="B2496" s="972"/>
      <c r="C2496" s="973"/>
      <c r="D2496" s="974"/>
      <c r="E2496" s="911"/>
      <c r="F2496" s="912"/>
      <c r="G2496" s="912"/>
      <c r="H2496" s="912"/>
      <c r="I2496" s="912"/>
      <c r="J2496" s="912"/>
      <c r="K2496" s="912"/>
      <c r="L2496" s="912"/>
      <c r="M2496" s="912"/>
      <c r="N2496" s="912"/>
      <c r="O2496" s="912"/>
      <c r="P2496" s="912"/>
      <c r="Q2496" s="912"/>
      <c r="R2496" s="912"/>
      <c r="S2496" s="912"/>
      <c r="T2496" s="912"/>
      <c r="U2496" s="912"/>
      <c r="V2496" s="912"/>
      <c r="W2496" s="912"/>
      <c r="X2496" s="912"/>
      <c r="Y2496" s="912"/>
      <c r="Z2496" s="912"/>
      <c r="AA2496" s="912"/>
      <c r="AB2496" s="912"/>
      <c r="AC2496" s="912"/>
      <c r="AD2496" s="912"/>
      <c r="AE2496" s="912"/>
      <c r="AF2496" s="912"/>
      <c r="AG2496" s="912"/>
      <c r="AH2496" s="912"/>
      <c r="AI2496" s="912"/>
      <c r="AJ2496" s="912"/>
      <c r="AK2496" s="912"/>
      <c r="AL2496" s="912"/>
      <c r="AM2496" s="912"/>
      <c r="AN2496" s="912"/>
      <c r="AO2496" s="912"/>
      <c r="AP2496" s="912"/>
      <c r="AQ2496" s="912"/>
      <c r="AR2496" s="912"/>
      <c r="AS2496" s="912"/>
      <c r="AT2496" s="912"/>
      <c r="AU2496" s="912"/>
      <c r="AV2496" s="912"/>
      <c r="AW2496" s="912"/>
      <c r="AX2496" s="912"/>
      <c r="AY2496" s="912"/>
      <c r="AZ2496" s="912"/>
      <c r="BA2496" s="912"/>
      <c r="BB2496" s="912"/>
      <c r="BC2496" s="912"/>
      <c r="BD2496" s="912"/>
      <c r="BE2496" s="912"/>
      <c r="BF2496" s="913"/>
      <c r="BG2496" s="902"/>
      <c r="BH2496" s="903"/>
      <c r="BI2496" s="903"/>
      <c r="BJ2496" s="903"/>
      <c r="BK2496" s="903"/>
      <c r="BL2496" s="904"/>
    </row>
    <row r="2497" spans="1:80" ht="12.75" customHeight="1">
      <c r="A2497" s="263"/>
      <c r="B2497" s="972"/>
      <c r="C2497" s="973"/>
      <c r="D2497" s="974"/>
      <c r="E2497" s="911"/>
      <c r="F2497" s="912"/>
      <c r="G2497" s="912"/>
      <c r="H2497" s="912"/>
      <c r="I2497" s="912"/>
      <c r="J2497" s="912"/>
      <c r="K2497" s="912"/>
      <c r="L2497" s="912"/>
      <c r="M2497" s="912"/>
      <c r="N2497" s="912"/>
      <c r="O2497" s="912"/>
      <c r="P2497" s="912"/>
      <c r="Q2497" s="912"/>
      <c r="R2497" s="912"/>
      <c r="S2497" s="912"/>
      <c r="T2497" s="912"/>
      <c r="U2497" s="912"/>
      <c r="V2497" s="912"/>
      <c r="W2497" s="912"/>
      <c r="X2497" s="912"/>
      <c r="Y2497" s="912"/>
      <c r="Z2497" s="912"/>
      <c r="AA2497" s="912"/>
      <c r="AB2497" s="912"/>
      <c r="AC2497" s="912"/>
      <c r="AD2497" s="912"/>
      <c r="AE2497" s="912"/>
      <c r="AF2497" s="912"/>
      <c r="AG2497" s="912"/>
      <c r="AH2497" s="912"/>
      <c r="AI2497" s="912"/>
      <c r="AJ2497" s="912"/>
      <c r="AK2497" s="912"/>
      <c r="AL2497" s="912"/>
      <c r="AM2497" s="912"/>
      <c r="AN2497" s="912"/>
      <c r="AO2497" s="912"/>
      <c r="AP2497" s="912"/>
      <c r="AQ2497" s="912"/>
      <c r="AR2497" s="912"/>
      <c r="AS2497" s="912"/>
      <c r="AT2497" s="912"/>
      <c r="AU2497" s="912"/>
      <c r="AV2497" s="912"/>
      <c r="AW2497" s="912"/>
      <c r="AX2497" s="912"/>
      <c r="AY2497" s="912"/>
      <c r="AZ2497" s="912"/>
      <c r="BA2497" s="912"/>
      <c r="BB2497" s="912"/>
      <c r="BC2497" s="912"/>
      <c r="BD2497" s="912"/>
      <c r="BE2497" s="912"/>
      <c r="BF2497" s="913"/>
      <c r="BG2497" s="902"/>
      <c r="BH2497" s="903"/>
      <c r="BI2497" s="903"/>
      <c r="BJ2497" s="903"/>
      <c r="BK2497" s="903"/>
      <c r="BL2497" s="904"/>
      <c r="BM2497" s="44"/>
      <c r="BN2497" s="44"/>
      <c r="BO2497" s="44"/>
      <c r="BP2497" s="44"/>
      <c r="BQ2497" s="44"/>
      <c r="BR2497" s="44"/>
      <c r="BS2497" s="44"/>
      <c r="BT2497" s="44"/>
      <c r="BU2497" s="44"/>
      <c r="BV2497" s="44"/>
      <c r="BW2497" s="44"/>
      <c r="BX2497" s="44"/>
      <c r="BY2497" s="44"/>
      <c r="BZ2497" s="44"/>
      <c r="CA2497" s="44"/>
      <c r="CB2497" s="44"/>
    </row>
    <row r="2498" spans="1:80" ht="12.75" customHeight="1">
      <c r="A2498" s="263"/>
      <c r="B2498" s="972"/>
      <c r="C2498" s="973"/>
      <c r="D2498" s="974"/>
      <c r="E2498" s="911"/>
      <c r="F2498" s="912"/>
      <c r="G2498" s="912"/>
      <c r="H2498" s="912"/>
      <c r="I2498" s="912"/>
      <c r="J2498" s="912"/>
      <c r="K2498" s="912"/>
      <c r="L2498" s="912"/>
      <c r="M2498" s="912"/>
      <c r="N2498" s="912"/>
      <c r="O2498" s="912"/>
      <c r="P2498" s="912"/>
      <c r="Q2498" s="912"/>
      <c r="R2498" s="912"/>
      <c r="S2498" s="912"/>
      <c r="T2498" s="912"/>
      <c r="U2498" s="912"/>
      <c r="V2498" s="912"/>
      <c r="W2498" s="912"/>
      <c r="X2498" s="912"/>
      <c r="Y2498" s="912"/>
      <c r="Z2498" s="912"/>
      <c r="AA2498" s="912"/>
      <c r="AB2498" s="912"/>
      <c r="AC2498" s="912"/>
      <c r="AD2498" s="912"/>
      <c r="AE2498" s="912"/>
      <c r="AF2498" s="912"/>
      <c r="AG2498" s="912"/>
      <c r="AH2498" s="912"/>
      <c r="AI2498" s="912"/>
      <c r="AJ2498" s="912"/>
      <c r="AK2498" s="912"/>
      <c r="AL2498" s="912"/>
      <c r="AM2498" s="912"/>
      <c r="AN2498" s="912"/>
      <c r="AO2498" s="912"/>
      <c r="AP2498" s="912"/>
      <c r="AQ2498" s="912"/>
      <c r="AR2498" s="912"/>
      <c r="AS2498" s="912"/>
      <c r="AT2498" s="912"/>
      <c r="AU2498" s="912"/>
      <c r="AV2498" s="912"/>
      <c r="AW2498" s="912"/>
      <c r="AX2498" s="912"/>
      <c r="AY2498" s="912"/>
      <c r="AZ2498" s="912"/>
      <c r="BA2498" s="912"/>
      <c r="BB2498" s="912"/>
      <c r="BC2498" s="912"/>
      <c r="BD2498" s="912"/>
      <c r="BE2498" s="912"/>
      <c r="BF2498" s="913"/>
      <c r="BG2498" s="902"/>
      <c r="BH2498" s="903"/>
      <c r="BI2498" s="903"/>
      <c r="BJ2498" s="903"/>
      <c r="BK2498" s="903"/>
      <c r="BL2498" s="904"/>
      <c r="BM2498" s="44"/>
      <c r="BN2498" s="44"/>
      <c r="BO2498" s="44"/>
      <c r="BP2498" s="44"/>
      <c r="BQ2498" s="44"/>
      <c r="BR2498" s="44"/>
      <c r="BS2498" s="44"/>
      <c r="BT2498" s="44"/>
      <c r="BU2498" s="44"/>
      <c r="BV2498" s="44"/>
      <c r="BW2498" s="44"/>
      <c r="BX2498" s="44"/>
      <c r="BY2498" s="44"/>
      <c r="BZ2498" s="44"/>
      <c r="CA2498" s="44"/>
      <c r="CB2498" s="44"/>
    </row>
    <row r="2499" spans="1:80" ht="12.75" customHeight="1">
      <c r="A2499" s="263"/>
      <c r="B2499" s="969" t="s">
        <v>48</v>
      </c>
      <c r="C2499" s="970"/>
      <c r="D2499" s="971"/>
      <c r="E2499" s="908" t="s">
        <v>1115</v>
      </c>
      <c r="F2499" s="909"/>
      <c r="G2499" s="909"/>
      <c r="H2499" s="909"/>
      <c r="I2499" s="909"/>
      <c r="J2499" s="909"/>
      <c r="K2499" s="909"/>
      <c r="L2499" s="909"/>
      <c r="M2499" s="909"/>
      <c r="N2499" s="909"/>
      <c r="O2499" s="909"/>
      <c r="P2499" s="909"/>
      <c r="Q2499" s="909"/>
      <c r="R2499" s="909"/>
      <c r="S2499" s="909"/>
      <c r="T2499" s="909"/>
      <c r="U2499" s="909"/>
      <c r="V2499" s="909"/>
      <c r="W2499" s="909"/>
      <c r="X2499" s="909"/>
      <c r="Y2499" s="909"/>
      <c r="Z2499" s="909"/>
      <c r="AA2499" s="909"/>
      <c r="AB2499" s="909"/>
      <c r="AC2499" s="909"/>
      <c r="AD2499" s="909"/>
      <c r="AE2499" s="909"/>
      <c r="AF2499" s="909"/>
      <c r="AG2499" s="909"/>
      <c r="AH2499" s="909"/>
      <c r="AI2499" s="909"/>
      <c r="AJ2499" s="909"/>
      <c r="AK2499" s="909"/>
      <c r="AL2499" s="909"/>
      <c r="AM2499" s="909"/>
      <c r="AN2499" s="909"/>
      <c r="AO2499" s="909"/>
      <c r="AP2499" s="909"/>
      <c r="AQ2499" s="909"/>
      <c r="AR2499" s="909"/>
      <c r="AS2499" s="909"/>
      <c r="AT2499" s="909"/>
      <c r="AU2499" s="909"/>
      <c r="AV2499" s="909"/>
      <c r="AW2499" s="909"/>
      <c r="AX2499" s="909"/>
      <c r="AY2499" s="909"/>
      <c r="AZ2499" s="909"/>
      <c r="BA2499" s="909"/>
      <c r="BB2499" s="909"/>
      <c r="BC2499" s="909"/>
      <c r="BD2499" s="909"/>
      <c r="BE2499" s="909"/>
      <c r="BF2499" s="910"/>
      <c r="BG2499" s="899"/>
      <c r="BH2499" s="900"/>
      <c r="BI2499" s="900"/>
      <c r="BJ2499" s="900"/>
      <c r="BK2499" s="900"/>
      <c r="BL2499" s="901"/>
      <c r="BM2499" s="44"/>
      <c r="BN2499" s="44"/>
      <c r="BO2499" s="44"/>
      <c r="BP2499" s="44"/>
      <c r="BQ2499" s="44"/>
      <c r="BR2499" s="44"/>
      <c r="BS2499" s="44"/>
      <c r="BT2499" s="44"/>
      <c r="BU2499" s="44"/>
      <c r="BV2499" s="44"/>
      <c r="BW2499" s="44"/>
      <c r="BX2499" s="44"/>
      <c r="BY2499" s="44"/>
      <c r="BZ2499" s="44"/>
      <c r="CA2499" s="44"/>
      <c r="CB2499" s="44"/>
    </row>
    <row r="2500" spans="1:80" s="408" customFormat="1" ht="12.75" customHeight="1">
      <c r="A2500" s="263"/>
      <c r="B2500" s="972"/>
      <c r="C2500" s="973"/>
      <c r="D2500" s="974"/>
      <c r="E2500" s="911"/>
      <c r="F2500" s="912"/>
      <c r="G2500" s="912"/>
      <c r="H2500" s="912"/>
      <c r="I2500" s="912"/>
      <c r="J2500" s="912"/>
      <c r="K2500" s="912"/>
      <c r="L2500" s="912"/>
      <c r="M2500" s="912"/>
      <c r="N2500" s="912"/>
      <c r="O2500" s="912"/>
      <c r="P2500" s="912"/>
      <c r="Q2500" s="912"/>
      <c r="R2500" s="912"/>
      <c r="S2500" s="912"/>
      <c r="T2500" s="912"/>
      <c r="U2500" s="912"/>
      <c r="V2500" s="912"/>
      <c r="W2500" s="912"/>
      <c r="X2500" s="912"/>
      <c r="Y2500" s="912"/>
      <c r="Z2500" s="912"/>
      <c r="AA2500" s="912"/>
      <c r="AB2500" s="912"/>
      <c r="AC2500" s="912"/>
      <c r="AD2500" s="912"/>
      <c r="AE2500" s="912"/>
      <c r="AF2500" s="912"/>
      <c r="AG2500" s="912"/>
      <c r="AH2500" s="912"/>
      <c r="AI2500" s="912"/>
      <c r="AJ2500" s="912"/>
      <c r="AK2500" s="912"/>
      <c r="AL2500" s="912"/>
      <c r="AM2500" s="912"/>
      <c r="AN2500" s="912"/>
      <c r="AO2500" s="912"/>
      <c r="AP2500" s="912"/>
      <c r="AQ2500" s="912"/>
      <c r="AR2500" s="912"/>
      <c r="AS2500" s="912"/>
      <c r="AT2500" s="912"/>
      <c r="AU2500" s="912"/>
      <c r="AV2500" s="912"/>
      <c r="AW2500" s="912"/>
      <c r="AX2500" s="912"/>
      <c r="AY2500" s="912"/>
      <c r="AZ2500" s="912"/>
      <c r="BA2500" s="912"/>
      <c r="BB2500" s="912"/>
      <c r="BC2500" s="912"/>
      <c r="BD2500" s="912"/>
      <c r="BE2500" s="912"/>
      <c r="BF2500" s="913"/>
      <c r="BG2500" s="902"/>
      <c r="BH2500" s="903"/>
      <c r="BI2500" s="903"/>
      <c r="BJ2500" s="903"/>
      <c r="BK2500" s="903"/>
      <c r="BL2500" s="904"/>
    </row>
    <row r="2501" spans="1:80" ht="12.75" customHeight="1">
      <c r="A2501" s="263"/>
      <c r="B2501" s="975"/>
      <c r="C2501" s="976"/>
      <c r="D2501" s="977"/>
      <c r="E2501" s="911"/>
      <c r="F2501" s="912"/>
      <c r="G2501" s="912"/>
      <c r="H2501" s="912"/>
      <c r="I2501" s="912"/>
      <c r="J2501" s="912"/>
      <c r="K2501" s="912"/>
      <c r="L2501" s="912"/>
      <c r="M2501" s="912"/>
      <c r="N2501" s="912"/>
      <c r="O2501" s="912"/>
      <c r="P2501" s="912"/>
      <c r="Q2501" s="912"/>
      <c r="R2501" s="912"/>
      <c r="S2501" s="912"/>
      <c r="T2501" s="912"/>
      <c r="U2501" s="912"/>
      <c r="V2501" s="912"/>
      <c r="W2501" s="912"/>
      <c r="X2501" s="912"/>
      <c r="Y2501" s="912"/>
      <c r="Z2501" s="912"/>
      <c r="AA2501" s="912"/>
      <c r="AB2501" s="912"/>
      <c r="AC2501" s="912"/>
      <c r="AD2501" s="912"/>
      <c r="AE2501" s="912"/>
      <c r="AF2501" s="912"/>
      <c r="AG2501" s="912"/>
      <c r="AH2501" s="912"/>
      <c r="AI2501" s="912"/>
      <c r="AJ2501" s="912"/>
      <c r="AK2501" s="912"/>
      <c r="AL2501" s="912"/>
      <c r="AM2501" s="912"/>
      <c r="AN2501" s="912"/>
      <c r="AO2501" s="912"/>
      <c r="AP2501" s="912"/>
      <c r="AQ2501" s="912"/>
      <c r="AR2501" s="912"/>
      <c r="AS2501" s="912"/>
      <c r="AT2501" s="912"/>
      <c r="AU2501" s="912"/>
      <c r="AV2501" s="912"/>
      <c r="AW2501" s="912"/>
      <c r="AX2501" s="912"/>
      <c r="AY2501" s="912"/>
      <c r="AZ2501" s="912"/>
      <c r="BA2501" s="912"/>
      <c r="BB2501" s="912"/>
      <c r="BC2501" s="912"/>
      <c r="BD2501" s="912"/>
      <c r="BE2501" s="912"/>
      <c r="BF2501" s="913"/>
      <c r="BG2501" s="905"/>
      <c r="BH2501" s="906"/>
      <c r="BI2501" s="906"/>
      <c r="BJ2501" s="906"/>
      <c r="BK2501" s="906"/>
      <c r="BL2501" s="907"/>
      <c r="BM2501" s="44"/>
      <c r="BN2501" s="44"/>
      <c r="BO2501" s="44"/>
      <c r="BP2501" s="44"/>
      <c r="BQ2501" s="44"/>
      <c r="BR2501" s="44"/>
      <c r="BS2501" s="44"/>
      <c r="BT2501" s="44"/>
      <c r="BU2501" s="44"/>
      <c r="BV2501" s="44"/>
      <c r="BW2501" s="44"/>
      <c r="BX2501" s="44"/>
      <c r="BY2501" s="44"/>
      <c r="BZ2501" s="44"/>
      <c r="CA2501" s="44"/>
      <c r="CB2501" s="44"/>
    </row>
    <row r="2502" spans="1:80" ht="12.75" customHeight="1">
      <c r="A2502" s="263"/>
      <c r="B2502" s="969" t="s">
        <v>34</v>
      </c>
      <c r="C2502" s="970"/>
      <c r="D2502" s="971"/>
      <c r="E2502" s="908" t="s">
        <v>205</v>
      </c>
      <c r="F2502" s="909"/>
      <c r="G2502" s="909"/>
      <c r="H2502" s="909"/>
      <c r="I2502" s="909"/>
      <c r="J2502" s="909"/>
      <c r="K2502" s="909"/>
      <c r="L2502" s="909"/>
      <c r="M2502" s="909"/>
      <c r="N2502" s="909"/>
      <c r="O2502" s="909"/>
      <c r="P2502" s="909"/>
      <c r="Q2502" s="909"/>
      <c r="R2502" s="909"/>
      <c r="S2502" s="909"/>
      <c r="T2502" s="909"/>
      <c r="U2502" s="909"/>
      <c r="V2502" s="909"/>
      <c r="W2502" s="909"/>
      <c r="X2502" s="909"/>
      <c r="Y2502" s="909"/>
      <c r="Z2502" s="909"/>
      <c r="AA2502" s="909"/>
      <c r="AB2502" s="909"/>
      <c r="AC2502" s="909"/>
      <c r="AD2502" s="909"/>
      <c r="AE2502" s="909"/>
      <c r="AF2502" s="909"/>
      <c r="AG2502" s="909"/>
      <c r="AH2502" s="909"/>
      <c r="AI2502" s="909"/>
      <c r="AJ2502" s="909"/>
      <c r="AK2502" s="909"/>
      <c r="AL2502" s="909"/>
      <c r="AM2502" s="909"/>
      <c r="AN2502" s="909"/>
      <c r="AO2502" s="909"/>
      <c r="AP2502" s="909"/>
      <c r="AQ2502" s="909"/>
      <c r="AR2502" s="909"/>
      <c r="AS2502" s="909"/>
      <c r="AT2502" s="909"/>
      <c r="AU2502" s="909"/>
      <c r="AV2502" s="909"/>
      <c r="AW2502" s="909"/>
      <c r="AX2502" s="909"/>
      <c r="AY2502" s="909"/>
      <c r="AZ2502" s="909"/>
      <c r="BA2502" s="909"/>
      <c r="BB2502" s="909"/>
      <c r="BC2502" s="909"/>
      <c r="BD2502" s="909"/>
      <c r="BE2502" s="909"/>
      <c r="BF2502" s="910"/>
      <c r="BG2502" s="899"/>
      <c r="BH2502" s="900"/>
      <c r="BI2502" s="900"/>
      <c r="BJ2502" s="900"/>
      <c r="BK2502" s="900"/>
      <c r="BL2502" s="901"/>
      <c r="BM2502" s="44"/>
      <c r="BN2502" s="44"/>
      <c r="BO2502" s="44"/>
      <c r="BP2502" s="44"/>
      <c r="BQ2502" s="44"/>
      <c r="BR2502" s="44"/>
      <c r="BS2502" s="44"/>
      <c r="BT2502" s="44"/>
      <c r="BU2502" s="44"/>
      <c r="BV2502" s="44"/>
      <c r="BW2502" s="44"/>
      <c r="BX2502" s="44"/>
      <c r="BY2502" s="44"/>
      <c r="BZ2502" s="44"/>
      <c r="CA2502" s="44"/>
      <c r="CB2502" s="44"/>
    </row>
    <row r="2503" spans="1:80" ht="12.75" customHeight="1">
      <c r="A2503" s="263"/>
      <c r="B2503" s="972"/>
      <c r="C2503" s="973"/>
      <c r="D2503" s="974"/>
      <c r="E2503" s="911"/>
      <c r="F2503" s="912"/>
      <c r="G2503" s="912"/>
      <c r="H2503" s="912"/>
      <c r="I2503" s="912"/>
      <c r="J2503" s="912"/>
      <c r="K2503" s="912"/>
      <c r="L2503" s="912"/>
      <c r="M2503" s="912"/>
      <c r="N2503" s="912"/>
      <c r="O2503" s="912"/>
      <c r="P2503" s="912"/>
      <c r="Q2503" s="912"/>
      <c r="R2503" s="912"/>
      <c r="S2503" s="912"/>
      <c r="T2503" s="912"/>
      <c r="U2503" s="912"/>
      <c r="V2503" s="912"/>
      <c r="W2503" s="912"/>
      <c r="X2503" s="912"/>
      <c r="Y2503" s="912"/>
      <c r="Z2503" s="912"/>
      <c r="AA2503" s="912"/>
      <c r="AB2503" s="912"/>
      <c r="AC2503" s="912"/>
      <c r="AD2503" s="912"/>
      <c r="AE2503" s="912"/>
      <c r="AF2503" s="912"/>
      <c r="AG2503" s="912"/>
      <c r="AH2503" s="912"/>
      <c r="AI2503" s="912"/>
      <c r="AJ2503" s="912"/>
      <c r="AK2503" s="912"/>
      <c r="AL2503" s="912"/>
      <c r="AM2503" s="912"/>
      <c r="AN2503" s="912"/>
      <c r="AO2503" s="912"/>
      <c r="AP2503" s="912"/>
      <c r="AQ2503" s="912"/>
      <c r="AR2503" s="912"/>
      <c r="AS2503" s="912"/>
      <c r="AT2503" s="912"/>
      <c r="AU2503" s="912"/>
      <c r="AV2503" s="912"/>
      <c r="AW2503" s="912"/>
      <c r="AX2503" s="912"/>
      <c r="AY2503" s="912"/>
      <c r="AZ2503" s="912"/>
      <c r="BA2503" s="912"/>
      <c r="BB2503" s="912"/>
      <c r="BC2503" s="912"/>
      <c r="BD2503" s="912"/>
      <c r="BE2503" s="912"/>
      <c r="BF2503" s="913"/>
      <c r="BG2503" s="902"/>
      <c r="BH2503" s="903"/>
      <c r="BI2503" s="903"/>
      <c r="BJ2503" s="903"/>
      <c r="BK2503" s="903"/>
      <c r="BL2503" s="904"/>
      <c r="BM2503" s="44"/>
      <c r="BN2503" s="44"/>
      <c r="BO2503" s="44"/>
      <c r="BP2503" s="44"/>
      <c r="BQ2503" s="44"/>
      <c r="BR2503" s="44"/>
      <c r="BS2503" s="44"/>
      <c r="BT2503" s="44"/>
      <c r="BU2503" s="44"/>
      <c r="BV2503" s="44"/>
      <c r="BW2503" s="44"/>
      <c r="BX2503" s="44"/>
      <c r="BY2503" s="44"/>
      <c r="BZ2503" s="44"/>
      <c r="CA2503" s="44"/>
      <c r="CB2503" s="44"/>
    </row>
    <row r="2504" spans="1:80" ht="12.75" customHeight="1">
      <c r="A2504" s="263"/>
      <c r="B2504" s="975"/>
      <c r="C2504" s="976"/>
      <c r="D2504" s="977"/>
      <c r="E2504" s="914"/>
      <c r="F2504" s="915"/>
      <c r="G2504" s="915"/>
      <c r="H2504" s="915"/>
      <c r="I2504" s="915"/>
      <c r="J2504" s="915"/>
      <c r="K2504" s="915"/>
      <c r="L2504" s="915"/>
      <c r="M2504" s="915"/>
      <c r="N2504" s="915"/>
      <c r="O2504" s="915"/>
      <c r="P2504" s="915"/>
      <c r="Q2504" s="915"/>
      <c r="R2504" s="915"/>
      <c r="S2504" s="915"/>
      <c r="T2504" s="915"/>
      <c r="U2504" s="915"/>
      <c r="V2504" s="915"/>
      <c r="W2504" s="915"/>
      <c r="X2504" s="915"/>
      <c r="Y2504" s="915"/>
      <c r="Z2504" s="915"/>
      <c r="AA2504" s="915"/>
      <c r="AB2504" s="915"/>
      <c r="AC2504" s="915"/>
      <c r="AD2504" s="915"/>
      <c r="AE2504" s="915"/>
      <c r="AF2504" s="915"/>
      <c r="AG2504" s="915"/>
      <c r="AH2504" s="915"/>
      <c r="AI2504" s="915"/>
      <c r="AJ2504" s="915"/>
      <c r="AK2504" s="915"/>
      <c r="AL2504" s="915"/>
      <c r="AM2504" s="915"/>
      <c r="AN2504" s="915"/>
      <c r="AO2504" s="915"/>
      <c r="AP2504" s="915"/>
      <c r="AQ2504" s="915"/>
      <c r="AR2504" s="915"/>
      <c r="AS2504" s="915"/>
      <c r="AT2504" s="915"/>
      <c r="AU2504" s="915"/>
      <c r="AV2504" s="915"/>
      <c r="AW2504" s="915"/>
      <c r="AX2504" s="915"/>
      <c r="AY2504" s="915"/>
      <c r="AZ2504" s="915"/>
      <c r="BA2504" s="915"/>
      <c r="BB2504" s="915"/>
      <c r="BC2504" s="915"/>
      <c r="BD2504" s="915"/>
      <c r="BE2504" s="915"/>
      <c r="BF2504" s="916"/>
      <c r="BG2504" s="905"/>
      <c r="BH2504" s="906"/>
      <c r="BI2504" s="906"/>
      <c r="BJ2504" s="906"/>
      <c r="BK2504" s="906"/>
      <c r="BL2504" s="907"/>
      <c r="BM2504" s="44"/>
      <c r="BN2504" s="44"/>
      <c r="BO2504" s="44"/>
      <c r="BP2504" s="44"/>
      <c r="BQ2504" s="44"/>
      <c r="BR2504" s="44"/>
      <c r="BS2504" s="44"/>
      <c r="BT2504" s="44"/>
      <c r="BU2504" s="44"/>
      <c r="BV2504" s="44"/>
      <c r="BW2504" s="44"/>
      <c r="BX2504" s="44"/>
      <c r="BY2504" s="44"/>
      <c r="BZ2504" s="44"/>
      <c r="CA2504" s="44"/>
      <c r="CB2504" s="44"/>
    </row>
    <row r="2505" spans="1:80" ht="12.75" customHeight="1">
      <c r="A2505" s="263"/>
      <c r="B2505" s="969" t="s">
        <v>50</v>
      </c>
      <c r="C2505" s="970"/>
      <c r="D2505" s="971"/>
      <c r="E2505" s="908" t="s">
        <v>206</v>
      </c>
      <c r="F2505" s="909"/>
      <c r="G2505" s="909"/>
      <c r="H2505" s="909"/>
      <c r="I2505" s="909"/>
      <c r="J2505" s="909"/>
      <c r="K2505" s="909"/>
      <c r="L2505" s="909"/>
      <c r="M2505" s="909"/>
      <c r="N2505" s="909"/>
      <c r="O2505" s="909"/>
      <c r="P2505" s="909"/>
      <c r="Q2505" s="909"/>
      <c r="R2505" s="909"/>
      <c r="S2505" s="909"/>
      <c r="T2505" s="909"/>
      <c r="U2505" s="909"/>
      <c r="V2505" s="909"/>
      <c r="W2505" s="909"/>
      <c r="X2505" s="909"/>
      <c r="Y2505" s="909"/>
      <c r="Z2505" s="909"/>
      <c r="AA2505" s="909"/>
      <c r="AB2505" s="909"/>
      <c r="AC2505" s="909"/>
      <c r="AD2505" s="909"/>
      <c r="AE2505" s="909"/>
      <c r="AF2505" s="909"/>
      <c r="AG2505" s="909"/>
      <c r="AH2505" s="909"/>
      <c r="AI2505" s="909"/>
      <c r="AJ2505" s="909"/>
      <c r="AK2505" s="909"/>
      <c r="AL2505" s="909"/>
      <c r="AM2505" s="909"/>
      <c r="AN2505" s="909"/>
      <c r="AO2505" s="909"/>
      <c r="AP2505" s="909"/>
      <c r="AQ2505" s="909"/>
      <c r="AR2505" s="909"/>
      <c r="AS2505" s="909"/>
      <c r="AT2505" s="909"/>
      <c r="AU2505" s="909"/>
      <c r="AV2505" s="909"/>
      <c r="AW2505" s="909"/>
      <c r="AX2505" s="909"/>
      <c r="AY2505" s="909"/>
      <c r="AZ2505" s="909"/>
      <c r="BA2505" s="909"/>
      <c r="BB2505" s="909"/>
      <c r="BC2505" s="909"/>
      <c r="BD2505" s="909"/>
      <c r="BE2505" s="909"/>
      <c r="BF2505" s="910"/>
      <c r="BG2505" s="899"/>
      <c r="BH2505" s="900"/>
      <c r="BI2505" s="900"/>
      <c r="BJ2505" s="900"/>
      <c r="BK2505" s="900"/>
      <c r="BL2505" s="901"/>
      <c r="BM2505" s="44"/>
      <c r="BN2505" s="44"/>
      <c r="BO2505" s="44"/>
      <c r="BP2505" s="44"/>
      <c r="BQ2505" s="44"/>
      <c r="BR2505" s="44"/>
      <c r="BS2505" s="44"/>
      <c r="BT2505" s="44"/>
      <c r="BU2505" s="44"/>
      <c r="BV2505" s="44"/>
      <c r="BW2505" s="44"/>
      <c r="BX2505" s="44"/>
      <c r="BY2505" s="44"/>
      <c r="BZ2505" s="44"/>
      <c r="CA2505" s="44"/>
      <c r="CB2505" s="44"/>
    </row>
    <row r="2506" spans="1:80" s="408" customFormat="1" ht="12.75" customHeight="1">
      <c r="A2506" s="263"/>
      <c r="B2506" s="972"/>
      <c r="C2506" s="973"/>
      <c r="D2506" s="974"/>
      <c r="E2506" s="911"/>
      <c r="F2506" s="912"/>
      <c r="G2506" s="912"/>
      <c r="H2506" s="912"/>
      <c r="I2506" s="912"/>
      <c r="J2506" s="912"/>
      <c r="K2506" s="912"/>
      <c r="L2506" s="912"/>
      <c r="M2506" s="912"/>
      <c r="N2506" s="912"/>
      <c r="O2506" s="912"/>
      <c r="P2506" s="912"/>
      <c r="Q2506" s="912"/>
      <c r="R2506" s="912"/>
      <c r="S2506" s="912"/>
      <c r="T2506" s="912"/>
      <c r="U2506" s="912"/>
      <c r="V2506" s="912"/>
      <c r="W2506" s="912"/>
      <c r="X2506" s="912"/>
      <c r="Y2506" s="912"/>
      <c r="Z2506" s="912"/>
      <c r="AA2506" s="912"/>
      <c r="AB2506" s="912"/>
      <c r="AC2506" s="912"/>
      <c r="AD2506" s="912"/>
      <c r="AE2506" s="912"/>
      <c r="AF2506" s="912"/>
      <c r="AG2506" s="912"/>
      <c r="AH2506" s="912"/>
      <c r="AI2506" s="912"/>
      <c r="AJ2506" s="912"/>
      <c r="AK2506" s="912"/>
      <c r="AL2506" s="912"/>
      <c r="AM2506" s="912"/>
      <c r="AN2506" s="912"/>
      <c r="AO2506" s="912"/>
      <c r="AP2506" s="912"/>
      <c r="AQ2506" s="912"/>
      <c r="AR2506" s="912"/>
      <c r="AS2506" s="912"/>
      <c r="AT2506" s="912"/>
      <c r="AU2506" s="912"/>
      <c r="AV2506" s="912"/>
      <c r="AW2506" s="912"/>
      <c r="AX2506" s="912"/>
      <c r="AY2506" s="912"/>
      <c r="AZ2506" s="912"/>
      <c r="BA2506" s="912"/>
      <c r="BB2506" s="912"/>
      <c r="BC2506" s="912"/>
      <c r="BD2506" s="912"/>
      <c r="BE2506" s="912"/>
      <c r="BF2506" s="913"/>
      <c r="BG2506" s="902"/>
      <c r="BH2506" s="903"/>
      <c r="BI2506" s="903"/>
      <c r="BJ2506" s="903"/>
      <c r="BK2506" s="903"/>
      <c r="BL2506" s="904"/>
    </row>
    <row r="2507" spans="1:80" ht="12.75" customHeight="1">
      <c r="A2507" s="263"/>
      <c r="B2507" s="975"/>
      <c r="C2507" s="976"/>
      <c r="D2507" s="977"/>
      <c r="E2507" s="914"/>
      <c r="F2507" s="915"/>
      <c r="G2507" s="915"/>
      <c r="H2507" s="915"/>
      <c r="I2507" s="915"/>
      <c r="J2507" s="915"/>
      <c r="K2507" s="915"/>
      <c r="L2507" s="915"/>
      <c r="M2507" s="915"/>
      <c r="N2507" s="915"/>
      <c r="O2507" s="915"/>
      <c r="P2507" s="915"/>
      <c r="Q2507" s="915"/>
      <c r="R2507" s="915"/>
      <c r="S2507" s="915"/>
      <c r="T2507" s="915"/>
      <c r="U2507" s="915"/>
      <c r="V2507" s="915"/>
      <c r="W2507" s="915"/>
      <c r="X2507" s="915"/>
      <c r="Y2507" s="915"/>
      <c r="Z2507" s="915"/>
      <c r="AA2507" s="915"/>
      <c r="AB2507" s="915"/>
      <c r="AC2507" s="915"/>
      <c r="AD2507" s="915"/>
      <c r="AE2507" s="915"/>
      <c r="AF2507" s="915"/>
      <c r="AG2507" s="915"/>
      <c r="AH2507" s="915"/>
      <c r="AI2507" s="915"/>
      <c r="AJ2507" s="915"/>
      <c r="AK2507" s="915"/>
      <c r="AL2507" s="915"/>
      <c r="AM2507" s="915"/>
      <c r="AN2507" s="915"/>
      <c r="AO2507" s="915"/>
      <c r="AP2507" s="915"/>
      <c r="AQ2507" s="915"/>
      <c r="AR2507" s="915"/>
      <c r="AS2507" s="915"/>
      <c r="AT2507" s="915"/>
      <c r="AU2507" s="915"/>
      <c r="AV2507" s="915"/>
      <c r="AW2507" s="915"/>
      <c r="AX2507" s="915"/>
      <c r="AY2507" s="915"/>
      <c r="AZ2507" s="915"/>
      <c r="BA2507" s="915"/>
      <c r="BB2507" s="915"/>
      <c r="BC2507" s="915"/>
      <c r="BD2507" s="915"/>
      <c r="BE2507" s="915"/>
      <c r="BF2507" s="916"/>
      <c r="BG2507" s="905"/>
      <c r="BH2507" s="906"/>
      <c r="BI2507" s="906"/>
      <c r="BJ2507" s="906"/>
      <c r="BK2507" s="906"/>
      <c r="BL2507" s="907"/>
      <c r="BM2507" s="44"/>
      <c r="BN2507" s="44"/>
      <c r="BO2507" s="44"/>
      <c r="BP2507" s="44"/>
      <c r="BQ2507" s="44"/>
      <c r="BR2507" s="44"/>
      <c r="BS2507" s="44"/>
      <c r="BT2507" s="44"/>
      <c r="BU2507" s="44"/>
      <c r="BV2507" s="44"/>
      <c r="BW2507" s="44"/>
      <c r="BX2507" s="44"/>
      <c r="BY2507" s="44"/>
      <c r="BZ2507" s="44"/>
      <c r="CA2507" s="44"/>
      <c r="CB2507" s="44"/>
    </row>
    <row r="2508" spans="1:80" ht="12.75" customHeight="1">
      <c r="A2508" s="129"/>
      <c r="B2508" s="969" t="s">
        <v>51</v>
      </c>
      <c r="C2508" s="970"/>
      <c r="D2508" s="971"/>
      <c r="E2508" s="881" t="s">
        <v>446</v>
      </c>
      <c r="F2508" s="882"/>
      <c r="G2508" s="882"/>
      <c r="H2508" s="882"/>
      <c r="I2508" s="882"/>
      <c r="J2508" s="882"/>
      <c r="K2508" s="882"/>
      <c r="L2508" s="882"/>
      <c r="M2508" s="882"/>
      <c r="N2508" s="882"/>
      <c r="O2508" s="882"/>
      <c r="P2508" s="882"/>
      <c r="Q2508" s="882"/>
      <c r="R2508" s="882"/>
      <c r="S2508" s="882"/>
      <c r="T2508" s="882"/>
      <c r="U2508" s="882"/>
      <c r="V2508" s="882"/>
      <c r="W2508" s="882"/>
      <c r="X2508" s="882"/>
      <c r="Y2508" s="882"/>
      <c r="Z2508" s="882"/>
      <c r="AA2508" s="882"/>
      <c r="AB2508" s="882"/>
      <c r="AC2508" s="882"/>
      <c r="AD2508" s="882"/>
      <c r="AE2508" s="882"/>
      <c r="AF2508" s="882"/>
      <c r="AG2508" s="882"/>
      <c r="AH2508" s="882"/>
      <c r="AI2508" s="882"/>
      <c r="AJ2508" s="882"/>
      <c r="AK2508" s="882"/>
      <c r="AL2508" s="882"/>
      <c r="AM2508" s="882"/>
      <c r="AN2508" s="882"/>
      <c r="AO2508" s="882"/>
      <c r="AP2508" s="882"/>
      <c r="AQ2508" s="882"/>
      <c r="AR2508" s="882"/>
      <c r="AS2508" s="882"/>
      <c r="AT2508" s="882"/>
      <c r="AU2508" s="882"/>
      <c r="AV2508" s="882"/>
      <c r="AW2508" s="882"/>
      <c r="AX2508" s="882"/>
      <c r="AY2508" s="882"/>
      <c r="AZ2508" s="882"/>
      <c r="BA2508" s="882"/>
      <c r="BB2508" s="882"/>
      <c r="BC2508" s="882"/>
      <c r="BD2508" s="882"/>
      <c r="BE2508" s="882"/>
      <c r="BF2508" s="891"/>
      <c r="BG2508" s="899"/>
      <c r="BH2508" s="900"/>
      <c r="BI2508" s="900"/>
      <c r="BJ2508" s="900"/>
      <c r="BK2508" s="900"/>
      <c r="BL2508" s="901"/>
      <c r="BM2508" s="44"/>
      <c r="BN2508" s="44"/>
      <c r="BO2508" s="44"/>
      <c r="BP2508" s="44"/>
      <c r="BQ2508" s="44"/>
      <c r="BR2508" s="44"/>
      <c r="BS2508" s="44"/>
      <c r="BT2508" s="44"/>
      <c r="BU2508" s="44"/>
      <c r="BV2508" s="44"/>
      <c r="BW2508" s="44"/>
      <c r="BX2508" s="44"/>
      <c r="BY2508" s="44"/>
      <c r="BZ2508" s="44"/>
      <c r="CA2508" s="44"/>
      <c r="CB2508" s="44"/>
    </row>
    <row r="2509" spans="1:80" s="408" customFormat="1" ht="12.75" customHeight="1">
      <c r="A2509" s="389"/>
      <c r="B2509" s="972"/>
      <c r="C2509" s="973"/>
      <c r="D2509" s="974"/>
      <c r="E2509" s="1027"/>
      <c r="F2509" s="886"/>
      <c r="G2509" s="886"/>
      <c r="H2509" s="886"/>
      <c r="I2509" s="886"/>
      <c r="J2509" s="886"/>
      <c r="K2509" s="886"/>
      <c r="L2509" s="886"/>
      <c r="M2509" s="886"/>
      <c r="N2509" s="886"/>
      <c r="O2509" s="886"/>
      <c r="P2509" s="886"/>
      <c r="Q2509" s="886"/>
      <c r="R2509" s="886"/>
      <c r="S2509" s="886"/>
      <c r="T2509" s="886"/>
      <c r="U2509" s="886"/>
      <c r="V2509" s="886"/>
      <c r="W2509" s="886"/>
      <c r="X2509" s="886"/>
      <c r="Y2509" s="886"/>
      <c r="Z2509" s="886"/>
      <c r="AA2509" s="886"/>
      <c r="AB2509" s="886"/>
      <c r="AC2509" s="886"/>
      <c r="AD2509" s="886"/>
      <c r="AE2509" s="886"/>
      <c r="AF2509" s="886"/>
      <c r="AG2509" s="886"/>
      <c r="AH2509" s="886"/>
      <c r="AI2509" s="886"/>
      <c r="AJ2509" s="886"/>
      <c r="AK2509" s="886"/>
      <c r="AL2509" s="886"/>
      <c r="AM2509" s="886"/>
      <c r="AN2509" s="886"/>
      <c r="AO2509" s="886"/>
      <c r="AP2509" s="886"/>
      <c r="AQ2509" s="886"/>
      <c r="AR2509" s="886"/>
      <c r="AS2509" s="886"/>
      <c r="AT2509" s="886"/>
      <c r="AU2509" s="886"/>
      <c r="AV2509" s="886"/>
      <c r="AW2509" s="886"/>
      <c r="AX2509" s="886"/>
      <c r="AY2509" s="886"/>
      <c r="AZ2509" s="886"/>
      <c r="BA2509" s="886"/>
      <c r="BB2509" s="886"/>
      <c r="BC2509" s="886"/>
      <c r="BD2509" s="886"/>
      <c r="BE2509" s="886"/>
      <c r="BF2509" s="919"/>
      <c r="BG2509" s="902"/>
      <c r="BH2509" s="903"/>
      <c r="BI2509" s="903"/>
      <c r="BJ2509" s="903"/>
      <c r="BK2509" s="903"/>
      <c r="BL2509" s="904"/>
    </row>
    <row r="2510" spans="1:80" ht="12.75" customHeight="1">
      <c r="A2510" s="129"/>
      <c r="B2510" s="975"/>
      <c r="C2510" s="976"/>
      <c r="D2510" s="977"/>
      <c r="E2510" s="883"/>
      <c r="F2510" s="884"/>
      <c r="G2510" s="884"/>
      <c r="H2510" s="884"/>
      <c r="I2510" s="884"/>
      <c r="J2510" s="884"/>
      <c r="K2510" s="884"/>
      <c r="L2510" s="884"/>
      <c r="M2510" s="884"/>
      <c r="N2510" s="884"/>
      <c r="O2510" s="884"/>
      <c r="P2510" s="884"/>
      <c r="Q2510" s="884"/>
      <c r="R2510" s="884"/>
      <c r="S2510" s="884"/>
      <c r="T2510" s="884"/>
      <c r="U2510" s="884"/>
      <c r="V2510" s="884"/>
      <c r="W2510" s="884"/>
      <c r="X2510" s="884"/>
      <c r="Y2510" s="884"/>
      <c r="Z2510" s="884"/>
      <c r="AA2510" s="884"/>
      <c r="AB2510" s="884"/>
      <c r="AC2510" s="884"/>
      <c r="AD2510" s="884"/>
      <c r="AE2510" s="884"/>
      <c r="AF2510" s="884"/>
      <c r="AG2510" s="884"/>
      <c r="AH2510" s="884"/>
      <c r="AI2510" s="884"/>
      <c r="AJ2510" s="884"/>
      <c r="AK2510" s="884"/>
      <c r="AL2510" s="884"/>
      <c r="AM2510" s="884"/>
      <c r="AN2510" s="884"/>
      <c r="AO2510" s="884"/>
      <c r="AP2510" s="884"/>
      <c r="AQ2510" s="884"/>
      <c r="AR2510" s="884"/>
      <c r="AS2510" s="884"/>
      <c r="AT2510" s="884"/>
      <c r="AU2510" s="884"/>
      <c r="AV2510" s="884"/>
      <c r="AW2510" s="884"/>
      <c r="AX2510" s="884"/>
      <c r="AY2510" s="884"/>
      <c r="AZ2510" s="884"/>
      <c r="BA2510" s="884"/>
      <c r="BB2510" s="884"/>
      <c r="BC2510" s="884"/>
      <c r="BD2510" s="884"/>
      <c r="BE2510" s="884"/>
      <c r="BF2510" s="892"/>
      <c r="BG2510" s="905"/>
      <c r="BH2510" s="906"/>
      <c r="BI2510" s="906"/>
      <c r="BJ2510" s="906"/>
      <c r="BK2510" s="906"/>
      <c r="BL2510" s="907"/>
      <c r="BM2510" s="44"/>
      <c r="BN2510" s="44"/>
      <c r="BO2510" s="44"/>
      <c r="BP2510" s="44"/>
      <c r="BQ2510" s="44"/>
      <c r="BR2510" s="44"/>
      <c r="BS2510" s="44"/>
      <c r="BT2510" s="44"/>
      <c r="BU2510" s="44"/>
      <c r="BV2510" s="44"/>
      <c r="BW2510" s="44"/>
      <c r="BX2510" s="44"/>
      <c r="BY2510" s="44"/>
      <c r="BZ2510" s="44"/>
      <c r="CA2510" s="44"/>
      <c r="CB2510" s="44"/>
    </row>
    <row r="2511" spans="1:80" ht="12.75" customHeight="1">
      <c r="A2511" s="263"/>
      <c r="B2511" s="969" t="s">
        <v>38</v>
      </c>
      <c r="C2511" s="970"/>
      <c r="D2511" s="971"/>
      <c r="E2511" s="908" t="s">
        <v>203</v>
      </c>
      <c r="F2511" s="909"/>
      <c r="G2511" s="909"/>
      <c r="H2511" s="909"/>
      <c r="I2511" s="909"/>
      <c r="J2511" s="909"/>
      <c r="K2511" s="909"/>
      <c r="L2511" s="909"/>
      <c r="M2511" s="909"/>
      <c r="N2511" s="909"/>
      <c r="O2511" s="909"/>
      <c r="P2511" s="909"/>
      <c r="Q2511" s="909"/>
      <c r="R2511" s="909"/>
      <c r="S2511" s="909"/>
      <c r="T2511" s="909"/>
      <c r="U2511" s="909"/>
      <c r="V2511" s="909"/>
      <c r="W2511" s="909"/>
      <c r="X2511" s="909"/>
      <c r="Y2511" s="909"/>
      <c r="Z2511" s="909"/>
      <c r="AA2511" s="909"/>
      <c r="AB2511" s="909"/>
      <c r="AC2511" s="909"/>
      <c r="AD2511" s="909"/>
      <c r="AE2511" s="909"/>
      <c r="AF2511" s="909"/>
      <c r="AG2511" s="909"/>
      <c r="AH2511" s="909"/>
      <c r="AI2511" s="909"/>
      <c r="AJ2511" s="909"/>
      <c r="AK2511" s="909"/>
      <c r="AL2511" s="909"/>
      <c r="AM2511" s="909"/>
      <c r="AN2511" s="909"/>
      <c r="AO2511" s="909"/>
      <c r="AP2511" s="909"/>
      <c r="AQ2511" s="909"/>
      <c r="AR2511" s="909"/>
      <c r="AS2511" s="909"/>
      <c r="AT2511" s="909"/>
      <c r="AU2511" s="909"/>
      <c r="AV2511" s="909"/>
      <c r="AW2511" s="909"/>
      <c r="AX2511" s="909"/>
      <c r="AY2511" s="909"/>
      <c r="AZ2511" s="909"/>
      <c r="BA2511" s="909"/>
      <c r="BB2511" s="909"/>
      <c r="BC2511" s="909"/>
      <c r="BD2511" s="909"/>
      <c r="BE2511" s="909"/>
      <c r="BF2511" s="910"/>
      <c r="BG2511" s="899"/>
      <c r="BH2511" s="900"/>
      <c r="BI2511" s="900"/>
      <c r="BJ2511" s="900"/>
      <c r="BK2511" s="900"/>
      <c r="BL2511" s="901"/>
      <c r="BM2511" s="44"/>
      <c r="BN2511" s="44"/>
      <c r="BO2511" s="44"/>
      <c r="BP2511" s="44"/>
      <c r="BQ2511" s="44"/>
      <c r="BR2511" s="44"/>
      <c r="BS2511" s="44"/>
      <c r="BT2511" s="44"/>
      <c r="BU2511" s="44"/>
      <c r="BV2511" s="44"/>
      <c r="BW2511" s="44"/>
      <c r="BX2511" s="44"/>
      <c r="BY2511" s="44"/>
      <c r="BZ2511" s="44"/>
      <c r="CA2511" s="44"/>
      <c r="CB2511" s="44"/>
    </row>
    <row r="2512" spans="1:80" ht="12.75" customHeight="1">
      <c r="A2512" s="263"/>
      <c r="B2512" s="972"/>
      <c r="C2512" s="973"/>
      <c r="D2512" s="974"/>
      <c r="E2512" s="911"/>
      <c r="F2512" s="912"/>
      <c r="G2512" s="912"/>
      <c r="H2512" s="912"/>
      <c r="I2512" s="912"/>
      <c r="J2512" s="912"/>
      <c r="K2512" s="912"/>
      <c r="L2512" s="912"/>
      <c r="M2512" s="912"/>
      <c r="N2512" s="912"/>
      <c r="O2512" s="912"/>
      <c r="P2512" s="912"/>
      <c r="Q2512" s="912"/>
      <c r="R2512" s="912"/>
      <c r="S2512" s="912"/>
      <c r="T2512" s="912"/>
      <c r="U2512" s="912"/>
      <c r="V2512" s="912"/>
      <c r="W2512" s="912"/>
      <c r="X2512" s="912"/>
      <c r="Y2512" s="912"/>
      <c r="Z2512" s="912"/>
      <c r="AA2512" s="912"/>
      <c r="AB2512" s="912"/>
      <c r="AC2512" s="912"/>
      <c r="AD2512" s="912"/>
      <c r="AE2512" s="912"/>
      <c r="AF2512" s="912"/>
      <c r="AG2512" s="912"/>
      <c r="AH2512" s="912"/>
      <c r="AI2512" s="912"/>
      <c r="AJ2512" s="912"/>
      <c r="AK2512" s="912"/>
      <c r="AL2512" s="912"/>
      <c r="AM2512" s="912"/>
      <c r="AN2512" s="912"/>
      <c r="AO2512" s="912"/>
      <c r="AP2512" s="912"/>
      <c r="AQ2512" s="912"/>
      <c r="AR2512" s="912"/>
      <c r="AS2512" s="912"/>
      <c r="AT2512" s="912"/>
      <c r="AU2512" s="912"/>
      <c r="AV2512" s="912"/>
      <c r="AW2512" s="912"/>
      <c r="AX2512" s="912"/>
      <c r="AY2512" s="912"/>
      <c r="AZ2512" s="912"/>
      <c r="BA2512" s="912"/>
      <c r="BB2512" s="912"/>
      <c r="BC2512" s="912"/>
      <c r="BD2512" s="912"/>
      <c r="BE2512" s="912"/>
      <c r="BF2512" s="913"/>
      <c r="BG2512" s="902"/>
      <c r="BH2512" s="903"/>
      <c r="BI2512" s="903"/>
      <c r="BJ2512" s="903"/>
      <c r="BK2512" s="903"/>
      <c r="BL2512" s="904"/>
      <c r="BM2512" s="44"/>
      <c r="BN2512" s="44"/>
      <c r="BO2512" s="44"/>
      <c r="BP2512" s="44"/>
      <c r="BQ2512" s="44"/>
      <c r="BR2512" s="44"/>
      <c r="BS2512" s="44"/>
      <c r="BT2512" s="44"/>
      <c r="BU2512" s="44"/>
      <c r="BV2512" s="44"/>
      <c r="BW2512" s="44"/>
      <c r="BX2512" s="44"/>
      <c r="BY2512" s="44"/>
      <c r="BZ2512" s="44"/>
      <c r="CA2512" s="44"/>
      <c r="CB2512" s="44"/>
    </row>
    <row r="2513" spans="1:97" ht="12.75" customHeight="1">
      <c r="A2513" s="263"/>
      <c r="B2513" s="975"/>
      <c r="C2513" s="976"/>
      <c r="D2513" s="977"/>
      <c r="E2513" s="914"/>
      <c r="F2513" s="915"/>
      <c r="G2513" s="915"/>
      <c r="H2513" s="915"/>
      <c r="I2513" s="915"/>
      <c r="J2513" s="915"/>
      <c r="K2513" s="915"/>
      <c r="L2513" s="915"/>
      <c r="M2513" s="915"/>
      <c r="N2513" s="915"/>
      <c r="O2513" s="915"/>
      <c r="P2513" s="915"/>
      <c r="Q2513" s="915"/>
      <c r="R2513" s="915"/>
      <c r="S2513" s="915"/>
      <c r="T2513" s="915"/>
      <c r="U2513" s="915"/>
      <c r="V2513" s="915"/>
      <c r="W2513" s="915"/>
      <c r="X2513" s="915"/>
      <c r="Y2513" s="915"/>
      <c r="Z2513" s="915"/>
      <c r="AA2513" s="915"/>
      <c r="AB2513" s="915"/>
      <c r="AC2513" s="915"/>
      <c r="AD2513" s="915"/>
      <c r="AE2513" s="915"/>
      <c r="AF2513" s="915"/>
      <c r="AG2513" s="915"/>
      <c r="AH2513" s="915"/>
      <c r="AI2513" s="915"/>
      <c r="AJ2513" s="915"/>
      <c r="AK2513" s="915"/>
      <c r="AL2513" s="915"/>
      <c r="AM2513" s="915"/>
      <c r="AN2513" s="915"/>
      <c r="AO2513" s="915"/>
      <c r="AP2513" s="915"/>
      <c r="AQ2513" s="915"/>
      <c r="AR2513" s="915"/>
      <c r="AS2513" s="915"/>
      <c r="AT2513" s="915"/>
      <c r="AU2513" s="915"/>
      <c r="AV2513" s="915"/>
      <c r="AW2513" s="915"/>
      <c r="AX2513" s="915"/>
      <c r="AY2513" s="915"/>
      <c r="AZ2513" s="915"/>
      <c r="BA2513" s="915"/>
      <c r="BB2513" s="915"/>
      <c r="BC2513" s="915"/>
      <c r="BD2513" s="915"/>
      <c r="BE2513" s="915"/>
      <c r="BF2513" s="916"/>
      <c r="BG2513" s="905"/>
      <c r="BH2513" s="906"/>
      <c r="BI2513" s="906"/>
      <c r="BJ2513" s="906"/>
      <c r="BK2513" s="906"/>
      <c r="BL2513" s="907"/>
      <c r="BM2513" s="44"/>
      <c r="BN2513" s="44"/>
      <c r="BO2513" s="44"/>
      <c r="BP2513" s="44"/>
      <c r="BQ2513" s="44"/>
      <c r="BR2513" s="44"/>
      <c r="BS2513" s="44"/>
      <c r="BT2513" s="44"/>
      <c r="BU2513" s="44"/>
      <c r="BV2513" s="44"/>
      <c r="BW2513" s="44"/>
      <c r="BX2513" s="44"/>
      <c r="BY2513" s="44"/>
      <c r="BZ2513" s="44"/>
      <c r="CA2513" s="44"/>
      <c r="CB2513" s="44"/>
    </row>
    <row r="2514" spans="1:97" ht="12.75" customHeight="1">
      <c r="A2514" s="263"/>
      <c r="B2514" s="969" t="s">
        <v>41</v>
      </c>
      <c r="C2514" s="970"/>
      <c r="D2514" s="971"/>
      <c r="E2514" s="908" t="s">
        <v>204</v>
      </c>
      <c r="F2514" s="909"/>
      <c r="G2514" s="909"/>
      <c r="H2514" s="909"/>
      <c r="I2514" s="909"/>
      <c r="J2514" s="909"/>
      <c r="K2514" s="909"/>
      <c r="L2514" s="909"/>
      <c r="M2514" s="909"/>
      <c r="N2514" s="909"/>
      <c r="O2514" s="909"/>
      <c r="P2514" s="909"/>
      <c r="Q2514" s="909"/>
      <c r="R2514" s="909"/>
      <c r="S2514" s="909"/>
      <c r="T2514" s="909"/>
      <c r="U2514" s="909"/>
      <c r="V2514" s="909"/>
      <c r="W2514" s="909"/>
      <c r="X2514" s="909"/>
      <c r="Y2514" s="909"/>
      <c r="Z2514" s="909"/>
      <c r="AA2514" s="909"/>
      <c r="AB2514" s="909"/>
      <c r="AC2514" s="909"/>
      <c r="AD2514" s="909"/>
      <c r="AE2514" s="909"/>
      <c r="AF2514" s="909"/>
      <c r="AG2514" s="909"/>
      <c r="AH2514" s="909"/>
      <c r="AI2514" s="909"/>
      <c r="AJ2514" s="909"/>
      <c r="AK2514" s="909"/>
      <c r="AL2514" s="909"/>
      <c r="AM2514" s="909"/>
      <c r="AN2514" s="909"/>
      <c r="AO2514" s="909"/>
      <c r="AP2514" s="909"/>
      <c r="AQ2514" s="909"/>
      <c r="AR2514" s="909"/>
      <c r="AS2514" s="909"/>
      <c r="AT2514" s="909"/>
      <c r="AU2514" s="909"/>
      <c r="AV2514" s="909"/>
      <c r="AW2514" s="909"/>
      <c r="AX2514" s="909"/>
      <c r="AY2514" s="909"/>
      <c r="AZ2514" s="909"/>
      <c r="BA2514" s="909"/>
      <c r="BB2514" s="909"/>
      <c r="BC2514" s="909"/>
      <c r="BD2514" s="909"/>
      <c r="BE2514" s="909"/>
      <c r="BF2514" s="910"/>
      <c r="BG2514" s="899"/>
      <c r="BH2514" s="900"/>
      <c r="BI2514" s="900"/>
      <c r="BJ2514" s="900"/>
      <c r="BK2514" s="900"/>
      <c r="BL2514" s="901"/>
      <c r="BM2514" s="44"/>
      <c r="BN2514" s="44"/>
      <c r="BO2514" s="44"/>
      <c r="BP2514" s="44"/>
      <c r="BQ2514" s="44"/>
      <c r="BR2514" s="44"/>
      <c r="BS2514" s="44"/>
      <c r="BT2514" s="44"/>
      <c r="BU2514" s="44"/>
      <c r="BV2514" s="44"/>
      <c r="BW2514" s="44"/>
      <c r="BX2514" s="44"/>
      <c r="BY2514" s="44"/>
      <c r="BZ2514" s="44"/>
      <c r="CA2514" s="44"/>
      <c r="CB2514" s="44"/>
    </row>
    <row r="2515" spans="1:97" ht="12.75" customHeight="1">
      <c r="A2515" s="263"/>
      <c r="B2515" s="972"/>
      <c r="C2515" s="973"/>
      <c r="D2515" s="974"/>
      <c r="E2515" s="911"/>
      <c r="F2515" s="912"/>
      <c r="G2515" s="912"/>
      <c r="H2515" s="912"/>
      <c r="I2515" s="912"/>
      <c r="J2515" s="912"/>
      <c r="K2515" s="912"/>
      <c r="L2515" s="912"/>
      <c r="M2515" s="912"/>
      <c r="N2515" s="912"/>
      <c r="O2515" s="912"/>
      <c r="P2515" s="912"/>
      <c r="Q2515" s="912"/>
      <c r="R2515" s="912"/>
      <c r="S2515" s="912"/>
      <c r="T2515" s="912"/>
      <c r="U2515" s="912"/>
      <c r="V2515" s="912"/>
      <c r="W2515" s="912"/>
      <c r="X2515" s="912"/>
      <c r="Y2515" s="912"/>
      <c r="Z2515" s="912"/>
      <c r="AA2515" s="912"/>
      <c r="AB2515" s="912"/>
      <c r="AC2515" s="912"/>
      <c r="AD2515" s="912"/>
      <c r="AE2515" s="912"/>
      <c r="AF2515" s="912"/>
      <c r="AG2515" s="912"/>
      <c r="AH2515" s="912"/>
      <c r="AI2515" s="912"/>
      <c r="AJ2515" s="912"/>
      <c r="AK2515" s="912"/>
      <c r="AL2515" s="912"/>
      <c r="AM2515" s="912"/>
      <c r="AN2515" s="912"/>
      <c r="AO2515" s="912"/>
      <c r="AP2515" s="912"/>
      <c r="AQ2515" s="912"/>
      <c r="AR2515" s="912"/>
      <c r="AS2515" s="912"/>
      <c r="AT2515" s="912"/>
      <c r="AU2515" s="912"/>
      <c r="AV2515" s="912"/>
      <c r="AW2515" s="912"/>
      <c r="AX2515" s="912"/>
      <c r="AY2515" s="912"/>
      <c r="AZ2515" s="912"/>
      <c r="BA2515" s="912"/>
      <c r="BB2515" s="912"/>
      <c r="BC2515" s="912"/>
      <c r="BD2515" s="912"/>
      <c r="BE2515" s="912"/>
      <c r="BF2515" s="913"/>
      <c r="BG2515" s="902"/>
      <c r="BH2515" s="903"/>
      <c r="BI2515" s="903"/>
      <c r="BJ2515" s="903"/>
      <c r="BK2515" s="903"/>
      <c r="BL2515" s="904"/>
      <c r="BM2515" s="44"/>
      <c r="BN2515" s="44"/>
      <c r="BO2515" s="44"/>
      <c r="BP2515" s="44"/>
      <c r="BQ2515" s="44"/>
      <c r="BR2515" s="44"/>
      <c r="BS2515" s="44"/>
      <c r="BT2515" s="44"/>
      <c r="BU2515" s="44"/>
      <c r="BV2515" s="44"/>
      <c r="BW2515" s="44"/>
      <c r="BX2515" s="44"/>
      <c r="BY2515" s="44"/>
      <c r="BZ2515" s="44"/>
      <c r="CA2515" s="44"/>
      <c r="CB2515" s="44"/>
    </row>
    <row r="2516" spans="1:97" ht="12.75" customHeight="1">
      <c r="A2516" s="263"/>
      <c r="B2516" s="975"/>
      <c r="C2516" s="976"/>
      <c r="D2516" s="977"/>
      <c r="E2516" s="914"/>
      <c r="F2516" s="915"/>
      <c r="G2516" s="915"/>
      <c r="H2516" s="915"/>
      <c r="I2516" s="915"/>
      <c r="J2516" s="915"/>
      <c r="K2516" s="915"/>
      <c r="L2516" s="915"/>
      <c r="M2516" s="915"/>
      <c r="N2516" s="915"/>
      <c r="O2516" s="915"/>
      <c r="P2516" s="915"/>
      <c r="Q2516" s="915"/>
      <c r="R2516" s="915"/>
      <c r="S2516" s="915"/>
      <c r="T2516" s="915"/>
      <c r="U2516" s="915"/>
      <c r="V2516" s="915"/>
      <c r="W2516" s="915"/>
      <c r="X2516" s="915"/>
      <c r="Y2516" s="915"/>
      <c r="Z2516" s="915"/>
      <c r="AA2516" s="915"/>
      <c r="AB2516" s="915"/>
      <c r="AC2516" s="915"/>
      <c r="AD2516" s="915"/>
      <c r="AE2516" s="915"/>
      <c r="AF2516" s="915"/>
      <c r="AG2516" s="915"/>
      <c r="AH2516" s="915"/>
      <c r="AI2516" s="915"/>
      <c r="AJ2516" s="915"/>
      <c r="AK2516" s="915"/>
      <c r="AL2516" s="915"/>
      <c r="AM2516" s="915"/>
      <c r="AN2516" s="915"/>
      <c r="AO2516" s="915"/>
      <c r="AP2516" s="915"/>
      <c r="AQ2516" s="915"/>
      <c r="AR2516" s="915"/>
      <c r="AS2516" s="915"/>
      <c r="AT2516" s="915"/>
      <c r="AU2516" s="915"/>
      <c r="AV2516" s="915"/>
      <c r="AW2516" s="915"/>
      <c r="AX2516" s="915"/>
      <c r="AY2516" s="915"/>
      <c r="AZ2516" s="915"/>
      <c r="BA2516" s="915"/>
      <c r="BB2516" s="915"/>
      <c r="BC2516" s="915"/>
      <c r="BD2516" s="915"/>
      <c r="BE2516" s="915"/>
      <c r="BF2516" s="916"/>
      <c r="BG2516" s="905"/>
      <c r="BH2516" s="906"/>
      <c r="BI2516" s="906"/>
      <c r="BJ2516" s="906"/>
      <c r="BK2516" s="906"/>
      <c r="BL2516" s="907"/>
      <c r="BM2516" s="44"/>
      <c r="BN2516" s="44"/>
      <c r="BO2516" s="44"/>
      <c r="BP2516" s="44"/>
      <c r="BQ2516" s="44"/>
      <c r="BR2516" s="44"/>
      <c r="BS2516" s="44"/>
      <c r="BT2516" s="44"/>
      <c r="BU2516" s="44"/>
      <c r="BV2516" s="44"/>
      <c r="BW2516" s="44"/>
      <c r="BX2516" s="44"/>
      <c r="BY2516" s="44"/>
      <c r="BZ2516" s="44"/>
      <c r="CA2516" s="44"/>
      <c r="CB2516" s="44"/>
    </row>
    <row r="2517" spans="1:97" ht="12.75" customHeight="1">
      <c r="A2517" s="263"/>
      <c r="B2517" s="969" t="s">
        <v>54</v>
      </c>
      <c r="C2517" s="970"/>
      <c r="D2517" s="971"/>
      <c r="E2517" s="928" t="s">
        <v>673</v>
      </c>
      <c r="F2517" s="928"/>
      <c r="G2517" s="928"/>
      <c r="H2517" s="928"/>
      <c r="I2517" s="928"/>
      <c r="J2517" s="928"/>
      <c r="K2517" s="928"/>
      <c r="L2517" s="928"/>
      <c r="M2517" s="928"/>
      <c r="N2517" s="928"/>
      <c r="O2517" s="928"/>
      <c r="P2517" s="928"/>
      <c r="Q2517" s="928"/>
      <c r="R2517" s="928"/>
      <c r="S2517" s="928"/>
      <c r="T2517" s="928"/>
      <c r="U2517" s="928"/>
      <c r="V2517" s="928"/>
      <c r="W2517" s="928"/>
      <c r="X2517" s="928"/>
      <c r="Y2517" s="928"/>
      <c r="Z2517" s="928"/>
      <c r="AA2517" s="928"/>
      <c r="AB2517" s="928"/>
      <c r="AC2517" s="928"/>
      <c r="AD2517" s="928"/>
      <c r="AE2517" s="928"/>
      <c r="AF2517" s="928"/>
      <c r="AG2517" s="928"/>
      <c r="AH2517" s="928"/>
      <c r="AI2517" s="928"/>
      <c r="AJ2517" s="928"/>
      <c r="AK2517" s="928"/>
      <c r="AL2517" s="928"/>
      <c r="AM2517" s="928"/>
      <c r="AN2517" s="928"/>
      <c r="AO2517" s="928"/>
      <c r="AP2517" s="928"/>
      <c r="AQ2517" s="928"/>
      <c r="AR2517" s="928"/>
      <c r="AS2517" s="928"/>
      <c r="AT2517" s="928"/>
      <c r="AU2517" s="928"/>
      <c r="AV2517" s="928"/>
      <c r="AW2517" s="928"/>
      <c r="AX2517" s="928"/>
      <c r="AY2517" s="928"/>
      <c r="AZ2517" s="928"/>
      <c r="BA2517" s="928"/>
      <c r="BB2517" s="928"/>
      <c r="BC2517" s="928"/>
      <c r="BD2517" s="928"/>
      <c r="BE2517" s="928"/>
      <c r="BF2517" s="928"/>
      <c r="BG2517" s="966"/>
      <c r="BH2517" s="966"/>
      <c r="BI2517" s="966"/>
      <c r="BJ2517" s="966"/>
      <c r="BK2517" s="966"/>
      <c r="BL2517" s="966"/>
      <c r="BM2517" s="44"/>
      <c r="BN2517" s="44"/>
      <c r="BO2517" s="44"/>
      <c r="BP2517" s="44"/>
      <c r="BQ2517" s="44"/>
      <c r="BR2517" s="44"/>
      <c r="BS2517" s="44"/>
      <c r="BT2517" s="44"/>
      <c r="BU2517" s="44"/>
      <c r="BV2517" s="44"/>
      <c r="BW2517" s="44"/>
      <c r="BX2517" s="44"/>
      <c r="BY2517" s="44"/>
      <c r="BZ2517" s="44"/>
      <c r="CA2517" s="44"/>
      <c r="CB2517" s="44"/>
    </row>
    <row r="2518" spans="1:97" ht="12.75" customHeight="1">
      <c r="A2518" s="263"/>
      <c r="B2518" s="975"/>
      <c r="C2518" s="976"/>
      <c r="D2518" s="977"/>
      <c r="E2518" s="928"/>
      <c r="F2518" s="928"/>
      <c r="G2518" s="928"/>
      <c r="H2518" s="928"/>
      <c r="I2518" s="928"/>
      <c r="J2518" s="928"/>
      <c r="K2518" s="928"/>
      <c r="L2518" s="928"/>
      <c r="M2518" s="928"/>
      <c r="N2518" s="928"/>
      <c r="O2518" s="928"/>
      <c r="P2518" s="928"/>
      <c r="Q2518" s="928"/>
      <c r="R2518" s="928"/>
      <c r="S2518" s="928"/>
      <c r="T2518" s="928"/>
      <c r="U2518" s="928"/>
      <c r="V2518" s="928"/>
      <c r="W2518" s="928"/>
      <c r="X2518" s="928"/>
      <c r="Y2518" s="928"/>
      <c r="Z2518" s="928"/>
      <c r="AA2518" s="928"/>
      <c r="AB2518" s="928"/>
      <c r="AC2518" s="928"/>
      <c r="AD2518" s="928"/>
      <c r="AE2518" s="928"/>
      <c r="AF2518" s="928"/>
      <c r="AG2518" s="928"/>
      <c r="AH2518" s="928"/>
      <c r="AI2518" s="928"/>
      <c r="AJ2518" s="928"/>
      <c r="AK2518" s="928"/>
      <c r="AL2518" s="928"/>
      <c r="AM2518" s="928"/>
      <c r="AN2518" s="928"/>
      <c r="AO2518" s="928"/>
      <c r="AP2518" s="928"/>
      <c r="AQ2518" s="928"/>
      <c r="AR2518" s="928"/>
      <c r="AS2518" s="928"/>
      <c r="AT2518" s="928"/>
      <c r="AU2518" s="928"/>
      <c r="AV2518" s="928"/>
      <c r="AW2518" s="928"/>
      <c r="AX2518" s="928"/>
      <c r="AY2518" s="928"/>
      <c r="AZ2518" s="928"/>
      <c r="BA2518" s="928"/>
      <c r="BB2518" s="928"/>
      <c r="BC2518" s="928"/>
      <c r="BD2518" s="928"/>
      <c r="BE2518" s="928"/>
      <c r="BF2518" s="928"/>
      <c r="BG2518" s="966"/>
      <c r="BH2518" s="966"/>
      <c r="BI2518" s="966"/>
      <c r="BJ2518" s="966"/>
      <c r="BK2518" s="966"/>
      <c r="BL2518" s="966"/>
      <c r="BM2518" s="44"/>
      <c r="BN2518" s="44"/>
      <c r="BO2518" s="44"/>
      <c r="BP2518" s="44"/>
      <c r="BQ2518" s="44"/>
      <c r="BR2518" s="44"/>
      <c r="BS2518" s="44"/>
      <c r="BT2518" s="44"/>
      <c r="BU2518" s="44"/>
      <c r="BV2518" s="44"/>
      <c r="BW2518" s="44"/>
      <c r="BX2518" s="44"/>
      <c r="BY2518" s="44"/>
      <c r="BZ2518" s="44"/>
      <c r="CA2518" s="44"/>
      <c r="CB2518" s="44"/>
    </row>
    <row r="2519" spans="1:97" s="827" customFormat="1" ht="9.75" customHeight="1">
      <c r="BG2519" s="828"/>
      <c r="BH2519" s="828"/>
      <c r="BI2519" s="828"/>
      <c r="BJ2519" s="828"/>
      <c r="BK2519" s="828"/>
      <c r="BL2519" s="829"/>
      <c r="BM2519" s="829"/>
      <c r="BN2519" s="829"/>
      <c r="BO2519" s="829"/>
      <c r="BP2519" s="829"/>
      <c r="BQ2519" s="829"/>
      <c r="BR2519" s="829"/>
      <c r="BS2519" s="829"/>
      <c r="BT2519" s="829"/>
      <c r="BU2519" s="829"/>
      <c r="BV2519" s="829"/>
      <c r="BW2519" s="829"/>
      <c r="BX2519" s="829"/>
      <c r="BY2519" s="829"/>
      <c r="BZ2519" s="829"/>
      <c r="CA2519" s="829"/>
    </row>
    <row r="2520" spans="1:97" s="830" customFormat="1" ht="12.75" customHeight="1">
      <c r="B2520" s="831"/>
      <c r="C2520" s="831"/>
      <c r="D2520" s="831"/>
      <c r="E2520" s="858" t="s">
        <v>1513</v>
      </c>
      <c r="F2520" s="859"/>
      <c r="G2520" s="859"/>
      <c r="H2520" s="859"/>
      <c r="I2520" s="859"/>
      <c r="J2520" s="859"/>
      <c r="K2520" s="859"/>
      <c r="L2520" s="859"/>
      <c r="M2520" s="859"/>
      <c r="N2520" s="859"/>
      <c r="O2520" s="859"/>
      <c r="P2520" s="859"/>
      <c r="Q2520" s="859"/>
      <c r="R2520" s="859"/>
      <c r="S2520" s="859"/>
      <c r="T2520" s="859"/>
      <c r="U2520" s="859"/>
      <c r="V2520" s="859"/>
      <c r="W2520" s="859"/>
      <c r="X2520" s="859"/>
      <c r="Y2520" s="859"/>
      <c r="Z2520" s="859"/>
      <c r="AA2520" s="859"/>
      <c r="AB2520" s="859"/>
      <c r="AC2520" s="859"/>
      <c r="AD2520" s="859"/>
      <c r="AE2520" s="860"/>
      <c r="AF2520" s="864"/>
      <c r="AG2520" s="865"/>
      <c r="AH2520" s="865"/>
      <c r="AI2520" s="865"/>
      <c r="AJ2520" s="865"/>
      <c r="AK2520" s="865"/>
      <c r="AL2520" s="865"/>
      <c r="AM2520" s="865"/>
      <c r="AN2520" s="865"/>
      <c r="AO2520" s="865"/>
      <c r="AP2520" s="866"/>
      <c r="AQ2520" s="870"/>
      <c r="AR2520" s="870"/>
      <c r="AS2520" s="870"/>
      <c r="AT2520" s="870"/>
      <c r="AU2520" s="870"/>
      <c r="AV2520" s="870"/>
      <c r="AW2520" s="870"/>
      <c r="AX2520" s="870"/>
      <c r="AY2520" s="870"/>
      <c r="AZ2520" s="870"/>
      <c r="BA2520" s="870"/>
      <c r="BB2520" s="870"/>
      <c r="BC2520" s="870"/>
      <c r="BD2520" s="870"/>
      <c r="BE2520" s="870"/>
      <c r="BF2520" s="870"/>
      <c r="BG2520" s="832"/>
      <c r="BH2520" s="832"/>
      <c r="BI2520" s="832"/>
      <c r="BJ2520" s="832"/>
      <c r="BK2520" s="832"/>
      <c r="BL2520" s="832"/>
      <c r="BM2520" s="857" t="s">
        <v>82</v>
      </c>
      <c r="BN2520" s="857"/>
      <c r="BO2520" s="857"/>
      <c r="BP2520" s="857"/>
      <c r="BQ2520" s="857"/>
      <c r="BR2520" s="857"/>
      <c r="BS2520" s="857"/>
      <c r="BT2520" s="857"/>
      <c r="BU2520" s="857"/>
      <c r="BV2520" s="857"/>
      <c r="BW2520" s="857"/>
      <c r="BX2520" s="832"/>
      <c r="BY2520" s="832"/>
      <c r="BZ2520" s="832"/>
      <c r="CA2520" s="832"/>
      <c r="CB2520" s="832"/>
      <c r="CC2520" s="832"/>
      <c r="CD2520" s="832"/>
      <c r="CE2520" s="832"/>
      <c r="CF2520" s="832"/>
      <c r="CG2520" s="832"/>
      <c r="CH2520" s="832"/>
      <c r="CK2520" s="833"/>
      <c r="CL2520" s="834"/>
      <c r="CM2520" s="834"/>
      <c r="CN2520" s="834"/>
      <c r="CO2520" s="834"/>
      <c r="CP2520" s="834"/>
      <c r="CQ2520" s="834"/>
      <c r="CR2520" s="834"/>
      <c r="CS2520" s="834"/>
    </row>
    <row r="2521" spans="1:97" s="830" customFormat="1" ht="12.75" customHeight="1">
      <c r="B2521" s="831"/>
      <c r="C2521" s="831"/>
      <c r="D2521" s="831"/>
      <c r="E2521" s="861"/>
      <c r="F2521" s="862"/>
      <c r="G2521" s="862"/>
      <c r="H2521" s="862"/>
      <c r="I2521" s="862"/>
      <c r="J2521" s="862"/>
      <c r="K2521" s="862"/>
      <c r="L2521" s="862"/>
      <c r="M2521" s="862"/>
      <c r="N2521" s="862"/>
      <c r="O2521" s="862"/>
      <c r="P2521" s="862"/>
      <c r="Q2521" s="862"/>
      <c r="R2521" s="862"/>
      <c r="S2521" s="862"/>
      <c r="T2521" s="862"/>
      <c r="U2521" s="862"/>
      <c r="V2521" s="862"/>
      <c r="W2521" s="862"/>
      <c r="X2521" s="862"/>
      <c r="Y2521" s="862"/>
      <c r="Z2521" s="862"/>
      <c r="AA2521" s="862"/>
      <c r="AB2521" s="862"/>
      <c r="AC2521" s="862"/>
      <c r="AD2521" s="862"/>
      <c r="AE2521" s="863"/>
      <c r="AF2521" s="867"/>
      <c r="AG2521" s="868"/>
      <c r="AH2521" s="868"/>
      <c r="AI2521" s="868"/>
      <c r="AJ2521" s="868"/>
      <c r="AK2521" s="868"/>
      <c r="AL2521" s="868"/>
      <c r="AM2521" s="868"/>
      <c r="AN2521" s="868"/>
      <c r="AO2521" s="868"/>
      <c r="AP2521" s="869"/>
      <c r="AQ2521" s="870"/>
      <c r="AR2521" s="870"/>
      <c r="AS2521" s="870"/>
      <c r="AT2521" s="870"/>
      <c r="AU2521" s="870"/>
      <c r="AV2521" s="870"/>
      <c r="AW2521" s="870"/>
      <c r="AX2521" s="870"/>
      <c r="AY2521" s="870"/>
      <c r="AZ2521" s="870"/>
      <c r="BA2521" s="870"/>
      <c r="BB2521" s="870"/>
      <c r="BC2521" s="870"/>
      <c r="BD2521" s="870"/>
      <c r="BE2521" s="870"/>
      <c r="BF2521" s="870"/>
      <c r="BG2521" s="832"/>
      <c r="BH2521" s="832"/>
      <c r="BI2521" s="832"/>
      <c r="BJ2521" s="832"/>
      <c r="BK2521" s="832"/>
      <c r="BL2521" s="832"/>
      <c r="BM2521" s="832"/>
      <c r="BN2521" s="832"/>
      <c r="BO2521" s="832"/>
      <c r="BP2521" s="832"/>
      <c r="BQ2521" s="832"/>
      <c r="BR2521" s="832"/>
      <c r="BS2521" s="832"/>
      <c r="BT2521" s="832"/>
      <c r="BU2521" s="832"/>
      <c r="BV2521" s="832"/>
      <c r="BW2521" s="832"/>
      <c r="BX2521" s="832"/>
      <c r="BY2521" s="832"/>
      <c r="BZ2521" s="832"/>
      <c r="CA2521" s="832"/>
      <c r="CB2521" s="832"/>
      <c r="CC2521" s="832"/>
      <c r="CD2521" s="832"/>
      <c r="CE2521" s="832"/>
      <c r="CF2521" s="832"/>
      <c r="CG2521" s="832"/>
      <c r="CH2521" s="832"/>
      <c r="CK2521" s="833"/>
      <c r="CL2521" s="833"/>
      <c r="CM2521" s="833"/>
      <c r="CN2521" s="833"/>
      <c r="CO2521" s="833"/>
      <c r="CP2521" s="834"/>
      <c r="CQ2521" s="834"/>
      <c r="CR2521" s="834"/>
      <c r="CS2521" s="834"/>
    </row>
    <row r="2522" spans="1:97" ht="12.75" customHeight="1">
      <c r="A2522" s="263"/>
      <c r="B2522" s="129"/>
      <c r="C2522" s="129"/>
      <c r="D2522" s="5"/>
      <c r="E2522" s="38"/>
      <c r="F2522" s="38"/>
      <c r="G2522" s="38"/>
      <c r="H2522" s="38"/>
      <c r="I2522" s="38"/>
      <c r="J2522" s="38"/>
      <c r="K2522" s="38"/>
      <c r="L2522" s="38"/>
      <c r="M2522" s="38"/>
      <c r="N2522" s="38"/>
      <c r="O2522" s="38"/>
      <c r="P2522" s="38"/>
      <c r="Q2522" s="38"/>
      <c r="R2522" s="38"/>
      <c r="S2522" s="38"/>
      <c r="T2522" s="38"/>
      <c r="U2522" s="38"/>
      <c r="V2522" s="38"/>
      <c r="W2522" s="38"/>
      <c r="X2522" s="38"/>
      <c r="Y2522" s="38"/>
      <c r="Z2522" s="38"/>
      <c r="AA2522" s="38"/>
      <c r="AB2522" s="38"/>
      <c r="AC2522" s="38"/>
      <c r="AD2522" s="38"/>
      <c r="AE2522" s="38"/>
      <c r="AF2522" s="38"/>
      <c r="AG2522" s="38"/>
      <c r="AH2522" s="38"/>
      <c r="AI2522" s="38"/>
      <c r="AJ2522" s="38"/>
      <c r="AK2522" s="38"/>
      <c r="AL2522" s="38"/>
      <c r="AM2522" s="38"/>
      <c r="AN2522" s="38"/>
      <c r="AO2522" s="38"/>
      <c r="AP2522" s="38"/>
      <c r="AQ2522" s="38"/>
      <c r="AR2522" s="38"/>
      <c r="AS2522" s="38"/>
      <c r="AT2522" s="38"/>
      <c r="AU2522" s="38"/>
      <c r="AV2522" s="38"/>
      <c r="AW2522" s="38"/>
      <c r="AX2522" s="38"/>
      <c r="AY2522" s="38"/>
      <c r="AZ2522" s="38"/>
      <c r="BA2522" s="38"/>
      <c r="BB2522" s="38"/>
      <c r="BC2522" s="38"/>
      <c r="BD2522" s="38"/>
      <c r="BE2522" s="38"/>
      <c r="BF2522" s="38"/>
      <c r="BG2522" s="87"/>
      <c r="BH2522" s="87"/>
      <c r="BI2522" s="87"/>
      <c r="BJ2522" s="87"/>
      <c r="BK2522" s="87"/>
      <c r="BL2522" s="87"/>
      <c r="BM2522" s="44"/>
      <c r="BN2522" s="44"/>
      <c r="BO2522" s="44"/>
      <c r="BP2522" s="44"/>
      <c r="BQ2522" s="44"/>
      <c r="BR2522" s="44"/>
      <c r="BS2522" s="44"/>
      <c r="BT2522" s="44"/>
      <c r="BU2522" s="44"/>
      <c r="BV2522" s="44"/>
      <c r="BW2522" s="44"/>
      <c r="BX2522" s="44"/>
      <c r="BY2522" s="44"/>
      <c r="BZ2522" s="44"/>
      <c r="CA2522" s="44"/>
      <c r="CB2522" s="44"/>
    </row>
    <row r="2523" spans="1:97" ht="19.5" customHeight="1">
      <c r="A2523" s="113" t="s">
        <v>1090</v>
      </c>
      <c r="B2523" s="90"/>
      <c r="C2523" s="90"/>
      <c r="D2523" s="11"/>
      <c r="E2523" s="12"/>
      <c r="F2523" s="12"/>
      <c r="G2523" s="12"/>
      <c r="H2523" s="12"/>
      <c r="I2523" s="12"/>
      <c r="J2523" s="12"/>
      <c r="K2523" s="12"/>
      <c r="L2523" s="12"/>
      <c r="M2523" s="12"/>
      <c r="N2523" s="12"/>
      <c r="O2523" s="12"/>
      <c r="P2523" s="12"/>
      <c r="Q2523" s="12"/>
      <c r="R2523" s="12"/>
      <c r="S2523" s="12"/>
      <c r="T2523" s="12"/>
      <c r="U2523" s="12"/>
      <c r="V2523" s="12"/>
      <c r="W2523" s="13"/>
      <c r="X2523" s="13"/>
      <c r="Y2523" s="13"/>
      <c r="Z2523" s="13"/>
      <c r="AA2523" s="13"/>
      <c r="AB2523" s="13"/>
      <c r="AC2523" s="13"/>
      <c r="AD2523" s="13"/>
      <c r="AE2523" s="13"/>
      <c r="AF2523" s="13"/>
      <c r="AG2523" s="13"/>
      <c r="AH2523" s="13"/>
      <c r="AI2523" s="13"/>
      <c r="AJ2523" s="13"/>
      <c r="AK2523" s="13"/>
      <c r="AL2523" s="13"/>
      <c r="AM2523" s="13"/>
      <c r="AN2523" s="13"/>
      <c r="AO2523" s="13"/>
      <c r="AP2523" s="13"/>
      <c r="AQ2523" s="14"/>
      <c r="AR2523" s="14"/>
      <c r="AS2523" s="14"/>
      <c r="AT2523" s="14"/>
      <c r="AU2523" s="14"/>
      <c r="AV2523" s="14"/>
      <c r="AW2523" s="14"/>
      <c r="AX2523" s="14"/>
      <c r="AY2523" s="14"/>
      <c r="AZ2523" s="14"/>
      <c r="BA2523" s="14"/>
      <c r="BB2523" s="14"/>
      <c r="BC2523" s="14"/>
      <c r="BD2523" s="14"/>
      <c r="BE2523" s="14"/>
      <c r="BF2523" s="14"/>
      <c r="BG2523" s="93"/>
      <c r="BH2523" s="93"/>
      <c r="BI2523" s="93"/>
      <c r="BJ2523" s="93"/>
      <c r="BK2523" s="93"/>
      <c r="BL2523" s="93"/>
      <c r="BM2523" s="44"/>
      <c r="BN2523" s="44"/>
      <c r="BO2523" s="44"/>
      <c r="BP2523" s="44"/>
      <c r="BQ2523" s="44"/>
      <c r="BR2523" s="44"/>
      <c r="BS2523" s="44"/>
      <c r="BT2523" s="44"/>
      <c r="BU2523" s="44"/>
      <c r="BV2523" s="44"/>
      <c r="BW2523" s="44"/>
      <c r="BX2523" s="44"/>
      <c r="BY2523" s="44"/>
      <c r="BZ2523" s="44"/>
      <c r="CA2523" s="44"/>
      <c r="CB2523" s="44"/>
    </row>
    <row r="2524" spans="1:97" ht="12.75" customHeight="1">
      <c r="A2524" s="263"/>
      <c r="B2524" s="969" t="s">
        <v>30</v>
      </c>
      <c r="C2524" s="970"/>
      <c r="D2524" s="971"/>
      <c r="E2524" s="881" t="s">
        <v>556</v>
      </c>
      <c r="F2524" s="882"/>
      <c r="G2524" s="882"/>
      <c r="H2524" s="882"/>
      <c r="I2524" s="882"/>
      <c r="J2524" s="882"/>
      <c r="K2524" s="882"/>
      <c r="L2524" s="882"/>
      <c r="M2524" s="882"/>
      <c r="N2524" s="882"/>
      <c r="O2524" s="882"/>
      <c r="P2524" s="882"/>
      <c r="Q2524" s="882"/>
      <c r="R2524" s="882"/>
      <c r="S2524" s="882"/>
      <c r="T2524" s="882"/>
      <c r="U2524" s="882"/>
      <c r="V2524" s="882"/>
      <c r="W2524" s="882"/>
      <c r="X2524" s="882"/>
      <c r="Y2524" s="882"/>
      <c r="Z2524" s="882"/>
      <c r="AA2524" s="882"/>
      <c r="AB2524" s="882"/>
      <c r="AC2524" s="882"/>
      <c r="AD2524" s="882"/>
      <c r="AE2524" s="882"/>
      <c r="AF2524" s="882"/>
      <c r="AG2524" s="882"/>
      <c r="AH2524" s="882"/>
      <c r="AI2524" s="882"/>
      <c r="AJ2524" s="882"/>
      <c r="AK2524" s="882"/>
      <c r="AL2524" s="882"/>
      <c r="AM2524" s="882"/>
      <c r="AN2524" s="882"/>
      <c r="AO2524" s="882"/>
      <c r="AP2524" s="882"/>
      <c r="AQ2524" s="882"/>
      <c r="AR2524" s="882"/>
      <c r="AS2524" s="882"/>
      <c r="AT2524" s="882"/>
      <c r="AU2524" s="882"/>
      <c r="AV2524" s="882"/>
      <c r="AW2524" s="882"/>
      <c r="AX2524" s="882"/>
      <c r="AY2524" s="882"/>
      <c r="AZ2524" s="882"/>
      <c r="BA2524" s="882"/>
      <c r="BB2524" s="882"/>
      <c r="BC2524" s="882"/>
      <c r="BD2524" s="882"/>
      <c r="BE2524" s="882"/>
      <c r="BF2524" s="891"/>
      <c r="BG2524" s="899"/>
      <c r="BH2524" s="900"/>
      <c r="BI2524" s="900"/>
      <c r="BJ2524" s="900"/>
      <c r="BK2524" s="900"/>
      <c r="BL2524" s="901"/>
      <c r="BM2524" s="44"/>
      <c r="BN2524" s="44"/>
      <c r="BO2524" s="44"/>
      <c r="BP2524" s="44"/>
      <c r="BQ2524" s="44"/>
      <c r="BR2524" s="44"/>
      <c r="BS2524" s="44"/>
      <c r="BT2524" s="44"/>
      <c r="BU2524" s="44"/>
      <c r="BV2524" s="44"/>
      <c r="BW2524" s="44"/>
      <c r="BX2524" s="44"/>
      <c r="BY2524" s="44"/>
      <c r="BZ2524" s="44"/>
      <c r="CA2524" s="44"/>
      <c r="CB2524" s="44"/>
    </row>
    <row r="2525" spans="1:97" s="329" customFormat="1" ht="12.75" customHeight="1">
      <c r="A2525" s="263"/>
      <c r="B2525" s="972"/>
      <c r="C2525" s="973"/>
      <c r="D2525" s="974"/>
      <c r="E2525" s="1027"/>
      <c r="F2525" s="886"/>
      <c r="G2525" s="886"/>
      <c r="H2525" s="886"/>
      <c r="I2525" s="886"/>
      <c r="J2525" s="886"/>
      <c r="K2525" s="886"/>
      <c r="L2525" s="886"/>
      <c r="M2525" s="886"/>
      <c r="N2525" s="886"/>
      <c r="O2525" s="886"/>
      <c r="P2525" s="886"/>
      <c r="Q2525" s="886"/>
      <c r="R2525" s="886"/>
      <c r="S2525" s="886"/>
      <c r="T2525" s="886"/>
      <c r="U2525" s="886"/>
      <c r="V2525" s="886"/>
      <c r="W2525" s="886"/>
      <c r="X2525" s="886"/>
      <c r="Y2525" s="886"/>
      <c r="Z2525" s="886"/>
      <c r="AA2525" s="886"/>
      <c r="AB2525" s="886"/>
      <c r="AC2525" s="886"/>
      <c r="AD2525" s="886"/>
      <c r="AE2525" s="886"/>
      <c r="AF2525" s="886"/>
      <c r="AG2525" s="886"/>
      <c r="AH2525" s="886"/>
      <c r="AI2525" s="886"/>
      <c r="AJ2525" s="886"/>
      <c r="AK2525" s="886"/>
      <c r="AL2525" s="886"/>
      <c r="AM2525" s="886"/>
      <c r="AN2525" s="886"/>
      <c r="AO2525" s="886"/>
      <c r="AP2525" s="886"/>
      <c r="AQ2525" s="886"/>
      <c r="AR2525" s="886"/>
      <c r="AS2525" s="886"/>
      <c r="AT2525" s="886"/>
      <c r="AU2525" s="886"/>
      <c r="AV2525" s="886"/>
      <c r="AW2525" s="886"/>
      <c r="AX2525" s="886"/>
      <c r="AY2525" s="886"/>
      <c r="AZ2525" s="886"/>
      <c r="BA2525" s="886"/>
      <c r="BB2525" s="886"/>
      <c r="BC2525" s="886"/>
      <c r="BD2525" s="886"/>
      <c r="BE2525" s="886"/>
      <c r="BF2525" s="919"/>
      <c r="BG2525" s="902"/>
      <c r="BH2525" s="903"/>
      <c r="BI2525" s="903"/>
      <c r="BJ2525" s="903"/>
      <c r="BK2525" s="903"/>
      <c r="BL2525" s="904"/>
    </row>
    <row r="2526" spans="1:97" ht="12.75" customHeight="1">
      <c r="A2526" s="263"/>
      <c r="B2526" s="972"/>
      <c r="C2526" s="973"/>
      <c r="D2526" s="974"/>
      <c r="E2526" s="1027"/>
      <c r="F2526" s="886"/>
      <c r="G2526" s="886"/>
      <c r="H2526" s="886"/>
      <c r="I2526" s="886"/>
      <c r="J2526" s="886"/>
      <c r="K2526" s="886"/>
      <c r="L2526" s="886"/>
      <c r="M2526" s="886"/>
      <c r="N2526" s="886"/>
      <c r="O2526" s="886"/>
      <c r="P2526" s="886"/>
      <c r="Q2526" s="886"/>
      <c r="R2526" s="886"/>
      <c r="S2526" s="886"/>
      <c r="T2526" s="886"/>
      <c r="U2526" s="886"/>
      <c r="V2526" s="886"/>
      <c r="W2526" s="886"/>
      <c r="X2526" s="886"/>
      <c r="Y2526" s="886"/>
      <c r="Z2526" s="886"/>
      <c r="AA2526" s="886"/>
      <c r="AB2526" s="886"/>
      <c r="AC2526" s="886"/>
      <c r="AD2526" s="886"/>
      <c r="AE2526" s="886"/>
      <c r="AF2526" s="886"/>
      <c r="AG2526" s="886"/>
      <c r="AH2526" s="886"/>
      <c r="AI2526" s="886"/>
      <c r="AJ2526" s="886"/>
      <c r="AK2526" s="886"/>
      <c r="AL2526" s="886"/>
      <c r="AM2526" s="886"/>
      <c r="AN2526" s="886"/>
      <c r="AO2526" s="886"/>
      <c r="AP2526" s="886"/>
      <c r="AQ2526" s="886"/>
      <c r="AR2526" s="886"/>
      <c r="AS2526" s="886"/>
      <c r="AT2526" s="886"/>
      <c r="AU2526" s="886"/>
      <c r="AV2526" s="886"/>
      <c r="AW2526" s="886"/>
      <c r="AX2526" s="886"/>
      <c r="AY2526" s="886"/>
      <c r="AZ2526" s="886"/>
      <c r="BA2526" s="886"/>
      <c r="BB2526" s="886"/>
      <c r="BC2526" s="886"/>
      <c r="BD2526" s="886"/>
      <c r="BE2526" s="886"/>
      <c r="BF2526" s="919"/>
      <c r="BG2526" s="902"/>
      <c r="BH2526" s="903"/>
      <c r="BI2526" s="903"/>
      <c r="BJ2526" s="903"/>
      <c r="BK2526" s="903"/>
      <c r="BL2526" s="904"/>
      <c r="BM2526" s="44"/>
      <c r="BN2526" s="44"/>
      <c r="BO2526" s="44"/>
      <c r="BP2526" s="44"/>
      <c r="BQ2526" s="44"/>
      <c r="BR2526" s="44"/>
      <c r="BS2526" s="44"/>
      <c r="BT2526" s="44"/>
      <c r="BU2526" s="44"/>
      <c r="BV2526" s="44"/>
      <c r="BW2526" s="44"/>
      <c r="BX2526" s="44"/>
      <c r="BY2526" s="44"/>
      <c r="BZ2526" s="44"/>
      <c r="CA2526" s="44"/>
      <c r="CB2526" s="44"/>
    </row>
    <row r="2527" spans="1:97" s="16" customFormat="1" ht="12.75" customHeight="1">
      <c r="A2527" s="265"/>
      <c r="B2527" s="972"/>
      <c r="C2527" s="973"/>
      <c r="D2527" s="974"/>
      <c r="E2527" s="996" t="s">
        <v>6</v>
      </c>
      <c r="F2527" s="997"/>
      <c r="G2527" s="929" t="s">
        <v>558</v>
      </c>
      <c r="H2527" s="929"/>
      <c r="I2527" s="929"/>
      <c r="J2527" s="929"/>
      <c r="K2527" s="929"/>
      <c r="L2527" s="929"/>
      <c r="M2527" s="929"/>
      <c r="N2527" s="929"/>
      <c r="O2527" s="929"/>
      <c r="P2527" s="929"/>
      <c r="Q2527" s="929"/>
      <c r="R2527" s="929"/>
      <c r="S2527" s="929"/>
      <c r="T2527" s="929"/>
      <c r="U2527" s="929"/>
      <c r="V2527" s="929"/>
      <c r="W2527" s="929"/>
      <c r="X2527" s="929"/>
      <c r="Y2527" s="929"/>
      <c r="Z2527" s="929"/>
      <c r="AA2527" s="929"/>
      <c r="AB2527" s="929"/>
      <c r="AC2527" s="929"/>
      <c r="AD2527" s="929"/>
      <c r="AE2527" s="929"/>
      <c r="AF2527" s="929"/>
      <c r="AG2527" s="929"/>
      <c r="AH2527" s="929"/>
      <c r="AI2527" s="929"/>
      <c r="AJ2527" s="929"/>
      <c r="AK2527" s="929"/>
      <c r="AL2527" s="929"/>
      <c r="AM2527" s="929"/>
      <c r="AN2527" s="929"/>
      <c r="AO2527" s="929"/>
      <c r="AP2527" s="929"/>
      <c r="AQ2527" s="929"/>
      <c r="AR2527" s="929"/>
      <c r="AS2527" s="929"/>
      <c r="AT2527" s="929"/>
      <c r="AU2527" s="929"/>
      <c r="AV2527" s="929"/>
      <c r="AW2527" s="929"/>
      <c r="AX2527" s="929"/>
      <c r="AY2527" s="929"/>
      <c r="AZ2527" s="929"/>
      <c r="BA2527" s="929"/>
      <c r="BB2527" s="929"/>
      <c r="BC2527" s="929"/>
      <c r="BD2527" s="929"/>
      <c r="BE2527" s="929"/>
      <c r="BF2527" s="930"/>
      <c r="BG2527" s="902"/>
      <c r="BH2527" s="903"/>
      <c r="BI2527" s="903"/>
      <c r="BJ2527" s="903"/>
      <c r="BK2527" s="903"/>
      <c r="BL2527" s="904"/>
      <c r="BM2527" s="137"/>
      <c r="BN2527" s="137"/>
      <c r="BO2527" s="137"/>
      <c r="BP2527" s="137"/>
      <c r="BQ2527" s="137"/>
      <c r="BR2527" s="137"/>
      <c r="BS2527" s="137"/>
      <c r="BT2527" s="137"/>
      <c r="BU2527" s="137"/>
      <c r="BV2527" s="137"/>
      <c r="BW2527" s="137"/>
      <c r="BX2527" s="137"/>
      <c r="BY2527" s="137"/>
      <c r="BZ2527" s="137"/>
      <c r="CA2527" s="137"/>
      <c r="CB2527" s="137"/>
    </row>
    <row r="2528" spans="1:97" s="16" customFormat="1" ht="12.75" customHeight="1">
      <c r="A2528" s="265"/>
      <c r="B2528" s="972"/>
      <c r="C2528" s="973"/>
      <c r="D2528" s="974"/>
      <c r="E2528" s="331"/>
      <c r="F2528" s="332"/>
      <c r="G2528" s="202"/>
      <c r="H2528" s="929" t="s">
        <v>582</v>
      </c>
      <c r="I2528" s="929"/>
      <c r="J2528" s="929"/>
      <c r="K2528" s="929"/>
      <c r="L2528" s="929"/>
      <c r="M2528" s="929"/>
      <c r="N2528" s="929"/>
      <c r="O2528" s="929"/>
      <c r="P2528" s="929"/>
      <c r="Q2528" s="929"/>
      <c r="R2528" s="929"/>
      <c r="S2528" s="929"/>
      <c r="T2528" s="929"/>
      <c r="U2528" s="929"/>
      <c r="V2528" s="929"/>
      <c r="W2528" s="929"/>
      <c r="X2528" s="929"/>
      <c r="Y2528" s="929"/>
      <c r="Z2528" s="929"/>
      <c r="AA2528" s="929"/>
      <c r="AB2528" s="929"/>
      <c r="AC2528" s="929"/>
      <c r="AD2528" s="929"/>
      <c r="AE2528" s="929"/>
      <c r="AF2528" s="929"/>
      <c r="AG2528" s="929"/>
      <c r="AH2528" s="929"/>
      <c r="AI2528" s="929"/>
      <c r="AJ2528" s="929"/>
      <c r="AK2528" s="929"/>
      <c r="AL2528" s="929"/>
      <c r="AM2528" s="929"/>
      <c r="AN2528" s="929"/>
      <c r="AO2528" s="929"/>
      <c r="AP2528" s="929"/>
      <c r="AQ2528" s="929"/>
      <c r="AR2528" s="929"/>
      <c r="AS2528" s="929"/>
      <c r="AT2528" s="929"/>
      <c r="AU2528" s="929"/>
      <c r="AV2528" s="929"/>
      <c r="AW2528" s="929"/>
      <c r="AX2528" s="929"/>
      <c r="AY2528" s="929"/>
      <c r="AZ2528" s="929"/>
      <c r="BA2528" s="929"/>
      <c r="BB2528" s="929"/>
      <c r="BC2528" s="929"/>
      <c r="BD2528" s="929"/>
      <c r="BE2528" s="929"/>
      <c r="BF2528" s="930"/>
      <c r="BG2528" s="902"/>
      <c r="BH2528" s="903"/>
      <c r="BI2528" s="903"/>
      <c r="BJ2528" s="903"/>
      <c r="BK2528" s="903"/>
      <c r="BL2528" s="904"/>
      <c r="BM2528" s="137"/>
      <c r="BN2528" s="137"/>
      <c r="BO2528" s="137"/>
      <c r="BP2528" s="137"/>
      <c r="BQ2528" s="137"/>
      <c r="BR2528" s="137"/>
      <c r="BS2528" s="137"/>
      <c r="BT2528" s="137"/>
      <c r="BU2528" s="137"/>
      <c r="BV2528" s="137"/>
      <c r="BW2528" s="137"/>
      <c r="BX2528" s="137"/>
      <c r="BY2528" s="137"/>
      <c r="BZ2528" s="137"/>
      <c r="CA2528" s="137"/>
      <c r="CB2528" s="137"/>
    </row>
    <row r="2529" spans="1:80" s="16" customFormat="1" ht="12.75" customHeight="1">
      <c r="A2529" s="265"/>
      <c r="B2529" s="972"/>
      <c r="C2529" s="973"/>
      <c r="D2529" s="974"/>
      <c r="E2529" s="331"/>
      <c r="F2529" s="332"/>
      <c r="G2529" s="202"/>
      <c r="H2529" s="929"/>
      <c r="I2529" s="929"/>
      <c r="J2529" s="929"/>
      <c r="K2529" s="929"/>
      <c r="L2529" s="929"/>
      <c r="M2529" s="929"/>
      <c r="N2529" s="929"/>
      <c r="O2529" s="929"/>
      <c r="P2529" s="929"/>
      <c r="Q2529" s="929"/>
      <c r="R2529" s="929"/>
      <c r="S2529" s="929"/>
      <c r="T2529" s="929"/>
      <c r="U2529" s="929"/>
      <c r="V2529" s="929"/>
      <c r="W2529" s="929"/>
      <c r="X2529" s="929"/>
      <c r="Y2529" s="929"/>
      <c r="Z2529" s="929"/>
      <c r="AA2529" s="929"/>
      <c r="AB2529" s="929"/>
      <c r="AC2529" s="929"/>
      <c r="AD2529" s="929"/>
      <c r="AE2529" s="929"/>
      <c r="AF2529" s="929"/>
      <c r="AG2529" s="929"/>
      <c r="AH2529" s="929"/>
      <c r="AI2529" s="929"/>
      <c r="AJ2529" s="929"/>
      <c r="AK2529" s="929"/>
      <c r="AL2529" s="929"/>
      <c r="AM2529" s="929"/>
      <c r="AN2529" s="929"/>
      <c r="AO2529" s="929"/>
      <c r="AP2529" s="929"/>
      <c r="AQ2529" s="929"/>
      <c r="AR2529" s="929"/>
      <c r="AS2529" s="929"/>
      <c r="AT2529" s="929"/>
      <c r="AU2529" s="929"/>
      <c r="AV2529" s="929"/>
      <c r="AW2529" s="929"/>
      <c r="AX2529" s="929"/>
      <c r="AY2529" s="929"/>
      <c r="AZ2529" s="929"/>
      <c r="BA2529" s="929"/>
      <c r="BB2529" s="929"/>
      <c r="BC2529" s="929"/>
      <c r="BD2529" s="929"/>
      <c r="BE2529" s="929"/>
      <c r="BF2529" s="930"/>
      <c r="BG2529" s="902"/>
      <c r="BH2529" s="903"/>
      <c r="BI2529" s="903"/>
      <c r="BJ2529" s="903"/>
      <c r="BK2529" s="903"/>
      <c r="BL2529" s="904"/>
      <c r="BM2529" s="137"/>
      <c r="BN2529" s="137"/>
      <c r="BO2529" s="137"/>
      <c r="BP2529" s="137"/>
      <c r="BQ2529" s="137"/>
      <c r="BR2529" s="137"/>
      <c r="BS2529" s="137"/>
      <c r="BT2529" s="137"/>
      <c r="BU2529" s="137"/>
      <c r="BV2529" s="137"/>
      <c r="BW2529" s="137"/>
      <c r="BX2529" s="137"/>
      <c r="BY2529" s="137"/>
      <c r="BZ2529" s="137"/>
      <c r="CA2529" s="137"/>
      <c r="CB2529" s="137"/>
    </row>
    <row r="2530" spans="1:80" s="16" customFormat="1" ht="3" customHeight="1">
      <c r="A2530" s="265"/>
      <c r="B2530" s="972"/>
      <c r="C2530" s="973"/>
      <c r="D2530" s="974"/>
      <c r="E2530" s="331"/>
      <c r="F2530" s="332"/>
      <c r="G2530" s="202"/>
      <c r="H2530" s="333"/>
      <c r="I2530" s="333"/>
      <c r="J2530" s="333"/>
      <c r="K2530" s="333"/>
      <c r="L2530" s="333"/>
      <c r="M2530" s="333"/>
      <c r="N2530" s="333"/>
      <c r="O2530" s="333"/>
      <c r="P2530" s="333"/>
      <c r="Q2530" s="333"/>
      <c r="R2530" s="333"/>
      <c r="S2530" s="333"/>
      <c r="T2530" s="333"/>
      <c r="U2530" s="333"/>
      <c r="V2530" s="333"/>
      <c r="W2530" s="333"/>
      <c r="X2530" s="333"/>
      <c r="Y2530" s="333"/>
      <c r="Z2530" s="333"/>
      <c r="AA2530" s="333"/>
      <c r="AB2530" s="333"/>
      <c r="AC2530" s="333"/>
      <c r="AD2530" s="333"/>
      <c r="AE2530" s="333"/>
      <c r="AF2530" s="333"/>
      <c r="AG2530" s="333"/>
      <c r="AH2530" s="333"/>
      <c r="AI2530" s="333"/>
      <c r="AJ2530" s="333"/>
      <c r="AK2530" s="333"/>
      <c r="AL2530" s="333"/>
      <c r="AM2530" s="333"/>
      <c r="AN2530" s="333"/>
      <c r="AO2530" s="333"/>
      <c r="AP2530" s="333"/>
      <c r="AQ2530" s="333"/>
      <c r="AR2530" s="333"/>
      <c r="AS2530" s="333"/>
      <c r="AT2530" s="333"/>
      <c r="AU2530" s="333"/>
      <c r="AV2530" s="333"/>
      <c r="AW2530" s="333"/>
      <c r="AX2530" s="333"/>
      <c r="AY2530" s="333"/>
      <c r="AZ2530" s="333"/>
      <c r="BA2530" s="333"/>
      <c r="BB2530" s="333"/>
      <c r="BC2530" s="333"/>
      <c r="BD2530" s="333"/>
      <c r="BE2530" s="333"/>
      <c r="BF2530" s="334"/>
      <c r="BG2530" s="902"/>
      <c r="BH2530" s="903"/>
      <c r="BI2530" s="903"/>
      <c r="BJ2530" s="903"/>
      <c r="BK2530" s="903"/>
      <c r="BL2530" s="904"/>
      <c r="BM2530" s="137"/>
      <c r="BN2530" s="137"/>
      <c r="BO2530" s="137"/>
      <c r="BP2530" s="137"/>
      <c r="BQ2530" s="137"/>
      <c r="BR2530" s="137"/>
      <c r="BS2530" s="137"/>
      <c r="BT2530" s="137"/>
      <c r="BU2530" s="137"/>
      <c r="BV2530" s="137"/>
      <c r="BW2530" s="137"/>
      <c r="BX2530" s="137"/>
      <c r="BY2530" s="137"/>
      <c r="BZ2530" s="137"/>
      <c r="CA2530" s="137"/>
      <c r="CB2530" s="137"/>
    </row>
    <row r="2531" spans="1:80" s="16" customFormat="1" ht="12.75" customHeight="1">
      <c r="A2531" s="265"/>
      <c r="B2531" s="972"/>
      <c r="C2531" s="973"/>
      <c r="D2531" s="974"/>
      <c r="E2531" s="996" t="s">
        <v>3</v>
      </c>
      <c r="F2531" s="997"/>
      <c r="G2531" s="929" t="s">
        <v>559</v>
      </c>
      <c r="H2531" s="929"/>
      <c r="I2531" s="929"/>
      <c r="J2531" s="929"/>
      <c r="K2531" s="929"/>
      <c r="L2531" s="929"/>
      <c r="M2531" s="929"/>
      <c r="N2531" s="929"/>
      <c r="O2531" s="929"/>
      <c r="P2531" s="929"/>
      <c r="Q2531" s="929"/>
      <c r="R2531" s="929"/>
      <c r="S2531" s="929"/>
      <c r="T2531" s="929"/>
      <c r="U2531" s="929"/>
      <c r="V2531" s="929"/>
      <c r="W2531" s="929"/>
      <c r="X2531" s="929"/>
      <c r="Y2531" s="929"/>
      <c r="Z2531" s="929"/>
      <c r="AA2531" s="929"/>
      <c r="AB2531" s="929"/>
      <c r="AC2531" s="929"/>
      <c r="AD2531" s="929"/>
      <c r="AE2531" s="929"/>
      <c r="AF2531" s="929"/>
      <c r="AG2531" s="929"/>
      <c r="AH2531" s="929"/>
      <c r="AI2531" s="929"/>
      <c r="AJ2531" s="929"/>
      <c r="AK2531" s="929"/>
      <c r="AL2531" s="929"/>
      <c r="AM2531" s="929"/>
      <c r="AN2531" s="929"/>
      <c r="AO2531" s="929"/>
      <c r="AP2531" s="929"/>
      <c r="AQ2531" s="929"/>
      <c r="AR2531" s="929"/>
      <c r="AS2531" s="929"/>
      <c r="AT2531" s="929"/>
      <c r="AU2531" s="929"/>
      <c r="AV2531" s="929"/>
      <c r="AW2531" s="929"/>
      <c r="AX2531" s="929"/>
      <c r="AY2531" s="929"/>
      <c r="AZ2531" s="929"/>
      <c r="BA2531" s="929"/>
      <c r="BB2531" s="929"/>
      <c r="BC2531" s="929"/>
      <c r="BD2531" s="929"/>
      <c r="BE2531" s="929"/>
      <c r="BF2531" s="930"/>
      <c r="BG2531" s="902"/>
      <c r="BH2531" s="903"/>
      <c r="BI2531" s="903"/>
      <c r="BJ2531" s="903"/>
      <c r="BK2531" s="903"/>
      <c r="BL2531" s="904"/>
      <c r="BM2531" s="137"/>
      <c r="BN2531" s="137"/>
      <c r="BO2531" s="137"/>
      <c r="BP2531" s="137"/>
      <c r="BQ2531" s="137"/>
      <c r="BR2531" s="137"/>
      <c r="BS2531" s="137"/>
      <c r="BT2531" s="137"/>
      <c r="BU2531" s="137"/>
      <c r="BV2531" s="137"/>
      <c r="BW2531" s="137"/>
      <c r="BX2531" s="137"/>
      <c r="BY2531" s="137"/>
      <c r="BZ2531" s="137"/>
      <c r="CA2531" s="137"/>
      <c r="CB2531" s="137"/>
    </row>
    <row r="2532" spans="1:80" s="16" customFormat="1" ht="12.75" customHeight="1">
      <c r="A2532" s="265"/>
      <c r="B2532" s="972"/>
      <c r="C2532" s="973"/>
      <c r="D2532" s="974"/>
      <c r="E2532" s="331"/>
      <c r="F2532" s="332"/>
      <c r="G2532" s="202"/>
      <c r="H2532" s="929" t="s">
        <v>583</v>
      </c>
      <c r="I2532" s="929"/>
      <c r="J2532" s="929"/>
      <c r="K2532" s="929"/>
      <c r="L2532" s="929"/>
      <c r="M2532" s="929"/>
      <c r="N2532" s="929"/>
      <c r="O2532" s="929"/>
      <c r="P2532" s="929"/>
      <c r="Q2532" s="929"/>
      <c r="R2532" s="929"/>
      <c r="S2532" s="929"/>
      <c r="T2532" s="929"/>
      <c r="U2532" s="929"/>
      <c r="V2532" s="929"/>
      <c r="W2532" s="929"/>
      <c r="X2532" s="929"/>
      <c r="Y2532" s="929"/>
      <c r="Z2532" s="929"/>
      <c r="AA2532" s="929"/>
      <c r="AB2532" s="929"/>
      <c r="AC2532" s="929"/>
      <c r="AD2532" s="929"/>
      <c r="AE2532" s="929"/>
      <c r="AF2532" s="929"/>
      <c r="AG2532" s="929"/>
      <c r="AH2532" s="929"/>
      <c r="AI2532" s="929"/>
      <c r="AJ2532" s="929"/>
      <c r="AK2532" s="929"/>
      <c r="AL2532" s="929"/>
      <c r="AM2532" s="929"/>
      <c r="AN2532" s="929"/>
      <c r="AO2532" s="929"/>
      <c r="AP2532" s="929"/>
      <c r="AQ2532" s="929"/>
      <c r="AR2532" s="929"/>
      <c r="AS2532" s="929"/>
      <c r="AT2532" s="929"/>
      <c r="AU2532" s="929"/>
      <c r="AV2532" s="929"/>
      <c r="AW2532" s="929"/>
      <c r="AX2532" s="929"/>
      <c r="AY2532" s="929"/>
      <c r="AZ2532" s="929"/>
      <c r="BA2532" s="929"/>
      <c r="BB2532" s="929"/>
      <c r="BC2532" s="929"/>
      <c r="BD2532" s="929"/>
      <c r="BE2532" s="929"/>
      <c r="BF2532" s="930"/>
      <c r="BG2532" s="902"/>
      <c r="BH2532" s="903"/>
      <c r="BI2532" s="903"/>
      <c r="BJ2532" s="903"/>
      <c r="BK2532" s="903"/>
      <c r="BL2532" s="904"/>
      <c r="BM2532" s="137"/>
      <c r="BN2532" s="137"/>
      <c r="BO2532" s="137"/>
      <c r="BP2532" s="137"/>
      <c r="BQ2532" s="137"/>
      <c r="BR2532" s="137"/>
      <c r="BS2532" s="137"/>
      <c r="BT2532" s="137"/>
      <c r="BU2532" s="137"/>
      <c r="BV2532" s="137"/>
      <c r="BW2532" s="137"/>
      <c r="BX2532" s="137"/>
      <c r="BY2532" s="137"/>
      <c r="BZ2532" s="137"/>
      <c r="CA2532" s="137"/>
      <c r="CB2532" s="137"/>
    </row>
    <row r="2533" spans="1:80" s="16" customFormat="1" ht="3" customHeight="1">
      <c r="A2533" s="265"/>
      <c r="B2533" s="972"/>
      <c r="C2533" s="973"/>
      <c r="D2533" s="974"/>
      <c r="E2533" s="331"/>
      <c r="F2533" s="332"/>
      <c r="G2533" s="202"/>
      <c r="H2533" s="352"/>
      <c r="I2533" s="352"/>
      <c r="J2533" s="352"/>
      <c r="K2533" s="352"/>
      <c r="L2533" s="352"/>
      <c r="M2533" s="352"/>
      <c r="N2533" s="352"/>
      <c r="O2533" s="352"/>
      <c r="P2533" s="352"/>
      <c r="Q2533" s="352"/>
      <c r="R2533" s="352"/>
      <c r="S2533" s="352"/>
      <c r="T2533" s="352"/>
      <c r="U2533" s="352"/>
      <c r="V2533" s="352"/>
      <c r="W2533" s="352"/>
      <c r="X2533" s="352"/>
      <c r="Y2533" s="352"/>
      <c r="Z2533" s="352"/>
      <c r="AA2533" s="352"/>
      <c r="AB2533" s="352"/>
      <c r="AC2533" s="352"/>
      <c r="AD2533" s="352"/>
      <c r="AE2533" s="352"/>
      <c r="AF2533" s="352"/>
      <c r="AG2533" s="352"/>
      <c r="AH2533" s="352"/>
      <c r="AI2533" s="352"/>
      <c r="AJ2533" s="352"/>
      <c r="AK2533" s="352"/>
      <c r="AL2533" s="352"/>
      <c r="AM2533" s="352"/>
      <c r="AN2533" s="352"/>
      <c r="AO2533" s="352"/>
      <c r="AP2533" s="352"/>
      <c r="AQ2533" s="352"/>
      <c r="AR2533" s="352"/>
      <c r="AS2533" s="352"/>
      <c r="AT2533" s="352"/>
      <c r="AU2533" s="352"/>
      <c r="AV2533" s="352"/>
      <c r="AW2533" s="352"/>
      <c r="AX2533" s="352"/>
      <c r="AY2533" s="352"/>
      <c r="AZ2533" s="352"/>
      <c r="BA2533" s="352"/>
      <c r="BB2533" s="352"/>
      <c r="BC2533" s="352"/>
      <c r="BD2533" s="352"/>
      <c r="BE2533" s="352"/>
      <c r="BF2533" s="354"/>
      <c r="BG2533" s="902"/>
      <c r="BH2533" s="903"/>
      <c r="BI2533" s="903"/>
      <c r="BJ2533" s="903"/>
      <c r="BK2533" s="903"/>
      <c r="BL2533" s="904"/>
      <c r="BM2533" s="137"/>
      <c r="BN2533" s="137"/>
      <c r="BO2533" s="137"/>
      <c r="BP2533" s="137"/>
      <c r="BQ2533" s="137"/>
      <c r="BR2533" s="137"/>
      <c r="BS2533" s="137"/>
      <c r="BT2533" s="137"/>
      <c r="BU2533" s="137"/>
      <c r="BV2533" s="137"/>
      <c r="BW2533" s="137"/>
      <c r="BX2533" s="137"/>
      <c r="BY2533" s="137"/>
      <c r="BZ2533" s="137"/>
      <c r="CA2533" s="137"/>
      <c r="CB2533" s="137"/>
    </row>
    <row r="2534" spans="1:80" s="16" customFormat="1" ht="12.75" customHeight="1">
      <c r="A2534" s="265"/>
      <c r="B2534" s="972"/>
      <c r="C2534" s="973"/>
      <c r="D2534" s="974"/>
      <c r="E2534" s="996" t="s">
        <v>4</v>
      </c>
      <c r="F2534" s="997"/>
      <c r="G2534" s="929" t="s">
        <v>560</v>
      </c>
      <c r="H2534" s="929"/>
      <c r="I2534" s="929"/>
      <c r="J2534" s="929"/>
      <c r="K2534" s="929"/>
      <c r="L2534" s="929"/>
      <c r="M2534" s="929"/>
      <c r="N2534" s="929"/>
      <c r="O2534" s="929"/>
      <c r="P2534" s="929"/>
      <c r="Q2534" s="929"/>
      <c r="R2534" s="929"/>
      <c r="S2534" s="929"/>
      <c r="T2534" s="929"/>
      <c r="U2534" s="929"/>
      <c r="V2534" s="929"/>
      <c r="W2534" s="929"/>
      <c r="X2534" s="929"/>
      <c r="Y2534" s="929"/>
      <c r="Z2534" s="929"/>
      <c r="AA2534" s="929"/>
      <c r="AB2534" s="929"/>
      <c r="AC2534" s="929"/>
      <c r="AD2534" s="929"/>
      <c r="AE2534" s="929"/>
      <c r="AF2534" s="929"/>
      <c r="AG2534" s="929"/>
      <c r="AH2534" s="929"/>
      <c r="AI2534" s="929"/>
      <c r="AJ2534" s="929"/>
      <c r="AK2534" s="929"/>
      <c r="AL2534" s="929"/>
      <c r="AM2534" s="929"/>
      <c r="AN2534" s="929"/>
      <c r="AO2534" s="929"/>
      <c r="AP2534" s="929"/>
      <c r="AQ2534" s="929"/>
      <c r="AR2534" s="929"/>
      <c r="AS2534" s="929"/>
      <c r="AT2534" s="929"/>
      <c r="AU2534" s="929"/>
      <c r="AV2534" s="929"/>
      <c r="AW2534" s="929"/>
      <c r="AX2534" s="929"/>
      <c r="AY2534" s="929"/>
      <c r="AZ2534" s="929"/>
      <c r="BA2534" s="929"/>
      <c r="BB2534" s="929"/>
      <c r="BC2534" s="929"/>
      <c r="BD2534" s="929"/>
      <c r="BE2534" s="929"/>
      <c r="BF2534" s="930"/>
      <c r="BG2534" s="902"/>
      <c r="BH2534" s="903"/>
      <c r="BI2534" s="903"/>
      <c r="BJ2534" s="903"/>
      <c r="BK2534" s="903"/>
      <c r="BL2534" s="904"/>
      <c r="BM2534" s="137"/>
      <c r="BN2534" s="137"/>
      <c r="BO2534" s="137"/>
      <c r="BP2534" s="137"/>
      <c r="BQ2534" s="137"/>
      <c r="BR2534" s="137"/>
      <c r="BS2534" s="137"/>
      <c r="BT2534" s="137"/>
      <c r="BU2534" s="137"/>
      <c r="BV2534" s="137"/>
      <c r="BW2534" s="137"/>
      <c r="BX2534" s="137"/>
      <c r="BY2534" s="137"/>
      <c r="BZ2534" s="137"/>
      <c r="CA2534" s="137"/>
      <c r="CB2534" s="137"/>
    </row>
    <row r="2535" spans="1:80" s="16" customFormat="1" ht="12.75" customHeight="1">
      <c r="A2535" s="265"/>
      <c r="B2535" s="972"/>
      <c r="C2535" s="973"/>
      <c r="D2535" s="974"/>
      <c r="E2535" s="331"/>
      <c r="F2535" s="332"/>
      <c r="G2535" s="202"/>
      <c r="H2535" s="929" t="s">
        <v>584</v>
      </c>
      <c r="I2535" s="929"/>
      <c r="J2535" s="929"/>
      <c r="K2535" s="929"/>
      <c r="L2535" s="929"/>
      <c r="M2535" s="929"/>
      <c r="N2535" s="929"/>
      <c r="O2535" s="929"/>
      <c r="P2535" s="929"/>
      <c r="Q2535" s="929"/>
      <c r="R2535" s="929"/>
      <c r="S2535" s="929"/>
      <c r="T2535" s="929"/>
      <c r="U2535" s="929"/>
      <c r="V2535" s="929"/>
      <c r="W2535" s="929"/>
      <c r="X2535" s="929"/>
      <c r="Y2535" s="929"/>
      <c r="Z2535" s="929"/>
      <c r="AA2535" s="929"/>
      <c r="AB2535" s="929"/>
      <c r="AC2535" s="929"/>
      <c r="AD2535" s="929"/>
      <c r="AE2535" s="929"/>
      <c r="AF2535" s="929"/>
      <c r="AG2535" s="929"/>
      <c r="AH2535" s="929"/>
      <c r="AI2535" s="929"/>
      <c r="AJ2535" s="929"/>
      <c r="AK2535" s="929"/>
      <c r="AL2535" s="929"/>
      <c r="AM2535" s="929"/>
      <c r="AN2535" s="929"/>
      <c r="AO2535" s="929"/>
      <c r="AP2535" s="929"/>
      <c r="AQ2535" s="929"/>
      <c r="AR2535" s="929"/>
      <c r="AS2535" s="929"/>
      <c r="AT2535" s="929"/>
      <c r="AU2535" s="929"/>
      <c r="AV2535" s="929"/>
      <c r="AW2535" s="929"/>
      <c r="AX2535" s="929"/>
      <c r="AY2535" s="929"/>
      <c r="AZ2535" s="929"/>
      <c r="BA2535" s="929"/>
      <c r="BB2535" s="929"/>
      <c r="BC2535" s="929"/>
      <c r="BD2535" s="929"/>
      <c r="BE2535" s="929"/>
      <c r="BF2535" s="930"/>
      <c r="BG2535" s="902"/>
      <c r="BH2535" s="903"/>
      <c r="BI2535" s="903"/>
      <c r="BJ2535" s="903"/>
      <c r="BK2535" s="903"/>
      <c r="BL2535" s="904"/>
      <c r="BM2535" s="137"/>
      <c r="BN2535" s="137"/>
      <c r="BO2535" s="137"/>
      <c r="BP2535" s="137"/>
      <c r="BQ2535" s="137"/>
      <c r="BR2535" s="137"/>
      <c r="BS2535" s="137"/>
      <c r="BT2535" s="137"/>
      <c r="BU2535" s="137"/>
      <c r="BV2535" s="137"/>
      <c r="BW2535" s="137"/>
      <c r="BX2535" s="137"/>
      <c r="BY2535" s="137"/>
      <c r="BZ2535" s="137"/>
      <c r="CA2535" s="137"/>
      <c r="CB2535" s="137"/>
    </row>
    <row r="2536" spans="1:80" s="16" customFormat="1" ht="12.75" customHeight="1">
      <c r="A2536" s="265"/>
      <c r="B2536" s="972"/>
      <c r="C2536" s="973"/>
      <c r="D2536" s="974"/>
      <c r="E2536" s="331"/>
      <c r="F2536" s="332"/>
      <c r="G2536" s="202"/>
      <c r="H2536" s="929"/>
      <c r="I2536" s="929"/>
      <c r="J2536" s="929"/>
      <c r="K2536" s="929"/>
      <c r="L2536" s="929"/>
      <c r="M2536" s="929"/>
      <c r="N2536" s="929"/>
      <c r="O2536" s="929"/>
      <c r="P2536" s="929"/>
      <c r="Q2536" s="929"/>
      <c r="R2536" s="929"/>
      <c r="S2536" s="929"/>
      <c r="T2536" s="929"/>
      <c r="U2536" s="929"/>
      <c r="V2536" s="929"/>
      <c r="W2536" s="929"/>
      <c r="X2536" s="929"/>
      <c r="Y2536" s="929"/>
      <c r="Z2536" s="929"/>
      <c r="AA2536" s="929"/>
      <c r="AB2536" s="929"/>
      <c r="AC2536" s="929"/>
      <c r="AD2536" s="929"/>
      <c r="AE2536" s="929"/>
      <c r="AF2536" s="929"/>
      <c r="AG2536" s="929"/>
      <c r="AH2536" s="929"/>
      <c r="AI2536" s="929"/>
      <c r="AJ2536" s="929"/>
      <c r="AK2536" s="929"/>
      <c r="AL2536" s="929"/>
      <c r="AM2536" s="929"/>
      <c r="AN2536" s="929"/>
      <c r="AO2536" s="929"/>
      <c r="AP2536" s="929"/>
      <c r="AQ2536" s="929"/>
      <c r="AR2536" s="929"/>
      <c r="AS2536" s="929"/>
      <c r="AT2536" s="929"/>
      <c r="AU2536" s="929"/>
      <c r="AV2536" s="929"/>
      <c r="AW2536" s="929"/>
      <c r="AX2536" s="929"/>
      <c r="AY2536" s="929"/>
      <c r="AZ2536" s="929"/>
      <c r="BA2536" s="929"/>
      <c r="BB2536" s="929"/>
      <c r="BC2536" s="929"/>
      <c r="BD2536" s="929"/>
      <c r="BE2536" s="929"/>
      <c r="BF2536" s="930"/>
      <c r="BG2536" s="902"/>
      <c r="BH2536" s="903"/>
      <c r="BI2536" s="903"/>
      <c r="BJ2536" s="903"/>
      <c r="BK2536" s="903"/>
      <c r="BL2536" s="904"/>
      <c r="BM2536" s="137"/>
      <c r="BN2536" s="137"/>
      <c r="BO2536" s="137"/>
      <c r="BP2536" s="137"/>
      <c r="BQ2536" s="137"/>
      <c r="BR2536" s="137"/>
      <c r="BS2536" s="137"/>
      <c r="BT2536" s="137"/>
      <c r="BU2536" s="137"/>
      <c r="BV2536" s="137"/>
      <c r="BW2536" s="137"/>
      <c r="BX2536" s="137"/>
      <c r="BY2536" s="137"/>
      <c r="BZ2536" s="137"/>
      <c r="CA2536" s="137"/>
      <c r="CB2536" s="137"/>
    </row>
    <row r="2537" spans="1:80" s="16" customFormat="1" ht="2.25" customHeight="1">
      <c r="A2537" s="265"/>
      <c r="B2537" s="972"/>
      <c r="C2537" s="973"/>
      <c r="D2537" s="974"/>
      <c r="E2537" s="331"/>
      <c r="F2537" s="332"/>
      <c r="G2537" s="202"/>
      <c r="H2537" s="352"/>
      <c r="I2537" s="352"/>
      <c r="J2537" s="352"/>
      <c r="K2537" s="352"/>
      <c r="L2537" s="352"/>
      <c r="M2537" s="352"/>
      <c r="N2537" s="352"/>
      <c r="O2537" s="352"/>
      <c r="P2537" s="352"/>
      <c r="Q2537" s="352"/>
      <c r="R2537" s="352"/>
      <c r="S2537" s="352"/>
      <c r="T2537" s="352"/>
      <c r="U2537" s="352"/>
      <c r="V2537" s="352"/>
      <c r="W2537" s="352"/>
      <c r="X2537" s="352"/>
      <c r="Y2537" s="352"/>
      <c r="Z2537" s="352"/>
      <c r="AA2537" s="352"/>
      <c r="AB2537" s="352"/>
      <c r="AC2537" s="352"/>
      <c r="AD2537" s="352"/>
      <c r="AE2537" s="352"/>
      <c r="AF2537" s="352"/>
      <c r="AG2537" s="352"/>
      <c r="AH2537" s="352"/>
      <c r="AI2537" s="352"/>
      <c r="AJ2537" s="352"/>
      <c r="AK2537" s="352"/>
      <c r="AL2537" s="352"/>
      <c r="AM2537" s="352"/>
      <c r="AN2537" s="352"/>
      <c r="AO2537" s="352"/>
      <c r="AP2537" s="352"/>
      <c r="AQ2537" s="352"/>
      <c r="AR2537" s="352"/>
      <c r="AS2537" s="352"/>
      <c r="AT2537" s="352"/>
      <c r="AU2537" s="352"/>
      <c r="AV2537" s="352"/>
      <c r="AW2537" s="352"/>
      <c r="AX2537" s="352"/>
      <c r="AY2537" s="352"/>
      <c r="AZ2537" s="352"/>
      <c r="BA2537" s="352"/>
      <c r="BB2537" s="352"/>
      <c r="BC2537" s="352"/>
      <c r="BD2537" s="352"/>
      <c r="BE2537" s="352"/>
      <c r="BF2537" s="354"/>
      <c r="BG2537" s="902"/>
      <c r="BH2537" s="903"/>
      <c r="BI2537" s="903"/>
      <c r="BJ2537" s="903"/>
      <c r="BK2537" s="903"/>
      <c r="BL2537" s="904"/>
      <c r="BM2537" s="137"/>
      <c r="BN2537" s="137"/>
      <c r="BO2537" s="137"/>
      <c r="BP2537" s="137"/>
      <c r="BQ2537" s="137"/>
      <c r="BR2537" s="137"/>
      <c r="BS2537" s="137"/>
      <c r="BT2537" s="137"/>
      <c r="BU2537" s="137"/>
      <c r="BV2537" s="137"/>
      <c r="BW2537" s="137"/>
      <c r="BX2537" s="137"/>
      <c r="BY2537" s="137"/>
      <c r="BZ2537" s="137"/>
      <c r="CA2537" s="137"/>
      <c r="CB2537" s="137"/>
    </row>
    <row r="2538" spans="1:80" s="16" customFormat="1" ht="12.75" customHeight="1">
      <c r="A2538" s="265"/>
      <c r="B2538" s="972"/>
      <c r="C2538" s="973"/>
      <c r="D2538" s="974"/>
      <c r="E2538" s="996" t="s">
        <v>5</v>
      </c>
      <c r="F2538" s="997"/>
      <c r="G2538" s="929" t="s">
        <v>561</v>
      </c>
      <c r="H2538" s="929"/>
      <c r="I2538" s="929"/>
      <c r="J2538" s="929"/>
      <c r="K2538" s="929"/>
      <c r="L2538" s="929"/>
      <c r="M2538" s="929"/>
      <c r="N2538" s="929"/>
      <c r="O2538" s="929"/>
      <c r="P2538" s="929"/>
      <c r="Q2538" s="929"/>
      <c r="R2538" s="929"/>
      <c r="S2538" s="929"/>
      <c r="T2538" s="929"/>
      <c r="U2538" s="929"/>
      <c r="V2538" s="929"/>
      <c r="W2538" s="929"/>
      <c r="X2538" s="929"/>
      <c r="Y2538" s="929"/>
      <c r="Z2538" s="929"/>
      <c r="AA2538" s="929"/>
      <c r="AB2538" s="929"/>
      <c r="AC2538" s="929"/>
      <c r="AD2538" s="929"/>
      <c r="AE2538" s="929"/>
      <c r="AF2538" s="929"/>
      <c r="AG2538" s="929"/>
      <c r="AH2538" s="929"/>
      <c r="AI2538" s="929"/>
      <c r="AJ2538" s="929"/>
      <c r="AK2538" s="929"/>
      <c r="AL2538" s="929"/>
      <c r="AM2538" s="929"/>
      <c r="AN2538" s="929"/>
      <c r="AO2538" s="929"/>
      <c r="AP2538" s="929"/>
      <c r="AQ2538" s="929"/>
      <c r="AR2538" s="929"/>
      <c r="AS2538" s="929"/>
      <c r="AT2538" s="929"/>
      <c r="AU2538" s="929"/>
      <c r="AV2538" s="929"/>
      <c r="AW2538" s="929"/>
      <c r="AX2538" s="929"/>
      <c r="AY2538" s="929"/>
      <c r="AZ2538" s="929"/>
      <c r="BA2538" s="929"/>
      <c r="BB2538" s="929"/>
      <c r="BC2538" s="929"/>
      <c r="BD2538" s="929"/>
      <c r="BE2538" s="929"/>
      <c r="BF2538" s="930"/>
      <c r="BG2538" s="902"/>
      <c r="BH2538" s="903"/>
      <c r="BI2538" s="903"/>
      <c r="BJ2538" s="903"/>
      <c r="BK2538" s="903"/>
      <c r="BL2538" s="904"/>
      <c r="BM2538" s="137"/>
      <c r="BN2538" s="137"/>
      <c r="BO2538" s="137"/>
      <c r="BP2538" s="137"/>
      <c r="BQ2538" s="137"/>
      <c r="BR2538" s="137"/>
      <c r="BS2538" s="137"/>
      <c r="BT2538" s="137"/>
      <c r="BU2538" s="137"/>
      <c r="BV2538" s="137"/>
      <c r="BW2538" s="137"/>
      <c r="BX2538" s="137"/>
      <c r="BY2538" s="137"/>
      <c r="BZ2538" s="137"/>
      <c r="CA2538" s="137"/>
      <c r="CB2538" s="137"/>
    </row>
    <row r="2539" spans="1:80" s="16" customFormat="1" ht="12.75" customHeight="1">
      <c r="A2539" s="265"/>
      <c r="B2539" s="972"/>
      <c r="C2539" s="973"/>
      <c r="D2539" s="974"/>
      <c r="E2539" s="331"/>
      <c r="F2539" s="332"/>
      <c r="G2539" s="333"/>
      <c r="H2539" s="929" t="s">
        <v>585</v>
      </c>
      <c r="I2539" s="929"/>
      <c r="J2539" s="929"/>
      <c r="K2539" s="929"/>
      <c r="L2539" s="929"/>
      <c r="M2539" s="929"/>
      <c r="N2539" s="929"/>
      <c r="O2539" s="929"/>
      <c r="P2539" s="929"/>
      <c r="Q2539" s="929"/>
      <c r="R2539" s="929"/>
      <c r="S2539" s="929"/>
      <c r="T2539" s="929"/>
      <c r="U2539" s="929"/>
      <c r="V2539" s="929"/>
      <c r="W2539" s="929"/>
      <c r="X2539" s="929"/>
      <c r="Y2539" s="929"/>
      <c r="Z2539" s="929"/>
      <c r="AA2539" s="929"/>
      <c r="AB2539" s="929"/>
      <c r="AC2539" s="929"/>
      <c r="AD2539" s="929"/>
      <c r="AE2539" s="929"/>
      <c r="AF2539" s="929"/>
      <c r="AG2539" s="929"/>
      <c r="AH2539" s="929"/>
      <c r="AI2539" s="929"/>
      <c r="AJ2539" s="929"/>
      <c r="AK2539" s="929"/>
      <c r="AL2539" s="929"/>
      <c r="AM2539" s="929"/>
      <c r="AN2539" s="929"/>
      <c r="AO2539" s="929"/>
      <c r="AP2539" s="929"/>
      <c r="AQ2539" s="929"/>
      <c r="AR2539" s="929"/>
      <c r="AS2539" s="929"/>
      <c r="AT2539" s="929"/>
      <c r="AU2539" s="929"/>
      <c r="AV2539" s="929"/>
      <c r="AW2539" s="929"/>
      <c r="AX2539" s="929"/>
      <c r="AY2539" s="929"/>
      <c r="AZ2539" s="929"/>
      <c r="BA2539" s="929"/>
      <c r="BB2539" s="929"/>
      <c r="BC2539" s="929"/>
      <c r="BD2539" s="929"/>
      <c r="BE2539" s="929"/>
      <c r="BF2539" s="930"/>
      <c r="BG2539" s="902"/>
      <c r="BH2539" s="903"/>
      <c r="BI2539" s="903"/>
      <c r="BJ2539" s="903"/>
      <c r="BK2539" s="903"/>
      <c r="BL2539" s="904"/>
      <c r="BM2539" s="137"/>
      <c r="BN2539" s="137"/>
      <c r="BO2539" s="137"/>
      <c r="BP2539" s="137"/>
      <c r="BQ2539" s="137"/>
      <c r="BR2539" s="137"/>
      <c r="BS2539" s="137"/>
      <c r="BT2539" s="137"/>
      <c r="BU2539" s="137"/>
      <c r="BV2539" s="137"/>
      <c r="BW2539" s="137"/>
      <c r="BX2539" s="137"/>
      <c r="BY2539" s="137"/>
      <c r="BZ2539" s="137"/>
      <c r="CA2539" s="137"/>
      <c r="CB2539" s="137"/>
    </row>
    <row r="2540" spans="1:80" s="16" customFormat="1" ht="12.75" customHeight="1">
      <c r="A2540" s="265"/>
      <c r="B2540" s="972"/>
      <c r="C2540" s="973"/>
      <c r="D2540" s="974"/>
      <c r="E2540" s="331"/>
      <c r="F2540" s="332"/>
      <c r="G2540" s="333"/>
      <c r="H2540" s="929"/>
      <c r="I2540" s="929"/>
      <c r="J2540" s="929"/>
      <c r="K2540" s="929"/>
      <c r="L2540" s="929"/>
      <c r="M2540" s="929"/>
      <c r="N2540" s="929"/>
      <c r="O2540" s="929"/>
      <c r="P2540" s="929"/>
      <c r="Q2540" s="929"/>
      <c r="R2540" s="929"/>
      <c r="S2540" s="929"/>
      <c r="T2540" s="929"/>
      <c r="U2540" s="929"/>
      <c r="V2540" s="929"/>
      <c r="W2540" s="929"/>
      <c r="X2540" s="929"/>
      <c r="Y2540" s="929"/>
      <c r="Z2540" s="929"/>
      <c r="AA2540" s="929"/>
      <c r="AB2540" s="929"/>
      <c r="AC2540" s="929"/>
      <c r="AD2540" s="929"/>
      <c r="AE2540" s="929"/>
      <c r="AF2540" s="929"/>
      <c r="AG2540" s="929"/>
      <c r="AH2540" s="929"/>
      <c r="AI2540" s="929"/>
      <c r="AJ2540" s="929"/>
      <c r="AK2540" s="929"/>
      <c r="AL2540" s="929"/>
      <c r="AM2540" s="929"/>
      <c r="AN2540" s="929"/>
      <c r="AO2540" s="929"/>
      <c r="AP2540" s="929"/>
      <c r="AQ2540" s="929"/>
      <c r="AR2540" s="929"/>
      <c r="AS2540" s="929"/>
      <c r="AT2540" s="929"/>
      <c r="AU2540" s="929"/>
      <c r="AV2540" s="929"/>
      <c r="AW2540" s="929"/>
      <c r="AX2540" s="929"/>
      <c r="AY2540" s="929"/>
      <c r="AZ2540" s="929"/>
      <c r="BA2540" s="929"/>
      <c r="BB2540" s="929"/>
      <c r="BC2540" s="929"/>
      <c r="BD2540" s="929"/>
      <c r="BE2540" s="929"/>
      <c r="BF2540" s="930"/>
      <c r="BG2540" s="902"/>
      <c r="BH2540" s="903"/>
      <c r="BI2540" s="903"/>
      <c r="BJ2540" s="903"/>
      <c r="BK2540" s="903"/>
      <c r="BL2540" s="904"/>
      <c r="BM2540" s="137"/>
      <c r="BN2540" s="137"/>
      <c r="BO2540" s="137"/>
      <c r="BP2540" s="137"/>
      <c r="BQ2540" s="137"/>
      <c r="BR2540" s="137"/>
      <c r="BS2540" s="137"/>
      <c r="BT2540" s="137"/>
      <c r="BU2540" s="137"/>
      <c r="BV2540" s="137"/>
      <c r="BW2540" s="137"/>
      <c r="BX2540" s="137"/>
      <c r="BY2540" s="137"/>
      <c r="BZ2540" s="137"/>
      <c r="CA2540" s="137"/>
      <c r="CB2540" s="137"/>
    </row>
    <row r="2541" spans="1:80" s="16" customFormat="1" ht="12.75" customHeight="1">
      <c r="A2541" s="265"/>
      <c r="B2541" s="972"/>
      <c r="C2541" s="973"/>
      <c r="D2541" s="974"/>
      <c r="E2541" s="331"/>
      <c r="F2541" s="332"/>
      <c r="G2541" s="333"/>
      <c r="H2541" s="1045" t="s">
        <v>570</v>
      </c>
      <c r="I2541" s="1045"/>
      <c r="J2541" s="929" t="s">
        <v>571</v>
      </c>
      <c r="K2541" s="929"/>
      <c r="L2541" s="929"/>
      <c r="M2541" s="929"/>
      <c r="N2541" s="929"/>
      <c r="O2541" s="929"/>
      <c r="P2541" s="929"/>
      <c r="Q2541" s="929"/>
      <c r="R2541" s="929"/>
      <c r="S2541" s="929"/>
      <c r="T2541" s="929"/>
      <c r="U2541" s="929"/>
      <c r="V2541" s="929"/>
      <c r="W2541" s="929"/>
      <c r="X2541" s="929"/>
      <c r="Y2541" s="929"/>
      <c r="Z2541" s="929"/>
      <c r="AA2541" s="929"/>
      <c r="AB2541" s="929"/>
      <c r="AC2541" s="929"/>
      <c r="AD2541" s="929"/>
      <c r="AE2541" s="929"/>
      <c r="AF2541" s="929"/>
      <c r="AG2541" s="929"/>
      <c r="AH2541" s="929"/>
      <c r="AI2541" s="929"/>
      <c r="AJ2541" s="929"/>
      <c r="AK2541" s="929"/>
      <c r="AL2541" s="929"/>
      <c r="AM2541" s="929"/>
      <c r="AN2541" s="929"/>
      <c r="AO2541" s="929"/>
      <c r="AP2541" s="929"/>
      <c r="AQ2541" s="929"/>
      <c r="AR2541" s="929"/>
      <c r="AS2541" s="929"/>
      <c r="AT2541" s="929"/>
      <c r="AU2541" s="929"/>
      <c r="AV2541" s="929"/>
      <c r="AW2541" s="929"/>
      <c r="AX2541" s="929"/>
      <c r="AY2541" s="929"/>
      <c r="AZ2541" s="929"/>
      <c r="BA2541" s="929"/>
      <c r="BB2541" s="929"/>
      <c r="BC2541" s="929"/>
      <c r="BD2541" s="929"/>
      <c r="BE2541" s="929"/>
      <c r="BF2541" s="930"/>
      <c r="BG2541" s="902"/>
      <c r="BH2541" s="903"/>
      <c r="BI2541" s="903"/>
      <c r="BJ2541" s="903"/>
      <c r="BK2541" s="903"/>
      <c r="BL2541" s="904"/>
      <c r="BM2541" s="137"/>
      <c r="BN2541" s="137"/>
      <c r="BO2541" s="137"/>
      <c r="BP2541" s="137"/>
      <c r="BQ2541" s="137"/>
      <c r="BR2541" s="137"/>
      <c r="BS2541" s="137"/>
      <c r="BT2541" s="137"/>
      <c r="BU2541" s="137"/>
      <c r="BV2541" s="137"/>
      <c r="BW2541" s="137"/>
      <c r="BX2541" s="137"/>
      <c r="BY2541" s="137"/>
      <c r="BZ2541" s="137"/>
      <c r="CA2541" s="137"/>
      <c r="CB2541" s="137"/>
    </row>
    <row r="2542" spans="1:80" s="16" customFormat="1" ht="12.75" customHeight="1">
      <c r="A2542" s="265"/>
      <c r="B2542" s="972"/>
      <c r="C2542" s="973"/>
      <c r="D2542" s="974"/>
      <c r="E2542" s="331"/>
      <c r="F2542" s="332"/>
      <c r="G2542" s="333"/>
      <c r="H2542" s="1045" t="s">
        <v>572</v>
      </c>
      <c r="I2542" s="1045"/>
      <c r="J2542" s="929" t="s">
        <v>573</v>
      </c>
      <c r="K2542" s="929"/>
      <c r="L2542" s="929"/>
      <c r="M2542" s="929"/>
      <c r="N2542" s="929"/>
      <c r="O2542" s="929"/>
      <c r="P2542" s="929"/>
      <c r="Q2542" s="929"/>
      <c r="R2542" s="929"/>
      <c r="S2542" s="929"/>
      <c r="T2542" s="929"/>
      <c r="U2542" s="929"/>
      <c r="V2542" s="929"/>
      <c r="W2542" s="929"/>
      <c r="X2542" s="929"/>
      <c r="Y2542" s="929"/>
      <c r="Z2542" s="929"/>
      <c r="AA2542" s="929"/>
      <c r="AB2542" s="929"/>
      <c r="AC2542" s="929"/>
      <c r="AD2542" s="929"/>
      <c r="AE2542" s="929"/>
      <c r="AF2542" s="929"/>
      <c r="AG2542" s="929"/>
      <c r="AH2542" s="929"/>
      <c r="AI2542" s="929"/>
      <c r="AJ2542" s="929"/>
      <c r="AK2542" s="929"/>
      <c r="AL2542" s="929"/>
      <c r="AM2542" s="929"/>
      <c r="AN2542" s="929"/>
      <c r="AO2542" s="929"/>
      <c r="AP2542" s="929"/>
      <c r="AQ2542" s="929"/>
      <c r="AR2542" s="929"/>
      <c r="AS2542" s="929"/>
      <c r="AT2542" s="929"/>
      <c r="AU2542" s="929"/>
      <c r="AV2542" s="929"/>
      <c r="AW2542" s="929"/>
      <c r="AX2542" s="929"/>
      <c r="AY2542" s="929"/>
      <c r="AZ2542" s="929"/>
      <c r="BA2542" s="929"/>
      <c r="BB2542" s="929"/>
      <c r="BC2542" s="929"/>
      <c r="BD2542" s="929"/>
      <c r="BE2542" s="929"/>
      <c r="BF2542" s="930"/>
      <c r="BG2542" s="902"/>
      <c r="BH2542" s="903"/>
      <c r="BI2542" s="903"/>
      <c r="BJ2542" s="903"/>
      <c r="BK2542" s="903"/>
      <c r="BL2542" s="904"/>
      <c r="BM2542" s="137"/>
      <c r="BN2542" s="137"/>
      <c r="BO2542" s="137"/>
      <c r="BP2542" s="137"/>
      <c r="BQ2542" s="137"/>
      <c r="BR2542" s="137"/>
      <c r="BS2542" s="137"/>
      <c r="BT2542" s="137"/>
      <c r="BU2542" s="137"/>
      <c r="BV2542" s="137"/>
      <c r="BW2542" s="137"/>
      <c r="BX2542" s="137"/>
      <c r="BY2542" s="137"/>
      <c r="BZ2542" s="137"/>
      <c r="CA2542" s="137"/>
      <c r="CB2542" s="137"/>
    </row>
    <row r="2543" spans="1:80" s="16" customFormat="1" ht="12.75" customHeight="1">
      <c r="A2543" s="265"/>
      <c r="B2543" s="972"/>
      <c r="C2543" s="973"/>
      <c r="D2543" s="974"/>
      <c r="E2543" s="331"/>
      <c r="F2543" s="332"/>
      <c r="G2543" s="333"/>
      <c r="H2543" s="1045" t="s">
        <v>574</v>
      </c>
      <c r="I2543" s="1045"/>
      <c r="J2543" s="929" t="s">
        <v>575</v>
      </c>
      <c r="K2543" s="929"/>
      <c r="L2543" s="929"/>
      <c r="M2543" s="929"/>
      <c r="N2543" s="929"/>
      <c r="O2543" s="929"/>
      <c r="P2543" s="929"/>
      <c r="Q2543" s="929"/>
      <c r="R2543" s="929"/>
      <c r="S2543" s="929"/>
      <c r="T2543" s="929"/>
      <c r="U2543" s="929"/>
      <c r="V2543" s="929"/>
      <c r="W2543" s="929"/>
      <c r="X2543" s="929"/>
      <c r="Y2543" s="929"/>
      <c r="Z2543" s="929"/>
      <c r="AA2543" s="929"/>
      <c r="AB2543" s="929"/>
      <c r="AC2543" s="929"/>
      <c r="AD2543" s="929"/>
      <c r="AE2543" s="929"/>
      <c r="AF2543" s="929"/>
      <c r="AG2543" s="929"/>
      <c r="AH2543" s="929"/>
      <c r="AI2543" s="929"/>
      <c r="AJ2543" s="929"/>
      <c r="AK2543" s="929"/>
      <c r="AL2543" s="929"/>
      <c r="AM2543" s="929"/>
      <c r="AN2543" s="929"/>
      <c r="AO2543" s="929"/>
      <c r="AP2543" s="929"/>
      <c r="AQ2543" s="929"/>
      <c r="AR2543" s="929"/>
      <c r="AS2543" s="929"/>
      <c r="AT2543" s="929"/>
      <c r="AU2543" s="929"/>
      <c r="AV2543" s="929"/>
      <c r="AW2543" s="929"/>
      <c r="AX2543" s="929"/>
      <c r="AY2543" s="929"/>
      <c r="AZ2543" s="929"/>
      <c r="BA2543" s="929"/>
      <c r="BB2543" s="929"/>
      <c r="BC2543" s="929"/>
      <c r="BD2543" s="929"/>
      <c r="BE2543" s="929"/>
      <c r="BF2543" s="930"/>
      <c r="BG2543" s="902"/>
      <c r="BH2543" s="903"/>
      <c r="BI2543" s="903"/>
      <c r="BJ2543" s="903"/>
      <c r="BK2543" s="903"/>
      <c r="BL2543" s="904"/>
      <c r="BM2543" s="137"/>
      <c r="BN2543" s="137"/>
      <c r="BO2543" s="137"/>
      <c r="BP2543" s="137"/>
      <c r="BQ2543" s="137"/>
      <c r="BR2543" s="137"/>
      <c r="BS2543" s="137"/>
      <c r="BT2543" s="137"/>
      <c r="BU2543" s="137"/>
      <c r="BV2543" s="137"/>
      <c r="BW2543" s="137"/>
      <c r="BX2543" s="137"/>
      <c r="BY2543" s="137"/>
      <c r="BZ2543" s="137"/>
      <c r="CA2543" s="137"/>
      <c r="CB2543" s="137"/>
    </row>
    <row r="2544" spans="1:80" s="16" customFormat="1" ht="12.75" customHeight="1">
      <c r="A2544" s="265"/>
      <c r="B2544" s="972"/>
      <c r="C2544" s="973"/>
      <c r="D2544" s="974"/>
      <c r="E2544" s="331"/>
      <c r="F2544" s="332"/>
      <c r="G2544" s="333"/>
      <c r="H2544" s="1045" t="s">
        <v>576</v>
      </c>
      <c r="I2544" s="1045"/>
      <c r="J2544" s="929" t="s">
        <v>577</v>
      </c>
      <c r="K2544" s="929"/>
      <c r="L2544" s="929"/>
      <c r="M2544" s="929"/>
      <c r="N2544" s="929"/>
      <c r="O2544" s="929"/>
      <c r="P2544" s="929"/>
      <c r="Q2544" s="929"/>
      <c r="R2544" s="929"/>
      <c r="S2544" s="929"/>
      <c r="T2544" s="929"/>
      <c r="U2544" s="929"/>
      <c r="V2544" s="929"/>
      <c r="W2544" s="929"/>
      <c r="X2544" s="929"/>
      <c r="Y2544" s="929"/>
      <c r="Z2544" s="929"/>
      <c r="AA2544" s="929"/>
      <c r="AB2544" s="929"/>
      <c r="AC2544" s="929"/>
      <c r="AD2544" s="929"/>
      <c r="AE2544" s="929"/>
      <c r="AF2544" s="929"/>
      <c r="AG2544" s="929"/>
      <c r="AH2544" s="929"/>
      <c r="AI2544" s="929"/>
      <c r="AJ2544" s="929"/>
      <c r="AK2544" s="929"/>
      <c r="AL2544" s="929"/>
      <c r="AM2544" s="929"/>
      <c r="AN2544" s="929"/>
      <c r="AO2544" s="929"/>
      <c r="AP2544" s="929"/>
      <c r="AQ2544" s="929"/>
      <c r="AR2544" s="929"/>
      <c r="AS2544" s="929"/>
      <c r="AT2544" s="929"/>
      <c r="AU2544" s="929"/>
      <c r="AV2544" s="929"/>
      <c r="AW2544" s="929"/>
      <c r="AX2544" s="929"/>
      <c r="AY2544" s="929"/>
      <c r="AZ2544" s="929"/>
      <c r="BA2544" s="929"/>
      <c r="BB2544" s="929"/>
      <c r="BC2544" s="929"/>
      <c r="BD2544" s="929"/>
      <c r="BE2544" s="929"/>
      <c r="BF2544" s="930"/>
      <c r="BG2544" s="902"/>
      <c r="BH2544" s="903"/>
      <c r="BI2544" s="903"/>
      <c r="BJ2544" s="903"/>
      <c r="BK2544" s="903"/>
      <c r="BL2544" s="904"/>
      <c r="BM2544" s="137"/>
      <c r="BN2544" s="137"/>
      <c r="BO2544" s="137"/>
      <c r="BP2544" s="137"/>
      <c r="BQ2544" s="137"/>
      <c r="BR2544" s="137"/>
      <c r="BS2544" s="137"/>
      <c r="BT2544" s="137"/>
      <c r="BU2544" s="137"/>
      <c r="BV2544" s="137"/>
      <c r="BW2544" s="137"/>
      <c r="BX2544" s="137"/>
      <c r="BY2544" s="137"/>
      <c r="BZ2544" s="137"/>
      <c r="CA2544" s="137"/>
      <c r="CB2544" s="137"/>
    </row>
    <row r="2545" spans="1:80" s="16" customFormat="1" ht="12.75" customHeight="1">
      <c r="A2545" s="265"/>
      <c r="B2545" s="972"/>
      <c r="C2545" s="973"/>
      <c r="D2545" s="974"/>
      <c r="E2545" s="331"/>
      <c r="F2545" s="332"/>
      <c r="G2545" s="333"/>
      <c r="H2545" s="1045" t="s">
        <v>578</v>
      </c>
      <c r="I2545" s="1045"/>
      <c r="J2545" s="929" t="s">
        <v>579</v>
      </c>
      <c r="K2545" s="929"/>
      <c r="L2545" s="929"/>
      <c r="M2545" s="929"/>
      <c r="N2545" s="929"/>
      <c r="O2545" s="929"/>
      <c r="P2545" s="929"/>
      <c r="Q2545" s="929"/>
      <c r="R2545" s="929"/>
      <c r="S2545" s="929"/>
      <c r="T2545" s="929"/>
      <c r="U2545" s="929"/>
      <c r="V2545" s="929"/>
      <c r="W2545" s="929"/>
      <c r="X2545" s="929"/>
      <c r="Y2545" s="929"/>
      <c r="Z2545" s="929"/>
      <c r="AA2545" s="929"/>
      <c r="AB2545" s="929"/>
      <c r="AC2545" s="929"/>
      <c r="AD2545" s="929"/>
      <c r="AE2545" s="929"/>
      <c r="AF2545" s="929"/>
      <c r="AG2545" s="929"/>
      <c r="AH2545" s="929"/>
      <c r="AI2545" s="929"/>
      <c r="AJ2545" s="929"/>
      <c r="AK2545" s="929"/>
      <c r="AL2545" s="929"/>
      <c r="AM2545" s="929"/>
      <c r="AN2545" s="929"/>
      <c r="AO2545" s="929"/>
      <c r="AP2545" s="929"/>
      <c r="AQ2545" s="929"/>
      <c r="AR2545" s="929"/>
      <c r="AS2545" s="929"/>
      <c r="AT2545" s="929"/>
      <c r="AU2545" s="929"/>
      <c r="AV2545" s="929"/>
      <c r="AW2545" s="929"/>
      <c r="AX2545" s="929"/>
      <c r="AY2545" s="929"/>
      <c r="AZ2545" s="929"/>
      <c r="BA2545" s="929"/>
      <c r="BB2545" s="929"/>
      <c r="BC2545" s="929"/>
      <c r="BD2545" s="929"/>
      <c r="BE2545" s="929"/>
      <c r="BF2545" s="930"/>
      <c r="BG2545" s="902"/>
      <c r="BH2545" s="903"/>
      <c r="BI2545" s="903"/>
      <c r="BJ2545" s="903"/>
      <c r="BK2545" s="903"/>
      <c r="BL2545" s="904"/>
      <c r="BM2545" s="137"/>
      <c r="BN2545" s="137"/>
      <c r="BO2545" s="137"/>
      <c r="BP2545" s="137"/>
      <c r="BQ2545" s="137"/>
      <c r="BR2545" s="137"/>
      <c r="BS2545" s="137"/>
      <c r="BT2545" s="137"/>
      <c r="BU2545" s="137"/>
      <c r="BV2545" s="137"/>
      <c r="BW2545" s="137"/>
      <c r="BX2545" s="137"/>
      <c r="BY2545" s="137"/>
      <c r="BZ2545" s="137"/>
      <c r="CA2545" s="137"/>
      <c r="CB2545" s="137"/>
    </row>
    <row r="2546" spans="1:80" s="16" customFormat="1" ht="12.75" customHeight="1">
      <c r="A2546" s="265"/>
      <c r="B2546" s="972"/>
      <c r="C2546" s="973"/>
      <c r="D2546" s="974"/>
      <c r="E2546" s="331"/>
      <c r="F2546" s="332"/>
      <c r="G2546" s="333"/>
      <c r="H2546" s="1045" t="s">
        <v>580</v>
      </c>
      <c r="I2546" s="1045"/>
      <c r="J2546" s="929" t="s">
        <v>581</v>
      </c>
      <c r="K2546" s="929"/>
      <c r="L2546" s="929"/>
      <c r="M2546" s="929"/>
      <c r="N2546" s="929"/>
      <c r="O2546" s="929"/>
      <c r="P2546" s="929"/>
      <c r="Q2546" s="929"/>
      <c r="R2546" s="929"/>
      <c r="S2546" s="929"/>
      <c r="T2546" s="929"/>
      <c r="U2546" s="929"/>
      <c r="V2546" s="929"/>
      <c r="W2546" s="929"/>
      <c r="X2546" s="929"/>
      <c r="Y2546" s="929"/>
      <c r="Z2546" s="929"/>
      <c r="AA2546" s="929"/>
      <c r="AB2546" s="929"/>
      <c r="AC2546" s="929"/>
      <c r="AD2546" s="929"/>
      <c r="AE2546" s="929"/>
      <c r="AF2546" s="929"/>
      <c r="AG2546" s="929"/>
      <c r="AH2546" s="929"/>
      <c r="AI2546" s="929"/>
      <c r="AJ2546" s="929"/>
      <c r="AK2546" s="929"/>
      <c r="AL2546" s="929"/>
      <c r="AM2546" s="929"/>
      <c r="AN2546" s="929"/>
      <c r="AO2546" s="929"/>
      <c r="AP2546" s="929"/>
      <c r="AQ2546" s="929"/>
      <c r="AR2546" s="929"/>
      <c r="AS2546" s="929"/>
      <c r="AT2546" s="929"/>
      <c r="AU2546" s="929"/>
      <c r="AV2546" s="929"/>
      <c r="AW2546" s="929"/>
      <c r="AX2546" s="929"/>
      <c r="AY2546" s="929"/>
      <c r="AZ2546" s="929"/>
      <c r="BA2546" s="929"/>
      <c r="BB2546" s="929"/>
      <c r="BC2546" s="929"/>
      <c r="BD2546" s="929"/>
      <c r="BE2546" s="929"/>
      <c r="BF2546" s="930"/>
      <c r="BG2546" s="902"/>
      <c r="BH2546" s="903"/>
      <c r="BI2546" s="903"/>
      <c r="BJ2546" s="903"/>
      <c r="BK2546" s="903"/>
      <c r="BL2546" s="904"/>
      <c r="BM2546" s="137"/>
      <c r="BN2546" s="137"/>
      <c r="BO2546" s="137"/>
      <c r="BP2546" s="137"/>
      <c r="BQ2546" s="137"/>
      <c r="BR2546" s="137"/>
      <c r="BS2546" s="137"/>
      <c r="BT2546" s="137"/>
      <c r="BU2546" s="137"/>
      <c r="BV2546" s="137"/>
      <c r="BW2546" s="137"/>
      <c r="BX2546" s="137"/>
      <c r="BY2546" s="137"/>
      <c r="BZ2546" s="137"/>
      <c r="CA2546" s="137"/>
      <c r="CB2546" s="137"/>
    </row>
    <row r="2547" spans="1:80" s="16" customFormat="1" ht="2.25" customHeight="1">
      <c r="A2547" s="265"/>
      <c r="B2547" s="972"/>
      <c r="C2547" s="973"/>
      <c r="D2547" s="974"/>
      <c r="E2547" s="331"/>
      <c r="F2547" s="332"/>
      <c r="G2547" s="202"/>
      <c r="H2547" s="352"/>
      <c r="I2547" s="352"/>
      <c r="J2547" s="352"/>
      <c r="K2547" s="352"/>
      <c r="L2547" s="352"/>
      <c r="M2547" s="352"/>
      <c r="N2547" s="352"/>
      <c r="O2547" s="352"/>
      <c r="P2547" s="352"/>
      <c r="Q2547" s="352"/>
      <c r="R2547" s="352"/>
      <c r="S2547" s="352"/>
      <c r="T2547" s="352"/>
      <c r="U2547" s="352"/>
      <c r="V2547" s="352"/>
      <c r="W2547" s="352"/>
      <c r="X2547" s="352"/>
      <c r="Y2547" s="352"/>
      <c r="Z2547" s="352"/>
      <c r="AA2547" s="352"/>
      <c r="AB2547" s="352"/>
      <c r="AC2547" s="352"/>
      <c r="AD2547" s="352"/>
      <c r="AE2547" s="352"/>
      <c r="AF2547" s="352"/>
      <c r="AG2547" s="352"/>
      <c r="AH2547" s="352"/>
      <c r="AI2547" s="352"/>
      <c r="AJ2547" s="352"/>
      <c r="AK2547" s="352"/>
      <c r="AL2547" s="352"/>
      <c r="AM2547" s="352"/>
      <c r="AN2547" s="352"/>
      <c r="AO2547" s="352"/>
      <c r="AP2547" s="352"/>
      <c r="AQ2547" s="352"/>
      <c r="AR2547" s="352"/>
      <c r="AS2547" s="352"/>
      <c r="AT2547" s="352"/>
      <c r="AU2547" s="352"/>
      <c r="AV2547" s="352"/>
      <c r="AW2547" s="352"/>
      <c r="AX2547" s="352"/>
      <c r="AY2547" s="352"/>
      <c r="AZ2547" s="352"/>
      <c r="BA2547" s="352"/>
      <c r="BB2547" s="352"/>
      <c r="BC2547" s="352"/>
      <c r="BD2547" s="352"/>
      <c r="BE2547" s="352"/>
      <c r="BF2547" s="354"/>
      <c r="BG2547" s="902"/>
      <c r="BH2547" s="903"/>
      <c r="BI2547" s="903"/>
      <c r="BJ2547" s="903"/>
      <c r="BK2547" s="903"/>
      <c r="BL2547" s="904"/>
      <c r="BM2547" s="137"/>
      <c r="BN2547" s="137"/>
      <c r="BO2547" s="137"/>
      <c r="BP2547" s="137"/>
      <c r="BQ2547" s="137"/>
      <c r="BR2547" s="137"/>
      <c r="BS2547" s="137"/>
      <c r="BT2547" s="137"/>
      <c r="BU2547" s="137"/>
      <c r="BV2547" s="137"/>
      <c r="BW2547" s="137"/>
      <c r="BX2547" s="137"/>
      <c r="BY2547" s="137"/>
      <c r="BZ2547" s="137"/>
      <c r="CA2547" s="137"/>
      <c r="CB2547" s="137"/>
    </row>
    <row r="2548" spans="1:80" s="16" customFormat="1" ht="12.75" customHeight="1">
      <c r="A2548" s="265"/>
      <c r="B2548" s="972"/>
      <c r="C2548" s="973"/>
      <c r="D2548" s="974"/>
      <c r="E2548" s="996" t="s">
        <v>7</v>
      </c>
      <c r="F2548" s="997"/>
      <c r="G2548" s="929" t="s">
        <v>562</v>
      </c>
      <c r="H2548" s="929"/>
      <c r="I2548" s="929"/>
      <c r="J2548" s="929"/>
      <c r="K2548" s="929"/>
      <c r="L2548" s="929"/>
      <c r="M2548" s="929"/>
      <c r="N2548" s="929"/>
      <c r="O2548" s="929"/>
      <c r="P2548" s="929"/>
      <c r="Q2548" s="929"/>
      <c r="R2548" s="929"/>
      <c r="S2548" s="929"/>
      <c r="T2548" s="929"/>
      <c r="U2548" s="929"/>
      <c r="V2548" s="929"/>
      <c r="W2548" s="929"/>
      <c r="X2548" s="929"/>
      <c r="Y2548" s="929"/>
      <c r="Z2548" s="929"/>
      <c r="AA2548" s="929"/>
      <c r="AB2548" s="929"/>
      <c r="AC2548" s="929"/>
      <c r="AD2548" s="929"/>
      <c r="AE2548" s="929"/>
      <c r="AF2548" s="929"/>
      <c r="AG2548" s="929"/>
      <c r="AH2548" s="929"/>
      <c r="AI2548" s="929"/>
      <c r="AJ2548" s="929"/>
      <c r="AK2548" s="929"/>
      <c r="AL2548" s="929"/>
      <c r="AM2548" s="929"/>
      <c r="AN2548" s="929"/>
      <c r="AO2548" s="929"/>
      <c r="AP2548" s="929"/>
      <c r="AQ2548" s="929"/>
      <c r="AR2548" s="929"/>
      <c r="AS2548" s="929"/>
      <c r="AT2548" s="929"/>
      <c r="AU2548" s="929"/>
      <c r="AV2548" s="929"/>
      <c r="AW2548" s="929"/>
      <c r="AX2548" s="929"/>
      <c r="AY2548" s="929"/>
      <c r="AZ2548" s="929"/>
      <c r="BA2548" s="929"/>
      <c r="BB2548" s="929"/>
      <c r="BC2548" s="929"/>
      <c r="BD2548" s="929"/>
      <c r="BE2548" s="929"/>
      <c r="BF2548" s="930"/>
      <c r="BG2548" s="902"/>
      <c r="BH2548" s="903"/>
      <c r="BI2548" s="903"/>
      <c r="BJ2548" s="903"/>
      <c r="BK2548" s="903"/>
      <c r="BL2548" s="904"/>
      <c r="BM2548" s="137"/>
      <c r="BN2548" s="137"/>
      <c r="BO2548" s="137"/>
      <c r="BP2548" s="137"/>
      <c r="BQ2548" s="137"/>
      <c r="BR2548" s="137"/>
      <c r="BS2548" s="137"/>
      <c r="BT2548" s="137"/>
      <c r="BU2548" s="137"/>
      <c r="BV2548" s="137"/>
      <c r="BW2548" s="137"/>
      <c r="BX2548" s="137"/>
      <c r="BY2548" s="137"/>
      <c r="BZ2548" s="137"/>
      <c r="CA2548" s="137"/>
      <c r="CB2548" s="137"/>
    </row>
    <row r="2549" spans="1:80" s="16" customFormat="1" ht="12.75" customHeight="1">
      <c r="A2549" s="265"/>
      <c r="B2549" s="972"/>
      <c r="C2549" s="973"/>
      <c r="D2549" s="974"/>
      <c r="E2549" s="331"/>
      <c r="F2549" s="332"/>
      <c r="G2549" s="202"/>
      <c r="H2549" s="929" t="s">
        <v>586</v>
      </c>
      <c r="I2549" s="929"/>
      <c r="J2549" s="929"/>
      <c r="K2549" s="929"/>
      <c r="L2549" s="929"/>
      <c r="M2549" s="929"/>
      <c r="N2549" s="929"/>
      <c r="O2549" s="929"/>
      <c r="P2549" s="929"/>
      <c r="Q2549" s="929"/>
      <c r="R2549" s="929"/>
      <c r="S2549" s="929"/>
      <c r="T2549" s="929"/>
      <c r="U2549" s="929"/>
      <c r="V2549" s="929"/>
      <c r="W2549" s="929"/>
      <c r="X2549" s="929"/>
      <c r="Y2549" s="929"/>
      <c r="Z2549" s="929"/>
      <c r="AA2549" s="929"/>
      <c r="AB2549" s="929"/>
      <c r="AC2549" s="929"/>
      <c r="AD2549" s="929"/>
      <c r="AE2549" s="929"/>
      <c r="AF2549" s="929"/>
      <c r="AG2549" s="929"/>
      <c r="AH2549" s="929"/>
      <c r="AI2549" s="929"/>
      <c r="AJ2549" s="929"/>
      <c r="AK2549" s="929"/>
      <c r="AL2549" s="929"/>
      <c r="AM2549" s="929"/>
      <c r="AN2549" s="929"/>
      <c r="AO2549" s="929"/>
      <c r="AP2549" s="929"/>
      <c r="AQ2549" s="929"/>
      <c r="AR2549" s="929"/>
      <c r="AS2549" s="929"/>
      <c r="AT2549" s="929"/>
      <c r="AU2549" s="929"/>
      <c r="AV2549" s="929"/>
      <c r="AW2549" s="929"/>
      <c r="AX2549" s="929"/>
      <c r="AY2549" s="929"/>
      <c r="AZ2549" s="929"/>
      <c r="BA2549" s="929"/>
      <c r="BB2549" s="929"/>
      <c r="BC2549" s="929"/>
      <c r="BD2549" s="929"/>
      <c r="BE2549" s="929"/>
      <c r="BF2549" s="930"/>
      <c r="BG2549" s="902"/>
      <c r="BH2549" s="903"/>
      <c r="BI2549" s="903"/>
      <c r="BJ2549" s="903"/>
      <c r="BK2549" s="903"/>
      <c r="BL2549" s="904"/>
      <c r="BM2549" s="137"/>
      <c r="BN2549" s="137"/>
      <c r="BO2549" s="137"/>
      <c r="BP2549" s="137"/>
      <c r="BQ2549" s="137"/>
      <c r="BR2549" s="137"/>
      <c r="BS2549" s="137"/>
      <c r="BT2549" s="137"/>
      <c r="BU2549" s="137"/>
      <c r="BV2549" s="137"/>
      <c r="BW2549" s="137"/>
      <c r="BX2549" s="137"/>
      <c r="BY2549" s="137"/>
      <c r="BZ2549" s="137"/>
      <c r="CA2549" s="137"/>
      <c r="CB2549" s="137"/>
    </row>
    <row r="2550" spans="1:80" s="16" customFormat="1" ht="12.75" customHeight="1">
      <c r="A2550" s="265"/>
      <c r="B2550" s="972"/>
      <c r="C2550" s="973"/>
      <c r="D2550" s="974"/>
      <c r="E2550" s="795"/>
      <c r="F2550" s="796"/>
      <c r="G2550" s="202"/>
      <c r="H2550" s="929"/>
      <c r="I2550" s="929"/>
      <c r="J2550" s="929"/>
      <c r="K2550" s="929"/>
      <c r="L2550" s="929"/>
      <c r="M2550" s="929"/>
      <c r="N2550" s="929"/>
      <c r="O2550" s="929"/>
      <c r="P2550" s="929"/>
      <c r="Q2550" s="929"/>
      <c r="R2550" s="929"/>
      <c r="S2550" s="929"/>
      <c r="T2550" s="929"/>
      <c r="U2550" s="929"/>
      <c r="V2550" s="929"/>
      <c r="W2550" s="929"/>
      <c r="X2550" s="929"/>
      <c r="Y2550" s="929"/>
      <c r="Z2550" s="929"/>
      <c r="AA2550" s="929"/>
      <c r="AB2550" s="929"/>
      <c r="AC2550" s="929"/>
      <c r="AD2550" s="929"/>
      <c r="AE2550" s="929"/>
      <c r="AF2550" s="929"/>
      <c r="AG2550" s="929"/>
      <c r="AH2550" s="929"/>
      <c r="AI2550" s="929"/>
      <c r="AJ2550" s="929"/>
      <c r="AK2550" s="929"/>
      <c r="AL2550" s="929"/>
      <c r="AM2550" s="929"/>
      <c r="AN2550" s="929"/>
      <c r="AO2550" s="929"/>
      <c r="AP2550" s="929"/>
      <c r="AQ2550" s="929"/>
      <c r="AR2550" s="929"/>
      <c r="AS2550" s="929"/>
      <c r="AT2550" s="929"/>
      <c r="AU2550" s="929"/>
      <c r="AV2550" s="929"/>
      <c r="AW2550" s="929"/>
      <c r="AX2550" s="929"/>
      <c r="AY2550" s="929"/>
      <c r="AZ2550" s="929"/>
      <c r="BA2550" s="929"/>
      <c r="BB2550" s="929"/>
      <c r="BC2550" s="929"/>
      <c r="BD2550" s="929"/>
      <c r="BE2550" s="929"/>
      <c r="BF2550" s="930"/>
      <c r="BG2550" s="902"/>
      <c r="BH2550" s="903"/>
      <c r="BI2550" s="903"/>
      <c r="BJ2550" s="903"/>
      <c r="BK2550" s="903"/>
      <c r="BL2550" s="904"/>
      <c r="BM2550" s="137"/>
      <c r="BN2550" s="137"/>
      <c r="BO2550" s="137"/>
      <c r="BP2550" s="137"/>
      <c r="BQ2550" s="137"/>
      <c r="BR2550" s="137"/>
      <c r="BS2550" s="137"/>
      <c r="BT2550" s="137"/>
      <c r="BU2550" s="137"/>
      <c r="BV2550" s="137"/>
      <c r="BW2550" s="137"/>
      <c r="BX2550" s="137"/>
      <c r="BY2550" s="137"/>
      <c r="BZ2550" s="137"/>
      <c r="CA2550" s="137"/>
      <c r="CB2550" s="137"/>
    </row>
    <row r="2551" spans="1:80" s="16" customFormat="1" ht="12.75" customHeight="1">
      <c r="A2551" s="265"/>
      <c r="B2551" s="972"/>
      <c r="C2551" s="973"/>
      <c r="D2551" s="974"/>
      <c r="E2551" s="331"/>
      <c r="F2551" s="332"/>
      <c r="G2551" s="202"/>
      <c r="H2551" s="929"/>
      <c r="I2551" s="929"/>
      <c r="J2551" s="929"/>
      <c r="K2551" s="929"/>
      <c r="L2551" s="929"/>
      <c r="M2551" s="929"/>
      <c r="N2551" s="929"/>
      <c r="O2551" s="929"/>
      <c r="P2551" s="929"/>
      <c r="Q2551" s="929"/>
      <c r="R2551" s="929"/>
      <c r="S2551" s="929"/>
      <c r="T2551" s="929"/>
      <c r="U2551" s="929"/>
      <c r="V2551" s="929"/>
      <c r="W2551" s="929"/>
      <c r="X2551" s="929"/>
      <c r="Y2551" s="929"/>
      <c r="Z2551" s="929"/>
      <c r="AA2551" s="929"/>
      <c r="AB2551" s="929"/>
      <c r="AC2551" s="929"/>
      <c r="AD2551" s="929"/>
      <c r="AE2551" s="929"/>
      <c r="AF2551" s="929"/>
      <c r="AG2551" s="929"/>
      <c r="AH2551" s="929"/>
      <c r="AI2551" s="929"/>
      <c r="AJ2551" s="929"/>
      <c r="AK2551" s="929"/>
      <c r="AL2551" s="929"/>
      <c r="AM2551" s="929"/>
      <c r="AN2551" s="929"/>
      <c r="AO2551" s="929"/>
      <c r="AP2551" s="929"/>
      <c r="AQ2551" s="929"/>
      <c r="AR2551" s="929"/>
      <c r="AS2551" s="929"/>
      <c r="AT2551" s="929"/>
      <c r="AU2551" s="929"/>
      <c r="AV2551" s="929"/>
      <c r="AW2551" s="929"/>
      <c r="AX2551" s="929"/>
      <c r="AY2551" s="929"/>
      <c r="AZ2551" s="929"/>
      <c r="BA2551" s="929"/>
      <c r="BB2551" s="929"/>
      <c r="BC2551" s="929"/>
      <c r="BD2551" s="929"/>
      <c r="BE2551" s="929"/>
      <c r="BF2551" s="930"/>
      <c r="BG2551" s="902"/>
      <c r="BH2551" s="903"/>
      <c r="BI2551" s="903"/>
      <c r="BJ2551" s="903"/>
      <c r="BK2551" s="903"/>
      <c r="BL2551" s="904"/>
      <c r="BM2551" s="137"/>
      <c r="BN2551" s="137"/>
      <c r="BO2551" s="137"/>
      <c r="BP2551" s="137"/>
      <c r="BQ2551" s="137"/>
      <c r="BR2551" s="137"/>
      <c r="BS2551" s="137"/>
      <c r="BT2551" s="137"/>
      <c r="BU2551" s="137"/>
      <c r="BV2551" s="137"/>
      <c r="BW2551" s="137"/>
      <c r="BX2551" s="137"/>
      <c r="BY2551" s="137"/>
      <c r="BZ2551" s="137"/>
      <c r="CA2551" s="137"/>
      <c r="CB2551" s="137"/>
    </row>
    <row r="2552" spans="1:80" s="16" customFormat="1" ht="12.75" customHeight="1">
      <c r="A2552" s="265"/>
      <c r="B2552" s="972"/>
      <c r="C2552" s="973"/>
      <c r="D2552" s="974"/>
      <c r="E2552" s="331"/>
      <c r="F2552" s="332"/>
      <c r="G2552" s="202"/>
      <c r="H2552" s="929"/>
      <c r="I2552" s="929"/>
      <c r="J2552" s="929"/>
      <c r="K2552" s="929"/>
      <c r="L2552" s="929"/>
      <c r="M2552" s="929"/>
      <c r="N2552" s="929"/>
      <c r="O2552" s="929"/>
      <c r="P2552" s="929"/>
      <c r="Q2552" s="929"/>
      <c r="R2552" s="929"/>
      <c r="S2552" s="929"/>
      <c r="T2552" s="929"/>
      <c r="U2552" s="929"/>
      <c r="V2552" s="929"/>
      <c r="W2552" s="929"/>
      <c r="X2552" s="929"/>
      <c r="Y2552" s="929"/>
      <c r="Z2552" s="929"/>
      <c r="AA2552" s="929"/>
      <c r="AB2552" s="929"/>
      <c r="AC2552" s="929"/>
      <c r="AD2552" s="929"/>
      <c r="AE2552" s="929"/>
      <c r="AF2552" s="929"/>
      <c r="AG2552" s="929"/>
      <c r="AH2552" s="929"/>
      <c r="AI2552" s="929"/>
      <c r="AJ2552" s="929"/>
      <c r="AK2552" s="929"/>
      <c r="AL2552" s="929"/>
      <c r="AM2552" s="929"/>
      <c r="AN2552" s="929"/>
      <c r="AO2552" s="929"/>
      <c r="AP2552" s="929"/>
      <c r="AQ2552" s="929"/>
      <c r="AR2552" s="929"/>
      <c r="AS2552" s="929"/>
      <c r="AT2552" s="929"/>
      <c r="AU2552" s="929"/>
      <c r="AV2552" s="929"/>
      <c r="AW2552" s="929"/>
      <c r="AX2552" s="929"/>
      <c r="AY2552" s="929"/>
      <c r="AZ2552" s="929"/>
      <c r="BA2552" s="929"/>
      <c r="BB2552" s="929"/>
      <c r="BC2552" s="929"/>
      <c r="BD2552" s="929"/>
      <c r="BE2552" s="929"/>
      <c r="BF2552" s="930"/>
      <c r="BG2552" s="902"/>
      <c r="BH2552" s="903"/>
      <c r="BI2552" s="903"/>
      <c r="BJ2552" s="903"/>
      <c r="BK2552" s="903"/>
      <c r="BL2552" s="904"/>
      <c r="BM2552" s="137"/>
      <c r="BN2552" s="137"/>
      <c r="BO2552" s="137"/>
      <c r="BP2552" s="137"/>
      <c r="BQ2552" s="137"/>
      <c r="BR2552" s="137"/>
      <c r="BS2552" s="137"/>
      <c r="BT2552" s="137"/>
      <c r="BU2552" s="137"/>
      <c r="BV2552" s="137"/>
      <c r="BW2552" s="137"/>
      <c r="BX2552" s="137"/>
      <c r="BY2552" s="137"/>
      <c r="BZ2552" s="137"/>
      <c r="CA2552" s="137"/>
      <c r="CB2552" s="137"/>
    </row>
    <row r="2553" spans="1:80" s="16" customFormat="1" ht="1.5" customHeight="1">
      <c r="A2553" s="265"/>
      <c r="B2553" s="972"/>
      <c r="C2553" s="973"/>
      <c r="D2553" s="974"/>
      <c r="E2553" s="331"/>
      <c r="F2553" s="332"/>
      <c r="G2553" s="202"/>
      <c r="H2553" s="352"/>
      <c r="I2553" s="352"/>
      <c r="J2553" s="352"/>
      <c r="K2553" s="352"/>
      <c r="L2553" s="352"/>
      <c r="M2553" s="352"/>
      <c r="N2553" s="352"/>
      <c r="O2553" s="352"/>
      <c r="P2553" s="352"/>
      <c r="Q2553" s="352"/>
      <c r="R2553" s="352"/>
      <c r="S2553" s="352"/>
      <c r="T2553" s="352"/>
      <c r="U2553" s="352"/>
      <c r="V2553" s="352"/>
      <c r="W2553" s="352"/>
      <c r="X2553" s="352"/>
      <c r="Y2553" s="352"/>
      <c r="Z2553" s="352"/>
      <c r="AA2553" s="352"/>
      <c r="AB2553" s="352"/>
      <c r="AC2553" s="352"/>
      <c r="AD2553" s="352"/>
      <c r="AE2553" s="352"/>
      <c r="AF2553" s="352"/>
      <c r="AG2553" s="352"/>
      <c r="AH2553" s="352"/>
      <c r="AI2553" s="352"/>
      <c r="AJ2553" s="352"/>
      <c r="AK2553" s="352"/>
      <c r="AL2553" s="352"/>
      <c r="AM2553" s="352"/>
      <c r="AN2553" s="352"/>
      <c r="AO2553" s="352"/>
      <c r="AP2553" s="352"/>
      <c r="AQ2553" s="352"/>
      <c r="AR2553" s="352"/>
      <c r="AS2553" s="352"/>
      <c r="AT2553" s="352"/>
      <c r="AU2553" s="352"/>
      <c r="AV2553" s="352"/>
      <c r="AW2553" s="352"/>
      <c r="AX2553" s="352"/>
      <c r="AY2553" s="352"/>
      <c r="AZ2553" s="352"/>
      <c r="BA2553" s="352"/>
      <c r="BB2553" s="352"/>
      <c r="BC2553" s="352"/>
      <c r="BD2553" s="352"/>
      <c r="BE2553" s="352"/>
      <c r="BF2553" s="354"/>
      <c r="BG2553" s="902"/>
      <c r="BH2553" s="903"/>
      <c r="BI2553" s="903"/>
      <c r="BJ2553" s="903"/>
      <c r="BK2553" s="903"/>
      <c r="BL2553" s="904"/>
      <c r="BM2553" s="137"/>
      <c r="BN2553" s="137"/>
      <c r="BO2553" s="137"/>
      <c r="BP2553" s="137"/>
      <c r="BQ2553" s="137"/>
      <c r="BR2553" s="137"/>
      <c r="BS2553" s="137"/>
      <c r="BT2553" s="137"/>
      <c r="BU2553" s="137"/>
      <c r="BV2553" s="137"/>
      <c r="BW2553" s="137"/>
      <c r="BX2553" s="137"/>
      <c r="BY2553" s="137"/>
      <c r="BZ2553" s="137"/>
      <c r="CA2553" s="137"/>
      <c r="CB2553" s="137"/>
    </row>
    <row r="2554" spans="1:80" s="16" customFormat="1" ht="12.75" customHeight="1">
      <c r="A2554" s="265"/>
      <c r="B2554" s="972"/>
      <c r="C2554" s="973"/>
      <c r="D2554" s="974"/>
      <c r="E2554" s="996" t="s">
        <v>8</v>
      </c>
      <c r="F2554" s="997"/>
      <c r="G2554" s="929" t="s">
        <v>564</v>
      </c>
      <c r="H2554" s="929"/>
      <c r="I2554" s="929"/>
      <c r="J2554" s="929"/>
      <c r="K2554" s="929"/>
      <c r="L2554" s="929"/>
      <c r="M2554" s="929"/>
      <c r="N2554" s="929"/>
      <c r="O2554" s="929"/>
      <c r="P2554" s="929"/>
      <c r="Q2554" s="929"/>
      <c r="R2554" s="929"/>
      <c r="S2554" s="929"/>
      <c r="T2554" s="929"/>
      <c r="U2554" s="929"/>
      <c r="V2554" s="929"/>
      <c r="W2554" s="929"/>
      <c r="X2554" s="929"/>
      <c r="Y2554" s="929"/>
      <c r="Z2554" s="929"/>
      <c r="AA2554" s="929"/>
      <c r="AB2554" s="929"/>
      <c r="AC2554" s="929"/>
      <c r="AD2554" s="929"/>
      <c r="AE2554" s="929"/>
      <c r="AF2554" s="929"/>
      <c r="AG2554" s="929"/>
      <c r="AH2554" s="929"/>
      <c r="AI2554" s="929"/>
      <c r="AJ2554" s="929"/>
      <c r="AK2554" s="929"/>
      <c r="AL2554" s="929"/>
      <c r="AM2554" s="929"/>
      <c r="AN2554" s="929"/>
      <c r="AO2554" s="929"/>
      <c r="AP2554" s="929"/>
      <c r="AQ2554" s="929"/>
      <c r="AR2554" s="929"/>
      <c r="AS2554" s="929"/>
      <c r="AT2554" s="929"/>
      <c r="AU2554" s="929"/>
      <c r="AV2554" s="929"/>
      <c r="AW2554" s="929"/>
      <c r="AX2554" s="929"/>
      <c r="AY2554" s="929"/>
      <c r="AZ2554" s="929"/>
      <c r="BA2554" s="929"/>
      <c r="BB2554" s="929"/>
      <c r="BC2554" s="929"/>
      <c r="BD2554" s="929"/>
      <c r="BE2554" s="929"/>
      <c r="BF2554" s="930"/>
      <c r="BG2554" s="902"/>
      <c r="BH2554" s="903"/>
      <c r="BI2554" s="903"/>
      <c r="BJ2554" s="903"/>
      <c r="BK2554" s="903"/>
      <c r="BL2554" s="904"/>
      <c r="BM2554" s="137"/>
      <c r="BN2554" s="137"/>
      <c r="BO2554" s="137"/>
      <c r="BP2554" s="137"/>
      <c r="BQ2554" s="137"/>
      <c r="BR2554" s="137"/>
      <c r="BS2554" s="137"/>
      <c r="BT2554" s="137"/>
      <c r="BU2554" s="137"/>
      <c r="BV2554" s="137"/>
      <c r="BW2554" s="137"/>
      <c r="BX2554" s="137"/>
      <c r="BY2554" s="137"/>
      <c r="BZ2554" s="137"/>
      <c r="CA2554" s="137"/>
      <c r="CB2554" s="137"/>
    </row>
    <row r="2555" spans="1:80" s="16" customFormat="1" ht="12.75" customHeight="1">
      <c r="A2555" s="265"/>
      <c r="B2555" s="972"/>
      <c r="C2555" s="973"/>
      <c r="D2555" s="974"/>
      <c r="E2555" s="331"/>
      <c r="F2555" s="332"/>
      <c r="G2555" s="929"/>
      <c r="H2555" s="929"/>
      <c r="I2555" s="929"/>
      <c r="J2555" s="929"/>
      <c r="K2555" s="929"/>
      <c r="L2555" s="929"/>
      <c r="M2555" s="929"/>
      <c r="N2555" s="929"/>
      <c r="O2555" s="929"/>
      <c r="P2555" s="929"/>
      <c r="Q2555" s="929"/>
      <c r="R2555" s="929"/>
      <c r="S2555" s="929"/>
      <c r="T2555" s="929"/>
      <c r="U2555" s="929"/>
      <c r="V2555" s="929"/>
      <c r="W2555" s="929"/>
      <c r="X2555" s="929"/>
      <c r="Y2555" s="929"/>
      <c r="Z2555" s="929"/>
      <c r="AA2555" s="929"/>
      <c r="AB2555" s="929"/>
      <c r="AC2555" s="929"/>
      <c r="AD2555" s="929"/>
      <c r="AE2555" s="929"/>
      <c r="AF2555" s="929"/>
      <c r="AG2555" s="929"/>
      <c r="AH2555" s="929"/>
      <c r="AI2555" s="929"/>
      <c r="AJ2555" s="929"/>
      <c r="AK2555" s="929"/>
      <c r="AL2555" s="929"/>
      <c r="AM2555" s="929"/>
      <c r="AN2555" s="929"/>
      <c r="AO2555" s="929"/>
      <c r="AP2555" s="929"/>
      <c r="AQ2555" s="929"/>
      <c r="AR2555" s="929"/>
      <c r="AS2555" s="929"/>
      <c r="AT2555" s="929"/>
      <c r="AU2555" s="929"/>
      <c r="AV2555" s="929"/>
      <c r="AW2555" s="929"/>
      <c r="AX2555" s="929"/>
      <c r="AY2555" s="929"/>
      <c r="AZ2555" s="929"/>
      <c r="BA2555" s="929"/>
      <c r="BB2555" s="929"/>
      <c r="BC2555" s="929"/>
      <c r="BD2555" s="929"/>
      <c r="BE2555" s="929"/>
      <c r="BF2555" s="930"/>
      <c r="BG2555" s="902"/>
      <c r="BH2555" s="903"/>
      <c r="BI2555" s="903"/>
      <c r="BJ2555" s="903"/>
      <c r="BK2555" s="903"/>
      <c r="BL2555" s="904"/>
      <c r="BM2555" s="137"/>
      <c r="BN2555" s="137"/>
      <c r="BO2555" s="137"/>
      <c r="BP2555" s="137"/>
      <c r="BQ2555" s="137"/>
      <c r="BR2555" s="137"/>
      <c r="BS2555" s="137"/>
      <c r="BT2555" s="137"/>
      <c r="BU2555" s="137"/>
      <c r="BV2555" s="137"/>
      <c r="BW2555" s="137"/>
      <c r="BX2555" s="137"/>
      <c r="BY2555" s="137"/>
      <c r="BZ2555" s="137"/>
      <c r="CA2555" s="137"/>
      <c r="CB2555" s="137"/>
    </row>
    <row r="2556" spans="1:80" s="16" customFormat="1" ht="12.75" customHeight="1">
      <c r="A2556" s="265"/>
      <c r="B2556" s="972"/>
      <c r="C2556" s="973"/>
      <c r="D2556" s="974"/>
      <c r="E2556" s="331"/>
      <c r="F2556" s="332"/>
      <c r="G2556" s="929"/>
      <c r="H2556" s="929"/>
      <c r="I2556" s="929"/>
      <c r="J2556" s="929"/>
      <c r="K2556" s="929"/>
      <c r="L2556" s="929"/>
      <c r="M2556" s="929"/>
      <c r="N2556" s="929"/>
      <c r="O2556" s="929"/>
      <c r="P2556" s="929"/>
      <c r="Q2556" s="929"/>
      <c r="R2556" s="929"/>
      <c r="S2556" s="929"/>
      <c r="T2556" s="929"/>
      <c r="U2556" s="929"/>
      <c r="V2556" s="929"/>
      <c r="W2556" s="929"/>
      <c r="X2556" s="929"/>
      <c r="Y2556" s="929"/>
      <c r="Z2556" s="929"/>
      <c r="AA2556" s="929"/>
      <c r="AB2556" s="929"/>
      <c r="AC2556" s="929"/>
      <c r="AD2556" s="929"/>
      <c r="AE2556" s="929"/>
      <c r="AF2556" s="929"/>
      <c r="AG2556" s="929"/>
      <c r="AH2556" s="929"/>
      <c r="AI2556" s="929"/>
      <c r="AJ2556" s="929"/>
      <c r="AK2556" s="929"/>
      <c r="AL2556" s="929"/>
      <c r="AM2556" s="929"/>
      <c r="AN2556" s="929"/>
      <c r="AO2556" s="929"/>
      <c r="AP2556" s="929"/>
      <c r="AQ2556" s="929"/>
      <c r="AR2556" s="929"/>
      <c r="AS2556" s="929"/>
      <c r="AT2556" s="929"/>
      <c r="AU2556" s="929"/>
      <c r="AV2556" s="929"/>
      <c r="AW2556" s="929"/>
      <c r="AX2556" s="929"/>
      <c r="AY2556" s="929"/>
      <c r="AZ2556" s="929"/>
      <c r="BA2556" s="929"/>
      <c r="BB2556" s="929"/>
      <c r="BC2556" s="929"/>
      <c r="BD2556" s="929"/>
      <c r="BE2556" s="929"/>
      <c r="BF2556" s="930"/>
      <c r="BG2556" s="902"/>
      <c r="BH2556" s="903"/>
      <c r="BI2556" s="903"/>
      <c r="BJ2556" s="903"/>
      <c r="BK2556" s="903"/>
      <c r="BL2556" s="904"/>
      <c r="BM2556" s="137"/>
      <c r="BN2556" s="137"/>
      <c r="BO2556" s="137"/>
      <c r="BP2556" s="137"/>
      <c r="BQ2556" s="137"/>
      <c r="BR2556" s="137"/>
      <c r="BS2556" s="137"/>
      <c r="BT2556" s="137"/>
      <c r="BU2556" s="137"/>
      <c r="BV2556" s="137"/>
      <c r="BW2556" s="137"/>
      <c r="BX2556" s="137"/>
      <c r="BY2556" s="137"/>
      <c r="BZ2556" s="137"/>
      <c r="CA2556" s="137"/>
      <c r="CB2556" s="137"/>
    </row>
    <row r="2557" spans="1:80" s="16" customFormat="1" ht="12.75" customHeight="1">
      <c r="A2557" s="265"/>
      <c r="B2557" s="972"/>
      <c r="C2557" s="973"/>
      <c r="D2557" s="974"/>
      <c r="E2557" s="331"/>
      <c r="F2557" s="332"/>
      <c r="G2557" s="202"/>
      <c r="H2557" s="929" t="s">
        <v>587</v>
      </c>
      <c r="I2557" s="929"/>
      <c r="J2557" s="929"/>
      <c r="K2557" s="929"/>
      <c r="L2557" s="929"/>
      <c r="M2557" s="929"/>
      <c r="N2557" s="929"/>
      <c r="O2557" s="929"/>
      <c r="P2557" s="929"/>
      <c r="Q2557" s="929"/>
      <c r="R2557" s="929"/>
      <c r="S2557" s="929"/>
      <c r="T2557" s="929"/>
      <c r="U2557" s="929"/>
      <c r="V2557" s="929"/>
      <c r="W2557" s="929"/>
      <c r="X2557" s="929"/>
      <c r="Y2557" s="929"/>
      <c r="Z2557" s="929"/>
      <c r="AA2557" s="929"/>
      <c r="AB2557" s="929"/>
      <c r="AC2557" s="929"/>
      <c r="AD2557" s="929"/>
      <c r="AE2557" s="929"/>
      <c r="AF2557" s="929"/>
      <c r="AG2557" s="929"/>
      <c r="AH2557" s="929"/>
      <c r="AI2557" s="929"/>
      <c r="AJ2557" s="929"/>
      <c r="AK2557" s="929"/>
      <c r="AL2557" s="929"/>
      <c r="AM2557" s="929"/>
      <c r="AN2557" s="929"/>
      <c r="AO2557" s="929"/>
      <c r="AP2557" s="929"/>
      <c r="AQ2557" s="929"/>
      <c r="AR2557" s="929"/>
      <c r="AS2557" s="929"/>
      <c r="AT2557" s="929"/>
      <c r="AU2557" s="929"/>
      <c r="AV2557" s="929"/>
      <c r="AW2557" s="929"/>
      <c r="AX2557" s="929"/>
      <c r="AY2557" s="929"/>
      <c r="AZ2557" s="929"/>
      <c r="BA2557" s="929"/>
      <c r="BB2557" s="929"/>
      <c r="BC2557" s="929"/>
      <c r="BD2557" s="929"/>
      <c r="BE2557" s="929"/>
      <c r="BF2557" s="930"/>
      <c r="BG2557" s="902"/>
      <c r="BH2557" s="903"/>
      <c r="BI2557" s="903"/>
      <c r="BJ2557" s="903"/>
      <c r="BK2557" s="903"/>
      <c r="BL2557" s="904"/>
      <c r="BM2557" s="137"/>
      <c r="BN2557" s="137"/>
      <c r="BO2557" s="137"/>
      <c r="BP2557" s="137"/>
      <c r="BQ2557" s="137"/>
      <c r="BR2557" s="137"/>
      <c r="BS2557" s="137"/>
      <c r="BT2557" s="137"/>
      <c r="BU2557" s="137"/>
      <c r="BV2557" s="137"/>
      <c r="BW2557" s="137"/>
      <c r="BX2557" s="137"/>
      <c r="BY2557" s="137"/>
      <c r="BZ2557" s="137"/>
      <c r="CA2557" s="137"/>
      <c r="CB2557" s="137"/>
    </row>
    <row r="2558" spans="1:80" s="16" customFormat="1" ht="12.75" customHeight="1">
      <c r="A2558" s="265"/>
      <c r="B2558" s="972"/>
      <c r="C2558" s="973"/>
      <c r="D2558" s="974"/>
      <c r="E2558" s="331"/>
      <c r="F2558" s="332"/>
      <c r="G2558" s="202"/>
      <c r="H2558" s="929"/>
      <c r="I2558" s="929"/>
      <c r="J2558" s="929"/>
      <c r="K2558" s="929"/>
      <c r="L2558" s="929"/>
      <c r="M2558" s="929"/>
      <c r="N2558" s="929"/>
      <c r="O2558" s="929"/>
      <c r="P2558" s="929"/>
      <c r="Q2558" s="929"/>
      <c r="R2558" s="929"/>
      <c r="S2558" s="929"/>
      <c r="T2558" s="929"/>
      <c r="U2558" s="929"/>
      <c r="V2558" s="929"/>
      <c r="W2558" s="929"/>
      <c r="X2558" s="929"/>
      <c r="Y2558" s="929"/>
      <c r="Z2558" s="929"/>
      <c r="AA2558" s="929"/>
      <c r="AB2558" s="929"/>
      <c r="AC2558" s="929"/>
      <c r="AD2558" s="929"/>
      <c r="AE2558" s="929"/>
      <c r="AF2558" s="929"/>
      <c r="AG2558" s="929"/>
      <c r="AH2558" s="929"/>
      <c r="AI2558" s="929"/>
      <c r="AJ2558" s="929"/>
      <c r="AK2558" s="929"/>
      <c r="AL2558" s="929"/>
      <c r="AM2558" s="929"/>
      <c r="AN2558" s="929"/>
      <c r="AO2558" s="929"/>
      <c r="AP2558" s="929"/>
      <c r="AQ2558" s="929"/>
      <c r="AR2558" s="929"/>
      <c r="AS2558" s="929"/>
      <c r="AT2558" s="929"/>
      <c r="AU2558" s="929"/>
      <c r="AV2558" s="929"/>
      <c r="AW2558" s="929"/>
      <c r="AX2558" s="929"/>
      <c r="AY2558" s="929"/>
      <c r="AZ2558" s="929"/>
      <c r="BA2558" s="929"/>
      <c r="BB2558" s="929"/>
      <c r="BC2558" s="929"/>
      <c r="BD2558" s="929"/>
      <c r="BE2558" s="929"/>
      <c r="BF2558" s="930"/>
      <c r="BG2558" s="902"/>
      <c r="BH2558" s="903"/>
      <c r="BI2558" s="903"/>
      <c r="BJ2558" s="903"/>
      <c r="BK2558" s="903"/>
      <c r="BL2558" s="904"/>
      <c r="BM2558" s="137"/>
      <c r="BN2558" s="137"/>
      <c r="BO2558" s="137"/>
      <c r="BP2558" s="137"/>
      <c r="BQ2558" s="137"/>
      <c r="BR2558" s="137"/>
      <c r="BS2558" s="137"/>
      <c r="BT2558" s="137"/>
      <c r="BU2558" s="137"/>
      <c r="BV2558" s="137"/>
      <c r="BW2558" s="137"/>
      <c r="BX2558" s="137"/>
      <c r="BY2558" s="137"/>
      <c r="BZ2558" s="137"/>
      <c r="CA2558" s="137"/>
      <c r="CB2558" s="137"/>
    </row>
    <row r="2559" spans="1:80" s="16" customFormat="1" ht="2.25" customHeight="1">
      <c r="A2559" s="265"/>
      <c r="B2559" s="972"/>
      <c r="C2559" s="973"/>
      <c r="D2559" s="974"/>
      <c r="E2559" s="331"/>
      <c r="F2559" s="332"/>
      <c r="G2559" s="202"/>
      <c r="H2559" s="352"/>
      <c r="I2559" s="352"/>
      <c r="J2559" s="352"/>
      <c r="K2559" s="352"/>
      <c r="L2559" s="352"/>
      <c r="M2559" s="352"/>
      <c r="N2559" s="352"/>
      <c r="O2559" s="352"/>
      <c r="P2559" s="352"/>
      <c r="Q2559" s="352"/>
      <c r="R2559" s="352"/>
      <c r="S2559" s="352"/>
      <c r="T2559" s="352"/>
      <c r="U2559" s="352"/>
      <c r="V2559" s="352"/>
      <c r="W2559" s="352"/>
      <c r="X2559" s="352"/>
      <c r="Y2559" s="352"/>
      <c r="Z2559" s="352"/>
      <c r="AA2559" s="352"/>
      <c r="AB2559" s="352"/>
      <c r="AC2559" s="352"/>
      <c r="AD2559" s="352"/>
      <c r="AE2559" s="352"/>
      <c r="AF2559" s="352"/>
      <c r="AG2559" s="352"/>
      <c r="AH2559" s="352"/>
      <c r="AI2559" s="352"/>
      <c r="AJ2559" s="352"/>
      <c r="AK2559" s="352"/>
      <c r="AL2559" s="352"/>
      <c r="AM2559" s="352"/>
      <c r="AN2559" s="352"/>
      <c r="AO2559" s="352"/>
      <c r="AP2559" s="352"/>
      <c r="AQ2559" s="352"/>
      <c r="AR2559" s="352"/>
      <c r="AS2559" s="352"/>
      <c r="AT2559" s="352"/>
      <c r="AU2559" s="352"/>
      <c r="AV2559" s="352"/>
      <c r="AW2559" s="352"/>
      <c r="AX2559" s="352"/>
      <c r="AY2559" s="352"/>
      <c r="AZ2559" s="352"/>
      <c r="BA2559" s="352"/>
      <c r="BB2559" s="352"/>
      <c r="BC2559" s="352"/>
      <c r="BD2559" s="352"/>
      <c r="BE2559" s="352"/>
      <c r="BF2559" s="354"/>
      <c r="BG2559" s="902"/>
      <c r="BH2559" s="903"/>
      <c r="BI2559" s="903"/>
      <c r="BJ2559" s="903"/>
      <c r="BK2559" s="903"/>
      <c r="BL2559" s="904"/>
      <c r="BM2559" s="137"/>
      <c r="BN2559" s="137"/>
      <c r="BO2559" s="137"/>
      <c r="BP2559" s="137"/>
      <c r="BQ2559" s="137"/>
      <c r="BR2559" s="137"/>
      <c r="BS2559" s="137"/>
      <c r="BT2559" s="137"/>
      <c r="BU2559" s="137"/>
      <c r="BV2559" s="137"/>
      <c r="BW2559" s="137"/>
      <c r="BX2559" s="137"/>
      <c r="BY2559" s="137"/>
      <c r="BZ2559" s="137"/>
      <c r="CA2559" s="137"/>
      <c r="CB2559" s="137"/>
    </row>
    <row r="2560" spans="1:80" s="16" customFormat="1" ht="12.75" customHeight="1">
      <c r="A2560" s="265"/>
      <c r="B2560" s="972"/>
      <c r="C2560" s="973"/>
      <c r="D2560" s="974"/>
      <c r="E2560" s="996" t="s">
        <v>563</v>
      </c>
      <c r="F2560" s="997"/>
      <c r="G2560" s="929" t="s">
        <v>565</v>
      </c>
      <c r="H2560" s="929"/>
      <c r="I2560" s="929"/>
      <c r="J2560" s="929"/>
      <c r="K2560" s="929"/>
      <c r="L2560" s="929"/>
      <c r="M2560" s="929"/>
      <c r="N2560" s="929"/>
      <c r="O2560" s="929"/>
      <c r="P2560" s="929"/>
      <c r="Q2560" s="929"/>
      <c r="R2560" s="929"/>
      <c r="S2560" s="929"/>
      <c r="T2560" s="929"/>
      <c r="U2560" s="929"/>
      <c r="V2560" s="929"/>
      <c r="W2560" s="929"/>
      <c r="X2560" s="929"/>
      <c r="Y2560" s="929"/>
      <c r="Z2560" s="929"/>
      <c r="AA2560" s="929"/>
      <c r="AB2560" s="929"/>
      <c r="AC2560" s="929"/>
      <c r="AD2560" s="929"/>
      <c r="AE2560" s="929"/>
      <c r="AF2560" s="929"/>
      <c r="AG2560" s="929"/>
      <c r="AH2560" s="929"/>
      <c r="AI2560" s="929"/>
      <c r="AJ2560" s="929"/>
      <c r="AK2560" s="929"/>
      <c r="AL2560" s="929"/>
      <c r="AM2560" s="929"/>
      <c r="AN2560" s="929"/>
      <c r="AO2560" s="929"/>
      <c r="AP2560" s="929"/>
      <c r="AQ2560" s="929"/>
      <c r="AR2560" s="929"/>
      <c r="AS2560" s="929"/>
      <c r="AT2560" s="929"/>
      <c r="AU2560" s="929"/>
      <c r="AV2560" s="929"/>
      <c r="AW2560" s="929"/>
      <c r="AX2560" s="929"/>
      <c r="AY2560" s="929"/>
      <c r="AZ2560" s="929"/>
      <c r="BA2560" s="929"/>
      <c r="BB2560" s="929"/>
      <c r="BC2560" s="929"/>
      <c r="BD2560" s="929"/>
      <c r="BE2560" s="929"/>
      <c r="BF2560" s="930"/>
      <c r="BG2560" s="902"/>
      <c r="BH2560" s="903"/>
      <c r="BI2560" s="903"/>
      <c r="BJ2560" s="903"/>
      <c r="BK2560" s="903"/>
      <c r="BL2560" s="904"/>
      <c r="BM2560" s="137"/>
      <c r="BN2560" s="137"/>
      <c r="BO2560" s="137"/>
      <c r="BP2560" s="137"/>
      <c r="BQ2560" s="137"/>
      <c r="BR2560" s="137"/>
      <c r="BS2560" s="137"/>
      <c r="BT2560" s="137"/>
      <c r="BU2560" s="137"/>
      <c r="BV2560" s="137"/>
      <c r="BW2560" s="137"/>
      <c r="BX2560" s="137"/>
      <c r="BY2560" s="137"/>
      <c r="BZ2560" s="137"/>
      <c r="CA2560" s="137"/>
      <c r="CB2560" s="137"/>
    </row>
    <row r="2561" spans="1:80" s="16" customFormat="1" ht="12.75" customHeight="1">
      <c r="A2561" s="265"/>
      <c r="B2561" s="972"/>
      <c r="C2561" s="973"/>
      <c r="D2561" s="974"/>
      <c r="E2561" s="331"/>
      <c r="F2561" s="332"/>
      <c r="G2561" s="202"/>
      <c r="H2561" s="929" t="s">
        <v>588</v>
      </c>
      <c r="I2561" s="929"/>
      <c r="J2561" s="929"/>
      <c r="K2561" s="929"/>
      <c r="L2561" s="929"/>
      <c r="M2561" s="929"/>
      <c r="N2561" s="929"/>
      <c r="O2561" s="929"/>
      <c r="P2561" s="929"/>
      <c r="Q2561" s="929"/>
      <c r="R2561" s="929"/>
      <c r="S2561" s="929"/>
      <c r="T2561" s="929"/>
      <c r="U2561" s="929"/>
      <c r="V2561" s="929"/>
      <c r="W2561" s="929"/>
      <c r="X2561" s="929"/>
      <c r="Y2561" s="929"/>
      <c r="Z2561" s="929"/>
      <c r="AA2561" s="929"/>
      <c r="AB2561" s="929"/>
      <c r="AC2561" s="929"/>
      <c r="AD2561" s="929"/>
      <c r="AE2561" s="929"/>
      <c r="AF2561" s="929"/>
      <c r="AG2561" s="929"/>
      <c r="AH2561" s="929"/>
      <c r="AI2561" s="929"/>
      <c r="AJ2561" s="929"/>
      <c r="AK2561" s="929"/>
      <c r="AL2561" s="929"/>
      <c r="AM2561" s="929"/>
      <c r="AN2561" s="929"/>
      <c r="AO2561" s="929"/>
      <c r="AP2561" s="929"/>
      <c r="AQ2561" s="929"/>
      <c r="AR2561" s="929"/>
      <c r="AS2561" s="929"/>
      <c r="AT2561" s="929"/>
      <c r="AU2561" s="929"/>
      <c r="AV2561" s="929"/>
      <c r="AW2561" s="929"/>
      <c r="AX2561" s="929"/>
      <c r="AY2561" s="929"/>
      <c r="AZ2561" s="929"/>
      <c r="BA2561" s="929"/>
      <c r="BB2561" s="929"/>
      <c r="BC2561" s="929"/>
      <c r="BD2561" s="929"/>
      <c r="BE2561" s="929"/>
      <c r="BF2561" s="930"/>
      <c r="BG2561" s="902"/>
      <c r="BH2561" s="903"/>
      <c r="BI2561" s="903"/>
      <c r="BJ2561" s="903"/>
      <c r="BK2561" s="903"/>
      <c r="BL2561" s="904"/>
      <c r="BM2561" s="137"/>
      <c r="BN2561" s="137"/>
      <c r="BO2561" s="137"/>
      <c r="BP2561" s="137"/>
      <c r="BQ2561" s="137"/>
      <c r="BR2561" s="137"/>
      <c r="BS2561" s="137"/>
      <c r="BT2561" s="137"/>
      <c r="BU2561" s="137"/>
      <c r="BV2561" s="137"/>
      <c r="BW2561" s="137"/>
      <c r="BX2561" s="137"/>
      <c r="BY2561" s="137"/>
      <c r="BZ2561" s="137"/>
      <c r="CA2561" s="137"/>
      <c r="CB2561" s="137"/>
    </row>
    <row r="2562" spans="1:80" s="16" customFormat="1" ht="12.75" customHeight="1">
      <c r="A2562" s="265"/>
      <c r="B2562" s="972"/>
      <c r="C2562" s="973"/>
      <c r="D2562" s="974"/>
      <c r="E2562" s="331"/>
      <c r="F2562" s="332"/>
      <c r="G2562" s="202"/>
      <c r="H2562" s="929"/>
      <c r="I2562" s="929"/>
      <c r="J2562" s="929"/>
      <c r="K2562" s="929"/>
      <c r="L2562" s="929"/>
      <c r="M2562" s="929"/>
      <c r="N2562" s="929"/>
      <c r="O2562" s="929"/>
      <c r="P2562" s="929"/>
      <c r="Q2562" s="929"/>
      <c r="R2562" s="929"/>
      <c r="S2562" s="929"/>
      <c r="T2562" s="929"/>
      <c r="U2562" s="929"/>
      <c r="V2562" s="929"/>
      <c r="W2562" s="929"/>
      <c r="X2562" s="929"/>
      <c r="Y2562" s="929"/>
      <c r="Z2562" s="929"/>
      <c r="AA2562" s="929"/>
      <c r="AB2562" s="929"/>
      <c r="AC2562" s="929"/>
      <c r="AD2562" s="929"/>
      <c r="AE2562" s="929"/>
      <c r="AF2562" s="929"/>
      <c r="AG2562" s="929"/>
      <c r="AH2562" s="929"/>
      <c r="AI2562" s="929"/>
      <c r="AJ2562" s="929"/>
      <c r="AK2562" s="929"/>
      <c r="AL2562" s="929"/>
      <c r="AM2562" s="929"/>
      <c r="AN2562" s="929"/>
      <c r="AO2562" s="929"/>
      <c r="AP2562" s="929"/>
      <c r="AQ2562" s="929"/>
      <c r="AR2562" s="929"/>
      <c r="AS2562" s="929"/>
      <c r="AT2562" s="929"/>
      <c r="AU2562" s="929"/>
      <c r="AV2562" s="929"/>
      <c r="AW2562" s="929"/>
      <c r="AX2562" s="929"/>
      <c r="AY2562" s="929"/>
      <c r="AZ2562" s="929"/>
      <c r="BA2562" s="929"/>
      <c r="BB2562" s="929"/>
      <c r="BC2562" s="929"/>
      <c r="BD2562" s="929"/>
      <c r="BE2562" s="929"/>
      <c r="BF2562" s="930"/>
      <c r="BG2562" s="902"/>
      <c r="BH2562" s="903"/>
      <c r="BI2562" s="903"/>
      <c r="BJ2562" s="903"/>
      <c r="BK2562" s="903"/>
      <c r="BL2562" s="904"/>
      <c r="BM2562" s="137"/>
      <c r="BN2562" s="137"/>
      <c r="BO2562" s="137"/>
      <c r="BP2562" s="137"/>
      <c r="BQ2562" s="137"/>
      <c r="BR2562" s="137"/>
      <c r="BS2562" s="137"/>
      <c r="BT2562" s="137"/>
      <c r="BU2562" s="137"/>
      <c r="BV2562" s="137"/>
      <c r="BW2562" s="137"/>
      <c r="BX2562" s="137"/>
      <c r="BY2562" s="137"/>
      <c r="BZ2562" s="137"/>
      <c r="CA2562" s="137"/>
      <c r="CB2562" s="137"/>
    </row>
    <row r="2563" spans="1:80" s="16" customFormat="1" ht="2.25" customHeight="1">
      <c r="A2563" s="265"/>
      <c r="B2563" s="972"/>
      <c r="C2563" s="973"/>
      <c r="D2563" s="974"/>
      <c r="E2563" s="331"/>
      <c r="F2563" s="332"/>
      <c r="G2563" s="202"/>
      <c r="H2563" s="352"/>
      <c r="I2563" s="352"/>
      <c r="J2563" s="352"/>
      <c r="K2563" s="352"/>
      <c r="L2563" s="352"/>
      <c r="M2563" s="352"/>
      <c r="N2563" s="352"/>
      <c r="O2563" s="352"/>
      <c r="P2563" s="352"/>
      <c r="Q2563" s="352"/>
      <c r="R2563" s="352"/>
      <c r="S2563" s="352"/>
      <c r="T2563" s="352"/>
      <c r="U2563" s="352"/>
      <c r="V2563" s="352"/>
      <c r="W2563" s="352"/>
      <c r="X2563" s="352"/>
      <c r="Y2563" s="352"/>
      <c r="Z2563" s="352"/>
      <c r="AA2563" s="352"/>
      <c r="AB2563" s="352"/>
      <c r="AC2563" s="352"/>
      <c r="AD2563" s="352"/>
      <c r="AE2563" s="352"/>
      <c r="AF2563" s="352"/>
      <c r="AG2563" s="352"/>
      <c r="AH2563" s="352"/>
      <c r="AI2563" s="352"/>
      <c r="AJ2563" s="352"/>
      <c r="AK2563" s="352"/>
      <c r="AL2563" s="352"/>
      <c r="AM2563" s="352"/>
      <c r="AN2563" s="352"/>
      <c r="AO2563" s="352"/>
      <c r="AP2563" s="352"/>
      <c r="AQ2563" s="352"/>
      <c r="AR2563" s="352"/>
      <c r="AS2563" s="352"/>
      <c r="AT2563" s="352"/>
      <c r="AU2563" s="352"/>
      <c r="AV2563" s="352"/>
      <c r="AW2563" s="352"/>
      <c r="AX2563" s="352"/>
      <c r="AY2563" s="352"/>
      <c r="AZ2563" s="352"/>
      <c r="BA2563" s="352"/>
      <c r="BB2563" s="352"/>
      <c r="BC2563" s="352"/>
      <c r="BD2563" s="352"/>
      <c r="BE2563" s="352"/>
      <c r="BF2563" s="354"/>
      <c r="BG2563" s="902"/>
      <c r="BH2563" s="903"/>
      <c r="BI2563" s="903"/>
      <c r="BJ2563" s="903"/>
      <c r="BK2563" s="903"/>
      <c r="BL2563" s="904"/>
      <c r="BM2563" s="137"/>
      <c r="BN2563" s="137"/>
      <c r="BO2563" s="137"/>
      <c r="BP2563" s="137"/>
      <c r="BQ2563" s="137"/>
      <c r="BR2563" s="137"/>
      <c r="BS2563" s="137"/>
      <c r="BT2563" s="137"/>
      <c r="BU2563" s="137"/>
      <c r="BV2563" s="137"/>
      <c r="BW2563" s="137"/>
      <c r="BX2563" s="137"/>
      <c r="BY2563" s="137"/>
      <c r="BZ2563" s="137"/>
      <c r="CA2563" s="137"/>
      <c r="CB2563" s="137"/>
    </row>
    <row r="2564" spans="1:80" s="16" customFormat="1" ht="12.75" customHeight="1">
      <c r="A2564" s="265"/>
      <c r="B2564" s="972"/>
      <c r="C2564" s="973"/>
      <c r="D2564" s="974"/>
      <c r="E2564" s="996" t="s">
        <v>10</v>
      </c>
      <c r="F2564" s="997"/>
      <c r="G2564" s="929" t="s">
        <v>566</v>
      </c>
      <c r="H2564" s="929"/>
      <c r="I2564" s="929"/>
      <c r="J2564" s="929"/>
      <c r="K2564" s="929"/>
      <c r="L2564" s="929"/>
      <c r="M2564" s="929"/>
      <c r="N2564" s="929"/>
      <c r="O2564" s="929"/>
      <c r="P2564" s="929"/>
      <c r="Q2564" s="929"/>
      <c r="R2564" s="929"/>
      <c r="S2564" s="929"/>
      <c r="T2564" s="929"/>
      <c r="U2564" s="929"/>
      <c r="V2564" s="929"/>
      <c r="W2564" s="929"/>
      <c r="X2564" s="929"/>
      <c r="Y2564" s="929"/>
      <c r="Z2564" s="929"/>
      <c r="AA2564" s="929"/>
      <c r="AB2564" s="929"/>
      <c r="AC2564" s="929"/>
      <c r="AD2564" s="929"/>
      <c r="AE2564" s="929"/>
      <c r="AF2564" s="929"/>
      <c r="AG2564" s="929"/>
      <c r="AH2564" s="929"/>
      <c r="AI2564" s="929"/>
      <c r="AJ2564" s="929"/>
      <c r="AK2564" s="929"/>
      <c r="AL2564" s="929"/>
      <c r="AM2564" s="929"/>
      <c r="AN2564" s="929"/>
      <c r="AO2564" s="929"/>
      <c r="AP2564" s="929"/>
      <c r="AQ2564" s="929"/>
      <c r="AR2564" s="929"/>
      <c r="AS2564" s="929"/>
      <c r="AT2564" s="929"/>
      <c r="AU2564" s="929"/>
      <c r="AV2564" s="929"/>
      <c r="AW2564" s="929"/>
      <c r="AX2564" s="929"/>
      <c r="AY2564" s="929"/>
      <c r="AZ2564" s="929"/>
      <c r="BA2564" s="929"/>
      <c r="BB2564" s="929"/>
      <c r="BC2564" s="929"/>
      <c r="BD2564" s="929"/>
      <c r="BE2564" s="929"/>
      <c r="BF2564" s="930"/>
      <c r="BG2564" s="902"/>
      <c r="BH2564" s="903"/>
      <c r="BI2564" s="903"/>
      <c r="BJ2564" s="903"/>
      <c r="BK2564" s="903"/>
      <c r="BL2564" s="904"/>
      <c r="BM2564" s="137"/>
      <c r="BN2564" s="137"/>
      <c r="BO2564" s="137"/>
      <c r="BP2564" s="137"/>
      <c r="BQ2564" s="137"/>
      <c r="BR2564" s="137"/>
      <c r="BS2564" s="137"/>
      <c r="BT2564" s="137"/>
      <c r="BU2564" s="137"/>
      <c r="BV2564" s="137"/>
      <c r="BW2564" s="137"/>
      <c r="BX2564" s="137"/>
      <c r="BY2564" s="137"/>
      <c r="BZ2564" s="137"/>
      <c r="CA2564" s="137"/>
      <c r="CB2564" s="137"/>
    </row>
    <row r="2565" spans="1:80" s="16" customFormat="1" ht="12.75" customHeight="1">
      <c r="A2565" s="265"/>
      <c r="B2565" s="972"/>
      <c r="C2565" s="973"/>
      <c r="D2565" s="974"/>
      <c r="E2565" s="331"/>
      <c r="F2565" s="332"/>
      <c r="G2565" s="202"/>
      <c r="H2565" s="929" t="s">
        <v>589</v>
      </c>
      <c r="I2565" s="929"/>
      <c r="J2565" s="929"/>
      <c r="K2565" s="929"/>
      <c r="L2565" s="929"/>
      <c r="M2565" s="929"/>
      <c r="N2565" s="929"/>
      <c r="O2565" s="929"/>
      <c r="P2565" s="929"/>
      <c r="Q2565" s="929"/>
      <c r="R2565" s="929"/>
      <c r="S2565" s="929"/>
      <c r="T2565" s="929"/>
      <c r="U2565" s="929"/>
      <c r="V2565" s="929"/>
      <c r="W2565" s="929"/>
      <c r="X2565" s="929"/>
      <c r="Y2565" s="929"/>
      <c r="Z2565" s="929"/>
      <c r="AA2565" s="929"/>
      <c r="AB2565" s="929"/>
      <c r="AC2565" s="929"/>
      <c r="AD2565" s="929"/>
      <c r="AE2565" s="929"/>
      <c r="AF2565" s="929"/>
      <c r="AG2565" s="929"/>
      <c r="AH2565" s="929"/>
      <c r="AI2565" s="929"/>
      <c r="AJ2565" s="929"/>
      <c r="AK2565" s="929"/>
      <c r="AL2565" s="929"/>
      <c r="AM2565" s="929"/>
      <c r="AN2565" s="929"/>
      <c r="AO2565" s="929"/>
      <c r="AP2565" s="929"/>
      <c r="AQ2565" s="929"/>
      <c r="AR2565" s="929"/>
      <c r="AS2565" s="929"/>
      <c r="AT2565" s="929"/>
      <c r="AU2565" s="929"/>
      <c r="AV2565" s="929"/>
      <c r="AW2565" s="929"/>
      <c r="AX2565" s="929"/>
      <c r="AY2565" s="929"/>
      <c r="AZ2565" s="929"/>
      <c r="BA2565" s="929"/>
      <c r="BB2565" s="929"/>
      <c r="BC2565" s="929"/>
      <c r="BD2565" s="929"/>
      <c r="BE2565" s="929"/>
      <c r="BF2565" s="930"/>
      <c r="BG2565" s="902"/>
      <c r="BH2565" s="903"/>
      <c r="BI2565" s="903"/>
      <c r="BJ2565" s="903"/>
      <c r="BK2565" s="903"/>
      <c r="BL2565" s="904"/>
      <c r="BM2565" s="137"/>
      <c r="BN2565" s="137"/>
      <c r="BO2565" s="137"/>
      <c r="BP2565" s="137"/>
      <c r="BQ2565" s="137"/>
      <c r="BR2565" s="137"/>
      <c r="BS2565" s="137"/>
      <c r="BT2565" s="137"/>
      <c r="BU2565" s="137"/>
      <c r="BV2565" s="137"/>
      <c r="BW2565" s="137"/>
      <c r="BX2565" s="137"/>
      <c r="BY2565" s="137"/>
      <c r="BZ2565" s="137"/>
      <c r="CA2565" s="137"/>
      <c r="CB2565" s="137"/>
    </row>
    <row r="2566" spans="1:80" s="16" customFormat="1" ht="12.75" customHeight="1">
      <c r="A2566" s="265"/>
      <c r="B2566" s="972"/>
      <c r="C2566" s="973"/>
      <c r="D2566" s="974"/>
      <c r="E2566" s="331"/>
      <c r="F2566" s="332"/>
      <c r="G2566" s="202"/>
      <c r="H2566" s="929"/>
      <c r="I2566" s="929"/>
      <c r="J2566" s="929"/>
      <c r="K2566" s="929"/>
      <c r="L2566" s="929"/>
      <c r="M2566" s="929"/>
      <c r="N2566" s="929"/>
      <c r="O2566" s="929"/>
      <c r="P2566" s="929"/>
      <c r="Q2566" s="929"/>
      <c r="R2566" s="929"/>
      <c r="S2566" s="929"/>
      <c r="T2566" s="929"/>
      <c r="U2566" s="929"/>
      <c r="V2566" s="929"/>
      <c r="W2566" s="929"/>
      <c r="X2566" s="929"/>
      <c r="Y2566" s="929"/>
      <c r="Z2566" s="929"/>
      <c r="AA2566" s="929"/>
      <c r="AB2566" s="929"/>
      <c r="AC2566" s="929"/>
      <c r="AD2566" s="929"/>
      <c r="AE2566" s="929"/>
      <c r="AF2566" s="929"/>
      <c r="AG2566" s="929"/>
      <c r="AH2566" s="929"/>
      <c r="AI2566" s="929"/>
      <c r="AJ2566" s="929"/>
      <c r="AK2566" s="929"/>
      <c r="AL2566" s="929"/>
      <c r="AM2566" s="929"/>
      <c r="AN2566" s="929"/>
      <c r="AO2566" s="929"/>
      <c r="AP2566" s="929"/>
      <c r="AQ2566" s="929"/>
      <c r="AR2566" s="929"/>
      <c r="AS2566" s="929"/>
      <c r="AT2566" s="929"/>
      <c r="AU2566" s="929"/>
      <c r="AV2566" s="929"/>
      <c r="AW2566" s="929"/>
      <c r="AX2566" s="929"/>
      <c r="AY2566" s="929"/>
      <c r="AZ2566" s="929"/>
      <c r="BA2566" s="929"/>
      <c r="BB2566" s="929"/>
      <c r="BC2566" s="929"/>
      <c r="BD2566" s="929"/>
      <c r="BE2566" s="929"/>
      <c r="BF2566" s="930"/>
      <c r="BG2566" s="902"/>
      <c r="BH2566" s="903"/>
      <c r="BI2566" s="903"/>
      <c r="BJ2566" s="903"/>
      <c r="BK2566" s="903"/>
      <c r="BL2566" s="904"/>
      <c r="BM2566" s="137"/>
      <c r="BN2566" s="137"/>
      <c r="BO2566" s="137"/>
      <c r="BP2566" s="137"/>
      <c r="BQ2566" s="137"/>
      <c r="BR2566" s="137"/>
      <c r="BS2566" s="137"/>
      <c r="BT2566" s="137"/>
      <c r="BU2566" s="137"/>
      <c r="BV2566" s="137"/>
      <c r="BW2566" s="137"/>
      <c r="BX2566" s="137"/>
      <c r="BY2566" s="137"/>
      <c r="BZ2566" s="137"/>
      <c r="CA2566" s="137"/>
      <c r="CB2566" s="137"/>
    </row>
    <row r="2567" spans="1:80" s="16" customFormat="1" ht="12.75" customHeight="1">
      <c r="A2567" s="265"/>
      <c r="B2567" s="972"/>
      <c r="C2567" s="973"/>
      <c r="D2567" s="974"/>
      <c r="E2567" s="331"/>
      <c r="F2567" s="332"/>
      <c r="G2567" s="202"/>
      <c r="H2567" s="1045" t="s">
        <v>590</v>
      </c>
      <c r="I2567" s="1045"/>
      <c r="J2567" s="1045"/>
      <c r="K2567" s="1045"/>
      <c r="L2567" s="1045"/>
      <c r="M2567" s="1045"/>
      <c r="N2567" s="929" t="s">
        <v>593</v>
      </c>
      <c r="O2567" s="929"/>
      <c r="P2567" s="929"/>
      <c r="Q2567" s="929"/>
      <c r="R2567" s="929"/>
      <c r="S2567" s="929"/>
      <c r="T2567" s="929"/>
      <c r="U2567" s="929"/>
      <c r="V2567" s="929"/>
      <c r="W2567" s="929"/>
      <c r="X2567" s="929"/>
      <c r="Y2567" s="929"/>
      <c r="Z2567" s="929"/>
      <c r="AA2567" s="929"/>
      <c r="AB2567" s="929"/>
      <c r="AC2567" s="929"/>
      <c r="AD2567" s="929"/>
      <c r="AE2567" s="929"/>
      <c r="AF2567" s="929"/>
      <c r="AG2567" s="929"/>
      <c r="AH2567" s="929"/>
      <c r="AI2567" s="929"/>
      <c r="AJ2567" s="929"/>
      <c r="AK2567" s="929"/>
      <c r="AL2567" s="929"/>
      <c r="AM2567" s="929"/>
      <c r="AN2567" s="929"/>
      <c r="AO2567" s="929"/>
      <c r="AP2567" s="929"/>
      <c r="AQ2567" s="929"/>
      <c r="AR2567" s="929"/>
      <c r="AS2567" s="929"/>
      <c r="AT2567" s="929"/>
      <c r="AU2567" s="929"/>
      <c r="AV2567" s="929"/>
      <c r="AW2567" s="929"/>
      <c r="AX2567" s="929"/>
      <c r="AY2567" s="929"/>
      <c r="AZ2567" s="929"/>
      <c r="BA2567" s="929"/>
      <c r="BB2567" s="929"/>
      <c r="BC2567" s="929"/>
      <c r="BD2567" s="929"/>
      <c r="BE2567" s="929"/>
      <c r="BF2567" s="930"/>
      <c r="BG2567" s="902"/>
      <c r="BH2567" s="903"/>
      <c r="BI2567" s="903"/>
      <c r="BJ2567" s="903"/>
      <c r="BK2567" s="903"/>
      <c r="BL2567" s="904"/>
      <c r="BM2567" s="137"/>
      <c r="BN2567" s="137"/>
      <c r="BO2567" s="137"/>
      <c r="BP2567" s="137"/>
      <c r="BQ2567" s="137"/>
      <c r="BR2567" s="137"/>
      <c r="BS2567" s="137"/>
      <c r="BT2567" s="137"/>
      <c r="BU2567" s="137"/>
      <c r="BV2567" s="137"/>
      <c r="BW2567" s="137"/>
      <c r="BX2567" s="137"/>
      <c r="BY2567" s="137"/>
      <c r="BZ2567" s="137"/>
      <c r="CA2567" s="137"/>
      <c r="CB2567" s="137"/>
    </row>
    <row r="2568" spans="1:80" s="16" customFormat="1" ht="12.75" customHeight="1">
      <c r="A2568" s="265"/>
      <c r="B2568" s="972"/>
      <c r="C2568" s="973"/>
      <c r="D2568" s="974"/>
      <c r="E2568" s="331"/>
      <c r="F2568" s="332"/>
      <c r="G2568" s="202"/>
      <c r="H2568" s="352"/>
      <c r="I2568" s="352"/>
      <c r="J2568" s="352"/>
      <c r="K2568" s="352"/>
      <c r="L2568" s="352"/>
      <c r="M2568" s="352"/>
      <c r="N2568" s="929"/>
      <c r="O2568" s="929"/>
      <c r="P2568" s="929"/>
      <c r="Q2568" s="929"/>
      <c r="R2568" s="929"/>
      <c r="S2568" s="929"/>
      <c r="T2568" s="929"/>
      <c r="U2568" s="929"/>
      <c r="V2568" s="929"/>
      <c r="W2568" s="929"/>
      <c r="X2568" s="929"/>
      <c r="Y2568" s="929"/>
      <c r="Z2568" s="929"/>
      <c r="AA2568" s="929"/>
      <c r="AB2568" s="929"/>
      <c r="AC2568" s="929"/>
      <c r="AD2568" s="929"/>
      <c r="AE2568" s="929"/>
      <c r="AF2568" s="929"/>
      <c r="AG2568" s="929"/>
      <c r="AH2568" s="929"/>
      <c r="AI2568" s="929"/>
      <c r="AJ2568" s="929"/>
      <c r="AK2568" s="929"/>
      <c r="AL2568" s="929"/>
      <c r="AM2568" s="929"/>
      <c r="AN2568" s="929"/>
      <c r="AO2568" s="929"/>
      <c r="AP2568" s="929"/>
      <c r="AQ2568" s="929"/>
      <c r="AR2568" s="929"/>
      <c r="AS2568" s="929"/>
      <c r="AT2568" s="929"/>
      <c r="AU2568" s="929"/>
      <c r="AV2568" s="929"/>
      <c r="AW2568" s="929"/>
      <c r="AX2568" s="929"/>
      <c r="AY2568" s="929"/>
      <c r="AZ2568" s="929"/>
      <c r="BA2568" s="929"/>
      <c r="BB2568" s="929"/>
      <c r="BC2568" s="929"/>
      <c r="BD2568" s="929"/>
      <c r="BE2568" s="929"/>
      <c r="BF2568" s="930"/>
      <c r="BG2568" s="902"/>
      <c r="BH2568" s="903"/>
      <c r="BI2568" s="903"/>
      <c r="BJ2568" s="903"/>
      <c r="BK2568" s="903"/>
      <c r="BL2568" s="904"/>
      <c r="BM2568" s="137"/>
      <c r="BN2568" s="137"/>
      <c r="BO2568" s="137"/>
      <c r="BP2568" s="137"/>
      <c r="BQ2568" s="137"/>
      <c r="BR2568" s="137"/>
      <c r="BS2568" s="137"/>
      <c r="BT2568" s="137"/>
      <c r="BU2568" s="137"/>
      <c r="BV2568" s="137"/>
      <c r="BW2568" s="137"/>
      <c r="BX2568" s="137"/>
      <c r="BY2568" s="137"/>
      <c r="BZ2568" s="137"/>
      <c r="CA2568" s="137"/>
      <c r="CB2568" s="137"/>
    </row>
    <row r="2569" spans="1:80" s="16" customFormat="1" ht="12.75" customHeight="1">
      <c r="A2569" s="265"/>
      <c r="B2569" s="972"/>
      <c r="C2569" s="973"/>
      <c r="D2569" s="974"/>
      <c r="E2569" s="331"/>
      <c r="F2569" s="332"/>
      <c r="G2569" s="202"/>
      <c r="H2569" s="1045" t="s">
        <v>591</v>
      </c>
      <c r="I2569" s="1045"/>
      <c r="J2569" s="1045"/>
      <c r="K2569" s="1045"/>
      <c r="L2569" s="1045"/>
      <c r="M2569" s="1045"/>
      <c r="N2569" s="929" t="s">
        <v>605</v>
      </c>
      <c r="O2569" s="929"/>
      <c r="P2569" s="929"/>
      <c r="Q2569" s="929"/>
      <c r="R2569" s="929"/>
      <c r="S2569" s="929"/>
      <c r="T2569" s="929"/>
      <c r="U2569" s="929"/>
      <c r="V2569" s="929"/>
      <c r="W2569" s="929"/>
      <c r="X2569" s="929"/>
      <c r="Y2569" s="929"/>
      <c r="Z2569" s="929"/>
      <c r="AA2569" s="929"/>
      <c r="AB2569" s="929"/>
      <c r="AC2569" s="929"/>
      <c r="AD2569" s="929"/>
      <c r="AE2569" s="929"/>
      <c r="AF2569" s="929"/>
      <c r="AG2569" s="929"/>
      <c r="AH2569" s="929"/>
      <c r="AI2569" s="929"/>
      <c r="AJ2569" s="929"/>
      <c r="AK2569" s="929"/>
      <c r="AL2569" s="929"/>
      <c r="AM2569" s="929"/>
      <c r="AN2569" s="929"/>
      <c r="AO2569" s="929"/>
      <c r="AP2569" s="929"/>
      <c r="AQ2569" s="929"/>
      <c r="AR2569" s="929"/>
      <c r="AS2569" s="929"/>
      <c r="AT2569" s="929"/>
      <c r="AU2569" s="929"/>
      <c r="AV2569" s="929"/>
      <c r="AW2569" s="929"/>
      <c r="AX2569" s="929"/>
      <c r="AY2569" s="929"/>
      <c r="AZ2569" s="929"/>
      <c r="BA2569" s="929"/>
      <c r="BB2569" s="929"/>
      <c r="BC2569" s="929"/>
      <c r="BD2569" s="929"/>
      <c r="BE2569" s="929"/>
      <c r="BF2569" s="930"/>
      <c r="BG2569" s="902"/>
      <c r="BH2569" s="903"/>
      <c r="BI2569" s="903"/>
      <c r="BJ2569" s="903"/>
      <c r="BK2569" s="903"/>
      <c r="BL2569" s="904"/>
      <c r="BM2569" s="137"/>
      <c r="BN2569" s="137"/>
      <c r="BO2569" s="137"/>
      <c r="BP2569" s="137"/>
      <c r="BQ2569" s="137"/>
      <c r="BR2569" s="137"/>
      <c r="BS2569" s="137"/>
      <c r="BT2569" s="137"/>
      <c r="BU2569" s="137"/>
      <c r="BV2569" s="137"/>
      <c r="BW2569" s="137"/>
      <c r="BX2569" s="137"/>
      <c r="BY2569" s="137"/>
      <c r="BZ2569" s="137"/>
      <c r="CA2569" s="137"/>
      <c r="CB2569" s="137"/>
    </row>
    <row r="2570" spans="1:80" s="16" customFormat="1" ht="12.75" customHeight="1">
      <c r="A2570" s="265"/>
      <c r="B2570" s="972"/>
      <c r="C2570" s="973"/>
      <c r="D2570" s="974"/>
      <c r="E2570" s="331"/>
      <c r="F2570" s="332"/>
      <c r="G2570" s="202"/>
      <c r="H2570" s="1045" t="s">
        <v>592</v>
      </c>
      <c r="I2570" s="1045"/>
      <c r="J2570" s="1045"/>
      <c r="K2570" s="1045"/>
      <c r="L2570" s="1045"/>
      <c r="M2570" s="1045"/>
      <c r="N2570" s="929" t="s">
        <v>594</v>
      </c>
      <c r="O2570" s="929"/>
      <c r="P2570" s="929"/>
      <c r="Q2570" s="929"/>
      <c r="R2570" s="929"/>
      <c r="S2570" s="929"/>
      <c r="T2570" s="929"/>
      <c r="U2570" s="929"/>
      <c r="V2570" s="929"/>
      <c r="W2570" s="929"/>
      <c r="X2570" s="929"/>
      <c r="Y2570" s="929"/>
      <c r="Z2570" s="929"/>
      <c r="AA2570" s="929"/>
      <c r="AB2570" s="929"/>
      <c r="AC2570" s="929"/>
      <c r="AD2570" s="929"/>
      <c r="AE2570" s="929"/>
      <c r="AF2570" s="929"/>
      <c r="AG2570" s="929"/>
      <c r="AH2570" s="929"/>
      <c r="AI2570" s="929"/>
      <c r="AJ2570" s="929"/>
      <c r="AK2570" s="929"/>
      <c r="AL2570" s="929"/>
      <c r="AM2570" s="929"/>
      <c r="AN2570" s="929"/>
      <c r="AO2570" s="929"/>
      <c r="AP2570" s="929"/>
      <c r="AQ2570" s="929"/>
      <c r="AR2570" s="929"/>
      <c r="AS2570" s="929"/>
      <c r="AT2570" s="929"/>
      <c r="AU2570" s="929"/>
      <c r="AV2570" s="929"/>
      <c r="AW2570" s="929"/>
      <c r="AX2570" s="929"/>
      <c r="AY2570" s="929"/>
      <c r="AZ2570" s="929"/>
      <c r="BA2570" s="929"/>
      <c r="BB2570" s="929"/>
      <c r="BC2570" s="929"/>
      <c r="BD2570" s="929"/>
      <c r="BE2570" s="929"/>
      <c r="BF2570" s="930"/>
      <c r="BG2570" s="902"/>
      <c r="BH2570" s="903"/>
      <c r="BI2570" s="903"/>
      <c r="BJ2570" s="903"/>
      <c r="BK2570" s="903"/>
      <c r="BL2570" s="904"/>
      <c r="BM2570" s="137"/>
      <c r="BN2570" s="137"/>
      <c r="BO2570" s="137"/>
      <c r="BP2570" s="137"/>
      <c r="BQ2570" s="137"/>
      <c r="BR2570" s="137"/>
      <c r="BS2570" s="137"/>
      <c r="BT2570" s="137"/>
      <c r="BU2570" s="137"/>
      <c r="BV2570" s="137"/>
      <c r="BW2570" s="137"/>
      <c r="BX2570" s="137"/>
      <c r="BY2570" s="137"/>
      <c r="BZ2570" s="137"/>
      <c r="CA2570" s="137"/>
      <c r="CB2570" s="137"/>
    </row>
    <row r="2571" spans="1:80" s="16" customFormat="1" ht="12.75" customHeight="1">
      <c r="A2571" s="265"/>
      <c r="B2571" s="972"/>
      <c r="C2571" s="973"/>
      <c r="D2571" s="974"/>
      <c r="E2571" s="331"/>
      <c r="F2571" s="332"/>
      <c r="G2571" s="202"/>
      <c r="H2571" s="352"/>
      <c r="I2571" s="352"/>
      <c r="J2571" s="352"/>
      <c r="K2571" s="352"/>
      <c r="L2571" s="352"/>
      <c r="M2571" s="352"/>
      <c r="N2571" s="929"/>
      <c r="O2571" s="929"/>
      <c r="P2571" s="929"/>
      <c r="Q2571" s="929"/>
      <c r="R2571" s="929"/>
      <c r="S2571" s="929"/>
      <c r="T2571" s="929"/>
      <c r="U2571" s="929"/>
      <c r="V2571" s="929"/>
      <c r="W2571" s="929"/>
      <c r="X2571" s="929"/>
      <c r="Y2571" s="929"/>
      <c r="Z2571" s="929"/>
      <c r="AA2571" s="929"/>
      <c r="AB2571" s="929"/>
      <c r="AC2571" s="929"/>
      <c r="AD2571" s="929"/>
      <c r="AE2571" s="929"/>
      <c r="AF2571" s="929"/>
      <c r="AG2571" s="929"/>
      <c r="AH2571" s="929"/>
      <c r="AI2571" s="929"/>
      <c r="AJ2571" s="929"/>
      <c r="AK2571" s="929"/>
      <c r="AL2571" s="929"/>
      <c r="AM2571" s="929"/>
      <c r="AN2571" s="929"/>
      <c r="AO2571" s="929"/>
      <c r="AP2571" s="929"/>
      <c r="AQ2571" s="929"/>
      <c r="AR2571" s="929"/>
      <c r="AS2571" s="929"/>
      <c r="AT2571" s="929"/>
      <c r="AU2571" s="929"/>
      <c r="AV2571" s="929"/>
      <c r="AW2571" s="929"/>
      <c r="AX2571" s="929"/>
      <c r="AY2571" s="929"/>
      <c r="AZ2571" s="929"/>
      <c r="BA2571" s="929"/>
      <c r="BB2571" s="929"/>
      <c r="BC2571" s="929"/>
      <c r="BD2571" s="929"/>
      <c r="BE2571" s="929"/>
      <c r="BF2571" s="930"/>
      <c r="BG2571" s="902"/>
      <c r="BH2571" s="903"/>
      <c r="BI2571" s="903"/>
      <c r="BJ2571" s="903"/>
      <c r="BK2571" s="903"/>
      <c r="BL2571" s="904"/>
      <c r="BM2571" s="137"/>
      <c r="BN2571" s="137"/>
      <c r="BO2571" s="137"/>
      <c r="BP2571" s="137"/>
      <c r="BQ2571" s="137"/>
      <c r="BR2571" s="137"/>
      <c r="BS2571" s="137"/>
      <c r="BT2571" s="137"/>
      <c r="BU2571" s="137"/>
      <c r="BV2571" s="137"/>
      <c r="BW2571" s="137"/>
      <c r="BX2571" s="137"/>
      <c r="BY2571" s="137"/>
      <c r="BZ2571" s="137"/>
      <c r="CA2571" s="137"/>
      <c r="CB2571" s="137"/>
    </row>
    <row r="2572" spans="1:80" s="16" customFormat="1" ht="12.75" customHeight="1">
      <c r="A2572" s="265"/>
      <c r="B2572" s="972"/>
      <c r="C2572" s="973"/>
      <c r="D2572" s="974"/>
      <c r="E2572" s="331"/>
      <c r="F2572" s="332"/>
      <c r="G2572" s="202"/>
      <c r="H2572" s="1045" t="s">
        <v>595</v>
      </c>
      <c r="I2572" s="1045"/>
      <c r="J2572" s="1045"/>
      <c r="K2572" s="1045"/>
      <c r="L2572" s="1045"/>
      <c r="M2572" s="1045"/>
      <c r="N2572" s="929" t="s">
        <v>596</v>
      </c>
      <c r="O2572" s="929"/>
      <c r="P2572" s="929"/>
      <c r="Q2572" s="929"/>
      <c r="R2572" s="929"/>
      <c r="S2572" s="929"/>
      <c r="T2572" s="929"/>
      <c r="U2572" s="929"/>
      <c r="V2572" s="929"/>
      <c r="W2572" s="929"/>
      <c r="X2572" s="929"/>
      <c r="Y2572" s="929"/>
      <c r="Z2572" s="929"/>
      <c r="AA2572" s="929"/>
      <c r="AB2572" s="929"/>
      <c r="AC2572" s="929"/>
      <c r="AD2572" s="929"/>
      <c r="AE2572" s="929"/>
      <c r="AF2572" s="929"/>
      <c r="AG2572" s="929"/>
      <c r="AH2572" s="929"/>
      <c r="AI2572" s="929"/>
      <c r="AJ2572" s="929"/>
      <c r="AK2572" s="929"/>
      <c r="AL2572" s="929"/>
      <c r="AM2572" s="929"/>
      <c r="AN2572" s="929"/>
      <c r="AO2572" s="929"/>
      <c r="AP2572" s="929"/>
      <c r="AQ2572" s="929"/>
      <c r="AR2572" s="929"/>
      <c r="AS2572" s="929"/>
      <c r="AT2572" s="929"/>
      <c r="AU2572" s="929"/>
      <c r="AV2572" s="929"/>
      <c r="AW2572" s="929"/>
      <c r="AX2572" s="929"/>
      <c r="AY2572" s="929"/>
      <c r="AZ2572" s="929"/>
      <c r="BA2572" s="929"/>
      <c r="BB2572" s="929"/>
      <c r="BC2572" s="929"/>
      <c r="BD2572" s="929"/>
      <c r="BE2572" s="929"/>
      <c r="BF2572" s="930"/>
      <c r="BG2572" s="902"/>
      <c r="BH2572" s="903"/>
      <c r="BI2572" s="903"/>
      <c r="BJ2572" s="903"/>
      <c r="BK2572" s="903"/>
      <c r="BL2572" s="904"/>
      <c r="BM2572" s="137"/>
      <c r="BN2572" s="137"/>
      <c r="BO2572" s="137"/>
      <c r="BP2572" s="137"/>
      <c r="BQ2572" s="137"/>
      <c r="BR2572" s="137"/>
      <c r="BS2572" s="137"/>
      <c r="BT2572" s="137"/>
      <c r="BU2572" s="137"/>
      <c r="BV2572" s="137"/>
      <c r="BW2572" s="137"/>
      <c r="BX2572" s="137"/>
      <c r="BY2572" s="137"/>
      <c r="BZ2572" s="137"/>
      <c r="CA2572" s="137"/>
      <c r="CB2572" s="137"/>
    </row>
    <row r="2573" spans="1:80" s="16" customFormat="1" ht="3.75" customHeight="1">
      <c r="A2573" s="265"/>
      <c r="B2573" s="972"/>
      <c r="C2573" s="973"/>
      <c r="D2573" s="974"/>
      <c r="E2573" s="331"/>
      <c r="F2573" s="332"/>
      <c r="G2573" s="202"/>
      <c r="H2573" s="352"/>
      <c r="I2573" s="352"/>
      <c r="J2573" s="352"/>
      <c r="K2573" s="352"/>
      <c r="L2573" s="352"/>
      <c r="M2573" s="352"/>
      <c r="N2573" s="352"/>
      <c r="O2573" s="352"/>
      <c r="P2573" s="352"/>
      <c r="Q2573" s="352"/>
      <c r="R2573" s="352"/>
      <c r="S2573" s="352"/>
      <c r="T2573" s="352"/>
      <c r="U2573" s="352"/>
      <c r="V2573" s="352"/>
      <c r="W2573" s="352"/>
      <c r="X2573" s="352"/>
      <c r="Y2573" s="352"/>
      <c r="Z2573" s="352"/>
      <c r="AA2573" s="352"/>
      <c r="AB2573" s="352"/>
      <c r="AC2573" s="352"/>
      <c r="AD2573" s="352"/>
      <c r="AE2573" s="352"/>
      <c r="AF2573" s="352"/>
      <c r="AG2573" s="352"/>
      <c r="AH2573" s="352"/>
      <c r="AI2573" s="352"/>
      <c r="AJ2573" s="352"/>
      <c r="AK2573" s="352"/>
      <c r="AL2573" s="352"/>
      <c r="AM2573" s="352"/>
      <c r="AN2573" s="352"/>
      <c r="AO2573" s="352"/>
      <c r="AP2573" s="352"/>
      <c r="AQ2573" s="352"/>
      <c r="AR2573" s="352"/>
      <c r="AS2573" s="352"/>
      <c r="AT2573" s="352"/>
      <c r="AU2573" s="352"/>
      <c r="AV2573" s="352"/>
      <c r="AW2573" s="352"/>
      <c r="AX2573" s="352"/>
      <c r="AY2573" s="352"/>
      <c r="AZ2573" s="352"/>
      <c r="BA2573" s="352"/>
      <c r="BB2573" s="352"/>
      <c r="BC2573" s="352"/>
      <c r="BD2573" s="352"/>
      <c r="BE2573" s="352"/>
      <c r="BF2573" s="354"/>
      <c r="BG2573" s="902"/>
      <c r="BH2573" s="903"/>
      <c r="BI2573" s="903"/>
      <c r="BJ2573" s="903"/>
      <c r="BK2573" s="903"/>
      <c r="BL2573" s="904"/>
      <c r="BM2573" s="137"/>
      <c r="BN2573" s="137"/>
      <c r="BO2573" s="137"/>
      <c r="BP2573" s="137"/>
      <c r="BQ2573" s="137"/>
      <c r="BR2573" s="137"/>
      <c r="BS2573" s="137"/>
      <c r="BT2573" s="137"/>
      <c r="BU2573" s="137"/>
      <c r="BV2573" s="137"/>
      <c r="BW2573" s="137"/>
      <c r="BX2573" s="137"/>
      <c r="BY2573" s="137"/>
      <c r="BZ2573" s="137"/>
      <c r="CA2573" s="137"/>
      <c r="CB2573" s="137"/>
    </row>
    <row r="2574" spans="1:80" s="16" customFormat="1" ht="12.75" customHeight="1">
      <c r="A2574" s="265"/>
      <c r="B2574" s="972"/>
      <c r="C2574" s="973"/>
      <c r="D2574" s="974"/>
      <c r="E2574" s="996" t="s">
        <v>11</v>
      </c>
      <c r="F2574" s="997"/>
      <c r="G2574" s="929" t="s">
        <v>567</v>
      </c>
      <c r="H2574" s="929"/>
      <c r="I2574" s="929"/>
      <c r="J2574" s="929"/>
      <c r="K2574" s="929"/>
      <c r="L2574" s="929"/>
      <c r="M2574" s="929"/>
      <c r="N2574" s="929"/>
      <c r="O2574" s="929"/>
      <c r="P2574" s="929"/>
      <c r="Q2574" s="929"/>
      <c r="R2574" s="929"/>
      <c r="S2574" s="929"/>
      <c r="T2574" s="929"/>
      <c r="U2574" s="929"/>
      <c r="V2574" s="929"/>
      <c r="W2574" s="929"/>
      <c r="X2574" s="929"/>
      <c r="Y2574" s="929"/>
      <c r="Z2574" s="929"/>
      <c r="AA2574" s="929"/>
      <c r="AB2574" s="929"/>
      <c r="AC2574" s="929"/>
      <c r="AD2574" s="929"/>
      <c r="AE2574" s="929"/>
      <c r="AF2574" s="929"/>
      <c r="AG2574" s="929"/>
      <c r="AH2574" s="929"/>
      <c r="AI2574" s="929"/>
      <c r="AJ2574" s="929"/>
      <c r="AK2574" s="929"/>
      <c r="AL2574" s="929"/>
      <c r="AM2574" s="929"/>
      <c r="AN2574" s="929"/>
      <c r="AO2574" s="929"/>
      <c r="AP2574" s="929"/>
      <c r="AQ2574" s="929"/>
      <c r="AR2574" s="929"/>
      <c r="AS2574" s="929"/>
      <c r="AT2574" s="929"/>
      <c r="AU2574" s="929"/>
      <c r="AV2574" s="929"/>
      <c r="AW2574" s="929"/>
      <c r="AX2574" s="929"/>
      <c r="AY2574" s="929"/>
      <c r="AZ2574" s="929"/>
      <c r="BA2574" s="929"/>
      <c r="BB2574" s="929"/>
      <c r="BC2574" s="929"/>
      <c r="BD2574" s="929"/>
      <c r="BE2574" s="929"/>
      <c r="BF2574" s="930"/>
      <c r="BG2574" s="902"/>
      <c r="BH2574" s="903"/>
      <c r="BI2574" s="903"/>
      <c r="BJ2574" s="903"/>
      <c r="BK2574" s="903"/>
      <c r="BL2574" s="904"/>
      <c r="BM2574" s="137"/>
      <c r="BN2574" s="137"/>
      <c r="BO2574" s="137"/>
      <c r="BP2574" s="137"/>
      <c r="BQ2574" s="137"/>
      <c r="BR2574" s="137"/>
      <c r="BS2574" s="137"/>
      <c r="BT2574" s="137"/>
      <c r="BU2574" s="137"/>
      <c r="BV2574" s="137"/>
      <c r="BW2574" s="137"/>
      <c r="BX2574" s="137"/>
      <c r="BY2574" s="137"/>
      <c r="BZ2574" s="137"/>
      <c r="CA2574" s="137"/>
      <c r="CB2574" s="137"/>
    </row>
    <row r="2575" spans="1:80" s="16" customFormat="1" ht="12.75" customHeight="1">
      <c r="A2575" s="265"/>
      <c r="B2575" s="972"/>
      <c r="C2575" s="973"/>
      <c r="D2575" s="974"/>
      <c r="E2575" s="331"/>
      <c r="F2575" s="332"/>
      <c r="G2575" s="202"/>
      <c r="H2575" s="929" t="s">
        <v>597</v>
      </c>
      <c r="I2575" s="929"/>
      <c r="J2575" s="929"/>
      <c r="K2575" s="929"/>
      <c r="L2575" s="929"/>
      <c r="M2575" s="929"/>
      <c r="N2575" s="929"/>
      <c r="O2575" s="929"/>
      <c r="P2575" s="929"/>
      <c r="Q2575" s="929"/>
      <c r="R2575" s="929"/>
      <c r="S2575" s="929"/>
      <c r="T2575" s="929"/>
      <c r="U2575" s="929"/>
      <c r="V2575" s="929"/>
      <c r="W2575" s="929"/>
      <c r="X2575" s="929"/>
      <c r="Y2575" s="929"/>
      <c r="Z2575" s="929"/>
      <c r="AA2575" s="929"/>
      <c r="AB2575" s="929"/>
      <c r="AC2575" s="929"/>
      <c r="AD2575" s="929"/>
      <c r="AE2575" s="929"/>
      <c r="AF2575" s="929"/>
      <c r="AG2575" s="929"/>
      <c r="AH2575" s="929"/>
      <c r="AI2575" s="929"/>
      <c r="AJ2575" s="929"/>
      <c r="AK2575" s="929"/>
      <c r="AL2575" s="929"/>
      <c r="AM2575" s="929"/>
      <c r="AN2575" s="929"/>
      <c r="AO2575" s="929"/>
      <c r="AP2575" s="929"/>
      <c r="AQ2575" s="929"/>
      <c r="AR2575" s="929"/>
      <c r="AS2575" s="929"/>
      <c r="AT2575" s="929"/>
      <c r="AU2575" s="929"/>
      <c r="AV2575" s="929"/>
      <c r="AW2575" s="929"/>
      <c r="AX2575" s="929"/>
      <c r="AY2575" s="929"/>
      <c r="AZ2575" s="929"/>
      <c r="BA2575" s="929"/>
      <c r="BB2575" s="929"/>
      <c r="BC2575" s="929"/>
      <c r="BD2575" s="929"/>
      <c r="BE2575" s="929"/>
      <c r="BF2575" s="930"/>
      <c r="BG2575" s="902"/>
      <c r="BH2575" s="903"/>
      <c r="BI2575" s="903"/>
      <c r="BJ2575" s="903"/>
      <c r="BK2575" s="903"/>
      <c r="BL2575" s="904"/>
      <c r="BM2575" s="137"/>
      <c r="BN2575" s="137"/>
      <c r="BO2575" s="137"/>
      <c r="BP2575" s="137"/>
      <c r="BQ2575" s="137"/>
      <c r="BR2575" s="137"/>
      <c r="BS2575" s="137"/>
      <c r="BT2575" s="137"/>
      <c r="BU2575" s="137"/>
      <c r="BV2575" s="137"/>
      <c r="BW2575" s="137"/>
      <c r="BX2575" s="137"/>
      <c r="BY2575" s="137"/>
      <c r="BZ2575" s="137"/>
      <c r="CA2575" s="137"/>
      <c r="CB2575" s="137"/>
    </row>
    <row r="2576" spans="1:80" s="16" customFormat="1" ht="12.75" customHeight="1">
      <c r="A2576" s="265"/>
      <c r="B2576" s="972"/>
      <c r="C2576" s="973"/>
      <c r="D2576" s="974"/>
      <c r="E2576" s="331"/>
      <c r="F2576" s="332"/>
      <c r="G2576" s="202"/>
      <c r="H2576" s="929"/>
      <c r="I2576" s="929"/>
      <c r="J2576" s="929"/>
      <c r="K2576" s="929"/>
      <c r="L2576" s="929"/>
      <c r="M2576" s="929"/>
      <c r="N2576" s="929"/>
      <c r="O2576" s="929"/>
      <c r="P2576" s="929"/>
      <c r="Q2576" s="929"/>
      <c r="R2576" s="929"/>
      <c r="S2576" s="929"/>
      <c r="T2576" s="929"/>
      <c r="U2576" s="929"/>
      <c r="V2576" s="929"/>
      <c r="W2576" s="929"/>
      <c r="X2576" s="929"/>
      <c r="Y2576" s="929"/>
      <c r="Z2576" s="929"/>
      <c r="AA2576" s="929"/>
      <c r="AB2576" s="929"/>
      <c r="AC2576" s="929"/>
      <c r="AD2576" s="929"/>
      <c r="AE2576" s="929"/>
      <c r="AF2576" s="929"/>
      <c r="AG2576" s="929"/>
      <c r="AH2576" s="929"/>
      <c r="AI2576" s="929"/>
      <c r="AJ2576" s="929"/>
      <c r="AK2576" s="929"/>
      <c r="AL2576" s="929"/>
      <c r="AM2576" s="929"/>
      <c r="AN2576" s="929"/>
      <c r="AO2576" s="929"/>
      <c r="AP2576" s="929"/>
      <c r="AQ2576" s="929"/>
      <c r="AR2576" s="929"/>
      <c r="AS2576" s="929"/>
      <c r="AT2576" s="929"/>
      <c r="AU2576" s="929"/>
      <c r="AV2576" s="929"/>
      <c r="AW2576" s="929"/>
      <c r="AX2576" s="929"/>
      <c r="AY2576" s="929"/>
      <c r="AZ2576" s="929"/>
      <c r="BA2576" s="929"/>
      <c r="BB2576" s="929"/>
      <c r="BC2576" s="929"/>
      <c r="BD2576" s="929"/>
      <c r="BE2576" s="929"/>
      <c r="BF2576" s="930"/>
      <c r="BG2576" s="902"/>
      <c r="BH2576" s="903"/>
      <c r="BI2576" s="903"/>
      <c r="BJ2576" s="903"/>
      <c r="BK2576" s="903"/>
      <c r="BL2576" s="904"/>
      <c r="BM2576" s="137"/>
      <c r="BN2576" s="137"/>
      <c r="BO2576" s="137"/>
      <c r="BP2576" s="137"/>
      <c r="BQ2576" s="137"/>
      <c r="BR2576" s="137"/>
      <c r="BS2576" s="137"/>
      <c r="BT2576" s="137"/>
      <c r="BU2576" s="137"/>
      <c r="BV2576" s="137"/>
      <c r="BW2576" s="137"/>
      <c r="BX2576" s="137"/>
      <c r="BY2576" s="137"/>
      <c r="BZ2576" s="137"/>
      <c r="CA2576" s="137"/>
      <c r="CB2576" s="137"/>
    </row>
    <row r="2577" spans="1:97" s="16" customFormat="1" ht="2.25" customHeight="1">
      <c r="A2577" s="265"/>
      <c r="B2577" s="975"/>
      <c r="C2577" s="976"/>
      <c r="D2577" s="977"/>
      <c r="E2577" s="350"/>
      <c r="F2577" s="351"/>
      <c r="G2577" s="342"/>
      <c r="H2577" s="342"/>
      <c r="I2577" s="342"/>
      <c r="J2577" s="342"/>
      <c r="K2577" s="342"/>
      <c r="L2577" s="342"/>
      <c r="M2577" s="342"/>
      <c r="N2577" s="342"/>
      <c r="O2577" s="342"/>
      <c r="P2577" s="342"/>
      <c r="Q2577" s="342"/>
      <c r="R2577" s="342"/>
      <c r="S2577" s="342"/>
      <c r="T2577" s="342"/>
      <c r="U2577" s="342"/>
      <c r="V2577" s="342"/>
      <c r="W2577" s="342"/>
      <c r="X2577" s="342"/>
      <c r="Y2577" s="342"/>
      <c r="Z2577" s="342"/>
      <c r="AA2577" s="342"/>
      <c r="AB2577" s="342"/>
      <c r="AC2577" s="342"/>
      <c r="AD2577" s="342"/>
      <c r="AE2577" s="342"/>
      <c r="AF2577" s="342"/>
      <c r="AG2577" s="342"/>
      <c r="AH2577" s="342"/>
      <c r="AI2577" s="342"/>
      <c r="AJ2577" s="342"/>
      <c r="AK2577" s="342"/>
      <c r="AL2577" s="342"/>
      <c r="AM2577" s="342"/>
      <c r="AN2577" s="342"/>
      <c r="AO2577" s="342"/>
      <c r="AP2577" s="342"/>
      <c r="AQ2577" s="342"/>
      <c r="AR2577" s="342"/>
      <c r="AS2577" s="342"/>
      <c r="AT2577" s="342"/>
      <c r="AU2577" s="342"/>
      <c r="AV2577" s="342"/>
      <c r="AW2577" s="342"/>
      <c r="AX2577" s="342"/>
      <c r="AY2577" s="342"/>
      <c r="AZ2577" s="342"/>
      <c r="BA2577" s="342"/>
      <c r="BB2577" s="342"/>
      <c r="BC2577" s="342"/>
      <c r="BD2577" s="342"/>
      <c r="BE2577" s="342"/>
      <c r="BF2577" s="343"/>
      <c r="BG2577" s="905"/>
      <c r="BH2577" s="906"/>
      <c r="BI2577" s="906"/>
      <c r="BJ2577" s="906"/>
      <c r="BK2577" s="906"/>
      <c r="BL2577" s="907"/>
      <c r="BM2577" s="137"/>
      <c r="BN2577" s="137"/>
      <c r="BO2577" s="137"/>
      <c r="BP2577" s="137"/>
      <c r="BQ2577" s="137"/>
      <c r="BR2577" s="137"/>
      <c r="BS2577" s="137"/>
      <c r="BT2577" s="137"/>
      <c r="BU2577" s="137"/>
      <c r="BV2577" s="137"/>
      <c r="BW2577" s="137"/>
      <c r="BX2577" s="137"/>
      <c r="BY2577" s="137"/>
      <c r="BZ2577" s="137"/>
      <c r="CA2577" s="137"/>
      <c r="CB2577" s="137"/>
    </row>
    <row r="2578" spans="1:97" s="329" customFormat="1" ht="12.75" customHeight="1">
      <c r="A2578" s="263"/>
      <c r="B2578" s="969" t="s">
        <v>33</v>
      </c>
      <c r="C2578" s="970"/>
      <c r="D2578" s="971"/>
      <c r="E2578" s="881" t="s">
        <v>598</v>
      </c>
      <c r="F2578" s="882"/>
      <c r="G2578" s="882"/>
      <c r="H2578" s="882"/>
      <c r="I2578" s="882"/>
      <c r="J2578" s="882"/>
      <c r="K2578" s="882"/>
      <c r="L2578" s="882"/>
      <c r="M2578" s="882"/>
      <c r="N2578" s="882"/>
      <c r="O2578" s="882"/>
      <c r="P2578" s="882"/>
      <c r="Q2578" s="882"/>
      <c r="R2578" s="882"/>
      <c r="S2578" s="882"/>
      <c r="T2578" s="882"/>
      <c r="U2578" s="882"/>
      <c r="V2578" s="882"/>
      <c r="W2578" s="882"/>
      <c r="X2578" s="882"/>
      <c r="Y2578" s="882"/>
      <c r="Z2578" s="882"/>
      <c r="AA2578" s="882"/>
      <c r="AB2578" s="882"/>
      <c r="AC2578" s="882"/>
      <c r="AD2578" s="882"/>
      <c r="AE2578" s="882"/>
      <c r="AF2578" s="882"/>
      <c r="AG2578" s="882"/>
      <c r="AH2578" s="882"/>
      <c r="AI2578" s="882"/>
      <c r="AJ2578" s="882"/>
      <c r="AK2578" s="882"/>
      <c r="AL2578" s="882"/>
      <c r="AM2578" s="882"/>
      <c r="AN2578" s="882"/>
      <c r="AO2578" s="882"/>
      <c r="AP2578" s="882"/>
      <c r="AQ2578" s="882"/>
      <c r="AR2578" s="882"/>
      <c r="AS2578" s="882"/>
      <c r="AT2578" s="882"/>
      <c r="AU2578" s="882"/>
      <c r="AV2578" s="882"/>
      <c r="AW2578" s="882"/>
      <c r="AX2578" s="882"/>
      <c r="AY2578" s="882"/>
      <c r="AZ2578" s="882"/>
      <c r="BA2578" s="882"/>
      <c r="BB2578" s="882"/>
      <c r="BC2578" s="882"/>
      <c r="BD2578" s="882"/>
      <c r="BE2578" s="882"/>
      <c r="BF2578" s="891"/>
      <c r="BG2578" s="899"/>
      <c r="BH2578" s="900"/>
      <c r="BI2578" s="900"/>
      <c r="BJ2578" s="900"/>
      <c r="BK2578" s="900"/>
      <c r="BL2578" s="901"/>
    </row>
    <row r="2579" spans="1:97" s="801" customFormat="1" ht="12.75" customHeight="1">
      <c r="A2579" s="263"/>
      <c r="B2579" s="972"/>
      <c r="C2579" s="973"/>
      <c r="D2579" s="974"/>
      <c r="E2579" s="1027"/>
      <c r="F2579" s="886"/>
      <c r="G2579" s="886"/>
      <c r="H2579" s="886"/>
      <c r="I2579" s="886"/>
      <c r="J2579" s="886"/>
      <c r="K2579" s="886"/>
      <c r="L2579" s="886"/>
      <c r="M2579" s="886"/>
      <c r="N2579" s="886"/>
      <c r="O2579" s="886"/>
      <c r="P2579" s="886"/>
      <c r="Q2579" s="886"/>
      <c r="R2579" s="886"/>
      <c r="S2579" s="886"/>
      <c r="T2579" s="886"/>
      <c r="U2579" s="886"/>
      <c r="V2579" s="886"/>
      <c r="W2579" s="886"/>
      <c r="X2579" s="886"/>
      <c r="Y2579" s="886"/>
      <c r="Z2579" s="886"/>
      <c r="AA2579" s="886"/>
      <c r="AB2579" s="886"/>
      <c r="AC2579" s="886"/>
      <c r="AD2579" s="886"/>
      <c r="AE2579" s="886"/>
      <c r="AF2579" s="886"/>
      <c r="AG2579" s="886"/>
      <c r="AH2579" s="886"/>
      <c r="AI2579" s="886"/>
      <c r="AJ2579" s="886"/>
      <c r="AK2579" s="886"/>
      <c r="AL2579" s="886"/>
      <c r="AM2579" s="886"/>
      <c r="AN2579" s="886"/>
      <c r="AO2579" s="886"/>
      <c r="AP2579" s="886"/>
      <c r="AQ2579" s="886"/>
      <c r="AR2579" s="886"/>
      <c r="AS2579" s="886"/>
      <c r="AT2579" s="886"/>
      <c r="AU2579" s="886"/>
      <c r="AV2579" s="886"/>
      <c r="AW2579" s="886"/>
      <c r="AX2579" s="886"/>
      <c r="AY2579" s="886"/>
      <c r="AZ2579" s="886"/>
      <c r="BA2579" s="886"/>
      <c r="BB2579" s="886"/>
      <c r="BC2579" s="886"/>
      <c r="BD2579" s="886"/>
      <c r="BE2579" s="886"/>
      <c r="BF2579" s="919"/>
      <c r="BG2579" s="902"/>
      <c r="BH2579" s="903"/>
      <c r="BI2579" s="903"/>
      <c r="BJ2579" s="903"/>
      <c r="BK2579" s="903"/>
      <c r="BL2579" s="904"/>
    </row>
    <row r="2580" spans="1:97" s="329" customFormat="1" ht="12.75" customHeight="1">
      <c r="A2580" s="263"/>
      <c r="B2580" s="975"/>
      <c r="C2580" s="976"/>
      <c r="D2580" s="977"/>
      <c r="E2580" s="883"/>
      <c r="F2580" s="884"/>
      <c r="G2580" s="884"/>
      <c r="H2580" s="884"/>
      <c r="I2580" s="884"/>
      <c r="J2580" s="884"/>
      <c r="K2580" s="884"/>
      <c r="L2580" s="884"/>
      <c r="M2580" s="884"/>
      <c r="N2580" s="884"/>
      <c r="O2580" s="884"/>
      <c r="P2580" s="884"/>
      <c r="Q2580" s="884"/>
      <c r="R2580" s="884"/>
      <c r="S2580" s="884"/>
      <c r="T2580" s="884"/>
      <c r="U2580" s="884"/>
      <c r="V2580" s="884"/>
      <c r="W2580" s="884"/>
      <c r="X2580" s="884"/>
      <c r="Y2580" s="884"/>
      <c r="Z2580" s="884"/>
      <c r="AA2580" s="884"/>
      <c r="AB2580" s="884"/>
      <c r="AC2580" s="884"/>
      <c r="AD2580" s="884"/>
      <c r="AE2580" s="884"/>
      <c r="AF2580" s="884"/>
      <c r="AG2580" s="884"/>
      <c r="AH2580" s="884"/>
      <c r="AI2580" s="884"/>
      <c r="AJ2580" s="884"/>
      <c r="AK2580" s="884"/>
      <c r="AL2580" s="884"/>
      <c r="AM2580" s="884"/>
      <c r="AN2580" s="884"/>
      <c r="AO2580" s="884"/>
      <c r="AP2580" s="884"/>
      <c r="AQ2580" s="884"/>
      <c r="AR2580" s="884"/>
      <c r="AS2580" s="884"/>
      <c r="AT2580" s="884"/>
      <c r="AU2580" s="884"/>
      <c r="AV2580" s="884"/>
      <c r="AW2580" s="884"/>
      <c r="AX2580" s="884"/>
      <c r="AY2580" s="884"/>
      <c r="AZ2580" s="884"/>
      <c r="BA2580" s="884"/>
      <c r="BB2580" s="884"/>
      <c r="BC2580" s="884"/>
      <c r="BD2580" s="884"/>
      <c r="BE2580" s="884"/>
      <c r="BF2580" s="892"/>
      <c r="BG2580" s="905"/>
      <c r="BH2580" s="906"/>
      <c r="BI2580" s="906"/>
      <c r="BJ2580" s="906"/>
      <c r="BK2580" s="906"/>
      <c r="BL2580" s="907"/>
    </row>
    <row r="2581" spans="1:97" s="329" customFormat="1" ht="12.75" customHeight="1">
      <c r="A2581" s="263"/>
      <c r="B2581" s="969" t="s">
        <v>34</v>
      </c>
      <c r="C2581" s="970"/>
      <c r="D2581" s="971"/>
      <c r="E2581" s="881" t="s">
        <v>569</v>
      </c>
      <c r="F2581" s="882"/>
      <c r="G2581" s="882"/>
      <c r="H2581" s="882"/>
      <c r="I2581" s="882"/>
      <c r="J2581" s="882"/>
      <c r="K2581" s="882"/>
      <c r="L2581" s="882"/>
      <c r="M2581" s="882"/>
      <c r="N2581" s="882"/>
      <c r="O2581" s="882"/>
      <c r="P2581" s="882"/>
      <c r="Q2581" s="882"/>
      <c r="R2581" s="882"/>
      <c r="S2581" s="882"/>
      <c r="T2581" s="882"/>
      <c r="U2581" s="882"/>
      <c r="V2581" s="882"/>
      <c r="W2581" s="882"/>
      <c r="X2581" s="882"/>
      <c r="Y2581" s="882"/>
      <c r="Z2581" s="882"/>
      <c r="AA2581" s="882"/>
      <c r="AB2581" s="882"/>
      <c r="AC2581" s="882"/>
      <c r="AD2581" s="882"/>
      <c r="AE2581" s="882"/>
      <c r="AF2581" s="882"/>
      <c r="AG2581" s="882"/>
      <c r="AH2581" s="882"/>
      <c r="AI2581" s="882"/>
      <c r="AJ2581" s="882"/>
      <c r="AK2581" s="882"/>
      <c r="AL2581" s="882"/>
      <c r="AM2581" s="882"/>
      <c r="AN2581" s="882"/>
      <c r="AO2581" s="882"/>
      <c r="AP2581" s="882"/>
      <c r="AQ2581" s="882"/>
      <c r="AR2581" s="882"/>
      <c r="AS2581" s="882"/>
      <c r="AT2581" s="882"/>
      <c r="AU2581" s="882"/>
      <c r="AV2581" s="882"/>
      <c r="AW2581" s="882"/>
      <c r="AX2581" s="882"/>
      <c r="AY2581" s="882"/>
      <c r="AZ2581" s="882"/>
      <c r="BA2581" s="882"/>
      <c r="BB2581" s="882"/>
      <c r="BC2581" s="882"/>
      <c r="BD2581" s="882"/>
      <c r="BE2581" s="882"/>
      <c r="BF2581" s="891"/>
      <c r="BG2581" s="899"/>
      <c r="BH2581" s="900"/>
      <c r="BI2581" s="900"/>
      <c r="BJ2581" s="900"/>
      <c r="BK2581" s="900"/>
      <c r="BL2581" s="901"/>
    </row>
    <row r="2582" spans="1:97" s="329" customFormat="1" ht="12.75" customHeight="1">
      <c r="A2582" s="263"/>
      <c r="B2582" s="975"/>
      <c r="C2582" s="976"/>
      <c r="D2582" s="977"/>
      <c r="E2582" s="883"/>
      <c r="F2582" s="884"/>
      <c r="G2582" s="884"/>
      <c r="H2582" s="884"/>
      <c r="I2582" s="884"/>
      <c r="J2582" s="884"/>
      <c r="K2582" s="884"/>
      <c r="L2582" s="884"/>
      <c r="M2582" s="884"/>
      <c r="N2582" s="884"/>
      <c r="O2582" s="884"/>
      <c r="P2582" s="884"/>
      <c r="Q2582" s="884"/>
      <c r="R2582" s="884"/>
      <c r="S2582" s="884"/>
      <c r="T2582" s="884"/>
      <c r="U2582" s="884"/>
      <c r="V2582" s="884"/>
      <c r="W2582" s="884"/>
      <c r="X2582" s="884"/>
      <c r="Y2582" s="884"/>
      <c r="Z2582" s="884"/>
      <c r="AA2582" s="884"/>
      <c r="AB2582" s="884"/>
      <c r="AC2582" s="884"/>
      <c r="AD2582" s="884"/>
      <c r="AE2582" s="884"/>
      <c r="AF2582" s="884"/>
      <c r="AG2582" s="884"/>
      <c r="AH2582" s="884"/>
      <c r="AI2582" s="884"/>
      <c r="AJ2582" s="884"/>
      <c r="AK2582" s="884"/>
      <c r="AL2582" s="884"/>
      <c r="AM2582" s="884"/>
      <c r="AN2582" s="884"/>
      <c r="AO2582" s="884"/>
      <c r="AP2582" s="884"/>
      <c r="AQ2582" s="884"/>
      <c r="AR2582" s="884"/>
      <c r="AS2582" s="884"/>
      <c r="AT2582" s="884"/>
      <c r="AU2582" s="884"/>
      <c r="AV2582" s="884"/>
      <c r="AW2582" s="884"/>
      <c r="AX2582" s="884"/>
      <c r="AY2582" s="884"/>
      <c r="AZ2582" s="884"/>
      <c r="BA2582" s="884"/>
      <c r="BB2582" s="884"/>
      <c r="BC2582" s="884"/>
      <c r="BD2582" s="884"/>
      <c r="BE2582" s="884"/>
      <c r="BF2582" s="892"/>
      <c r="BG2582" s="905"/>
      <c r="BH2582" s="906"/>
      <c r="BI2582" s="906"/>
      <c r="BJ2582" s="906"/>
      <c r="BK2582" s="906"/>
      <c r="BL2582" s="907"/>
    </row>
    <row r="2583" spans="1:97" ht="12.75" customHeight="1">
      <c r="A2583" s="263"/>
      <c r="B2583" s="969" t="s">
        <v>35</v>
      </c>
      <c r="C2583" s="970"/>
      <c r="D2583" s="971"/>
      <c r="E2583" s="881" t="s">
        <v>568</v>
      </c>
      <c r="F2583" s="882"/>
      <c r="G2583" s="882"/>
      <c r="H2583" s="882"/>
      <c r="I2583" s="882"/>
      <c r="J2583" s="882"/>
      <c r="K2583" s="882"/>
      <c r="L2583" s="882"/>
      <c r="M2583" s="882"/>
      <c r="N2583" s="882"/>
      <c r="O2583" s="882"/>
      <c r="P2583" s="882"/>
      <c r="Q2583" s="882"/>
      <c r="R2583" s="882"/>
      <c r="S2583" s="882"/>
      <c r="T2583" s="882"/>
      <c r="U2583" s="882"/>
      <c r="V2583" s="882"/>
      <c r="W2583" s="882"/>
      <c r="X2583" s="882"/>
      <c r="Y2583" s="882"/>
      <c r="Z2583" s="882"/>
      <c r="AA2583" s="882"/>
      <c r="AB2583" s="882"/>
      <c r="AC2583" s="882"/>
      <c r="AD2583" s="882"/>
      <c r="AE2583" s="882"/>
      <c r="AF2583" s="882"/>
      <c r="AG2583" s="882"/>
      <c r="AH2583" s="882"/>
      <c r="AI2583" s="882"/>
      <c r="AJ2583" s="882"/>
      <c r="AK2583" s="882"/>
      <c r="AL2583" s="882"/>
      <c r="AM2583" s="882"/>
      <c r="AN2583" s="882"/>
      <c r="AO2583" s="882"/>
      <c r="AP2583" s="882"/>
      <c r="AQ2583" s="882"/>
      <c r="AR2583" s="882"/>
      <c r="AS2583" s="882"/>
      <c r="AT2583" s="882"/>
      <c r="AU2583" s="882"/>
      <c r="AV2583" s="882"/>
      <c r="AW2583" s="882"/>
      <c r="AX2583" s="882"/>
      <c r="AY2583" s="882"/>
      <c r="AZ2583" s="882"/>
      <c r="BA2583" s="882"/>
      <c r="BB2583" s="882"/>
      <c r="BC2583" s="882"/>
      <c r="BD2583" s="882"/>
      <c r="BE2583" s="882"/>
      <c r="BF2583" s="891"/>
      <c r="BG2583" s="899"/>
      <c r="BH2583" s="900"/>
      <c r="BI2583" s="900"/>
      <c r="BJ2583" s="900"/>
      <c r="BK2583" s="900"/>
      <c r="BL2583" s="901"/>
      <c r="BM2583" s="44"/>
      <c r="BN2583" s="44"/>
      <c r="BO2583" s="44"/>
      <c r="BP2583" s="44"/>
      <c r="BQ2583" s="44"/>
      <c r="BR2583" s="44"/>
      <c r="BS2583" s="44"/>
      <c r="BT2583" s="44"/>
      <c r="BU2583" s="44"/>
      <c r="BV2583" s="44"/>
      <c r="BW2583" s="44"/>
      <c r="BX2583" s="44"/>
      <c r="BY2583" s="44"/>
      <c r="BZ2583" s="44"/>
      <c r="CA2583" s="44"/>
      <c r="CB2583" s="44"/>
    </row>
    <row r="2584" spans="1:97" ht="12.75" customHeight="1">
      <c r="A2584" s="263"/>
      <c r="B2584" s="972"/>
      <c r="C2584" s="973"/>
      <c r="D2584" s="974"/>
      <c r="E2584" s="1027"/>
      <c r="F2584" s="886"/>
      <c r="G2584" s="886"/>
      <c r="H2584" s="886"/>
      <c r="I2584" s="886"/>
      <c r="J2584" s="886"/>
      <c r="K2584" s="886"/>
      <c r="L2584" s="886"/>
      <c r="M2584" s="886"/>
      <c r="N2584" s="886"/>
      <c r="O2584" s="886"/>
      <c r="P2584" s="886"/>
      <c r="Q2584" s="886"/>
      <c r="R2584" s="886"/>
      <c r="S2584" s="886"/>
      <c r="T2584" s="886"/>
      <c r="U2584" s="886"/>
      <c r="V2584" s="886"/>
      <c r="W2584" s="886"/>
      <c r="X2584" s="886"/>
      <c r="Y2584" s="886"/>
      <c r="Z2584" s="886"/>
      <c r="AA2584" s="886"/>
      <c r="AB2584" s="886"/>
      <c r="AC2584" s="886"/>
      <c r="AD2584" s="886"/>
      <c r="AE2584" s="886"/>
      <c r="AF2584" s="886"/>
      <c r="AG2584" s="886"/>
      <c r="AH2584" s="886"/>
      <c r="AI2584" s="886"/>
      <c r="AJ2584" s="886"/>
      <c r="AK2584" s="886"/>
      <c r="AL2584" s="886"/>
      <c r="AM2584" s="886"/>
      <c r="AN2584" s="886"/>
      <c r="AO2584" s="886"/>
      <c r="AP2584" s="886"/>
      <c r="AQ2584" s="886"/>
      <c r="AR2584" s="886"/>
      <c r="AS2584" s="886"/>
      <c r="AT2584" s="886"/>
      <c r="AU2584" s="886"/>
      <c r="AV2584" s="886"/>
      <c r="AW2584" s="886"/>
      <c r="AX2584" s="886"/>
      <c r="AY2584" s="886"/>
      <c r="AZ2584" s="886"/>
      <c r="BA2584" s="886"/>
      <c r="BB2584" s="886"/>
      <c r="BC2584" s="886"/>
      <c r="BD2584" s="886"/>
      <c r="BE2584" s="886"/>
      <c r="BF2584" s="919"/>
      <c r="BG2584" s="902"/>
      <c r="BH2584" s="903"/>
      <c r="BI2584" s="903"/>
      <c r="BJ2584" s="903"/>
      <c r="BK2584" s="903"/>
      <c r="BL2584" s="904"/>
      <c r="BM2584" s="44"/>
      <c r="BN2584" s="44"/>
      <c r="BO2584" s="44"/>
      <c r="BP2584" s="44"/>
      <c r="BQ2584" s="44"/>
      <c r="BR2584" s="44"/>
      <c r="BS2584" s="44"/>
      <c r="BT2584" s="44"/>
      <c r="BU2584" s="44"/>
      <c r="BV2584" s="44"/>
      <c r="BW2584" s="44"/>
      <c r="BX2584" s="44"/>
      <c r="BY2584" s="44"/>
      <c r="BZ2584" s="44"/>
      <c r="CA2584" s="44"/>
      <c r="CB2584" s="44"/>
    </row>
    <row r="2585" spans="1:97" s="329" customFormat="1" ht="12.75" customHeight="1">
      <c r="A2585" s="263"/>
      <c r="B2585" s="972"/>
      <c r="C2585" s="973"/>
      <c r="D2585" s="974"/>
      <c r="E2585" s="1035" t="s">
        <v>1</v>
      </c>
      <c r="F2585" s="1036"/>
      <c r="G2585" s="989" t="s">
        <v>557</v>
      </c>
      <c r="H2585" s="989"/>
      <c r="I2585" s="989"/>
      <c r="J2585" s="989"/>
      <c r="K2585" s="989"/>
      <c r="L2585" s="989"/>
      <c r="M2585" s="989"/>
      <c r="N2585" s="989"/>
      <c r="O2585" s="989"/>
      <c r="P2585" s="989"/>
      <c r="Q2585" s="989"/>
      <c r="R2585" s="989"/>
      <c r="S2585" s="989"/>
      <c r="T2585" s="989"/>
      <c r="U2585" s="989"/>
      <c r="V2585" s="989"/>
      <c r="W2585" s="989"/>
      <c r="X2585" s="989"/>
      <c r="Y2585" s="989"/>
      <c r="Z2585" s="989"/>
      <c r="AA2585" s="989"/>
      <c r="AB2585" s="989"/>
      <c r="AC2585" s="989"/>
      <c r="AD2585" s="989"/>
      <c r="AE2585" s="989"/>
      <c r="AF2585" s="989"/>
      <c r="AG2585" s="989"/>
      <c r="AH2585" s="989"/>
      <c r="AI2585" s="989"/>
      <c r="AJ2585" s="989"/>
      <c r="AK2585" s="989"/>
      <c r="AL2585" s="989"/>
      <c r="AM2585" s="989"/>
      <c r="AN2585" s="989"/>
      <c r="AO2585" s="989"/>
      <c r="AP2585" s="989"/>
      <c r="AQ2585" s="989"/>
      <c r="AR2585" s="989"/>
      <c r="AS2585" s="989"/>
      <c r="AT2585" s="989"/>
      <c r="AU2585" s="989"/>
      <c r="AV2585" s="989"/>
      <c r="AW2585" s="989"/>
      <c r="AX2585" s="989"/>
      <c r="AY2585" s="989"/>
      <c r="AZ2585" s="989"/>
      <c r="BA2585" s="989"/>
      <c r="BB2585" s="989"/>
      <c r="BC2585" s="989"/>
      <c r="BD2585" s="989"/>
      <c r="BE2585" s="989"/>
      <c r="BF2585" s="990"/>
      <c r="BG2585" s="902"/>
      <c r="BH2585" s="903"/>
      <c r="BI2585" s="903"/>
      <c r="BJ2585" s="903"/>
      <c r="BK2585" s="903"/>
      <c r="BL2585" s="904"/>
    </row>
    <row r="2586" spans="1:97" s="329" customFormat="1" ht="7.5" customHeight="1">
      <c r="A2586" s="263"/>
      <c r="B2586" s="975"/>
      <c r="C2586" s="976"/>
      <c r="D2586" s="977"/>
      <c r="E2586" s="200"/>
      <c r="F2586" s="31"/>
      <c r="G2586" s="31"/>
      <c r="H2586" s="31"/>
      <c r="I2586" s="31"/>
      <c r="J2586" s="31"/>
      <c r="K2586" s="31"/>
      <c r="L2586" s="31"/>
      <c r="M2586" s="31"/>
      <c r="N2586" s="31"/>
      <c r="O2586" s="31"/>
      <c r="P2586" s="31"/>
      <c r="Q2586" s="31"/>
      <c r="R2586" s="31"/>
      <c r="S2586" s="31"/>
      <c r="T2586" s="31"/>
      <c r="U2586" s="31"/>
      <c r="V2586" s="31"/>
      <c r="W2586" s="31"/>
      <c r="X2586" s="31"/>
      <c r="Y2586" s="31"/>
      <c r="Z2586" s="31"/>
      <c r="AA2586" s="31"/>
      <c r="AB2586" s="31"/>
      <c r="AC2586" s="31"/>
      <c r="AD2586" s="31"/>
      <c r="AE2586" s="31"/>
      <c r="AF2586" s="31"/>
      <c r="AG2586" s="31"/>
      <c r="AH2586" s="31"/>
      <c r="AI2586" s="31"/>
      <c r="AJ2586" s="31"/>
      <c r="AK2586" s="31"/>
      <c r="AL2586" s="31"/>
      <c r="AM2586" s="31"/>
      <c r="AN2586" s="31"/>
      <c r="AO2586" s="31"/>
      <c r="AP2586" s="31"/>
      <c r="AQ2586" s="31"/>
      <c r="AR2586" s="31"/>
      <c r="AS2586" s="31"/>
      <c r="AT2586" s="31"/>
      <c r="AU2586" s="31"/>
      <c r="AV2586" s="31"/>
      <c r="AW2586" s="31"/>
      <c r="AX2586" s="31"/>
      <c r="AY2586" s="31"/>
      <c r="AZ2586" s="31"/>
      <c r="BA2586" s="31"/>
      <c r="BB2586" s="31"/>
      <c r="BC2586" s="31"/>
      <c r="BD2586" s="31"/>
      <c r="BE2586" s="31"/>
      <c r="BF2586" s="201"/>
      <c r="BG2586" s="905"/>
      <c r="BH2586" s="906"/>
      <c r="BI2586" s="906"/>
      <c r="BJ2586" s="906"/>
      <c r="BK2586" s="906"/>
      <c r="BL2586" s="907"/>
    </row>
    <row r="2587" spans="1:97" s="827" customFormat="1" ht="9.75" customHeight="1">
      <c r="BG2587" s="828"/>
      <c r="BH2587" s="828"/>
      <c r="BI2587" s="828"/>
      <c r="BJ2587" s="828"/>
      <c r="BK2587" s="828"/>
      <c r="BL2587" s="829"/>
      <c r="BM2587" s="829"/>
      <c r="BN2587" s="829"/>
      <c r="BO2587" s="829"/>
      <c r="BP2587" s="829"/>
      <c r="BQ2587" s="829"/>
      <c r="BR2587" s="829"/>
      <c r="BS2587" s="829"/>
      <c r="BT2587" s="829"/>
      <c r="BU2587" s="829"/>
      <c r="BV2587" s="829"/>
      <c r="BW2587" s="829"/>
      <c r="BX2587" s="829"/>
      <c r="BY2587" s="829"/>
      <c r="BZ2587" s="829"/>
      <c r="CA2587" s="829"/>
    </row>
    <row r="2588" spans="1:97" s="830" customFormat="1" ht="12.75" customHeight="1">
      <c r="B2588" s="831"/>
      <c r="C2588" s="831"/>
      <c r="D2588" s="831"/>
      <c r="E2588" s="858" t="s">
        <v>1513</v>
      </c>
      <c r="F2588" s="859"/>
      <c r="G2588" s="859"/>
      <c r="H2588" s="859"/>
      <c r="I2588" s="859"/>
      <c r="J2588" s="859"/>
      <c r="K2588" s="859"/>
      <c r="L2588" s="859"/>
      <c r="M2588" s="859"/>
      <c r="N2588" s="859"/>
      <c r="O2588" s="859"/>
      <c r="P2588" s="859"/>
      <c r="Q2588" s="859"/>
      <c r="R2588" s="859"/>
      <c r="S2588" s="859"/>
      <c r="T2588" s="859"/>
      <c r="U2588" s="859"/>
      <c r="V2588" s="859"/>
      <c r="W2588" s="859"/>
      <c r="X2588" s="859"/>
      <c r="Y2588" s="859"/>
      <c r="Z2588" s="859"/>
      <c r="AA2588" s="859"/>
      <c r="AB2588" s="859"/>
      <c r="AC2588" s="859"/>
      <c r="AD2588" s="859"/>
      <c r="AE2588" s="860"/>
      <c r="AF2588" s="864"/>
      <c r="AG2588" s="865"/>
      <c r="AH2588" s="865"/>
      <c r="AI2588" s="865"/>
      <c r="AJ2588" s="865"/>
      <c r="AK2588" s="865"/>
      <c r="AL2588" s="865"/>
      <c r="AM2588" s="865"/>
      <c r="AN2588" s="865"/>
      <c r="AO2588" s="865"/>
      <c r="AP2588" s="866"/>
      <c r="AQ2588" s="870"/>
      <c r="AR2588" s="870"/>
      <c r="AS2588" s="870"/>
      <c r="AT2588" s="870"/>
      <c r="AU2588" s="870"/>
      <c r="AV2588" s="870"/>
      <c r="AW2588" s="870"/>
      <c r="AX2588" s="870"/>
      <c r="AY2588" s="870"/>
      <c r="AZ2588" s="870"/>
      <c r="BA2588" s="870"/>
      <c r="BB2588" s="870"/>
      <c r="BC2588" s="870"/>
      <c r="BD2588" s="870"/>
      <c r="BE2588" s="870"/>
      <c r="BF2588" s="870"/>
      <c r="BG2588" s="832"/>
      <c r="BH2588" s="832"/>
      <c r="BI2588" s="832"/>
      <c r="BJ2588" s="832"/>
      <c r="BK2588" s="832"/>
      <c r="BL2588" s="832"/>
      <c r="BM2588" s="857" t="s">
        <v>82</v>
      </c>
      <c r="BN2588" s="857"/>
      <c r="BO2588" s="857"/>
      <c r="BP2588" s="857"/>
      <c r="BQ2588" s="857"/>
      <c r="BR2588" s="857"/>
      <c r="BS2588" s="857"/>
      <c r="BT2588" s="857"/>
      <c r="BU2588" s="857"/>
      <c r="BV2588" s="857"/>
      <c r="BW2588" s="857"/>
      <c r="BX2588" s="832"/>
      <c r="BY2588" s="832"/>
      <c r="BZ2588" s="832"/>
      <c r="CA2588" s="832"/>
      <c r="CB2588" s="832"/>
      <c r="CC2588" s="832"/>
      <c r="CD2588" s="832"/>
      <c r="CE2588" s="832"/>
      <c r="CF2588" s="832"/>
      <c r="CG2588" s="832"/>
      <c r="CH2588" s="832"/>
      <c r="CK2588" s="833"/>
      <c r="CL2588" s="834"/>
      <c r="CM2588" s="834"/>
      <c r="CN2588" s="834"/>
      <c r="CO2588" s="834"/>
      <c r="CP2588" s="834"/>
      <c r="CQ2588" s="834"/>
      <c r="CR2588" s="834"/>
      <c r="CS2588" s="834"/>
    </row>
    <row r="2589" spans="1:97" s="830" customFormat="1" ht="12.75" customHeight="1">
      <c r="B2589" s="831"/>
      <c r="C2589" s="831"/>
      <c r="D2589" s="831"/>
      <c r="E2589" s="861"/>
      <c r="F2589" s="862"/>
      <c r="G2589" s="862"/>
      <c r="H2589" s="862"/>
      <c r="I2589" s="862"/>
      <c r="J2589" s="862"/>
      <c r="K2589" s="862"/>
      <c r="L2589" s="862"/>
      <c r="M2589" s="862"/>
      <c r="N2589" s="862"/>
      <c r="O2589" s="862"/>
      <c r="P2589" s="862"/>
      <c r="Q2589" s="862"/>
      <c r="R2589" s="862"/>
      <c r="S2589" s="862"/>
      <c r="T2589" s="862"/>
      <c r="U2589" s="862"/>
      <c r="V2589" s="862"/>
      <c r="W2589" s="862"/>
      <c r="X2589" s="862"/>
      <c r="Y2589" s="862"/>
      <c r="Z2589" s="862"/>
      <c r="AA2589" s="862"/>
      <c r="AB2589" s="862"/>
      <c r="AC2589" s="862"/>
      <c r="AD2589" s="862"/>
      <c r="AE2589" s="863"/>
      <c r="AF2589" s="867"/>
      <c r="AG2589" s="868"/>
      <c r="AH2589" s="868"/>
      <c r="AI2589" s="868"/>
      <c r="AJ2589" s="868"/>
      <c r="AK2589" s="868"/>
      <c r="AL2589" s="868"/>
      <c r="AM2589" s="868"/>
      <c r="AN2589" s="868"/>
      <c r="AO2589" s="868"/>
      <c r="AP2589" s="869"/>
      <c r="AQ2589" s="870"/>
      <c r="AR2589" s="870"/>
      <c r="AS2589" s="870"/>
      <c r="AT2589" s="870"/>
      <c r="AU2589" s="870"/>
      <c r="AV2589" s="870"/>
      <c r="AW2589" s="870"/>
      <c r="AX2589" s="870"/>
      <c r="AY2589" s="870"/>
      <c r="AZ2589" s="870"/>
      <c r="BA2589" s="870"/>
      <c r="BB2589" s="870"/>
      <c r="BC2589" s="870"/>
      <c r="BD2589" s="870"/>
      <c r="BE2589" s="870"/>
      <c r="BF2589" s="870"/>
      <c r="BG2589" s="832"/>
      <c r="BH2589" s="832"/>
      <c r="BI2589" s="832"/>
      <c r="BJ2589" s="832"/>
      <c r="BK2589" s="832"/>
      <c r="BL2589" s="832"/>
      <c r="BM2589" s="832"/>
      <c r="BN2589" s="832"/>
      <c r="BO2589" s="832"/>
      <c r="BP2589" s="832"/>
      <c r="BQ2589" s="832"/>
      <c r="BR2589" s="832"/>
      <c r="BS2589" s="832"/>
      <c r="BT2589" s="832"/>
      <c r="BU2589" s="832"/>
      <c r="BV2589" s="832"/>
      <c r="BW2589" s="832"/>
      <c r="BX2589" s="832"/>
      <c r="BY2589" s="832"/>
      <c r="BZ2589" s="832"/>
      <c r="CA2589" s="832"/>
      <c r="CB2589" s="832"/>
      <c r="CC2589" s="832"/>
      <c r="CD2589" s="832"/>
      <c r="CE2589" s="832"/>
      <c r="CF2589" s="832"/>
      <c r="CG2589" s="832"/>
      <c r="CH2589" s="832"/>
      <c r="CK2589" s="833"/>
      <c r="CL2589" s="833"/>
      <c r="CM2589" s="833"/>
      <c r="CN2589" s="833"/>
      <c r="CO2589" s="833"/>
      <c r="CP2589" s="834"/>
      <c r="CQ2589" s="834"/>
      <c r="CR2589" s="834"/>
      <c r="CS2589" s="834"/>
    </row>
    <row r="2590" spans="1:97" ht="12.75" customHeight="1">
      <c r="A2590" s="263"/>
      <c r="B2590" s="129"/>
      <c r="C2590" s="129"/>
      <c r="D2590" s="5"/>
      <c r="E2590" s="38"/>
      <c r="F2590" s="38"/>
      <c r="G2590" s="38"/>
      <c r="H2590" s="38"/>
      <c r="I2590" s="38"/>
      <c r="J2590" s="38"/>
      <c r="K2590" s="38"/>
      <c r="L2590" s="38"/>
      <c r="M2590" s="38"/>
      <c r="N2590" s="38"/>
      <c r="O2590" s="38"/>
      <c r="P2590" s="38"/>
      <c r="Q2590" s="38"/>
      <c r="R2590" s="38"/>
      <c r="S2590" s="38"/>
      <c r="T2590" s="38"/>
      <c r="U2590" s="38"/>
      <c r="V2590" s="38"/>
      <c r="W2590" s="38"/>
      <c r="X2590" s="38"/>
      <c r="Y2590" s="38"/>
      <c r="Z2590" s="38"/>
      <c r="AA2590" s="38"/>
      <c r="AB2590" s="38"/>
      <c r="AC2590" s="38"/>
      <c r="AD2590" s="38"/>
      <c r="AE2590" s="38"/>
      <c r="AF2590" s="38"/>
      <c r="AG2590" s="38"/>
      <c r="AH2590" s="38"/>
      <c r="AI2590" s="38"/>
      <c r="AJ2590" s="38"/>
      <c r="AK2590" s="38"/>
      <c r="AL2590" s="38"/>
      <c r="AM2590" s="38"/>
      <c r="AN2590" s="38"/>
      <c r="AO2590" s="38"/>
      <c r="AP2590" s="38"/>
      <c r="AQ2590" s="38"/>
      <c r="AR2590" s="38"/>
      <c r="AS2590" s="38"/>
      <c r="AT2590" s="38"/>
      <c r="AU2590" s="38"/>
      <c r="AV2590" s="38"/>
      <c r="AW2590" s="38"/>
      <c r="AX2590" s="38"/>
      <c r="AY2590" s="38"/>
      <c r="AZ2590" s="38"/>
      <c r="BA2590" s="38"/>
      <c r="BB2590" s="38"/>
      <c r="BC2590" s="38"/>
      <c r="BD2590" s="38"/>
      <c r="BE2590" s="38"/>
      <c r="BF2590" s="38"/>
      <c r="BG2590" s="87"/>
      <c r="BH2590" s="87"/>
      <c r="BI2590" s="87"/>
      <c r="BJ2590" s="87"/>
      <c r="BK2590" s="87"/>
      <c r="BL2590" s="87"/>
      <c r="BM2590" s="44"/>
      <c r="BN2590" s="44"/>
      <c r="BO2590" s="44"/>
      <c r="BP2590" s="44"/>
      <c r="BQ2590" s="44"/>
      <c r="BR2590" s="44"/>
      <c r="BS2590" s="44"/>
      <c r="BT2590" s="44"/>
      <c r="BU2590" s="44"/>
      <c r="BV2590" s="44"/>
      <c r="BW2590" s="44"/>
      <c r="BX2590" s="44"/>
      <c r="BY2590" s="44"/>
      <c r="BZ2590" s="44"/>
      <c r="CA2590" s="44"/>
      <c r="CB2590" s="44"/>
    </row>
    <row r="2591" spans="1:97" ht="19.5" customHeight="1">
      <c r="A2591" s="113" t="s">
        <v>1091</v>
      </c>
      <c r="B2591" s="90"/>
      <c r="C2591" s="90"/>
      <c r="D2591" s="11"/>
      <c r="E2591" s="12"/>
      <c r="F2591" s="12"/>
      <c r="G2591" s="12"/>
      <c r="H2591" s="12"/>
      <c r="I2591" s="12"/>
      <c r="J2591" s="12"/>
      <c r="K2591" s="12"/>
      <c r="L2591" s="12"/>
      <c r="M2591" s="12"/>
      <c r="N2591" s="12"/>
      <c r="O2591" s="12"/>
      <c r="P2591" s="12"/>
      <c r="Q2591" s="12"/>
      <c r="R2591" s="12"/>
      <c r="S2591" s="12"/>
      <c r="T2591" s="12"/>
      <c r="U2591" s="12"/>
      <c r="V2591" s="12"/>
      <c r="W2591" s="13"/>
      <c r="X2591" s="13"/>
      <c r="Y2591" s="13"/>
      <c r="Z2591" s="13"/>
      <c r="AA2591" s="13"/>
      <c r="AB2591" s="13"/>
      <c r="AC2591" s="13"/>
      <c r="AD2591" s="13"/>
      <c r="AE2591" s="13"/>
      <c r="AF2591" s="13"/>
      <c r="AG2591" s="13"/>
      <c r="AH2591" s="13"/>
      <c r="AI2591" s="13"/>
      <c r="AJ2591" s="13"/>
      <c r="AK2591" s="13"/>
      <c r="AL2591" s="13"/>
      <c r="AM2591" s="13"/>
      <c r="AN2591" s="13"/>
      <c r="AO2591" s="13"/>
      <c r="AP2591" s="13"/>
      <c r="AQ2591" s="14"/>
      <c r="AR2591" s="14"/>
      <c r="AS2591" s="14"/>
      <c r="AT2591" s="14"/>
      <c r="AU2591" s="14"/>
      <c r="AV2591" s="14"/>
      <c r="AW2591" s="14"/>
      <c r="AX2591" s="14"/>
      <c r="AY2591" s="14"/>
      <c r="AZ2591" s="14"/>
      <c r="BA2591" s="14"/>
      <c r="BB2591" s="14"/>
      <c r="BC2591" s="14"/>
      <c r="BD2591" s="14"/>
      <c r="BE2591" s="14"/>
      <c r="BF2591" s="14"/>
      <c r="BG2591" s="93"/>
      <c r="BH2591" s="93"/>
      <c r="BI2591" s="93"/>
      <c r="BJ2591" s="93"/>
      <c r="BK2591" s="93"/>
      <c r="BL2591" s="93"/>
      <c r="BM2591" s="44"/>
      <c r="BN2591" s="44"/>
      <c r="BO2591" s="44"/>
      <c r="BP2591" s="44"/>
      <c r="BQ2591" s="44"/>
      <c r="BR2591" s="44"/>
      <c r="BS2591" s="44"/>
      <c r="BT2591" s="44"/>
      <c r="BU2591" s="44"/>
      <c r="BV2591" s="44"/>
      <c r="BW2591" s="44"/>
      <c r="BX2591" s="44"/>
      <c r="BY2591" s="44"/>
      <c r="BZ2591" s="44"/>
      <c r="CA2591" s="44"/>
      <c r="CB2591" s="44"/>
    </row>
    <row r="2592" spans="1:97" ht="12.75" customHeight="1">
      <c r="A2592" s="263"/>
      <c r="B2592" s="969" t="s">
        <v>30</v>
      </c>
      <c r="C2592" s="970"/>
      <c r="D2592" s="971"/>
      <c r="E2592" s="908" t="s">
        <v>207</v>
      </c>
      <c r="F2592" s="909"/>
      <c r="G2592" s="909"/>
      <c r="H2592" s="909"/>
      <c r="I2592" s="909"/>
      <c r="J2592" s="909"/>
      <c r="K2592" s="909"/>
      <c r="L2592" s="909"/>
      <c r="M2592" s="909"/>
      <c r="N2592" s="909"/>
      <c r="O2592" s="909"/>
      <c r="P2592" s="909"/>
      <c r="Q2592" s="909"/>
      <c r="R2592" s="909"/>
      <c r="S2592" s="909"/>
      <c r="T2592" s="909"/>
      <c r="U2592" s="909"/>
      <c r="V2592" s="909"/>
      <c r="W2592" s="909"/>
      <c r="X2592" s="909"/>
      <c r="Y2592" s="909"/>
      <c r="Z2592" s="909"/>
      <c r="AA2592" s="909"/>
      <c r="AB2592" s="909"/>
      <c r="AC2592" s="909"/>
      <c r="AD2592" s="909"/>
      <c r="AE2592" s="909"/>
      <c r="AF2592" s="909"/>
      <c r="AG2592" s="909"/>
      <c r="AH2592" s="909"/>
      <c r="AI2592" s="909"/>
      <c r="AJ2592" s="909"/>
      <c r="AK2592" s="909"/>
      <c r="AL2592" s="909"/>
      <c r="AM2592" s="909"/>
      <c r="AN2592" s="909"/>
      <c r="AO2592" s="909"/>
      <c r="AP2592" s="909"/>
      <c r="AQ2592" s="909"/>
      <c r="AR2592" s="909"/>
      <c r="AS2592" s="909"/>
      <c r="AT2592" s="909"/>
      <c r="AU2592" s="909"/>
      <c r="AV2592" s="909"/>
      <c r="AW2592" s="909"/>
      <c r="AX2592" s="909"/>
      <c r="AY2592" s="909"/>
      <c r="AZ2592" s="909"/>
      <c r="BA2592" s="909"/>
      <c r="BB2592" s="909"/>
      <c r="BC2592" s="909"/>
      <c r="BD2592" s="909"/>
      <c r="BE2592" s="909"/>
      <c r="BF2592" s="910"/>
      <c r="BG2592" s="899"/>
      <c r="BH2592" s="900"/>
      <c r="BI2592" s="900"/>
      <c r="BJ2592" s="900"/>
      <c r="BK2592" s="900"/>
      <c r="BL2592" s="901"/>
      <c r="BM2592" s="44"/>
      <c r="BN2592" s="44"/>
      <c r="BO2592" s="44"/>
      <c r="BP2592" s="44"/>
      <c r="BQ2592" s="44"/>
      <c r="BR2592" s="44"/>
      <c r="BS2592" s="44"/>
      <c r="BT2592" s="44"/>
      <c r="BU2592" s="44"/>
      <c r="BV2592" s="44"/>
      <c r="BW2592" s="44"/>
      <c r="BX2592" s="44"/>
      <c r="BY2592" s="44"/>
      <c r="BZ2592" s="44"/>
      <c r="CA2592" s="44"/>
      <c r="CB2592" s="44"/>
    </row>
    <row r="2593" spans="1:97" ht="12.75" customHeight="1">
      <c r="A2593" s="263"/>
      <c r="B2593" s="972"/>
      <c r="C2593" s="973"/>
      <c r="D2593" s="974"/>
      <c r="E2593" s="911"/>
      <c r="F2593" s="912"/>
      <c r="G2593" s="912"/>
      <c r="H2593" s="912"/>
      <c r="I2593" s="912"/>
      <c r="J2593" s="912"/>
      <c r="K2593" s="912"/>
      <c r="L2593" s="912"/>
      <c r="M2593" s="912"/>
      <c r="N2593" s="912"/>
      <c r="O2593" s="912"/>
      <c r="P2593" s="912"/>
      <c r="Q2593" s="912"/>
      <c r="R2593" s="912"/>
      <c r="S2593" s="912"/>
      <c r="T2593" s="912"/>
      <c r="U2593" s="912"/>
      <c r="V2593" s="912"/>
      <c r="W2593" s="912"/>
      <c r="X2593" s="912"/>
      <c r="Y2593" s="912"/>
      <c r="Z2593" s="912"/>
      <c r="AA2593" s="912"/>
      <c r="AB2593" s="912"/>
      <c r="AC2593" s="912"/>
      <c r="AD2593" s="912"/>
      <c r="AE2593" s="912"/>
      <c r="AF2593" s="912"/>
      <c r="AG2593" s="912"/>
      <c r="AH2593" s="912"/>
      <c r="AI2593" s="912"/>
      <c r="AJ2593" s="912"/>
      <c r="AK2593" s="912"/>
      <c r="AL2593" s="912"/>
      <c r="AM2593" s="912"/>
      <c r="AN2593" s="912"/>
      <c r="AO2593" s="912"/>
      <c r="AP2593" s="912"/>
      <c r="AQ2593" s="912"/>
      <c r="AR2593" s="912"/>
      <c r="AS2593" s="912"/>
      <c r="AT2593" s="912"/>
      <c r="AU2593" s="912"/>
      <c r="AV2593" s="912"/>
      <c r="AW2593" s="912"/>
      <c r="AX2593" s="912"/>
      <c r="AY2593" s="912"/>
      <c r="AZ2593" s="912"/>
      <c r="BA2593" s="912"/>
      <c r="BB2593" s="912"/>
      <c r="BC2593" s="912"/>
      <c r="BD2593" s="912"/>
      <c r="BE2593" s="912"/>
      <c r="BF2593" s="913"/>
      <c r="BG2593" s="902"/>
      <c r="BH2593" s="903"/>
      <c r="BI2593" s="903"/>
      <c r="BJ2593" s="903"/>
      <c r="BK2593" s="903"/>
      <c r="BL2593" s="904"/>
      <c r="BM2593" s="44"/>
      <c r="BN2593" s="44"/>
      <c r="BO2593" s="44"/>
      <c r="BP2593" s="44"/>
      <c r="BQ2593" s="44"/>
      <c r="BR2593" s="44"/>
      <c r="BS2593" s="44"/>
      <c r="BT2593" s="44"/>
      <c r="BU2593" s="44"/>
      <c r="BV2593" s="44"/>
      <c r="BW2593" s="44"/>
      <c r="BX2593" s="44"/>
      <c r="BY2593" s="44"/>
      <c r="BZ2593" s="44"/>
      <c r="CA2593" s="44"/>
      <c r="CB2593" s="44"/>
    </row>
    <row r="2594" spans="1:97" ht="12.75" customHeight="1">
      <c r="A2594" s="263"/>
      <c r="B2594" s="975"/>
      <c r="C2594" s="976"/>
      <c r="D2594" s="977"/>
      <c r="E2594" s="914"/>
      <c r="F2594" s="915"/>
      <c r="G2594" s="915"/>
      <c r="H2594" s="915"/>
      <c r="I2594" s="915"/>
      <c r="J2594" s="915"/>
      <c r="K2594" s="915"/>
      <c r="L2594" s="915"/>
      <c r="M2594" s="915"/>
      <c r="N2594" s="915"/>
      <c r="O2594" s="915"/>
      <c r="P2594" s="915"/>
      <c r="Q2594" s="915"/>
      <c r="R2594" s="915"/>
      <c r="S2594" s="915"/>
      <c r="T2594" s="915"/>
      <c r="U2594" s="915"/>
      <c r="V2594" s="915"/>
      <c r="W2594" s="915"/>
      <c r="X2594" s="915"/>
      <c r="Y2594" s="915"/>
      <c r="Z2594" s="915"/>
      <c r="AA2594" s="915"/>
      <c r="AB2594" s="915"/>
      <c r="AC2594" s="915"/>
      <c r="AD2594" s="915"/>
      <c r="AE2594" s="915"/>
      <c r="AF2594" s="915"/>
      <c r="AG2594" s="915"/>
      <c r="AH2594" s="915"/>
      <c r="AI2594" s="915"/>
      <c r="AJ2594" s="915"/>
      <c r="AK2594" s="915"/>
      <c r="AL2594" s="915"/>
      <c r="AM2594" s="915"/>
      <c r="AN2594" s="915"/>
      <c r="AO2594" s="915"/>
      <c r="AP2594" s="915"/>
      <c r="AQ2594" s="915"/>
      <c r="AR2594" s="915"/>
      <c r="AS2594" s="915"/>
      <c r="AT2594" s="915"/>
      <c r="AU2594" s="915"/>
      <c r="AV2594" s="915"/>
      <c r="AW2594" s="915"/>
      <c r="AX2594" s="915"/>
      <c r="AY2594" s="915"/>
      <c r="AZ2594" s="915"/>
      <c r="BA2594" s="915"/>
      <c r="BB2594" s="915"/>
      <c r="BC2594" s="915"/>
      <c r="BD2594" s="915"/>
      <c r="BE2594" s="915"/>
      <c r="BF2594" s="916"/>
      <c r="BG2594" s="905"/>
      <c r="BH2594" s="906"/>
      <c r="BI2594" s="906"/>
      <c r="BJ2594" s="906"/>
      <c r="BK2594" s="906"/>
      <c r="BL2594" s="907"/>
      <c r="BM2594" s="44"/>
      <c r="BN2594" s="44"/>
      <c r="BO2594" s="44"/>
      <c r="BP2594" s="44"/>
      <c r="BQ2594" s="44"/>
      <c r="BR2594" s="44"/>
      <c r="BS2594" s="44"/>
      <c r="BT2594" s="44"/>
      <c r="BU2594" s="44"/>
      <c r="BV2594" s="44"/>
      <c r="BW2594" s="44"/>
      <c r="BX2594" s="44"/>
      <c r="BY2594" s="44"/>
      <c r="BZ2594" s="44"/>
      <c r="CA2594" s="44"/>
      <c r="CB2594" s="44"/>
    </row>
    <row r="2595" spans="1:97" s="827" customFormat="1" ht="9.75" customHeight="1">
      <c r="BG2595" s="828"/>
      <c r="BH2595" s="828"/>
      <c r="BI2595" s="828"/>
      <c r="BJ2595" s="828"/>
      <c r="BK2595" s="828"/>
      <c r="BL2595" s="829"/>
      <c r="BM2595" s="829"/>
      <c r="BN2595" s="829"/>
      <c r="BO2595" s="829"/>
      <c r="BP2595" s="829"/>
      <c r="BQ2595" s="829"/>
      <c r="BR2595" s="829"/>
      <c r="BS2595" s="829"/>
      <c r="BT2595" s="829"/>
      <c r="BU2595" s="829"/>
      <c r="BV2595" s="829"/>
      <c r="BW2595" s="829"/>
      <c r="BX2595" s="829"/>
      <c r="BY2595" s="829"/>
      <c r="BZ2595" s="829"/>
      <c r="CA2595" s="829"/>
    </row>
    <row r="2596" spans="1:97" s="830" customFormat="1" ht="12.75" customHeight="1">
      <c r="B2596" s="831"/>
      <c r="C2596" s="831"/>
      <c r="D2596" s="831"/>
      <c r="E2596" s="858" t="s">
        <v>1513</v>
      </c>
      <c r="F2596" s="859"/>
      <c r="G2596" s="859"/>
      <c r="H2596" s="859"/>
      <c r="I2596" s="859"/>
      <c r="J2596" s="859"/>
      <c r="K2596" s="859"/>
      <c r="L2596" s="859"/>
      <c r="M2596" s="859"/>
      <c r="N2596" s="859"/>
      <c r="O2596" s="859"/>
      <c r="P2596" s="859"/>
      <c r="Q2596" s="859"/>
      <c r="R2596" s="859"/>
      <c r="S2596" s="859"/>
      <c r="T2596" s="859"/>
      <c r="U2596" s="859"/>
      <c r="V2596" s="859"/>
      <c r="W2596" s="859"/>
      <c r="X2596" s="859"/>
      <c r="Y2596" s="859"/>
      <c r="Z2596" s="859"/>
      <c r="AA2596" s="859"/>
      <c r="AB2596" s="859"/>
      <c r="AC2596" s="859"/>
      <c r="AD2596" s="859"/>
      <c r="AE2596" s="860"/>
      <c r="AF2596" s="864"/>
      <c r="AG2596" s="865"/>
      <c r="AH2596" s="865"/>
      <c r="AI2596" s="865"/>
      <c r="AJ2596" s="865"/>
      <c r="AK2596" s="865"/>
      <c r="AL2596" s="865"/>
      <c r="AM2596" s="865"/>
      <c r="AN2596" s="865"/>
      <c r="AO2596" s="865"/>
      <c r="AP2596" s="866"/>
      <c r="AQ2596" s="870" t="s">
        <v>1514</v>
      </c>
      <c r="AR2596" s="870"/>
      <c r="AS2596" s="870"/>
      <c r="AT2596" s="870"/>
      <c r="AU2596" s="870"/>
      <c r="AV2596" s="870"/>
      <c r="AW2596" s="870"/>
      <c r="AX2596" s="870"/>
      <c r="AY2596" s="870"/>
      <c r="AZ2596" s="870"/>
      <c r="BA2596" s="870"/>
      <c r="BB2596" s="870"/>
      <c r="BC2596" s="870"/>
      <c r="BD2596" s="870"/>
      <c r="BE2596" s="870"/>
      <c r="BF2596" s="870"/>
      <c r="BG2596" s="832"/>
      <c r="BH2596" s="832"/>
      <c r="BI2596" s="832"/>
      <c r="BJ2596" s="832"/>
      <c r="BK2596" s="832"/>
      <c r="BL2596" s="832"/>
      <c r="BM2596" s="857" t="s">
        <v>82</v>
      </c>
      <c r="BN2596" s="857"/>
      <c r="BO2596" s="857"/>
      <c r="BP2596" s="857"/>
      <c r="BQ2596" s="857"/>
      <c r="BR2596" s="857"/>
      <c r="BS2596" s="857"/>
      <c r="BT2596" s="857"/>
      <c r="BU2596" s="857"/>
      <c r="BV2596" s="857"/>
      <c r="BW2596" s="857"/>
      <c r="BX2596" s="832"/>
      <c r="BY2596" s="832"/>
      <c r="BZ2596" s="832"/>
      <c r="CA2596" s="832"/>
      <c r="CB2596" s="832"/>
      <c r="CC2596" s="832"/>
      <c r="CD2596" s="832"/>
      <c r="CE2596" s="832"/>
      <c r="CF2596" s="832"/>
      <c r="CG2596" s="832"/>
      <c r="CH2596" s="832"/>
      <c r="CK2596" s="833"/>
      <c r="CL2596" s="834"/>
      <c r="CM2596" s="834"/>
      <c r="CN2596" s="834"/>
      <c r="CO2596" s="834"/>
      <c r="CP2596" s="834"/>
      <c r="CQ2596" s="834"/>
      <c r="CR2596" s="834"/>
      <c r="CS2596" s="834"/>
    </row>
    <row r="2597" spans="1:97" s="830" customFormat="1" ht="12.75" customHeight="1">
      <c r="B2597" s="831"/>
      <c r="C2597" s="831"/>
      <c r="D2597" s="831"/>
      <c r="E2597" s="861"/>
      <c r="F2597" s="862"/>
      <c r="G2597" s="862"/>
      <c r="H2597" s="862"/>
      <c r="I2597" s="862"/>
      <c r="J2597" s="862"/>
      <c r="K2597" s="862"/>
      <c r="L2597" s="862"/>
      <c r="M2597" s="862"/>
      <c r="N2597" s="862"/>
      <c r="O2597" s="862"/>
      <c r="P2597" s="862"/>
      <c r="Q2597" s="862"/>
      <c r="R2597" s="862"/>
      <c r="S2597" s="862"/>
      <c r="T2597" s="862"/>
      <c r="U2597" s="862"/>
      <c r="V2597" s="862"/>
      <c r="W2597" s="862"/>
      <c r="X2597" s="862"/>
      <c r="Y2597" s="862"/>
      <c r="Z2597" s="862"/>
      <c r="AA2597" s="862"/>
      <c r="AB2597" s="862"/>
      <c r="AC2597" s="862"/>
      <c r="AD2597" s="862"/>
      <c r="AE2597" s="863"/>
      <c r="AF2597" s="867"/>
      <c r="AG2597" s="868"/>
      <c r="AH2597" s="868"/>
      <c r="AI2597" s="868"/>
      <c r="AJ2597" s="868"/>
      <c r="AK2597" s="868"/>
      <c r="AL2597" s="868"/>
      <c r="AM2597" s="868"/>
      <c r="AN2597" s="868"/>
      <c r="AO2597" s="868"/>
      <c r="AP2597" s="869"/>
      <c r="AQ2597" s="870"/>
      <c r="AR2597" s="870"/>
      <c r="AS2597" s="870"/>
      <c r="AT2597" s="870"/>
      <c r="AU2597" s="870"/>
      <c r="AV2597" s="870"/>
      <c r="AW2597" s="870"/>
      <c r="AX2597" s="870"/>
      <c r="AY2597" s="870"/>
      <c r="AZ2597" s="870"/>
      <c r="BA2597" s="870"/>
      <c r="BB2597" s="870"/>
      <c r="BC2597" s="870"/>
      <c r="BD2597" s="870"/>
      <c r="BE2597" s="870"/>
      <c r="BF2597" s="870"/>
      <c r="BG2597" s="832"/>
      <c r="BH2597" s="832"/>
      <c r="BI2597" s="832"/>
      <c r="BJ2597" s="832"/>
      <c r="BK2597" s="832"/>
      <c r="BL2597" s="832"/>
      <c r="BM2597" s="832"/>
      <c r="BN2597" s="832"/>
      <c r="BO2597" s="832"/>
      <c r="BP2597" s="832"/>
      <c r="BQ2597" s="832"/>
      <c r="BR2597" s="832"/>
      <c r="BS2597" s="832"/>
      <c r="BT2597" s="832"/>
      <c r="BU2597" s="832"/>
      <c r="BV2597" s="832"/>
      <c r="BW2597" s="832"/>
      <c r="BX2597" s="832"/>
      <c r="BY2597" s="832"/>
      <c r="BZ2597" s="832"/>
      <c r="CA2597" s="832"/>
      <c r="CB2597" s="832"/>
      <c r="CC2597" s="832"/>
      <c r="CD2597" s="832"/>
      <c r="CE2597" s="832"/>
      <c r="CF2597" s="832"/>
      <c r="CG2597" s="832"/>
      <c r="CH2597" s="832"/>
      <c r="CK2597" s="833"/>
      <c r="CL2597" s="833"/>
      <c r="CM2597" s="833"/>
      <c r="CN2597" s="833"/>
      <c r="CO2597" s="833"/>
      <c r="CP2597" s="834"/>
      <c r="CQ2597" s="834"/>
      <c r="CR2597" s="834"/>
      <c r="CS2597" s="834"/>
    </row>
    <row r="2598" spans="1:97" s="819" customFormat="1" ht="12.75" customHeight="1">
      <c r="A2598" s="263"/>
      <c r="B2598" s="389"/>
      <c r="C2598" s="389"/>
      <c r="D2598" s="816"/>
      <c r="E2598" s="814"/>
      <c r="F2598" s="814"/>
      <c r="G2598" s="814"/>
      <c r="H2598" s="814"/>
      <c r="I2598" s="814"/>
      <c r="J2598" s="814"/>
      <c r="K2598" s="814"/>
      <c r="L2598" s="814"/>
      <c r="M2598" s="814"/>
      <c r="N2598" s="814"/>
      <c r="O2598" s="814"/>
      <c r="P2598" s="814"/>
      <c r="Q2598" s="814"/>
      <c r="R2598" s="814"/>
      <c r="S2598" s="814"/>
      <c r="T2598" s="814"/>
      <c r="U2598" s="814"/>
      <c r="V2598" s="814"/>
      <c r="W2598" s="814"/>
      <c r="X2598" s="814"/>
      <c r="Y2598" s="814"/>
      <c r="Z2598" s="814"/>
      <c r="AA2598" s="814"/>
      <c r="AB2598" s="814"/>
      <c r="AC2598" s="814"/>
      <c r="AD2598" s="814"/>
      <c r="AE2598" s="814"/>
      <c r="AF2598" s="814"/>
      <c r="AG2598" s="814"/>
      <c r="AH2598" s="814"/>
      <c r="AI2598" s="814"/>
      <c r="AJ2598" s="814"/>
      <c r="AK2598" s="814"/>
      <c r="AL2598" s="814"/>
      <c r="AM2598" s="814"/>
      <c r="AN2598" s="814"/>
      <c r="AO2598" s="814"/>
      <c r="AP2598" s="814"/>
      <c r="AQ2598" s="814"/>
      <c r="AR2598" s="814"/>
      <c r="AS2598" s="814"/>
      <c r="AT2598" s="814"/>
      <c r="AU2598" s="814"/>
      <c r="AV2598" s="814"/>
      <c r="AW2598" s="814"/>
      <c r="AX2598" s="814"/>
      <c r="AY2598" s="814"/>
      <c r="AZ2598" s="814"/>
      <c r="BA2598" s="814"/>
      <c r="BB2598" s="814"/>
      <c r="BC2598" s="814"/>
      <c r="BD2598" s="814"/>
      <c r="BE2598" s="814"/>
      <c r="BF2598" s="814"/>
      <c r="BG2598" s="87"/>
      <c r="BH2598" s="87"/>
      <c r="BI2598" s="87"/>
      <c r="BJ2598" s="87"/>
      <c r="BK2598" s="87"/>
      <c r="BL2598" s="87"/>
    </row>
    <row r="2599" spans="1:97" s="849" customFormat="1" ht="20.100000000000001" customHeight="1">
      <c r="A2599" s="90" t="s">
        <v>1542</v>
      </c>
      <c r="B2599" s="113"/>
      <c r="C2599" s="113"/>
      <c r="D2599" s="848"/>
      <c r="E2599" s="842"/>
      <c r="F2599" s="842"/>
      <c r="G2599" s="842"/>
      <c r="H2599" s="842"/>
      <c r="I2599" s="842"/>
      <c r="J2599" s="842"/>
      <c r="K2599" s="842"/>
      <c r="L2599" s="842"/>
      <c r="M2599" s="842"/>
      <c r="N2599" s="842"/>
      <c r="O2599" s="842"/>
      <c r="P2599" s="842"/>
      <c r="Q2599" s="842"/>
      <c r="R2599" s="842"/>
      <c r="S2599" s="842"/>
      <c r="T2599" s="842"/>
      <c r="U2599" s="842"/>
      <c r="V2599" s="842"/>
      <c r="W2599" s="842"/>
      <c r="X2599" s="842"/>
      <c r="Y2599" s="842"/>
      <c r="Z2599" s="842"/>
      <c r="AA2599" s="842"/>
      <c r="AB2599" s="842"/>
      <c r="AC2599" s="842"/>
      <c r="AD2599" s="842"/>
      <c r="AE2599" s="842"/>
      <c r="AF2599" s="842"/>
      <c r="AG2599" s="842"/>
      <c r="AH2599" s="838"/>
      <c r="AI2599" s="838"/>
      <c r="AJ2599" s="838"/>
      <c r="AK2599" s="838"/>
      <c r="AL2599" s="838"/>
      <c r="AM2599" s="838"/>
      <c r="AN2599" s="885"/>
      <c r="AO2599" s="885"/>
      <c r="AP2599" s="885"/>
      <c r="AQ2599" s="885"/>
      <c r="AR2599" s="885"/>
      <c r="AS2599" s="885"/>
      <c r="AT2599" s="885"/>
      <c r="AU2599" s="885"/>
      <c r="AV2599" s="885"/>
      <c r="AW2599" s="885"/>
      <c r="AX2599" s="885"/>
      <c r="AY2599" s="885"/>
      <c r="AZ2599" s="885"/>
      <c r="BA2599" s="885"/>
      <c r="BB2599" s="885"/>
      <c r="BC2599" s="885"/>
      <c r="BD2599" s="885"/>
      <c r="BE2599" s="885"/>
      <c r="BF2599" s="885"/>
      <c r="BG2599" s="885"/>
      <c r="BH2599" s="885"/>
      <c r="BI2599" s="850"/>
      <c r="BJ2599" s="850"/>
      <c r="BK2599" s="850"/>
      <c r="BL2599" s="850"/>
      <c r="BM2599" s="850"/>
      <c r="BN2599" s="192"/>
    </row>
    <row r="2600" spans="1:97" s="819" customFormat="1" ht="12.6" customHeight="1">
      <c r="A2600" s="389"/>
      <c r="B2600" s="969" t="s">
        <v>30</v>
      </c>
      <c r="C2600" s="970"/>
      <c r="D2600" s="971"/>
      <c r="E2600" s="890" t="s">
        <v>1510</v>
      </c>
      <c r="F2600" s="882"/>
      <c r="G2600" s="882"/>
      <c r="H2600" s="882"/>
      <c r="I2600" s="882"/>
      <c r="J2600" s="882"/>
      <c r="K2600" s="882"/>
      <c r="L2600" s="882"/>
      <c r="M2600" s="882"/>
      <c r="N2600" s="882"/>
      <c r="O2600" s="882"/>
      <c r="P2600" s="882"/>
      <c r="Q2600" s="882"/>
      <c r="R2600" s="882"/>
      <c r="S2600" s="882"/>
      <c r="T2600" s="882"/>
      <c r="U2600" s="882"/>
      <c r="V2600" s="882"/>
      <c r="W2600" s="882"/>
      <c r="X2600" s="882"/>
      <c r="Y2600" s="882"/>
      <c r="Z2600" s="882"/>
      <c r="AA2600" s="882"/>
      <c r="AB2600" s="882"/>
      <c r="AC2600" s="882"/>
      <c r="AD2600" s="882"/>
      <c r="AE2600" s="882"/>
      <c r="AF2600" s="882"/>
      <c r="AG2600" s="882"/>
      <c r="AH2600" s="882"/>
      <c r="AI2600" s="882"/>
      <c r="AJ2600" s="882"/>
      <c r="AK2600" s="882"/>
      <c r="AL2600" s="882"/>
      <c r="AM2600" s="882"/>
      <c r="AN2600" s="882"/>
      <c r="AO2600" s="882"/>
      <c r="AP2600" s="882"/>
      <c r="AQ2600" s="882"/>
      <c r="AR2600" s="882"/>
      <c r="AS2600" s="882"/>
      <c r="AT2600" s="882"/>
      <c r="AU2600" s="882"/>
      <c r="AV2600" s="882"/>
      <c r="AW2600" s="882"/>
      <c r="AX2600" s="882"/>
      <c r="AY2600" s="882"/>
      <c r="AZ2600" s="882"/>
      <c r="BA2600" s="882"/>
      <c r="BB2600" s="882"/>
      <c r="BC2600" s="882"/>
      <c r="BD2600" s="882"/>
      <c r="BE2600" s="882"/>
      <c r="BF2600" s="891"/>
      <c r="BG2600" s="893"/>
      <c r="BH2600" s="894"/>
      <c r="BI2600" s="894"/>
      <c r="BJ2600" s="894"/>
      <c r="BK2600" s="894"/>
      <c r="BL2600" s="895"/>
      <c r="BM2600" s="481"/>
      <c r="BN2600" s="192"/>
    </row>
    <row r="2601" spans="1:97" s="819" customFormat="1" ht="12.6" customHeight="1">
      <c r="A2601" s="389"/>
      <c r="B2601" s="975"/>
      <c r="C2601" s="976"/>
      <c r="D2601" s="977"/>
      <c r="E2601" s="883"/>
      <c r="F2601" s="884"/>
      <c r="G2601" s="884"/>
      <c r="H2601" s="884"/>
      <c r="I2601" s="884"/>
      <c r="J2601" s="884"/>
      <c r="K2601" s="884"/>
      <c r="L2601" s="884"/>
      <c r="M2601" s="884"/>
      <c r="N2601" s="884"/>
      <c r="O2601" s="884"/>
      <c r="P2601" s="884"/>
      <c r="Q2601" s="884"/>
      <c r="R2601" s="884"/>
      <c r="S2601" s="884"/>
      <c r="T2601" s="884"/>
      <c r="U2601" s="884"/>
      <c r="V2601" s="884"/>
      <c r="W2601" s="884"/>
      <c r="X2601" s="884"/>
      <c r="Y2601" s="884"/>
      <c r="Z2601" s="884"/>
      <c r="AA2601" s="884"/>
      <c r="AB2601" s="884"/>
      <c r="AC2601" s="884"/>
      <c r="AD2601" s="884"/>
      <c r="AE2601" s="884"/>
      <c r="AF2601" s="884"/>
      <c r="AG2601" s="884"/>
      <c r="AH2601" s="884"/>
      <c r="AI2601" s="884"/>
      <c r="AJ2601" s="884"/>
      <c r="AK2601" s="884"/>
      <c r="AL2601" s="884"/>
      <c r="AM2601" s="884"/>
      <c r="AN2601" s="884"/>
      <c r="AO2601" s="884"/>
      <c r="AP2601" s="884"/>
      <c r="AQ2601" s="884"/>
      <c r="AR2601" s="884"/>
      <c r="AS2601" s="884"/>
      <c r="AT2601" s="884"/>
      <c r="AU2601" s="884"/>
      <c r="AV2601" s="884"/>
      <c r="AW2601" s="884"/>
      <c r="AX2601" s="884"/>
      <c r="AY2601" s="884"/>
      <c r="AZ2601" s="884"/>
      <c r="BA2601" s="884"/>
      <c r="BB2601" s="884"/>
      <c r="BC2601" s="884"/>
      <c r="BD2601" s="884"/>
      <c r="BE2601" s="884"/>
      <c r="BF2601" s="892"/>
      <c r="BG2601" s="896"/>
      <c r="BH2601" s="897"/>
      <c r="BI2601" s="897"/>
      <c r="BJ2601" s="897"/>
      <c r="BK2601" s="897"/>
      <c r="BL2601" s="898"/>
      <c r="BM2601" s="481"/>
      <c r="BN2601" s="192"/>
    </row>
    <row r="2602" spans="1:97" s="819" customFormat="1" ht="12.6" customHeight="1">
      <c r="A2602" s="389"/>
      <c r="B2602" s="969" t="s">
        <v>48</v>
      </c>
      <c r="C2602" s="970"/>
      <c r="D2602" s="971"/>
      <c r="E2602" s="890" t="s">
        <v>1511</v>
      </c>
      <c r="F2602" s="882"/>
      <c r="G2602" s="882"/>
      <c r="H2602" s="882"/>
      <c r="I2602" s="882"/>
      <c r="J2602" s="882"/>
      <c r="K2602" s="882"/>
      <c r="L2602" s="882"/>
      <c r="M2602" s="882"/>
      <c r="N2602" s="882"/>
      <c r="O2602" s="882"/>
      <c r="P2602" s="882"/>
      <c r="Q2602" s="882"/>
      <c r="R2602" s="882"/>
      <c r="S2602" s="882"/>
      <c r="T2602" s="882"/>
      <c r="U2602" s="882"/>
      <c r="V2602" s="882"/>
      <c r="W2602" s="882"/>
      <c r="X2602" s="882"/>
      <c r="Y2602" s="882"/>
      <c r="Z2602" s="882"/>
      <c r="AA2602" s="882"/>
      <c r="AB2602" s="882"/>
      <c r="AC2602" s="882"/>
      <c r="AD2602" s="882"/>
      <c r="AE2602" s="882"/>
      <c r="AF2602" s="882"/>
      <c r="AG2602" s="882"/>
      <c r="AH2602" s="882"/>
      <c r="AI2602" s="882"/>
      <c r="AJ2602" s="882"/>
      <c r="AK2602" s="882"/>
      <c r="AL2602" s="882"/>
      <c r="AM2602" s="882"/>
      <c r="AN2602" s="882"/>
      <c r="AO2602" s="882"/>
      <c r="AP2602" s="882"/>
      <c r="AQ2602" s="882"/>
      <c r="AR2602" s="882"/>
      <c r="AS2602" s="882"/>
      <c r="AT2602" s="882"/>
      <c r="AU2602" s="882"/>
      <c r="AV2602" s="882"/>
      <c r="AW2602" s="882"/>
      <c r="AX2602" s="882"/>
      <c r="AY2602" s="882"/>
      <c r="AZ2602" s="882"/>
      <c r="BA2602" s="882"/>
      <c r="BB2602" s="882"/>
      <c r="BC2602" s="882"/>
      <c r="BD2602" s="882"/>
      <c r="BE2602" s="882"/>
      <c r="BF2602" s="891"/>
      <c r="BG2602" s="893"/>
      <c r="BH2602" s="894"/>
      <c r="BI2602" s="894"/>
      <c r="BJ2602" s="894"/>
      <c r="BK2602" s="894"/>
      <c r="BL2602" s="895"/>
      <c r="BM2602" s="481"/>
      <c r="BN2602" s="192"/>
    </row>
    <row r="2603" spans="1:97" s="819" customFormat="1" ht="12.6" customHeight="1">
      <c r="A2603" s="389"/>
      <c r="B2603" s="975"/>
      <c r="C2603" s="976"/>
      <c r="D2603" s="977"/>
      <c r="E2603" s="883"/>
      <c r="F2603" s="884"/>
      <c r="G2603" s="884"/>
      <c r="H2603" s="884"/>
      <c r="I2603" s="884"/>
      <c r="J2603" s="884"/>
      <c r="K2603" s="884"/>
      <c r="L2603" s="884"/>
      <c r="M2603" s="884"/>
      <c r="N2603" s="884"/>
      <c r="O2603" s="884"/>
      <c r="P2603" s="884"/>
      <c r="Q2603" s="884"/>
      <c r="R2603" s="884"/>
      <c r="S2603" s="884"/>
      <c r="T2603" s="884"/>
      <c r="U2603" s="884"/>
      <c r="V2603" s="884"/>
      <c r="W2603" s="884"/>
      <c r="X2603" s="884"/>
      <c r="Y2603" s="884"/>
      <c r="Z2603" s="884"/>
      <c r="AA2603" s="884"/>
      <c r="AB2603" s="884"/>
      <c r="AC2603" s="884"/>
      <c r="AD2603" s="884"/>
      <c r="AE2603" s="884"/>
      <c r="AF2603" s="884"/>
      <c r="AG2603" s="884"/>
      <c r="AH2603" s="884"/>
      <c r="AI2603" s="884"/>
      <c r="AJ2603" s="884"/>
      <c r="AK2603" s="884"/>
      <c r="AL2603" s="884"/>
      <c r="AM2603" s="884"/>
      <c r="AN2603" s="884"/>
      <c r="AO2603" s="884"/>
      <c r="AP2603" s="884"/>
      <c r="AQ2603" s="884"/>
      <c r="AR2603" s="884"/>
      <c r="AS2603" s="884"/>
      <c r="AT2603" s="884"/>
      <c r="AU2603" s="884"/>
      <c r="AV2603" s="884"/>
      <c r="AW2603" s="884"/>
      <c r="AX2603" s="884"/>
      <c r="AY2603" s="884"/>
      <c r="AZ2603" s="884"/>
      <c r="BA2603" s="884"/>
      <c r="BB2603" s="884"/>
      <c r="BC2603" s="884"/>
      <c r="BD2603" s="884"/>
      <c r="BE2603" s="884"/>
      <c r="BF2603" s="892"/>
      <c r="BG2603" s="896"/>
      <c r="BH2603" s="897"/>
      <c r="BI2603" s="897"/>
      <c r="BJ2603" s="897"/>
      <c r="BK2603" s="897"/>
      <c r="BL2603" s="898"/>
      <c r="BM2603" s="481"/>
      <c r="BN2603" s="192"/>
    </row>
    <row r="2604" spans="1:97" s="825" customFormat="1" ht="12.6" customHeight="1">
      <c r="A2604" s="389"/>
      <c r="B2604" s="969" t="s">
        <v>49</v>
      </c>
      <c r="C2604" s="970"/>
      <c r="D2604" s="971"/>
      <c r="E2604" s="890" t="s">
        <v>1520</v>
      </c>
      <c r="F2604" s="882"/>
      <c r="G2604" s="882"/>
      <c r="H2604" s="882"/>
      <c r="I2604" s="882"/>
      <c r="J2604" s="882"/>
      <c r="K2604" s="882"/>
      <c r="L2604" s="882"/>
      <c r="M2604" s="882"/>
      <c r="N2604" s="882"/>
      <c r="O2604" s="882"/>
      <c r="P2604" s="882"/>
      <c r="Q2604" s="882"/>
      <c r="R2604" s="882"/>
      <c r="S2604" s="882"/>
      <c r="T2604" s="882"/>
      <c r="U2604" s="882"/>
      <c r="V2604" s="882"/>
      <c r="W2604" s="882"/>
      <c r="X2604" s="882"/>
      <c r="Y2604" s="882"/>
      <c r="Z2604" s="882"/>
      <c r="AA2604" s="882"/>
      <c r="AB2604" s="882"/>
      <c r="AC2604" s="882"/>
      <c r="AD2604" s="882"/>
      <c r="AE2604" s="882"/>
      <c r="AF2604" s="882"/>
      <c r="AG2604" s="882"/>
      <c r="AH2604" s="882"/>
      <c r="AI2604" s="882"/>
      <c r="AJ2604" s="882"/>
      <c r="AK2604" s="882"/>
      <c r="AL2604" s="882"/>
      <c r="AM2604" s="882"/>
      <c r="AN2604" s="882"/>
      <c r="AO2604" s="882"/>
      <c r="AP2604" s="882"/>
      <c r="AQ2604" s="882"/>
      <c r="AR2604" s="882"/>
      <c r="AS2604" s="882"/>
      <c r="AT2604" s="882"/>
      <c r="AU2604" s="882"/>
      <c r="AV2604" s="882"/>
      <c r="AW2604" s="882"/>
      <c r="AX2604" s="882"/>
      <c r="AY2604" s="882"/>
      <c r="AZ2604" s="882"/>
      <c r="BA2604" s="882"/>
      <c r="BB2604" s="882"/>
      <c r="BC2604" s="882"/>
      <c r="BD2604" s="882"/>
      <c r="BE2604" s="882"/>
      <c r="BF2604" s="891"/>
      <c r="BG2604" s="893"/>
      <c r="BH2604" s="894"/>
      <c r="BI2604" s="894"/>
      <c r="BJ2604" s="894"/>
      <c r="BK2604" s="894"/>
      <c r="BL2604" s="895"/>
      <c r="BM2604" s="481"/>
      <c r="BN2604" s="192"/>
    </row>
    <row r="2605" spans="1:97" s="825" customFormat="1" ht="12.6" customHeight="1">
      <c r="A2605" s="389"/>
      <c r="B2605" s="972"/>
      <c r="C2605" s="973"/>
      <c r="D2605" s="974"/>
      <c r="E2605" s="1027"/>
      <c r="F2605" s="886"/>
      <c r="G2605" s="886"/>
      <c r="H2605" s="886"/>
      <c r="I2605" s="886"/>
      <c r="J2605" s="886"/>
      <c r="K2605" s="886"/>
      <c r="L2605" s="886"/>
      <c r="M2605" s="886"/>
      <c r="N2605" s="886"/>
      <c r="O2605" s="886"/>
      <c r="P2605" s="886"/>
      <c r="Q2605" s="886"/>
      <c r="R2605" s="886"/>
      <c r="S2605" s="886"/>
      <c r="T2605" s="886"/>
      <c r="U2605" s="886"/>
      <c r="V2605" s="886"/>
      <c r="W2605" s="886"/>
      <c r="X2605" s="886"/>
      <c r="Y2605" s="886"/>
      <c r="Z2605" s="886"/>
      <c r="AA2605" s="886"/>
      <c r="AB2605" s="886"/>
      <c r="AC2605" s="886"/>
      <c r="AD2605" s="886"/>
      <c r="AE2605" s="886"/>
      <c r="AF2605" s="886"/>
      <c r="AG2605" s="886"/>
      <c r="AH2605" s="886"/>
      <c r="AI2605" s="886"/>
      <c r="AJ2605" s="886"/>
      <c r="AK2605" s="886"/>
      <c r="AL2605" s="886"/>
      <c r="AM2605" s="886"/>
      <c r="AN2605" s="886"/>
      <c r="AO2605" s="886"/>
      <c r="AP2605" s="886"/>
      <c r="AQ2605" s="886"/>
      <c r="AR2605" s="886"/>
      <c r="AS2605" s="886"/>
      <c r="AT2605" s="886"/>
      <c r="AU2605" s="886"/>
      <c r="AV2605" s="886"/>
      <c r="AW2605" s="886"/>
      <c r="AX2605" s="886"/>
      <c r="AY2605" s="886"/>
      <c r="AZ2605" s="886"/>
      <c r="BA2605" s="886"/>
      <c r="BB2605" s="886"/>
      <c r="BC2605" s="886"/>
      <c r="BD2605" s="886"/>
      <c r="BE2605" s="886"/>
      <c r="BF2605" s="919"/>
      <c r="BG2605" s="1030"/>
      <c r="BH2605" s="1031"/>
      <c r="BI2605" s="1031"/>
      <c r="BJ2605" s="1031"/>
      <c r="BK2605" s="1031"/>
      <c r="BL2605" s="1032"/>
      <c r="BM2605" s="481"/>
      <c r="BN2605" s="192"/>
    </row>
    <row r="2606" spans="1:97" s="825" customFormat="1" ht="12.6" customHeight="1">
      <c r="A2606" s="389"/>
      <c r="B2606" s="975"/>
      <c r="C2606" s="976"/>
      <c r="D2606" s="977"/>
      <c r="E2606" s="883"/>
      <c r="F2606" s="884"/>
      <c r="G2606" s="884"/>
      <c r="H2606" s="884"/>
      <c r="I2606" s="884"/>
      <c r="J2606" s="884"/>
      <c r="K2606" s="884"/>
      <c r="L2606" s="884"/>
      <c r="M2606" s="884"/>
      <c r="N2606" s="884"/>
      <c r="O2606" s="884"/>
      <c r="P2606" s="884"/>
      <c r="Q2606" s="884"/>
      <c r="R2606" s="884"/>
      <c r="S2606" s="884"/>
      <c r="T2606" s="884"/>
      <c r="U2606" s="884"/>
      <c r="V2606" s="884"/>
      <c r="W2606" s="884"/>
      <c r="X2606" s="884"/>
      <c r="Y2606" s="884"/>
      <c r="Z2606" s="884"/>
      <c r="AA2606" s="884"/>
      <c r="AB2606" s="884"/>
      <c r="AC2606" s="884"/>
      <c r="AD2606" s="884"/>
      <c r="AE2606" s="884"/>
      <c r="AF2606" s="884"/>
      <c r="AG2606" s="884"/>
      <c r="AH2606" s="884"/>
      <c r="AI2606" s="884"/>
      <c r="AJ2606" s="884"/>
      <c r="AK2606" s="884"/>
      <c r="AL2606" s="884"/>
      <c r="AM2606" s="884"/>
      <c r="AN2606" s="884"/>
      <c r="AO2606" s="884"/>
      <c r="AP2606" s="884"/>
      <c r="AQ2606" s="884"/>
      <c r="AR2606" s="884"/>
      <c r="AS2606" s="884"/>
      <c r="AT2606" s="884"/>
      <c r="AU2606" s="884"/>
      <c r="AV2606" s="884"/>
      <c r="AW2606" s="884"/>
      <c r="AX2606" s="884"/>
      <c r="AY2606" s="884"/>
      <c r="AZ2606" s="884"/>
      <c r="BA2606" s="884"/>
      <c r="BB2606" s="884"/>
      <c r="BC2606" s="884"/>
      <c r="BD2606" s="884"/>
      <c r="BE2606" s="884"/>
      <c r="BF2606" s="892"/>
      <c r="BG2606" s="896"/>
      <c r="BH2606" s="897"/>
      <c r="BI2606" s="897"/>
      <c r="BJ2606" s="897"/>
      <c r="BK2606" s="897"/>
      <c r="BL2606" s="898"/>
      <c r="BM2606" s="481"/>
      <c r="BN2606" s="192"/>
    </row>
    <row r="2607" spans="1:97" s="825" customFormat="1" ht="12.6" customHeight="1">
      <c r="A2607" s="389"/>
      <c r="B2607" s="969" t="s">
        <v>50</v>
      </c>
      <c r="C2607" s="970"/>
      <c r="D2607" s="971"/>
      <c r="E2607" s="890" t="s">
        <v>1518</v>
      </c>
      <c r="F2607" s="882"/>
      <c r="G2607" s="882"/>
      <c r="H2607" s="882"/>
      <c r="I2607" s="882"/>
      <c r="J2607" s="882"/>
      <c r="K2607" s="882"/>
      <c r="L2607" s="882"/>
      <c r="M2607" s="882"/>
      <c r="N2607" s="882"/>
      <c r="O2607" s="882"/>
      <c r="P2607" s="882"/>
      <c r="Q2607" s="882"/>
      <c r="R2607" s="882"/>
      <c r="S2607" s="882"/>
      <c r="T2607" s="882"/>
      <c r="U2607" s="882"/>
      <c r="V2607" s="882"/>
      <c r="W2607" s="882"/>
      <c r="X2607" s="882"/>
      <c r="Y2607" s="882"/>
      <c r="Z2607" s="882"/>
      <c r="AA2607" s="882"/>
      <c r="AB2607" s="882"/>
      <c r="AC2607" s="882"/>
      <c r="AD2607" s="882"/>
      <c r="AE2607" s="882"/>
      <c r="AF2607" s="882"/>
      <c r="AG2607" s="882"/>
      <c r="AH2607" s="882"/>
      <c r="AI2607" s="882"/>
      <c r="AJ2607" s="882"/>
      <c r="AK2607" s="882"/>
      <c r="AL2607" s="882"/>
      <c r="AM2607" s="882"/>
      <c r="AN2607" s="882"/>
      <c r="AO2607" s="882"/>
      <c r="AP2607" s="882"/>
      <c r="AQ2607" s="882"/>
      <c r="AR2607" s="882"/>
      <c r="AS2607" s="882"/>
      <c r="AT2607" s="882"/>
      <c r="AU2607" s="882"/>
      <c r="AV2607" s="882"/>
      <c r="AW2607" s="882"/>
      <c r="AX2607" s="882"/>
      <c r="AY2607" s="882"/>
      <c r="AZ2607" s="882"/>
      <c r="BA2607" s="882"/>
      <c r="BB2607" s="882"/>
      <c r="BC2607" s="882"/>
      <c r="BD2607" s="882"/>
      <c r="BE2607" s="882"/>
      <c r="BF2607" s="891"/>
      <c r="BG2607" s="893"/>
      <c r="BH2607" s="894"/>
      <c r="BI2607" s="894"/>
      <c r="BJ2607" s="894"/>
      <c r="BK2607" s="894"/>
      <c r="BL2607" s="895"/>
      <c r="BM2607" s="481"/>
      <c r="BN2607" s="192"/>
    </row>
    <row r="2608" spans="1:97" s="825" customFormat="1" ht="12.6" customHeight="1">
      <c r="A2608" s="389"/>
      <c r="B2608" s="972"/>
      <c r="C2608" s="973"/>
      <c r="D2608" s="974"/>
      <c r="E2608" s="1027"/>
      <c r="F2608" s="886"/>
      <c r="G2608" s="886"/>
      <c r="H2608" s="886"/>
      <c r="I2608" s="886"/>
      <c r="J2608" s="886"/>
      <c r="K2608" s="886"/>
      <c r="L2608" s="886"/>
      <c r="M2608" s="886"/>
      <c r="N2608" s="886"/>
      <c r="O2608" s="886"/>
      <c r="P2608" s="886"/>
      <c r="Q2608" s="886"/>
      <c r="R2608" s="886"/>
      <c r="S2608" s="886"/>
      <c r="T2608" s="886"/>
      <c r="U2608" s="886"/>
      <c r="V2608" s="886"/>
      <c r="W2608" s="886"/>
      <c r="X2608" s="886"/>
      <c r="Y2608" s="886"/>
      <c r="Z2608" s="886"/>
      <c r="AA2608" s="886"/>
      <c r="AB2608" s="886"/>
      <c r="AC2608" s="886"/>
      <c r="AD2608" s="886"/>
      <c r="AE2608" s="886"/>
      <c r="AF2608" s="886"/>
      <c r="AG2608" s="886"/>
      <c r="AH2608" s="886"/>
      <c r="AI2608" s="886"/>
      <c r="AJ2608" s="886"/>
      <c r="AK2608" s="886"/>
      <c r="AL2608" s="886"/>
      <c r="AM2608" s="886"/>
      <c r="AN2608" s="886"/>
      <c r="AO2608" s="886"/>
      <c r="AP2608" s="886"/>
      <c r="AQ2608" s="886"/>
      <c r="AR2608" s="886"/>
      <c r="AS2608" s="886"/>
      <c r="AT2608" s="886"/>
      <c r="AU2608" s="886"/>
      <c r="AV2608" s="886"/>
      <c r="AW2608" s="886"/>
      <c r="AX2608" s="886"/>
      <c r="AY2608" s="886"/>
      <c r="AZ2608" s="886"/>
      <c r="BA2608" s="886"/>
      <c r="BB2608" s="886"/>
      <c r="BC2608" s="886"/>
      <c r="BD2608" s="886"/>
      <c r="BE2608" s="886"/>
      <c r="BF2608" s="919"/>
      <c r="BG2608" s="1030"/>
      <c r="BH2608" s="1031"/>
      <c r="BI2608" s="1031"/>
      <c r="BJ2608" s="1031"/>
      <c r="BK2608" s="1031"/>
      <c r="BL2608" s="1032"/>
      <c r="BM2608" s="481"/>
      <c r="BN2608" s="192"/>
    </row>
    <row r="2609" spans="1:97" s="825" customFormat="1" ht="12.6" customHeight="1">
      <c r="A2609" s="389"/>
      <c r="B2609" s="975"/>
      <c r="C2609" s="976"/>
      <c r="D2609" s="977"/>
      <c r="E2609" s="883"/>
      <c r="F2609" s="884"/>
      <c r="G2609" s="884"/>
      <c r="H2609" s="884"/>
      <c r="I2609" s="884"/>
      <c r="J2609" s="884"/>
      <c r="K2609" s="884"/>
      <c r="L2609" s="884"/>
      <c r="M2609" s="884"/>
      <c r="N2609" s="884"/>
      <c r="O2609" s="884"/>
      <c r="P2609" s="884"/>
      <c r="Q2609" s="884"/>
      <c r="R2609" s="884"/>
      <c r="S2609" s="884"/>
      <c r="T2609" s="884"/>
      <c r="U2609" s="884"/>
      <c r="V2609" s="884"/>
      <c r="W2609" s="884"/>
      <c r="X2609" s="884"/>
      <c r="Y2609" s="884"/>
      <c r="Z2609" s="884"/>
      <c r="AA2609" s="884"/>
      <c r="AB2609" s="884"/>
      <c r="AC2609" s="884"/>
      <c r="AD2609" s="884"/>
      <c r="AE2609" s="884"/>
      <c r="AF2609" s="884"/>
      <c r="AG2609" s="884"/>
      <c r="AH2609" s="884"/>
      <c r="AI2609" s="884"/>
      <c r="AJ2609" s="884"/>
      <c r="AK2609" s="884"/>
      <c r="AL2609" s="884"/>
      <c r="AM2609" s="884"/>
      <c r="AN2609" s="884"/>
      <c r="AO2609" s="884"/>
      <c r="AP2609" s="884"/>
      <c r="AQ2609" s="884"/>
      <c r="AR2609" s="884"/>
      <c r="AS2609" s="884"/>
      <c r="AT2609" s="884"/>
      <c r="AU2609" s="884"/>
      <c r="AV2609" s="884"/>
      <c r="AW2609" s="884"/>
      <c r="AX2609" s="884"/>
      <c r="AY2609" s="884"/>
      <c r="AZ2609" s="884"/>
      <c r="BA2609" s="884"/>
      <c r="BB2609" s="884"/>
      <c r="BC2609" s="884"/>
      <c r="BD2609" s="884"/>
      <c r="BE2609" s="884"/>
      <c r="BF2609" s="892"/>
      <c r="BG2609" s="896"/>
      <c r="BH2609" s="897"/>
      <c r="BI2609" s="897"/>
      <c r="BJ2609" s="897"/>
      <c r="BK2609" s="897"/>
      <c r="BL2609" s="898"/>
      <c r="BM2609" s="481"/>
      <c r="BN2609" s="192"/>
    </row>
    <row r="2610" spans="1:97" s="825" customFormat="1" ht="12.6" customHeight="1">
      <c r="A2610" s="389"/>
      <c r="B2610" s="969" t="s">
        <v>51</v>
      </c>
      <c r="C2610" s="970"/>
      <c r="D2610" s="971"/>
      <c r="E2610" s="890" t="s">
        <v>1519</v>
      </c>
      <c r="F2610" s="882"/>
      <c r="G2610" s="882"/>
      <c r="H2610" s="882"/>
      <c r="I2610" s="882"/>
      <c r="J2610" s="882"/>
      <c r="K2610" s="882"/>
      <c r="L2610" s="882"/>
      <c r="M2610" s="882"/>
      <c r="N2610" s="882"/>
      <c r="O2610" s="882"/>
      <c r="P2610" s="882"/>
      <c r="Q2610" s="882"/>
      <c r="R2610" s="882"/>
      <c r="S2610" s="882"/>
      <c r="T2610" s="882"/>
      <c r="U2610" s="882"/>
      <c r="V2610" s="882"/>
      <c r="W2610" s="882"/>
      <c r="X2610" s="882"/>
      <c r="Y2610" s="882"/>
      <c r="Z2610" s="882"/>
      <c r="AA2610" s="882"/>
      <c r="AB2610" s="882"/>
      <c r="AC2610" s="882"/>
      <c r="AD2610" s="882"/>
      <c r="AE2610" s="882"/>
      <c r="AF2610" s="882"/>
      <c r="AG2610" s="882"/>
      <c r="AH2610" s="882"/>
      <c r="AI2610" s="882"/>
      <c r="AJ2610" s="882"/>
      <c r="AK2610" s="882"/>
      <c r="AL2610" s="882"/>
      <c r="AM2610" s="882"/>
      <c r="AN2610" s="882"/>
      <c r="AO2610" s="882"/>
      <c r="AP2610" s="882"/>
      <c r="AQ2610" s="882"/>
      <c r="AR2610" s="882"/>
      <c r="AS2610" s="882"/>
      <c r="AT2610" s="882"/>
      <c r="AU2610" s="882"/>
      <c r="AV2610" s="882"/>
      <c r="AW2610" s="882"/>
      <c r="AX2610" s="882"/>
      <c r="AY2610" s="882"/>
      <c r="AZ2610" s="882"/>
      <c r="BA2610" s="882"/>
      <c r="BB2610" s="882"/>
      <c r="BC2610" s="882"/>
      <c r="BD2610" s="882"/>
      <c r="BE2610" s="882"/>
      <c r="BF2610" s="891"/>
      <c r="BG2610" s="893"/>
      <c r="BH2610" s="894"/>
      <c r="BI2610" s="894"/>
      <c r="BJ2610" s="894"/>
      <c r="BK2610" s="894"/>
      <c r="BL2610" s="895"/>
      <c r="BM2610" s="481"/>
      <c r="BN2610" s="192"/>
    </row>
    <row r="2611" spans="1:97" s="825" customFormat="1" ht="12.6" customHeight="1">
      <c r="A2611" s="389"/>
      <c r="B2611" s="972"/>
      <c r="C2611" s="973"/>
      <c r="D2611" s="974"/>
      <c r="E2611" s="1027"/>
      <c r="F2611" s="886"/>
      <c r="G2611" s="886"/>
      <c r="H2611" s="886"/>
      <c r="I2611" s="886"/>
      <c r="J2611" s="886"/>
      <c r="K2611" s="886"/>
      <c r="L2611" s="886"/>
      <c r="M2611" s="886"/>
      <c r="N2611" s="886"/>
      <c r="O2611" s="886"/>
      <c r="P2611" s="886"/>
      <c r="Q2611" s="886"/>
      <c r="R2611" s="886"/>
      <c r="S2611" s="886"/>
      <c r="T2611" s="886"/>
      <c r="U2611" s="886"/>
      <c r="V2611" s="886"/>
      <c r="W2611" s="886"/>
      <c r="X2611" s="886"/>
      <c r="Y2611" s="886"/>
      <c r="Z2611" s="886"/>
      <c r="AA2611" s="886"/>
      <c r="AB2611" s="886"/>
      <c r="AC2611" s="886"/>
      <c r="AD2611" s="886"/>
      <c r="AE2611" s="886"/>
      <c r="AF2611" s="886"/>
      <c r="AG2611" s="886"/>
      <c r="AH2611" s="886"/>
      <c r="AI2611" s="886"/>
      <c r="AJ2611" s="886"/>
      <c r="AK2611" s="886"/>
      <c r="AL2611" s="886"/>
      <c r="AM2611" s="886"/>
      <c r="AN2611" s="886"/>
      <c r="AO2611" s="886"/>
      <c r="AP2611" s="886"/>
      <c r="AQ2611" s="886"/>
      <c r="AR2611" s="886"/>
      <c r="AS2611" s="886"/>
      <c r="AT2611" s="886"/>
      <c r="AU2611" s="886"/>
      <c r="AV2611" s="886"/>
      <c r="AW2611" s="886"/>
      <c r="AX2611" s="886"/>
      <c r="AY2611" s="886"/>
      <c r="AZ2611" s="886"/>
      <c r="BA2611" s="886"/>
      <c r="BB2611" s="886"/>
      <c r="BC2611" s="886"/>
      <c r="BD2611" s="886"/>
      <c r="BE2611" s="886"/>
      <c r="BF2611" s="919"/>
      <c r="BG2611" s="1030"/>
      <c r="BH2611" s="1031"/>
      <c r="BI2611" s="1031"/>
      <c r="BJ2611" s="1031"/>
      <c r="BK2611" s="1031"/>
      <c r="BL2611" s="1032"/>
      <c r="BM2611" s="481"/>
      <c r="BN2611" s="192"/>
    </row>
    <row r="2612" spans="1:97" s="825" customFormat="1" ht="12.6" customHeight="1">
      <c r="A2612" s="389"/>
      <c r="B2612" s="975"/>
      <c r="C2612" s="976"/>
      <c r="D2612" s="977"/>
      <c r="E2612" s="883"/>
      <c r="F2612" s="884"/>
      <c r="G2612" s="884"/>
      <c r="H2612" s="884"/>
      <c r="I2612" s="884"/>
      <c r="J2612" s="884"/>
      <c r="K2612" s="884"/>
      <c r="L2612" s="884"/>
      <c r="M2612" s="884"/>
      <c r="N2612" s="884"/>
      <c r="O2612" s="884"/>
      <c r="P2612" s="884"/>
      <c r="Q2612" s="884"/>
      <c r="R2612" s="884"/>
      <c r="S2612" s="884"/>
      <c r="T2612" s="884"/>
      <c r="U2612" s="884"/>
      <c r="V2612" s="884"/>
      <c r="W2612" s="884"/>
      <c r="X2612" s="884"/>
      <c r="Y2612" s="884"/>
      <c r="Z2612" s="884"/>
      <c r="AA2612" s="884"/>
      <c r="AB2612" s="884"/>
      <c r="AC2612" s="884"/>
      <c r="AD2612" s="884"/>
      <c r="AE2612" s="884"/>
      <c r="AF2612" s="884"/>
      <c r="AG2612" s="884"/>
      <c r="AH2612" s="884"/>
      <c r="AI2612" s="884"/>
      <c r="AJ2612" s="884"/>
      <c r="AK2612" s="884"/>
      <c r="AL2612" s="884"/>
      <c r="AM2612" s="884"/>
      <c r="AN2612" s="884"/>
      <c r="AO2612" s="884"/>
      <c r="AP2612" s="884"/>
      <c r="AQ2612" s="884"/>
      <c r="AR2612" s="884"/>
      <c r="AS2612" s="884"/>
      <c r="AT2612" s="884"/>
      <c r="AU2612" s="884"/>
      <c r="AV2612" s="884"/>
      <c r="AW2612" s="884"/>
      <c r="AX2612" s="884"/>
      <c r="AY2612" s="884"/>
      <c r="AZ2612" s="884"/>
      <c r="BA2612" s="884"/>
      <c r="BB2612" s="884"/>
      <c r="BC2612" s="884"/>
      <c r="BD2612" s="884"/>
      <c r="BE2612" s="884"/>
      <c r="BF2612" s="892"/>
      <c r="BG2612" s="896"/>
      <c r="BH2612" s="897"/>
      <c r="BI2612" s="897"/>
      <c r="BJ2612" s="897"/>
      <c r="BK2612" s="897"/>
      <c r="BL2612" s="898"/>
      <c r="BM2612" s="481"/>
      <c r="BN2612" s="192"/>
    </row>
    <row r="2613" spans="1:97" s="819" customFormat="1" ht="12.6" customHeight="1">
      <c r="A2613" s="389"/>
      <c r="B2613" s="969" t="s">
        <v>52</v>
      </c>
      <c r="C2613" s="970"/>
      <c r="D2613" s="971"/>
      <c r="E2613" s="890" t="s">
        <v>1512</v>
      </c>
      <c r="F2613" s="882"/>
      <c r="G2613" s="882"/>
      <c r="H2613" s="882"/>
      <c r="I2613" s="882"/>
      <c r="J2613" s="882"/>
      <c r="K2613" s="882"/>
      <c r="L2613" s="882"/>
      <c r="M2613" s="882"/>
      <c r="N2613" s="882"/>
      <c r="O2613" s="882"/>
      <c r="P2613" s="882"/>
      <c r="Q2613" s="882"/>
      <c r="R2613" s="882"/>
      <c r="S2613" s="882"/>
      <c r="T2613" s="882"/>
      <c r="U2613" s="882"/>
      <c r="V2613" s="882"/>
      <c r="W2613" s="882"/>
      <c r="X2613" s="882"/>
      <c r="Y2613" s="882"/>
      <c r="Z2613" s="882"/>
      <c r="AA2613" s="882"/>
      <c r="AB2613" s="882"/>
      <c r="AC2613" s="882"/>
      <c r="AD2613" s="882"/>
      <c r="AE2613" s="882"/>
      <c r="AF2613" s="882"/>
      <c r="AG2613" s="882"/>
      <c r="AH2613" s="882"/>
      <c r="AI2613" s="882"/>
      <c r="AJ2613" s="882"/>
      <c r="AK2613" s="882"/>
      <c r="AL2613" s="882"/>
      <c r="AM2613" s="882"/>
      <c r="AN2613" s="882"/>
      <c r="AO2613" s="882"/>
      <c r="AP2613" s="882"/>
      <c r="AQ2613" s="882"/>
      <c r="AR2613" s="882"/>
      <c r="AS2613" s="882"/>
      <c r="AT2613" s="882"/>
      <c r="AU2613" s="882"/>
      <c r="AV2613" s="882"/>
      <c r="AW2613" s="882"/>
      <c r="AX2613" s="882"/>
      <c r="AY2613" s="882"/>
      <c r="AZ2613" s="882"/>
      <c r="BA2613" s="882"/>
      <c r="BB2613" s="882"/>
      <c r="BC2613" s="882"/>
      <c r="BD2613" s="882"/>
      <c r="BE2613" s="882"/>
      <c r="BF2613" s="891"/>
      <c r="BG2613" s="893"/>
      <c r="BH2613" s="894"/>
      <c r="BI2613" s="894"/>
      <c r="BJ2613" s="894"/>
      <c r="BK2613" s="894"/>
      <c r="BL2613" s="895"/>
      <c r="BM2613" s="481"/>
      <c r="BN2613" s="192"/>
    </row>
    <row r="2614" spans="1:97" s="819" customFormat="1" ht="12.6" customHeight="1">
      <c r="A2614" s="389"/>
      <c r="B2614" s="975"/>
      <c r="C2614" s="976"/>
      <c r="D2614" s="977"/>
      <c r="E2614" s="883"/>
      <c r="F2614" s="884"/>
      <c r="G2614" s="884"/>
      <c r="H2614" s="884"/>
      <c r="I2614" s="884"/>
      <c r="J2614" s="884"/>
      <c r="K2614" s="884"/>
      <c r="L2614" s="884"/>
      <c r="M2614" s="884"/>
      <c r="N2614" s="884"/>
      <c r="O2614" s="884"/>
      <c r="P2614" s="884"/>
      <c r="Q2614" s="884"/>
      <c r="R2614" s="884"/>
      <c r="S2614" s="884"/>
      <c r="T2614" s="884"/>
      <c r="U2614" s="884"/>
      <c r="V2614" s="884"/>
      <c r="W2614" s="884"/>
      <c r="X2614" s="884"/>
      <c r="Y2614" s="884"/>
      <c r="Z2614" s="884"/>
      <c r="AA2614" s="884"/>
      <c r="AB2614" s="884"/>
      <c r="AC2614" s="884"/>
      <c r="AD2614" s="884"/>
      <c r="AE2614" s="884"/>
      <c r="AF2614" s="884"/>
      <c r="AG2614" s="884"/>
      <c r="AH2614" s="884"/>
      <c r="AI2614" s="884"/>
      <c r="AJ2614" s="884"/>
      <c r="AK2614" s="884"/>
      <c r="AL2614" s="884"/>
      <c r="AM2614" s="884"/>
      <c r="AN2614" s="884"/>
      <c r="AO2614" s="884"/>
      <c r="AP2614" s="884"/>
      <c r="AQ2614" s="884"/>
      <c r="AR2614" s="884"/>
      <c r="AS2614" s="884"/>
      <c r="AT2614" s="884"/>
      <c r="AU2614" s="884"/>
      <c r="AV2614" s="884"/>
      <c r="AW2614" s="884"/>
      <c r="AX2614" s="884"/>
      <c r="AY2614" s="884"/>
      <c r="AZ2614" s="884"/>
      <c r="BA2614" s="884"/>
      <c r="BB2614" s="884"/>
      <c r="BC2614" s="884"/>
      <c r="BD2614" s="884"/>
      <c r="BE2614" s="884"/>
      <c r="BF2614" s="892"/>
      <c r="BG2614" s="896"/>
      <c r="BH2614" s="897"/>
      <c r="BI2614" s="897"/>
      <c r="BJ2614" s="897"/>
      <c r="BK2614" s="897"/>
      <c r="BL2614" s="898"/>
      <c r="BM2614" s="481"/>
      <c r="BN2614" s="192"/>
    </row>
    <row r="2615" spans="1:97" s="819" customFormat="1" ht="12.6" customHeight="1">
      <c r="A2615" s="389"/>
      <c r="B2615" s="969" t="s">
        <v>53</v>
      </c>
      <c r="C2615" s="970"/>
      <c r="D2615" s="971"/>
      <c r="E2615" s="890" t="s">
        <v>1517</v>
      </c>
      <c r="F2615" s="882"/>
      <c r="G2615" s="882"/>
      <c r="H2615" s="882"/>
      <c r="I2615" s="882"/>
      <c r="J2615" s="882"/>
      <c r="K2615" s="882"/>
      <c r="L2615" s="882"/>
      <c r="M2615" s="882"/>
      <c r="N2615" s="882"/>
      <c r="O2615" s="882"/>
      <c r="P2615" s="882"/>
      <c r="Q2615" s="882"/>
      <c r="R2615" s="882"/>
      <c r="S2615" s="882"/>
      <c r="T2615" s="882"/>
      <c r="U2615" s="882"/>
      <c r="V2615" s="882"/>
      <c r="W2615" s="882"/>
      <c r="X2615" s="882"/>
      <c r="Y2615" s="882"/>
      <c r="Z2615" s="882"/>
      <c r="AA2615" s="882"/>
      <c r="AB2615" s="882"/>
      <c r="AC2615" s="882"/>
      <c r="AD2615" s="882"/>
      <c r="AE2615" s="882"/>
      <c r="AF2615" s="882"/>
      <c r="AG2615" s="882"/>
      <c r="AH2615" s="882"/>
      <c r="AI2615" s="882"/>
      <c r="AJ2615" s="882"/>
      <c r="AK2615" s="882"/>
      <c r="AL2615" s="882"/>
      <c r="AM2615" s="882"/>
      <c r="AN2615" s="882"/>
      <c r="AO2615" s="882"/>
      <c r="AP2615" s="882"/>
      <c r="AQ2615" s="882"/>
      <c r="AR2615" s="882"/>
      <c r="AS2615" s="882"/>
      <c r="AT2615" s="882"/>
      <c r="AU2615" s="882"/>
      <c r="AV2615" s="882"/>
      <c r="AW2615" s="882"/>
      <c r="AX2615" s="882"/>
      <c r="AY2615" s="882"/>
      <c r="AZ2615" s="882"/>
      <c r="BA2615" s="882"/>
      <c r="BB2615" s="882"/>
      <c r="BC2615" s="882"/>
      <c r="BD2615" s="882"/>
      <c r="BE2615" s="882"/>
      <c r="BF2615" s="891"/>
      <c r="BG2615" s="893"/>
      <c r="BH2615" s="894"/>
      <c r="BI2615" s="894"/>
      <c r="BJ2615" s="894"/>
      <c r="BK2615" s="894"/>
      <c r="BL2615" s="895"/>
      <c r="BM2615" s="481"/>
      <c r="BN2615" s="192"/>
    </row>
    <row r="2616" spans="1:97" s="819" customFormat="1" ht="12.6" customHeight="1">
      <c r="A2616" s="389"/>
      <c r="B2616" s="975"/>
      <c r="C2616" s="976"/>
      <c r="D2616" s="977"/>
      <c r="E2616" s="883"/>
      <c r="F2616" s="884"/>
      <c r="G2616" s="884"/>
      <c r="H2616" s="884"/>
      <c r="I2616" s="884"/>
      <c r="J2616" s="884"/>
      <c r="K2616" s="884"/>
      <c r="L2616" s="884"/>
      <c r="M2616" s="884"/>
      <c r="N2616" s="884"/>
      <c r="O2616" s="884"/>
      <c r="P2616" s="884"/>
      <c r="Q2616" s="884"/>
      <c r="R2616" s="884"/>
      <c r="S2616" s="884"/>
      <c r="T2616" s="884"/>
      <c r="U2616" s="884"/>
      <c r="V2616" s="884"/>
      <c r="W2616" s="884"/>
      <c r="X2616" s="884"/>
      <c r="Y2616" s="884"/>
      <c r="Z2616" s="884"/>
      <c r="AA2616" s="884"/>
      <c r="AB2616" s="884"/>
      <c r="AC2616" s="884"/>
      <c r="AD2616" s="884"/>
      <c r="AE2616" s="884"/>
      <c r="AF2616" s="884"/>
      <c r="AG2616" s="884"/>
      <c r="AH2616" s="884"/>
      <c r="AI2616" s="884"/>
      <c r="AJ2616" s="884"/>
      <c r="AK2616" s="884"/>
      <c r="AL2616" s="884"/>
      <c r="AM2616" s="884"/>
      <c r="AN2616" s="884"/>
      <c r="AO2616" s="884"/>
      <c r="AP2616" s="884"/>
      <c r="AQ2616" s="884"/>
      <c r="AR2616" s="884"/>
      <c r="AS2616" s="884"/>
      <c r="AT2616" s="884"/>
      <c r="AU2616" s="884"/>
      <c r="AV2616" s="884"/>
      <c r="AW2616" s="884"/>
      <c r="AX2616" s="884"/>
      <c r="AY2616" s="884"/>
      <c r="AZ2616" s="884"/>
      <c r="BA2616" s="884"/>
      <c r="BB2616" s="884"/>
      <c r="BC2616" s="884"/>
      <c r="BD2616" s="884"/>
      <c r="BE2616" s="884"/>
      <c r="BF2616" s="892"/>
      <c r="BG2616" s="896"/>
      <c r="BH2616" s="897"/>
      <c r="BI2616" s="897"/>
      <c r="BJ2616" s="897"/>
      <c r="BK2616" s="897"/>
      <c r="BL2616" s="898"/>
      <c r="BM2616" s="481"/>
      <c r="BN2616" s="192"/>
    </row>
    <row r="2617" spans="1:97" s="827" customFormat="1" ht="9.75" customHeight="1">
      <c r="BG2617" s="828"/>
      <c r="BH2617" s="828"/>
      <c r="BI2617" s="828"/>
      <c r="BJ2617" s="828"/>
      <c r="BK2617" s="828"/>
      <c r="BL2617" s="829"/>
      <c r="BM2617" s="829"/>
      <c r="BN2617" s="829"/>
      <c r="BO2617" s="829"/>
      <c r="BP2617" s="829"/>
      <c r="BQ2617" s="829"/>
      <c r="BR2617" s="829"/>
      <c r="BS2617" s="829"/>
      <c r="BT2617" s="829"/>
      <c r="BU2617" s="829"/>
      <c r="BV2617" s="829"/>
      <c r="BW2617" s="829"/>
      <c r="BX2617" s="829"/>
      <c r="BY2617" s="829"/>
      <c r="BZ2617" s="829"/>
      <c r="CA2617" s="829"/>
    </row>
    <row r="2618" spans="1:97" s="830" customFormat="1" ht="12.75" customHeight="1">
      <c r="B2618" s="831"/>
      <c r="C2618" s="831"/>
      <c r="D2618" s="831"/>
      <c r="E2618" s="858" t="s">
        <v>1513</v>
      </c>
      <c r="F2618" s="859"/>
      <c r="G2618" s="859"/>
      <c r="H2618" s="859"/>
      <c r="I2618" s="859"/>
      <c r="J2618" s="859"/>
      <c r="K2618" s="859"/>
      <c r="L2618" s="859"/>
      <c r="M2618" s="859"/>
      <c r="N2618" s="859"/>
      <c r="O2618" s="859"/>
      <c r="P2618" s="859"/>
      <c r="Q2618" s="859"/>
      <c r="R2618" s="859"/>
      <c r="S2618" s="859"/>
      <c r="T2618" s="859"/>
      <c r="U2618" s="859"/>
      <c r="V2618" s="859"/>
      <c r="W2618" s="859"/>
      <c r="X2618" s="859"/>
      <c r="Y2618" s="859"/>
      <c r="Z2618" s="859"/>
      <c r="AA2618" s="859"/>
      <c r="AB2618" s="859"/>
      <c r="AC2618" s="859"/>
      <c r="AD2618" s="859"/>
      <c r="AE2618" s="860"/>
      <c r="AF2618" s="864"/>
      <c r="AG2618" s="865"/>
      <c r="AH2618" s="865"/>
      <c r="AI2618" s="865"/>
      <c r="AJ2618" s="865"/>
      <c r="AK2618" s="865"/>
      <c r="AL2618" s="865"/>
      <c r="AM2618" s="865"/>
      <c r="AN2618" s="865"/>
      <c r="AO2618" s="865"/>
      <c r="AP2618" s="866"/>
      <c r="AQ2618" s="870"/>
      <c r="AR2618" s="870"/>
      <c r="AS2618" s="870"/>
      <c r="AT2618" s="870"/>
      <c r="AU2618" s="870"/>
      <c r="AV2618" s="870"/>
      <c r="AW2618" s="870"/>
      <c r="AX2618" s="870"/>
      <c r="AY2618" s="870"/>
      <c r="AZ2618" s="870"/>
      <c r="BA2618" s="870"/>
      <c r="BB2618" s="870"/>
      <c r="BC2618" s="870"/>
      <c r="BD2618" s="870"/>
      <c r="BE2618" s="870"/>
      <c r="BF2618" s="870"/>
      <c r="BG2618" s="832"/>
      <c r="BH2618" s="832"/>
      <c r="BI2618" s="832"/>
      <c r="BJ2618" s="832"/>
      <c r="BK2618" s="832"/>
      <c r="BL2618" s="832"/>
      <c r="BM2618" s="857" t="s">
        <v>82</v>
      </c>
      <c r="BN2618" s="857"/>
      <c r="BO2618" s="857"/>
      <c r="BP2618" s="857"/>
      <c r="BQ2618" s="857"/>
      <c r="BR2618" s="857"/>
      <c r="BS2618" s="857"/>
      <c r="BT2618" s="857"/>
      <c r="BU2618" s="857"/>
      <c r="BV2618" s="857"/>
      <c r="BW2618" s="857"/>
      <c r="BX2618" s="832"/>
      <c r="BY2618" s="832"/>
      <c r="BZ2618" s="832"/>
      <c r="CA2618" s="832"/>
      <c r="CB2618" s="832"/>
      <c r="CC2618" s="832"/>
      <c r="CD2618" s="832"/>
      <c r="CE2618" s="832"/>
      <c r="CF2618" s="832"/>
      <c r="CG2618" s="832"/>
      <c r="CH2618" s="832"/>
      <c r="CK2618" s="833"/>
      <c r="CL2618" s="834"/>
      <c r="CM2618" s="834"/>
      <c r="CN2618" s="834"/>
      <c r="CO2618" s="834"/>
      <c r="CP2618" s="834"/>
      <c r="CQ2618" s="834"/>
      <c r="CR2618" s="834"/>
      <c r="CS2618" s="834"/>
    </row>
    <row r="2619" spans="1:97" s="830" customFormat="1" ht="12.75" customHeight="1">
      <c r="B2619" s="831"/>
      <c r="C2619" s="831"/>
      <c r="D2619" s="831"/>
      <c r="E2619" s="861"/>
      <c r="F2619" s="862"/>
      <c r="G2619" s="862"/>
      <c r="H2619" s="862"/>
      <c r="I2619" s="862"/>
      <c r="J2619" s="862"/>
      <c r="K2619" s="862"/>
      <c r="L2619" s="862"/>
      <c r="M2619" s="862"/>
      <c r="N2619" s="862"/>
      <c r="O2619" s="862"/>
      <c r="P2619" s="862"/>
      <c r="Q2619" s="862"/>
      <c r="R2619" s="862"/>
      <c r="S2619" s="862"/>
      <c r="T2619" s="862"/>
      <c r="U2619" s="862"/>
      <c r="V2619" s="862"/>
      <c r="W2619" s="862"/>
      <c r="X2619" s="862"/>
      <c r="Y2619" s="862"/>
      <c r="Z2619" s="862"/>
      <c r="AA2619" s="862"/>
      <c r="AB2619" s="862"/>
      <c r="AC2619" s="862"/>
      <c r="AD2619" s="862"/>
      <c r="AE2619" s="863"/>
      <c r="AF2619" s="867"/>
      <c r="AG2619" s="868"/>
      <c r="AH2619" s="868"/>
      <c r="AI2619" s="868"/>
      <c r="AJ2619" s="868"/>
      <c r="AK2619" s="868"/>
      <c r="AL2619" s="868"/>
      <c r="AM2619" s="868"/>
      <c r="AN2619" s="868"/>
      <c r="AO2619" s="868"/>
      <c r="AP2619" s="869"/>
      <c r="AQ2619" s="870"/>
      <c r="AR2619" s="870"/>
      <c r="AS2619" s="870"/>
      <c r="AT2619" s="870"/>
      <c r="AU2619" s="870"/>
      <c r="AV2619" s="870"/>
      <c r="AW2619" s="870"/>
      <c r="AX2619" s="870"/>
      <c r="AY2619" s="870"/>
      <c r="AZ2619" s="870"/>
      <c r="BA2619" s="870"/>
      <c r="BB2619" s="870"/>
      <c r="BC2619" s="870"/>
      <c r="BD2619" s="870"/>
      <c r="BE2619" s="870"/>
      <c r="BF2619" s="870"/>
      <c r="BG2619" s="832"/>
      <c r="BH2619" s="832"/>
      <c r="BI2619" s="832"/>
      <c r="BJ2619" s="832"/>
      <c r="BK2619" s="832"/>
      <c r="BL2619" s="832"/>
      <c r="BM2619" s="832"/>
      <c r="BN2619" s="832"/>
      <c r="BO2619" s="832"/>
      <c r="BP2619" s="832"/>
      <c r="BQ2619" s="832"/>
      <c r="BR2619" s="832"/>
      <c r="BS2619" s="832"/>
      <c r="BT2619" s="832"/>
      <c r="BU2619" s="832"/>
      <c r="BV2619" s="832"/>
      <c r="BW2619" s="832"/>
      <c r="BX2619" s="832"/>
      <c r="BY2619" s="832"/>
      <c r="BZ2619" s="832"/>
      <c r="CA2619" s="832"/>
      <c r="CB2619" s="832"/>
      <c r="CC2619" s="832"/>
      <c r="CD2619" s="832"/>
      <c r="CE2619" s="832"/>
      <c r="CF2619" s="832"/>
      <c r="CG2619" s="832"/>
      <c r="CH2619" s="832"/>
      <c r="CK2619" s="833"/>
      <c r="CL2619" s="833"/>
      <c r="CM2619" s="833"/>
      <c r="CN2619" s="833"/>
      <c r="CO2619" s="833"/>
      <c r="CP2619" s="834"/>
      <c r="CQ2619" s="834"/>
      <c r="CR2619" s="834"/>
      <c r="CS2619" s="834"/>
    </row>
    <row r="2620" spans="1:97" s="819" customFormat="1" ht="12.6" customHeight="1">
      <c r="A2620" s="389"/>
      <c r="B2620" s="816"/>
      <c r="C2620" s="816"/>
      <c r="D2620" s="816"/>
      <c r="E2620" s="811"/>
      <c r="F2620" s="811"/>
      <c r="G2620" s="811"/>
      <c r="H2620" s="811"/>
      <c r="I2620" s="811"/>
      <c r="J2620" s="811"/>
      <c r="K2620" s="811"/>
      <c r="L2620" s="811"/>
      <c r="M2620" s="811"/>
      <c r="N2620" s="811"/>
      <c r="O2620" s="811"/>
      <c r="P2620" s="811"/>
      <c r="Q2620" s="811"/>
      <c r="R2620" s="811"/>
      <c r="S2620" s="811"/>
      <c r="T2620" s="811"/>
      <c r="U2620" s="811"/>
      <c r="V2620" s="811"/>
      <c r="W2620" s="811"/>
      <c r="X2620" s="811"/>
      <c r="Y2620" s="811"/>
      <c r="Z2620" s="811"/>
      <c r="AA2620" s="811"/>
      <c r="AB2620" s="811"/>
      <c r="AC2620" s="811"/>
      <c r="AD2620" s="811"/>
      <c r="AE2620" s="811"/>
      <c r="AF2620" s="811"/>
      <c r="AG2620" s="811"/>
      <c r="AH2620" s="811"/>
      <c r="AI2620" s="811"/>
      <c r="AJ2620" s="811"/>
      <c r="AK2620" s="811"/>
      <c r="AL2620" s="811"/>
      <c r="AM2620" s="811"/>
      <c r="AN2620" s="811"/>
      <c r="AO2620" s="811"/>
      <c r="AP2620" s="811"/>
      <c r="AQ2620" s="811"/>
      <c r="AR2620" s="811"/>
      <c r="AS2620" s="811"/>
      <c r="AT2620" s="811"/>
      <c r="AU2620" s="811"/>
      <c r="AV2620" s="811"/>
      <c r="AW2620" s="811"/>
      <c r="AX2620" s="811"/>
      <c r="AY2620" s="811"/>
      <c r="AZ2620" s="811"/>
      <c r="BA2620" s="811"/>
      <c r="BB2620" s="811"/>
      <c r="BC2620" s="811"/>
      <c r="BD2620" s="811"/>
      <c r="BE2620" s="811"/>
      <c r="BF2620" s="811"/>
      <c r="BG2620" s="811"/>
      <c r="BH2620" s="811"/>
      <c r="BI2620" s="99"/>
      <c r="BJ2620" s="99"/>
      <c r="BK2620" s="99"/>
      <c r="BL2620" s="99"/>
      <c r="BM2620" s="810"/>
      <c r="BN2620" s="192"/>
    </row>
    <row r="2621" spans="1:97" s="849" customFormat="1" ht="20.100000000000001" customHeight="1">
      <c r="A2621" s="90" t="s">
        <v>1543</v>
      </c>
      <c r="B2621" s="113"/>
      <c r="C2621" s="113"/>
      <c r="D2621" s="848"/>
      <c r="E2621" s="842"/>
      <c r="F2621" s="842"/>
      <c r="G2621" s="842"/>
      <c r="H2621" s="842"/>
      <c r="I2621" s="842"/>
      <c r="J2621" s="842"/>
      <c r="K2621" s="842"/>
      <c r="L2621" s="842"/>
      <c r="M2621" s="842"/>
      <c r="N2621" s="842"/>
      <c r="O2621" s="842"/>
      <c r="P2621" s="842"/>
      <c r="Q2621" s="842"/>
      <c r="R2621" s="842"/>
      <c r="S2621" s="842"/>
      <c r="T2621" s="842"/>
      <c r="U2621" s="842"/>
      <c r="V2621" s="842"/>
      <c r="W2621" s="842"/>
      <c r="X2621" s="842"/>
      <c r="Y2621" s="842"/>
      <c r="Z2621" s="842"/>
      <c r="AA2621" s="842"/>
      <c r="AB2621" s="842"/>
      <c r="AC2621" s="842"/>
      <c r="AD2621" s="842"/>
      <c r="AE2621" s="842"/>
      <c r="AF2621" s="842"/>
      <c r="AG2621" s="842"/>
      <c r="AH2621" s="838"/>
      <c r="AI2621" s="838"/>
      <c r="AJ2621" s="838"/>
      <c r="AK2621" s="838"/>
      <c r="AL2621" s="838"/>
      <c r="AM2621" s="838"/>
      <c r="AN2621" s="885"/>
      <c r="AO2621" s="885"/>
      <c r="AP2621" s="885"/>
      <c r="AQ2621" s="885"/>
      <c r="AR2621" s="885"/>
      <c r="AS2621" s="885"/>
      <c r="AT2621" s="885"/>
      <c r="AU2621" s="885"/>
      <c r="AV2621" s="885"/>
      <c r="AW2621" s="885"/>
      <c r="AX2621" s="885"/>
      <c r="AY2621" s="885"/>
      <c r="AZ2621" s="885"/>
      <c r="BA2621" s="885"/>
      <c r="BB2621" s="885"/>
      <c r="BC2621" s="885"/>
      <c r="BD2621" s="885"/>
      <c r="BE2621" s="885"/>
      <c r="BF2621" s="885"/>
      <c r="BG2621" s="885"/>
      <c r="BH2621" s="885"/>
      <c r="BI2621" s="850"/>
      <c r="BJ2621" s="850"/>
      <c r="BK2621" s="850"/>
      <c r="BL2621" s="850"/>
      <c r="BM2621" s="850"/>
      <c r="BN2621" s="192"/>
    </row>
    <row r="2622" spans="1:97" s="819" customFormat="1" ht="12.6" customHeight="1">
      <c r="A2622" s="389"/>
      <c r="B2622" s="969" t="s">
        <v>30</v>
      </c>
      <c r="C2622" s="970"/>
      <c r="D2622" s="971"/>
      <c r="E2622" s="881" t="s">
        <v>941</v>
      </c>
      <c r="F2622" s="882"/>
      <c r="G2622" s="882"/>
      <c r="H2622" s="882"/>
      <c r="I2622" s="882"/>
      <c r="J2622" s="882"/>
      <c r="K2622" s="882"/>
      <c r="L2622" s="882"/>
      <c r="M2622" s="882"/>
      <c r="N2622" s="882"/>
      <c r="O2622" s="882"/>
      <c r="P2622" s="882"/>
      <c r="Q2622" s="882"/>
      <c r="R2622" s="882"/>
      <c r="S2622" s="882"/>
      <c r="T2622" s="882"/>
      <c r="U2622" s="882"/>
      <c r="V2622" s="882"/>
      <c r="W2622" s="882"/>
      <c r="X2622" s="882"/>
      <c r="Y2622" s="882"/>
      <c r="Z2622" s="882"/>
      <c r="AA2622" s="882"/>
      <c r="AB2622" s="882"/>
      <c r="AC2622" s="882"/>
      <c r="AD2622" s="882"/>
      <c r="AE2622" s="882"/>
      <c r="AF2622" s="882"/>
      <c r="AG2622" s="882"/>
      <c r="AH2622" s="882"/>
      <c r="AI2622" s="882"/>
      <c r="AJ2622" s="882"/>
      <c r="AK2622" s="882"/>
      <c r="AL2622" s="882"/>
      <c r="AM2622" s="882"/>
      <c r="AN2622" s="882"/>
      <c r="AO2622" s="882"/>
      <c r="AP2622" s="882"/>
      <c r="AQ2622" s="882"/>
      <c r="AR2622" s="882"/>
      <c r="AS2622" s="882"/>
      <c r="AT2622" s="882"/>
      <c r="AU2622" s="882"/>
      <c r="AV2622" s="882"/>
      <c r="AW2622" s="882"/>
      <c r="AX2622" s="882"/>
      <c r="AY2622" s="882"/>
      <c r="AZ2622" s="882"/>
      <c r="BA2622" s="882"/>
      <c r="BB2622" s="882"/>
      <c r="BC2622" s="882"/>
      <c r="BD2622" s="882"/>
      <c r="BE2622" s="882"/>
      <c r="BF2622" s="891"/>
      <c r="BG2622" s="893"/>
      <c r="BH2622" s="894"/>
      <c r="BI2622" s="894"/>
      <c r="BJ2622" s="894"/>
      <c r="BK2622" s="894"/>
      <c r="BL2622" s="895"/>
      <c r="BM2622" s="481"/>
      <c r="BN2622" s="192"/>
    </row>
    <row r="2623" spans="1:97" s="819" customFormat="1" ht="12.6" customHeight="1">
      <c r="A2623" s="389"/>
      <c r="B2623" s="975"/>
      <c r="C2623" s="976"/>
      <c r="D2623" s="977"/>
      <c r="E2623" s="883"/>
      <c r="F2623" s="884"/>
      <c r="G2623" s="884"/>
      <c r="H2623" s="884"/>
      <c r="I2623" s="884"/>
      <c r="J2623" s="884"/>
      <c r="K2623" s="884"/>
      <c r="L2623" s="884"/>
      <c r="M2623" s="884"/>
      <c r="N2623" s="884"/>
      <c r="O2623" s="884"/>
      <c r="P2623" s="884"/>
      <c r="Q2623" s="884"/>
      <c r="R2623" s="884"/>
      <c r="S2623" s="884"/>
      <c r="T2623" s="884"/>
      <c r="U2623" s="884"/>
      <c r="V2623" s="884"/>
      <c r="W2623" s="884"/>
      <c r="X2623" s="884"/>
      <c r="Y2623" s="884"/>
      <c r="Z2623" s="884"/>
      <c r="AA2623" s="884"/>
      <c r="AB2623" s="884"/>
      <c r="AC2623" s="884"/>
      <c r="AD2623" s="884"/>
      <c r="AE2623" s="884"/>
      <c r="AF2623" s="884"/>
      <c r="AG2623" s="884"/>
      <c r="AH2623" s="884"/>
      <c r="AI2623" s="884"/>
      <c r="AJ2623" s="884"/>
      <c r="AK2623" s="884"/>
      <c r="AL2623" s="884"/>
      <c r="AM2623" s="884"/>
      <c r="AN2623" s="884"/>
      <c r="AO2623" s="884"/>
      <c r="AP2623" s="884"/>
      <c r="AQ2623" s="884"/>
      <c r="AR2623" s="884"/>
      <c r="AS2623" s="884"/>
      <c r="AT2623" s="884"/>
      <c r="AU2623" s="884"/>
      <c r="AV2623" s="884"/>
      <c r="AW2623" s="884"/>
      <c r="AX2623" s="884"/>
      <c r="AY2623" s="884"/>
      <c r="AZ2623" s="884"/>
      <c r="BA2623" s="884"/>
      <c r="BB2623" s="884"/>
      <c r="BC2623" s="884"/>
      <c r="BD2623" s="884"/>
      <c r="BE2623" s="884"/>
      <c r="BF2623" s="892"/>
      <c r="BG2623" s="896"/>
      <c r="BH2623" s="897"/>
      <c r="BI2623" s="897"/>
      <c r="BJ2623" s="897"/>
      <c r="BK2623" s="897"/>
      <c r="BL2623" s="898"/>
      <c r="BM2623" s="481"/>
      <c r="BN2623" s="192"/>
    </row>
    <row r="2624" spans="1:97" s="819" customFormat="1" ht="12.6" customHeight="1">
      <c r="A2624" s="389"/>
      <c r="B2624" s="969" t="s">
        <v>33</v>
      </c>
      <c r="C2624" s="970"/>
      <c r="D2624" s="971"/>
      <c r="E2624" s="881" t="s">
        <v>942</v>
      </c>
      <c r="F2624" s="882"/>
      <c r="G2624" s="882"/>
      <c r="H2624" s="882"/>
      <c r="I2624" s="882"/>
      <c r="J2624" s="882"/>
      <c r="K2624" s="882"/>
      <c r="L2624" s="882"/>
      <c r="M2624" s="882"/>
      <c r="N2624" s="882"/>
      <c r="O2624" s="882"/>
      <c r="P2624" s="882"/>
      <c r="Q2624" s="882"/>
      <c r="R2624" s="882"/>
      <c r="S2624" s="882"/>
      <c r="T2624" s="882"/>
      <c r="U2624" s="882"/>
      <c r="V2624" s="882"/>
      <c r="W2624" s="882"/>
      <c r="X2624" s="882"/>
      <c r="Y2624" s="882"/>
      <c r="Z2624" s="882"/>
      <c r="AA2624" s="882"/>
      <c r="AB2624" s="882"/>
      <c r="AC2624" s="882"/>
      <c r="AD2624" s="882"/>
      <c r="AE2624" s="882"/>
      <c r="AF2624" s="882"/>
      <c r="AG2624" s="882"/>
      <c r="AH2624" s="882"/>
      <c r="AI2624" s="882"/>
      <c r="AJ2624" s="882"/>
      <c r="AK2624" s="882"/>
      <c r="AL2624" s="882"/>
      <c r="AM2624" s="882"/>
      <c r="AN2624" s="882"/>
      <c r="AO2624" s="882"/>
      <c r="AP2624" s="882"/>
      <c r="AQ2624" s="882"/>
      <c r="AR2624" s="882"/>
      <c r="AS2624" s="882"/>
      <c r="AT2624" s="882"/>
      <c r="AU2624" s="882"/>
      <c r="AV2624" s="882"/>
      <c r="AW2624" s="882"/>
      <c r="AX2624" s="882"/>
      <c r="AY2624" s="882"/>
      <c r="AZ2624" s="882"/>
      <c r="BA2624" s="882"/>
      <c r="BB2624" s="882"/>
      <c r="BC2624" s="882"/>
      <c r="BD2624" s="882"/>
      <c r="BE2624" s="882"/>
      <c r="BF2624" s="891"/>
      <c r="BG2624" s="893"/>
      <c r="BH2624" s="894"/>
      <c r="BI2624" s="894"/>
      <c r="BJ2624" s="894"/>
      <c r="BK2624" s="894"/>
      <c r="BL2624" s="895"/>
      <c r="BM2624" s="481"/>
      <c r="BN2624" s="192"/>
    </row>
    <row r="2625" spans="1:81" s="819" customFormat="1" ht="12.6" customHeight="1">
      <c r="A2625" s="389"/>
      <c r="B2625" s="972"/>
      <c r="C2625" s="973"/>
      <c r="D2625" s="974"/>
      <c r="E2625" s="1027"/>
      <c r="F2625" s="886"/>
      <c r="G2625" s="886"/>
      <c r="H2625" s="886"/>
      <c r="I2625" s="886"/>
      <c r="J2625" s="886"/>
      <c r="K2625" s="886"/>
      <c r="L2625" s="886"/>
      <c r="M2625" s="886"/>
      <c r="N2625" s="886"/>
      <c r="O2625" s="886"/>
      <c r="P2625" s="886"/>
      <c r="Q2625" s="886"/>
      <c r="R2625" s="886"/>
      <c r="S2625" s="886"/>
      <c r="T2625" s="886"/>
      <c r="U2625" s="886"/>
      <c r="V2625" s="886"/>
      <c r="W2625" s="886"/>
      <c r="X2625" s="886"/>
      <c r="Y2625" s="886"/>
      <c r="Z2625" s="886"/>
      <c r="AA2625" s="886"/>
      <c r="AB2625" s="886"/>
      <c r="AC2625" s="886"/>
      <c r="AD2625" s="886"/>
      <c r="AE2625" s="886"/>
      <c r="AF2625" s="886"/>
      <c r="AG2625" s="886"/>
      <c r="AH2625" s="886"/>
      <c r="AI2625" s="886"/>
      <c r="AJ2625" s="886"/>
      <c r="AK2625" s="886"/>
      <c r="AL2625" s="886"/>
      <c r="AM2625" s="886"/>
      <c r="AN2625" s="886"/>
      <c r="AO2625" s="886"/>
      <c r="AP2625" s="886"/>
      <c r="AQ2625" s="886"/>
      <c r="AR2625" s="886"/>
      <c r="AS2625" s="886"/>
      <c r="AT2625" s="886"/>
      <c r="AU2625" s="886"/>
      <c r="AV2625" s="886"/>
      <c r="AW2625" s="886"/>
      <c r="AX2625" s="886"/>
      <c r="AY2625" s="886"/>
      <c r="AZ2625" s="886"/>
      <c r="BA2625" s="886"/>
      <c r="BB2625" s="886"/>
      <c r="BC2625" s="886"/>
      <c r="BD2625" s="886"/>
      <c r="BE2625" s="886"/>
      <c r="BF2625" s="919"/>
      <c r="BG2625" s="1030"/>
      <c r="BH2625" s="1031"/>
      <c r="BI2625" s="1031"/>
      <c r="BJ2625" s="1031"/>
      <c r="BK2625" s="1031"/>
      <c r="BL2625" s="1032"/>
      <c r="BM2625" s="481"/>
      <c r="BN2625" s="192"/>
    </row>
    <row r="2626" spans="1:81" s="819" customFormat="1" ht="12.6" customHeight="1">
      <c r="A2626" s="389"/>
      <c r="B2626" s="972"/>
      <c r="C2626" s="973"/>
      <c r="D2626" s="974"/>
      <c r="E2626" s="1027"/>
      <c r="F2626" s="886"/>
      <c r="G2626" s="886"/>
      <c r="H2626" s="886"/>
      <c r="I2626" s="886"/>
      <c r="J2626" s="886"/>
      <c r="K2626" s="886"/>
      <c r="L2626" s="886"/>
      <c r="M2626" s="886"/>
      <c r="N2626" s="886"/>
      <c r="O2626" s="886"/>
      <c r="P2626" s="886"/>
      <c r="Q2626" s="886"/>
      <c r="R2626" s="886"/>
      <c r="S2626" s="886"/>
      <c r="T2626" s="886"/>
      <c r="U2626" s="886"/>
      <c r="V2626" s="886"/>
      <c r="W2626" s="886"/>
      <c r="X2626" s="886"/>
      <c r="Y2626" s="886"/>
      <c r="Z2626" s="886"/>
      <c r="AA2626" s="886"/>
      <c r="AB2626" s="886"/>
      <c r="AC2626" s="886"/>
      <c r="AD2626" s="886"/>
      <c r="AE2626" s="886"/>
      <c r="AF2626" s="886"/>
      <c r="AG2626" s="886"/>
      <c r="AH2626" s="886"/>
      <c r="AI2626" s="886"/>
      <c r="AJ2626" s="886"/>
      <c r="AK2626" s="886"/>
      <c r="AL2626" s="886"/>
      <c r="AM2626" s="886"/>
      <c r="AN2626" s="886"/>
      <c r="AO2626" s="886"/>
      <c r="AP2626" s="886"/>
      <c r="AQ2626" s="886"/>
      <c r="AR2626" s="886"/>
      <c r="AS2626" s="886"/>
      <c r="AT2626" s="886"/>
      <c r="AU2626" s="886"/>
      <c r="AV2626" s="886"/>
      <c r="AW2626" s="886"/>
      <c r="AX2626" s="886"/>
      <c r="AY2626" s="886"/>
      <c r="AZ2626" s="886"/>
      <c r="BA2626" s="886"/>
      <c r="BB2626" s="886"/>
      <c r="BC2626" s="886"/>
      <c r="BD2626" s="886"/>
      <c r="BE2626" s="886"/>
      <c r="BF2626" s="919"/>
      <c r="BG2626" s="1030"/>
      <c r="BH2626" s="1031"/>
      <c r="BI2626" s="1031"/>
      <c r="BJ2626" s="1031"/>
      <c r="BK2626" s="1031"/>
      <c r="BL2626" s="1032"/>
      <c r="BM2626" s="481"/>
      <c r="BN2626" s="192"/>
    </row>
    <row r="2627" spans="1:81" s="819" customFormat="1" ht="12.6" customHeight="1">
      <c r="A2627" s="389"/>
      <c r="B2627" s="975"/>
      <c r="C2627" s="976"/>
      <c r="D2627" s="977"/>
      <c r="E2627" s="883"/>
      <c r="F2627" s="884"/>
      <c r="G2627" s="884"/>
      <c r="H2627" s="884"/>
      <c r="I2627" s="884"/>
      <c r="J2627" s="884"/>
      <c r="K2627" s="884"/>
      <c r="L2627" s="884"/>
      <c r="M2627" s="884"/>
      <c r="N2627" s="884"/>
      <c r="O2627" s="884"/>
      <c r="P2627" s="884"/>
      <c r="Q2627" s="884"/>
      <c r="R2627" s="884"/>
      <c r="S2627" s="884"/>
      <c r="T2627" s="884"/>
      <c r="U2627" s="884"/>
      <c r="V2627" s="884"/>
      <c r="W2627" s="884"/>
      <c r="X2627" s="884"/>
      <c r="Y2627" s="884"/>
      <c r="Z2627" s="884"/>
      <c r="AA2627" s="884"/>
      <c r="AB2627" s="884"/>
      <c r="AC2627" s="884"/>
      <c r="AD2627" s="884"/>
      <c r="AE2627" s="884"/>
      <c r="AF2627" s="884"/>
      <c r="AG2627" s="884"/>
      <c r="AH2627" s="884"/>
      <c r="AI2627" s="884"/>
      <c r="AJ2627" s="884"/>
      <c r="AK2627" s="884"/>
      <c r="AL2627" s="884"/>
      <c r="AM2627" s="884"/>
      <c r="AN2627" s="884"/>
      <c r="AO2627" s="884"/>
      <c r="AP2627" s="884"/>
      <c r="AQ2627" s="884"/>
      <c r="AR2627" s="884"/>
      <c r="AS2627" s="884"/>
      <c r="AT2627" s="884"/>
      <c r="AU2627" s="884"/>
      <c r="AV2627" s="884"/>
      <c r="AW2627" s="884"/>
      <c r="AX2627" s="884"/>
      <c r="AY2627" s="884"/>
      <c r="AZ2627" s="884"/>
      <c r="BA2627" s="884"/>
      <c r="BB2627" s="884"/>
      <c r="BC2627" s="884"/>
      <c r="BD2627" s="884"/>
      <c r="BE2627" s="884"/>
      <c r="BF2627" s="892"/>
      <c r="BG2627" s="896"/>
      <c r="BH2627" s="897"/>
      <c r="BI2627" s="897"/>
      <c r="BJ2627" s="897"/>
      <c r="BK2627" s="897"/>
      <c r="BL2627" s="898"/>
      <c r="BM2627" s="481"/>
      <c r="BN2627" s="192"/>
    </row>
    <row r="2628" spans="1:81" s="819" customFormat="1" ht="12.6" customHeight="1">
      <c r="A2628" s="389"/>
      <c r="B2628" s="969" t="s">
        <v>34</v>
      </c>
      <c r="C2628" s="970"/>
      <c r="D2628" s="971"/>
      <c r="E2628" s="881" t="s">
        <v>943</v>
      </c>
      <c r="F2628" s="882"/>
      <c r="G2628" s="882"/>
      <c r="H2628" s="882"/>
      <c r="I2628" s="882"/>
      <c r="J2628" s="882"/>
      <c r="K2628" s="882"/>
      <c r="L2628" s="882"/>
      <c r="M2628" s="882"/>
      <c r="N2628" s="882"/>
      <c r="O2628" s="882"/>
      <c r="P2628" s="882"/>
      <c r="Q2628" s="882"/>
      <c r="R2628" s="882"/>
      <c r="S2628" s="882"/>
      <c r="T2628" s="882"/>
      <c r="U2628" s="882"/>
      <c r="V2628" s="882"/>
      <c r="W2628" s="882"/>
      <c r="X2628" s="882"/>
      <c r="Y2628" s="882"/>
      <c r="Z2628" s="882"/>
      <c r="AA2628" s="882"/>
      <c r="AB2628" s="882"/>
      <c r="AC2628" s="882"/>
      <c r="AD2628" s="882"/>
      <c r="AE2628" s="882"/>
      <c r="AF2628" s="882"/>
      <c r="AG2628" s="882"/>
      <c r="AH2628" s="882"/>
      <c r="AI2628" s="882"/>
      <c r="AJ2628" s="882"/>
      <c r="AK2628" s="882"/>
      <c r="AL2628" s="882"/>
      <c r="AM2628" s="882"/>
      <c r="AN2628" s="882"/>
      <c r="AO2628" s="882"/>
      <c r="AP2628" s="882"/>
      <c r="AQ2628" s="882"/>
      <c r="AR2628" s="882"/>
      <c r="AS2628" s="882"/>
      <c r="AT2628" s="882"/>
      <c r="AU2628" s="882"/>
      <c r="AV2628" s="882"/>
      <c r="AW2628" s="882"/>
      <c r="AX2628" s="882"/>
      <c r="AY2628" s="882"/>
      <c r="AZ2628" s="882"/>
      <c r="BA2628" s="882"/>
      <c r="BB2628" s="882"/>
      <c r="BC2628" s="882"/>
      <c r="BD2628" s="882"/>
      <c r="BE2628" s="882"/>
      <c r="BF2628" s="891"/>
      <c r="BG2628" s="893"/>
      <c r="BH2628" s="894"/>
      <c r="BI2628" s="894"/>
      <c r="BJ2628" s="894"/>
      <c r="BK2628" s="894"/>
      <c r="BL2628" s="895"/>
      <c r="BM2628" s="481"/>
      <c r="BN2628" s="192"/>
    </row>
    <row r="2629" spans="1:81" s="819" customFormat="1" ht="12.6" customHeight="1">
      <c r="A2629" s="389"/>
      <c r="B2629" s="972"/>
      <c r="C2629" s="973"/>
      <c r="D2629" s="974"/>
      <c r="E2629" s="1027"/>
      <c r="F2629" s="886"/>
      <c r="G2629" s="886"/>
      <c r="H2629" s="886"/>
      <c r="I2629" s="886"/>
      <c r="J2629" s="886"/>
      <c r="K2629" s="886"/>
      <c r="L2629" s="886"/>
      <c r="M2629" s="886"/>
      <c r="N2629" s="886"/>
      <c r="O2629" s="886"/>
      <c r="P2629" s="886"/>
      <c r="Q2629" s="886"/>
      <c r="R2629" s="886"/>
      <c r="S2629" s="886"/>
      <c r="T2629" s="886"/>
      <c r="U2629" s="886"/>
      <c r="V2629" s="886"/>
      <c r="W2629" s="886"/>
      <c r="X2629" s="886"/>
      <c r="Y2629" s="886"/>
      <c r="Z2629" s="886"/>
      <c r="AA2629" s="886"/>
      <c r="AB2629" s="886"/>
      <c r="AC2629" s="886"/>
      <c r="AD2629" s="886"/>
      <c r="AE2629" s="886"/>
      <c r="AF2629" s="886"/>
      <c r="AG2629" s="886"/>
      <c r="AH2629" s="886"/>
      <c r="AI2629" s="886"/>
      <c r="AJ2629" s="886"/>
      <c r="AK2629" s="886"/>
      <c r="AL2629" s="886"/>
      <c r="AM2629" s="886"/>
      <c r="AN2629" s="886"/>
      <c r="AO2629" s="886"/>
      <c r="AP2629" s="886"/>
      <c r="AQ2629" s="886"/>
      <c r="AR2629" s="886"/>
      <c r="AS2629" s="886"/>
      <c r="AT2629" s="886"/>
      <c r="AU2629" s="886"/>
      <c r="AV2629" s="886"/>
      <c r="AW2629" s="886"/>
      <c r="AX2629" s="886"/>
      <c r="AY2629" s="886"/>
      <c r="AZ2629" s="886"/>
      <c r="BA2629" s="886"/>
      <c r="BB2629" s="886"/>
      <c r="BC2629" s="886"/>
      <c r="BD2629" s="886"/>
      <c r="BE2629" s="886"/>
      <c r="BF2629" s="919"/>
      <c r="BG2629" s="1030"/>
      <c r="BH2629" s="1031"/>
      <c r="BI2629" s="1031"/>
      <c r="BJ2629" s="1031"/>
      <c r="BK2629" s="1031"/>
      <c r="BL2629" s="1032"/>
      <c r="BM2629" s="481"/>
      <c r="BN2629" s="192"/>
    </row>
    <row r="2630" spans="1:81" s="819" customFormat="1" ht="12.6" customHeight="1">
      <c r="A2630" s="389"/>
      <c r="B2630" s="975"/>
      <c r="C2630" s="976"/>
      <c r="D2630" s="977"/>
      <c r="E2630" s="883"/>
      <c r="F2630" s="884"/>
      <c r="G2630" s="884"/>
      <c r="H2630" s="884"/>
      <c r="I2630" s="884"/>
      <c r="J2630" s="884"/>
      <c r="K2630" s="884"/>
      <c r="L2630" s="884"/>
      <c r="M2630" s="884"/>
      <c r="N2630" s="884"/>
      <c r="O2630" s="884"/>
      <c r="P2630" s="884"/>
      <c r="Q2630" s="884"/>
      <c r="R2630" s="884"/>
      <c r="S2630" s="884"/>
      <c r="T2630" s="884"/>
      <c r="U2630" s="884"/>
      <c r="V2630" s="884"/>
      <c r="W2630" s="884"/>
      <c r="X2630" s="884"/>
      <c r="Y2630" s="884"/>
      <c r="Z2630" s="884"/>
      <c r="AA2630" s="884"/>
      <c r="AB2630" s="884"/>
      <c r="AC2630" s="884"/>
      <c r="AD2630" s="884"/>
      <c r="AE2630" s="884"/>
      <c r="AF2630" s="884"/>
      <c r="AG2630" s="884"/>
      <c r="AH2630" s="884"/>
      <c r="AI2630" s="884"/>
      <c r="AJ2630" s="884"/>
      <c r="AK2630" s="884"/>
      <c r="AL2630" s="884"/>
      <c r="AM2630" s="884"/>
      <c r="AN2630" s="884"/>
      <c r="AO2630" s="884"/>
      <c r="AP2630" s="884"/>
      <c r="AQ2630" s="884"/>
      <c r="AR2630" s="884"/>
      <c r="AS2630" s="884"/>
      <c r="AT2630" s="884"/>
      <c r="AU2630" s="884"/>
      <c r="AV2630" s="884"/>
      <c r="AW2630" s="884"/>
      <c r="AX2630" s="884"/>
      <c r="AY2630" s="884"/>
      <c r="AZ2630" s="884"/>
      <c r="BA2630" s="884"/>
      <c r="BB2630" s="884"/>
      <c r="BC2630" s="884"/>
      <c r="BD2630" s="884"/>
      <c r="BE2630" s="884"/>
      <c r="BF2630" s="892"/>
      <c r="BG2630" s="896"/>
      <c r="BH2630" s="897"/>
      <c r="BI2630" s="897"/>
      <c r="BJ2630" s="897"/>
      <c r="BK2630" s="897"/>
      <c r="BL2630" s="898"/>
      <c r="BM2630" s="481"/>
      <c r="BN2630" s="192"/>
    </row>
    <row r="2631" spans="1:81" s="819" customFormat="1" ht="15" customHeight="1">
      <c r="A2631" s="2"/>
      <c r="B2631" s="969" t="s">
        <v>35</v>
      </c>
      <c r="C2631" s="970"/>
      <c r="D2631" s="971"/>
      <c r="E2631" s="881" t="s">
        <v>944</v>
      </c>
      <c r="F2631" s="882"/>
      <c r="G2631" s="882"/>
      <c r="H2631" s="882"/>
      <c r="I2631" s="882"/>
      <c r="J2631" s="882"/>
      <c r="K2631" s="882"/>
      <c r="L2631" s="882"/>
      <c r="M2631" s="882"/>
      <c r="N2631" s="882"/>
      <c r="O2631" s="882"/>
      <c r="P2631" s="882"/>
      <c r="Q2631" s="882"/>
      <c r="R2631" s="882"/>
      <c r="S2631" s="882"/>
      <c r="T2631" s="882"/>
      <c r="U2631" s="882"/>
      <c r="V2631" s="882"/>
      <c r="W2631" s="882"/>
      <c r="X2631" s="882"/>
      <c r="Y2631" s="882"/>
      <c r="Z2631" s="882"/>
      <c r="AA2631" s="882"/>
      <c r="AB2631" s="882"/>
      <c r="AC2631" s="882"/>
      <c r="AD2631" s="882"/>
      <c r="AE2631" s="882"/>
      <c r="AF2631" s="882"/>
      <c r="AG2631" s="882"/>
      <c r="AH2631" s="882"/>
      <c r="AI2631" s="882"/>
      <c r="AJ2631" s="882"/>
      <c r="AK2631" s="882"/>
      <c r="AL2631" s="882"/>
      <c r="AM2631" s="882"/>
      <c r="AN2631" s="882"/>
      <c r="AO2631" s="882"/>
      <c r="AP2631" s="882"/>
      <c r="AQ2631" s="882"/>
      <c r="AR2631" s="882"/>
      <c r="AS2631" s="882"/>
      <c r="AT2631" s="882"/>
      <c r="AU2631" s="882"/>
      <c r="AV2631" s="882"/>
      <c r="AW2631" s="882"/>
      <c r="AX2631" s="882"/>
      <c r="AY2631" s="882"/>
      <c r="AZ2631" s="882"/>
      <c r="BA2631" s="882"/>
      <c r="BB2631" s="882"/>
      <c r="BC2631" s="882"/>
      <c r="BD2631" s="882"/>
      <c r="BE2631" s="882"/>
      <c r="BF2631" s="882"/>
      <c r="BG2631" s="882"/>
      <c r="BH2631" s="882"/>
      <c r="BI2631" s="882"/>
      <c r="BJ2631" s="882"/>
      <c r="BK2631" s="882"/>
      <c r="BL2631" s="891"/>
      <c r="BM2631" s="470"/>
      <c r="BN2631" s="89"/>
      <c r="BO2631" s="390"/>
      <c r="BP2631" s="391"/>
      <c r="BQ2631" s="391"/>
      <c r="BR2631" s="391"/>
      <c r="BS2631" s="391"/>
      <c r="BT2631" s="391"/>
      <c r="BU2631" s="391"/>
      <c r="BV2631" s="391"/>
      <c r="BW2631" s="391"/>
      <c r="BX2631" s="391"/>
      <c r="BY2631" s="391"/>
      <c r="BZ2631" s="391"/>
      <c r="CA2631" s="391"/>
      <c r="CB2631" s="391"/>
      <c r="CC2631" s="391"/>
    </row>
    <row r="2632" spans="1:81" s="819" customFormat="1" ht="5.25" customHeight="1">
      <c r="A2632" s="2"/>
      <c r="B2632" s="972"/>
      <c r="C2632" s="973"/>
      <c r="D2632" s="974"/>
      <c r="E2632" s="1027"/>
      <c r="F2632" s="886"/>
      <c r="G2632" s="886"/>
      <c r="H2632" s="886"/>
      <c r="I2632" s="886"/>
      <c r="J2632" s="886"/>
      <c r="K2632" s="886"/>
      <c r="L2632" s="886"/>
      <c r="M2632" s="886"/>
      <c r="N2632" s="886"/>
      <c r="O2632" s="886"/>
      <c r="P2632" s="886"/>
      <c r="Q2632" s="886"/>
      <c r="R2632" s="886"/>
      <c r="S2632" s="886"/>
      <c r="T2632" s="886"/>
      <c r="U2632" s="886"/>
      <c r="V2632" s="886"/>
      <c r="W2632" s="886"/>
      <c r="X2632" s="886"/>
      <c r="Y2632" s="886"/>
      <c r="Z2632" s="886"/>
      <c r="AA2632" s="886"/>
      <c r="AB2632" s="886"/>
      <c r="AC2632" s="886"/>
      <c r="AD2632" s="886"/>
      <c r="AE2632" s="886"/>
      <c r="AF2632" s="886"/>
      <c r="AG2632" s="886"/>
      <c r="AH2632" s="886"/>
      <c r="AI2632" s="886"/>
      <c r="AJ2632" s="886"/>
      <c r="AK2632" s="886"/>
      <c r="AL2632" s="886"/>
      <c r="AM2632" s="886"/>
      <c r="AN2632" s="886"/>
      <c r="AO2632" s="886"/>
      <c r="AP2632" s="886"/>
      <c r="AQ2632" s="886"/>
      <c r="AR2632" s="886"/>
      <c r="AS2632" s="886"/>
      <c r="AT2632" s="886"/>
      <c r="AU2632" s="886"/>
      <c r="AV2632" s="886"/>
      <c r="AW2632" s="886"/>
      <c r="AX2632" s="886"/>
      <c r="AY2632" s="886"/>
      <c r="AZ2632" s="886"/>
      <c r="BA2632" s="886"/>
      <c r="BB2632" s="886"/>
      <c r="BC2632" s="886"/>
      <c r="BD2632" s="886"/>
      <c r="BE2632" s="886"/>
      <c r="BF2632" s="886"/>
      <c r="BG2632" s="886"/>
      <c r="BH2632" s="886"/>
      <c r="BI2632" s="886"/>
      <c r="BJ2632" s="886"/>
      <c r="BK2632" s="886"/>
      <c r="BL2632" s="919"/>
      <c r="BM2632" s="470"/>
      <c r="BN2632" s="89"/>
      <c r="BO2632" s="391"/>
      <c r="BP2632" s="391"/>
      <c r="BQ2632" s="391"/>
      <c r="BR2632" s="391"/>
      <c r="BS2632" s="391"/>
      <c r="BT2632" s="391"/>
      <c r="BU2632" s="391"/>
      <c r="BV2632" s="391"/>
      <c r="BW2632" s="391"/>
      <c r="BX2632" s="391"/>
      <c r="BY2632" s="391"/>
      <c r="BZ2632" s="391"/>
      <c r="CA2632" s="391"/>
      <c r="CB2632" s="391"/>
      <c r="CC2632" s="391"/>
    </row>
    <row r="2633" spans="1:81" s="35" customFormat="1" ht="12.6" customHeight="1">
      <c r="A2633" s="389"/>
      <c r="B2633" s="972"/>
      <c r="C2633" s="973"/>
      <c r="D2633" s="974"/>
      <c r="E2633" s="1039" t="s">
        <v>6</v>
      </c>
      <c r="F2633" s="1040"/>
      <c r="G2633" s="1046" t="s">
        <v>945</v>
      </c>
      <c r="H2633" s="1046"/>
      <c r="I2633" s="1046"/>
      <c r="J2633" s="1046"/>
      <c r="K2633" s="1046"/>
      <c r="L2633" s="1046"/>
      <c r="M2633" s="1046"/>
      <c r="N2633" s="1046"/>
      <c r="O2633" s="1046"/>
      <c r="P2633" s="1046"/>
      <c r="Q2633" s="1046"/>
      <c r="R2633" s="1046"/>
      <c r="S2633" s="1046"/>
      <c r="T2633" s="1046"/>
      <c r="U2633" s="1046"/>
      <c r="V2633" s="1046"/>
      <c r="W2633" s="1046"/>
      <c r="X2633" s="1046"/>
      <c r="Y2633" s="1046"/>
      <c r="Z2633" s="1046"/>
      <c r="AA2633" s="1046"/>
      <c r="AB2633" s="1046"/>
      <c r="AC2633" s="1046"/>
      <c r="AD2633" s="1046"/>
      <c r="AE2633" s="1046"/>
      <c r="AF2633" s="1046"/>
      <c r="AG2633" s="1046"/>
      <c r="AH2633" s="1046"/>
      <c r="AI2633" s="1046"/>
      <c r="AJ2633" s="1046"/>
      <c r="AK2633" s="1046"/>
      <c r="AL2633" s="1046"/>
      <c r="AM2633" s="1046"/>
      <c r="AN2633" s="1046"/>
      <c r="AO2633" s="1046"/>
      <c r="AP2633" s="1046"/>
      <c r="AQ2633" s="1046"/>
      <c r="AR2633" s="1046"/>
      <c r="AS2633" s="1046"/>
      <c r="AT2633" s="1046"/>
      <c r="AU2633" s="1046"/>
      <c r="AV2633" s="1046"/>
      <c r="AW2633" s="1046"/>
      <c r="AX2633" s="1046"/>
      <c r="AY2633" s="1046"/>
      <c r="AZ2633" s="1046"/>
      <c r="BA2633" s="1046"/>
      <c r="BB2633" s="1046"/>
      <c r="BC2633" s="1046"/>
      <c r="BD2633" s="1046"/>
      <c r="BE2633" s="1046"/>
      <c r="BF2633" s="1047"/>
      <c r="BG2633" s="1018"/>
      <c r="BH2633" s="1019"/>
      <c r="BI2633" s="1019"/>
      <c r="BJ2633" s="1019"/>
      <c r="BK2633" s="1019"/>
      <c r="BL2633" s="1020"/>
      <c r="BM2633" s="482"/>
      <c r="BN2633" s="469"/>
      <c r="BO2633" s="130"/>
      <c r="BP2633" s="130"/>
      <c r="BQ2633" s="130"/>
      <c r="BR2633" s="130"/>
      <c r="BS2633" s="130"/>
      <c r="BT2633" s="130"/>
      <c r="BU2633" s="130"/>
      <c r="BV2633" s="130"/>
      <c r="BW2633" s="130"/>
      <c r="BX2633" s="130"/>
      <c r="BY2633" s="130"/>
      <c r="BZ2633" s="130"/>
      <c r="CA2633" s="130"/>
      <c r="CB2633" s="130"/>
      <c r="CC2633" s="130"/>
    </row>
    <row r="2634" spans="1:81" s="35" customFormat="1" ht="12.6" customHeight="1">
      <c r="A2634" s="389"/>
      <c r="B2634" s="972"/>
      <c r="C2634" s="973"/>
      <c r="D2634" s="974"/>
      <c r="E2634" s="951"/>
      <c r="F2634" s="952"/>
      <c r="G2634" s="949"/>
      <c r="H2634" s="949"/>
      <c r="I2634" s="949"/>
      <c r="J2634" s="949"/>
      <c r="K2634" s="949"/>
      <c r="L2634" s="949"/>
      <c r="M2634" s="949"/>
      <c r="N2634" s="949"/>
      <c r="O2634" s="949"/>
      <c r="P2634" s="949"/>
      <c r="Q2634" s="949"/>
      <c r="R2634" s="949"/>
      <c r="S2634" s="949"/>
      <c r="T2634" s="949"/>
      <c r="U2634" s="949"/>
      <c r="V2634" s="949"/>
      <c r="W2634" s="949"/>
      <c r="X2634" s="949"/>
      <c r="Y2634" s="949"/>
      <c r="Z2634" s="949"/>
      <c r="AA2634" s="949"/>
      <c r="AB2634" s="949"/>
      <c r="AC2634" s="949"/>
      <c r="AD2634" s="949"/>
      <c r="AE2634" s="949"/>
      <c r="AF2634" s="949"/>
      <c r="AG2634" s="949"/>
      <c r="AH2634" s="949"/>
      <c r="AI2634" s="949"/>
      <c r="AJ2634" s="949"/>
      <c r="AK2634" s="949"/>
      <c r="AL2634" s="949"/>
      <c r="AM2634" s="949"/>
      <c r="AN2634" s="949"/>
      <c r="AO2634" s="949"/>
      <c r="AP2634" s="949"/>
      <c r="AQ2634" s="949"/>
      <c r="AR2634" s="949"/>
      <c r="AS2634" s="949"/>
      <c r="AT2634" s="949"/>
      <c r="AU2634" s="949"/>
      <c r="AV2634" s="949"/>
      <c r="AW2634" s="949"/>
      <c r="AX2634" s="949"/>
      <c r="AY2634" s="949"/>
      <c r="AZ2634" s="949"/>
      <c r="BA2634" s="949"/>
      <c r="BB2634" s="949"/>
      <c r="BC2634" s="949"/>
      <c r="BD2634" s="949"/>
      <c r="BE2634" s="949"/>
      <c r="BF2634" s="950"/>
      <c r="BG2634" s="1021"/>
      <c r="BH2634" s="1022"/>
      <c r="BI2634" s="1022"/>
      <c r="BJ2634" s="1022"/>
      <c r="BK2634" s="1022"/>
      <c r="BL2634" s="1023"/>
      <c r="BM2634" s="482"/>
      <c r="BN2634" s="469"/>
      <c r="BO2634" s="130"/>
      <c r="BP2634" s="130"/>
      <c r="BQ2634" s="130"/>
      <c r="BR2634" s="130"/>
      <c r="BS2634" s="130"/>
      <c r="BT2634" s="130"/>
      <c r="BU2634" s="130"/>
      <c r="BV2634" s="130"/>
      <c r="BW2634" s="130"/>
      <c r="BX2634" s="130"/>
      <c r="BY2634" s="130"/>
      <c r="BZ2634" s="130"/>
      <c r="CA2634" s="130"/>
      <c r="CB2634" s="130"/>
      <c r="CC2634" s="130"/>
    </row>
    <row r="2635" spans="1:81" s="35" customFormat="1" ht="12.6" customHeight="1">
      <c r="A2635" s="389"/>
      <c r="B2635" s="972"/>
      <c r="C2635" s="973"/>
      <c r="D2635" s="974"/>
      <c r="E2635" s="1041"/>
      <c r="F2635" s="1042"/>
      <c r="G2635" s="1048"/>
      <c r="H2635" s="1048"/>
      <c r="I2635" s="1048"/>
      <c r="J2635" s="1048"/>
      <c r="K2635" s="1048"/>
      <c r="L2635" s="1048"/>
      <c r="M2635" s="1048"/>
      <c r="N2635" s="1048"/>
      <c r="O2635" s="1048"/>
      <c r="P2635" s="1048"/>
      <c r="Q2635" s="1048"/>
      <c r="R2635" s="1048"/>
      <c r="S2635" s="1048"/>
      <c r="T2635" s="1048"/>
      <c r="U2635" s="1048"/>
      <c r="V2635" s="1048"/>
      <c r="W2635" s="1048"/>
      <c r="X2635" s="1048"/>
      <c r="Y2635" s="1048"/>
      <c r="Z2635" s="1048"/>
      <c r="AA2635" s="1048"/>
      <c r="AB2635" s="1048"/>
      <c r="AC2635" s="1048"/>
      <c r="AD2635" s="1048"/>
      <c r="AE2635" s="1048"/>
      <c r="AF2635" s="1048"/>
      <c r="AG2635" s="1048"/>
      <c r="AH2635" s="1048"/>
      <c r="AI2635" s="1048"/>
      <c r="AJ2635" s="1048"/>
      <c r="AK2635" s="1048"/>
      <c r="AL2635" s="1048"/>
      <c r="AM2635" s="1048"/>
      <c r="AN2635" s="1048"/>
      <c r="AO2635" s="1048"/>
      <c r="AP2635" s="1048"/>
      <c r="AQ2635" s="1048"/>
      <c r="AR2635" s="1048"/>
      <c r="AS2635" s="1048"/>
      <c r="AT2635" s="1048"/>
      <c r="AU2635" s="1048"/>
      <c r="AV2635" s="1048"/>
      <c r="AW2635" s="1048"/>
      <c r="AX2635" s="1048"/>
      <c r="AY2635" s="1048"/>
      <c r="AZ2635" s="1048"/>
      <c r="BA2635" s="1048"/>
      <c r="BB2635" s="1048"/>
      <c r="BC2635" s="1048"/>
      <c r="BD2635" s="1048"/>
      <c r="BE2635" s="1048"/>
      <c r="BF2635" s="1049"/>
      <c r="BG2635" s="1024"/>
      <c r="BH2635" s="1025"/>
      <c r="BI2635" s="1025"/>
      <c r="BJ2635" s="1025"/>
      <c r="BK2635" s="1025"/>
      <c r="BL2635" s="1026"/>
      <c r="BM2635" s="482"/>
      <c r="BN2635" s="469"/>
      <c r="BO2635" s="130"/>
      <c r="BP2635" s="130"/>
      <c r="BQ2635" s="130"/>
      <c r="BR2635" s="130"/>
      <c r="BS2635" s="130"/>
      <c r="BT2635" s="130"/>
      <c r="BU2635" s="130"/>
      <c r="BV2635" s="130"/>
      <c r="BW2635" s="130"/>
      <c r="BX2635" s="130"/>
      <c r="BY2635" s="130"/>
      <c r="BZ2635" s="130"/>
      <c r="CA2635" s="130"/>
      <c r="CB2635" s="130"/>
      <c r="CC2635" s="130"/>
    </row>
    <row r="2636" spans="1:81" s="35" customFormat="1" ht="12.6" customHeight="1">
      <c r="A2636" s="389"/>
      <c r="B2636" s="972"/>
      <c r="C2636" s="973"/>
      <c r="D2636" s="974"/>
      <c r="E2636" s="1039" t="s">
        <v>3</v>
      </c>
      <c r="F2636" s="1040"/>
      <c r="G2636" s="1046" t="s">
        <v>946</v>
      </c>
      <c r="H2636" s="1046"/>
      <c r="I2636" s="1046"/>
      <c r="J2636" s="1046"/>
      <c r="K2636" s="1046"/>
      <c r="L2636" s="1046"/>
      <c r="M2636" s="1046"/>
      <c r="N2636" s="1046"/>
      <c r="O2636" s="1046"/>
      <c r="P2636" s="1046"/>
      <c r="Q2636" s="1046"/>
      <c r="R2636" s="1046"/>
      <c r="S2636" s="1046"/>
      <c r="T2636" s="1046"/>
      <c r="U2636" s="1046"/>
      <c r="V2636" s="1046"/>
      <c r="W2636" s="1046"/>
      <c r="X2636" s="1046"/>
      <c r="Y2636" s="1046"/>
      <c r="Z2636" s="1046"/>
      <c r="AA2636" s="1046"/>
      <c r="AB2636" s="1046"/>
      <c r="AC2636" s="1046"/>
      <c r="AD2636" s="1046"/>
      <c r="AE2636" s="1046"/>
      <c r="AF2636" s="1046"/>
      <c r="AG2636" s="1046"/>
      <c r="AH2636" s="1046"/>
      <c r="AI2636" s="1046"/>
      <c r="AJ2636" s="1046"/>
      <c r="AK2636" s="1046"/>
      <c r="AL2636" s="1046"/>
      <c r="AM2636" s="1046"/>
      <c r="AN2636" s="1046"/>
      <c r="AO2636" s="1046"/>
      <c r="AP2636" s="1046"/>
      <c r="AQ2636" s="1046"/>
      <c r="AR2636" s="1046"/>
      <c r="AS2636" s="1046"/>
      <c r="AT2636" s="1046"/>
      <c r="AU2636" s="1046"/>
      <c r="AV2636" s="1046"/>
      <c r="AW2636" s="1046"/>
      <c r="AX2636" s="1046"/>
      <c r="AY2636" s="1046"/>
      <c r="AZ2636" s="1046"/>
      <c r="BA2636" s="1046"/>
      <c r="BB2636" s="1046"/>
      <c r="BC2636" s="1046"/>
      <c r="BD2636" s="1046"/>
      <c r="BE2636" s="1046"/>
      <c r="BF2636" s="1047"/>
      <c r="BG2636" s="1018"/>
      <c r="BH2636" s="1019"/>
      <c r="BI2636" s="1019"/>
      <c r="BJ2636" s="1019"/>
      <c r="BK2636" s="1019"/>
      <c r="BL2636" s="1020"/>
      <c r="BM2636" s="482"/>
      <c r="BN2636" s="469"/>
      <c r="BO2636" s="130"/>
      <c r="BP2636" s="130"/>
      <c r="BQ2636" s="130"/>
      <c r="BR2636" s="130"/>
      <c r="BS2636" s="130"/>
      <c r="BT2636" s="130"/>
      <c r="BU2636" s="130"/>
      <c r="BV2636" s="130"/>
      <c r="BW2636" s="130"/>
      <c r="BX2636" s="130"/>
      <c r="BY2636" s="130"/>
      <c r="BZ2636" s="130"/>
      <c r="CA2636" s="130"/>
      <c r="CB2636" s="130"/>
      <c r="CC2636" s="130"/>
    </row>
    <row r="2637" spans="1:81" s="35" customFormat="1" ht="12.6" customHeight="1">
      <c r="A2637" s="389"/>
      <c r="B2637" s="972"/>
      <c r="C2637" s="973"/>
      <c r="D2637" s="974"/>
      <c r="E2637" s="951"/>
      <c r="F2637" s="952"/>
      <c r="G2637" s="949"/>
      <c r="H2637" s="949"/>
      <c r="I2637" s="949"/>
      <c r="J2637" s="949"/>
      <c r="K2637" s="949"/>
      <c r="L2637" s="949"/>
      <c r="M2637" s="949"/>
      <c r="N2637" s="949"/>
      <c r="O2637" s="949"/>
      <c r="P2637" s="949"/>
      <c r="Q2637" s="949"/>
      <c r="R2637" s="949"/>
      <c r="S2637" s="949"/>
      <c r="T2637" s="949"/>
      <c r="U2637" s="949"/>
      <c r="V2637" s="949"/>
      <c r="W2637" s="949"/>
      <c r="X2637" s="949"/>
      <c r="Y2637" s="949"/>
      <c r="Z2637" s="949"/>
      <c r="AA2637" s="949"/>
      <c r="AB2637" s="949"/>
      <c r="AC2637" s="949"/>
      <c r="AD2637" s="949"/>
      <c r="AE2637" s="949"/>
      <c r="AF2637" s="949"/>
      <c r="AG2637" s="949"/>
      <c r="AH2637" s="949"/>
      <c r="AI2637" s="949"/>
      <c r="AJ2637" s="949"/>
      <c r="AK2637" s="949"/>
      <c r="AL2637" s="949"/>
      <c r="AM2637" s="949"/>
      <c r="AN2637" s="949"/>
      <c r="AO2637" s="949"/>
      <c r="AP2637" s="949"/>
      <c r="AQ2637" s="949"/>
      <c r="AR2637" s="949"/>
      <c r="AS2637" s="949"/>
      <c r="AT2637" s="949"/>
      <c r="AU2637" s="949"/>
      <c r="AV2637" s="949"/>
      <c r="AW2637" s="949"/>
      <c r="AX2637" s="949"/>
      <c r="AY2637" s="949"/>
      <c r="AZ2637" s="949"/>
      <c r="BA2637" s="949"/>
      <c r="BB2637" s="949"/>
      <c r="BC2637" s="949"/>
      <c r="BD2637" s="949"/>
      <c r="BE2637" s="949"/>
      <c r="BF2637" s="950"/>
      <c r="BG2637" s="1021"/>
      <c r="BH2637" s="1022"/>
      <c r="BI2637" s="1022"/>
      <c r="BJ2637" s="1022"/>
      <c r="BK2637" s="1022"/>
      <c r="BL2637" s="1023"/>
      <c r="BM2637" s="482"/>
      <c r="BN2637" s="469"/>
      <c r="BO2637" s="130"/>
      <c r="BP2637" s="130"/>
      <c r="BQ2637" s="130"/>
      <c r="BR2637" s="130"/>
      <c r="BS2637" s="130"/>
      <c r="BT2637" s="130"/>
      <c r="BU2637" s="130"/>
      <c r="BV2637" s="130"/>
      <c r="BW2637" s="130"/>
      <c r="BX2637" s="130"/>
      <c r="BY2637" s="130"/>
      <c r="BZ2637" s="130"/>
      <c r="CA2637" s="130"/>
      <c r="CB2637" s="130"/>
      <c r="CC2637" s="130"/>
    </row>
    <row r="2638" spans="1:81" s="35" customFormat="1" ht="12.6" customHeight="1">
      <c r="A2638" s="389"/>
      <c r="B2638" s="972"/>
      <c r="C2638" s="973"/>
      <c r="D2638" s="974"/>
      <c r="E2638" s="951"/>
      <c r="F2638" s="952"/>
      <c r="G2638" s="949"/>
      <c r="H2638" s="949"/>
      <c r="I2638" s="949"/>
      <c r="J2638" s="949"/>
      <c r="K2638" s="949"/>
      <c r="L2638" s="949"/>
      <c r="M2638" s="949"/>
      <c r="N2638" s="949"/>
      <c r="O2638" s="949"/>
      <c r="P2638" s="949"/>
      <c r="Q2638" s="949"/>
      <c r="R2638" s="949"/>
      <c r="S2638" s="949"/>
      <c r="T2638" s="949"/>
      <c r="U2638" s="949"/>
      <c r="V2638" s="949"/>
      <c r="W2638" s="949"/>
      <c r="X2638" s="949"/>
      <c r="Y2638" s="949"/>
      <c r="Z2638" s="949"/>
      <c r="AA2638" s="949"/>
      <c r="AB2638" s="949"/>
      <c r="AC2638" s="949"/>
      <c r="AD2638" s="949"/>
      <c r="AE2638" s="949"/>
      <c r="AF2638" s="949"/>
      <c r="AG2638" s="949"/>
      <c r="AH2638" s="949"/>
      <c r="AI2638" s="949"/>
      <c r="AJ2638" s="949"/>
      <c r="AK2638" s="949"/>
      <c r="AL2638" s="949"/>
      <c r="AM2638" s="949"/>
      <c r="AN2638" s="949"/>
      <c r="AO2638" s="949"/>
      <c r="AP2638" s="949"/>
      <c r="AQ2638" s="949"/>
      <c r="AR2638" s="949"/>
      <c r="AS2638" s="949"/>
      <c r="AT2638" s="949"/>
      <c r="AU2638" s="949"/>
      <c r="AV2638" s="949"/>
      <c r="AW2638" s="949"/>
      <c r="AX2638" s="949"/>
      <c r="AY2638" s="949"/>
      <c r="AZ2638" s="949"/>
      <c r="BA2638" s="949"/>
      <c r="BB2638" s="949"/>
      <c r="BC2638" s="949"/>
      <c r="BD2638" s="949"/>
      <c r="BE2638" s="949"/>
      <c r="BF2638" s="950"/>
      <c r="BG2638" s="1021"/>
      <c r="BH2638" s="1022"/>
      <c r="BI2638" s="1022"/>
      <c r="BJ2638" s="1022"/>
      <c r="BK2638" s="1022"/>
      <c r="BL2638" s="1023"/>
      <c r="BM2638" s="482"/>
      <c r="BN2638" s="469"/>
      <c r="BO2638" s="130"/>
      <c r="BP2638" s="130"/>
      <c r="BQ2638" s="130"/>
      <c r="BR2638" s="130"/>
      <c r="BS2638" s="130"/>
      <c r="BT2638" s="130"/>
      <c r="BU2638" s="130"/>
      <c r="BV2638" s="130"/>
      <c r="BW2638" s="130"/>
      <c r="BX2638" s="130"/>
      <c r="BY2638" s="130"/>
      <c r="BZ2638" s="130"/>
      <c r="CA2638" s="130"/>
      <c r="CB2638" s="130"/>
      <c r="CC2638" s="130"/>
    </row>
    <row r="2639" spans="1:81" s="35" customFormat="1" ht="12.6" customHeight="1">
      <c r="A2639" s="389"/>
      <c r="B2639" s="972"/>
      <c r="C2639" s="973"/>
      <c r="D2639" s="974"/>
      <c r="E2639" s="1041"/>
      <c r="F2639" s="1042"/>
      <c r="G2639" s="1048"/>
      <c r="H2639" s="1048"/>
      <c r="I2639" s="1048"/>
      <c r="J2639" s="1048"/>
      <c r="K2639" s="1048"/>
      <c r="L2639" s="1048"/>
      <c r="M2639" s="1048"/>
      <c r="N2639" s="1048"/>
      <c r="O2639" s="1048"/>
      <c r="P2639" s="1048"/>
      <c r="Q2639" s="1048"/>
      <c r="R2639" s="1048"/>
      <c r="S2639" s="1048"/>
      <c r="T2639" s="1048"/>
      <c r="U2639" s="1048"/>
      <c r="V2639" s="1048"/>
      <c r="W2639" s="1048"/>
      <c r="X2639" s="1048"/>
      <c r="Y2639" s="1048"/>
      <c r="Z2639" s="1048"/>
      <c r="AA2639" s="1048"/>
      <c r="AB2639" s="1048"/>
      <c r="AC2639" s="1048"/>
      <c r="AD2639" s="1048"/>
      <c r="AE2639" s="1048"/>
      <c r="AF2639" s="1048"/>
      <c r="AG2639" s="1048"/>
      <c r="AH2639" s="1048"/>
      <c r="AI2639" s="1048"/>
      <c r="AJ2639" s="1048"/>
      <c r="AK2639" s="1048"/>
      <c r="AL2639" s="1048"/>
      <c r="AM2639" s="1048"/>
      <c r="AN2639" s="1048"/>
      <c r="AO2639" s="1048"/>
      <c r="AP2639" s="1048"/>
      <c r="AQ2639" s="1048"/>
      <c r="AR2639" s="1048"/>
      <c r="AS2639" s="1048"/>
      <c r="AT2639" s="1048"/>
      <c r="AU2639" s="1048"/>
      <c r="AV2639" s="1048"/>
      <c r="AW2639" s="1048"/>
      <c r="AX2639" s="1048"/>
      <c r="AY2639" s="1048"/>
      <c r="AZ2639" s="1048"/>
      <c r="BA2639" s="1048"/>
      <c r="BB2639" s="1048"/>
      <c r="BC2639" s="1048"/>
      <c r="BD2639" s="1048"/>
      <c r="BE2639" s="1048"/>
      <c r="BF2639" s="1049"/>
      <c r="BG2639" s="1024"/>
      <c r="BH2639" s="1025"/>
      <c r="BI2639" s="1025"/>
      <c r="BJ2639" s="1025"/>
      <c r="BK2639" s="1025"/>
      <c r="BL2639" s="1026"/>
      <c r="BM2639" s="482"/>
      <c r="BN2639" s="469"/>
      <c r="BO2639" s="130"/>
      <c r="BP2639" s="130"/>
      <c r="BQ2639" s="130"/>
      <c r="BR2639" s="130"/>
      <c r="BS2639" s="130"/>
      <c r="BT2639" s="130"/>
      <c r="BU2639" s="130"/>
      <c r="BV2639" s="130"/>
      <c r="BW2639" s="130"/>
      <c r="BX2639" s="130"/>
      <c r="BY2639" s="130"/>
      <c r="BZ2639" s="130"/>
      <c r="CA2639" s="130"/>
      <c r="CB2639" s="130"/>
      <c r="CC2639" s="130"/>
    </row>
    <row r="2640" spans="1:81" s="35" customFormat="1" ht="12.6" customHeight="1">
      <c r="A2640" s="389"/>
      <c r="B2640" s="972"/>
      <c r="C2640" s="973"/>
      <c r="D2640" s="974"/>
      <c r="E2640" s="1039" t="s">
        <v>4</v>
      </c>
      <c r="F2640" s="1040"/>
      <c r="G2640" s="1046" t="s">
        <v>947</v>
      </c>
      <c r="H2640" s="1046"/>
      <c r="I2640" s="1046"/>
      <c r="J2640" s="1046"/>
      <c r="K2640" s="1046"/>
      <c r="L2640" s="1046"/>
      <c r="M2640" s="1046"/>
      <c r="N2640" s="1046"/>
      <c r="O2640" s="1046"/>
      <c r="P2640" s="1046"/>
      <c r="Q2640" s="1046"/>
      <c r="R2640" s="1046"/>
      <c r="S2640" s="1046"/>
      <c r="T2640" s="1046"/>
      <c r="U2640" s="1046"/>
      <c r="V2640" s="1046"/>
      <c r="W2640" s="1046"/>
      <c r="X2640" s="1046"/>
      <c r="Y2640" s="1046"/>
      <c r="Z2640" s="1046"/>
      <c r="AA2640" s="1046"/>
      <c r="AB2640" s="1046"/>
      <c r="AC2640" s="1046"/>
      <c r="AD2640" s="1046"/>
      <c r="AE2640" s="1046"/>
      <c r="AF2640" s="1046"/>
      <c r="AG2640" s="1046"/>
      <c r="AH2640" s="1046"/>
      <c r="AI2640" s="1046"/>
      <c r="AJ2640" s="1046"/>
      <c r="AK2640" s="1046"/>
      <c r="AL2640" s="1046"/>
      <c r="AM2640" s="1046"/>
      <c r="AN2640" s="1046"/>
      <c r="AO2640" s="1046"/>
      <c r="AP2640" s="1046"/>
      <c r="AQ2640" s="1046"/>
      <c r="AR2640" s="1046"/>
      <c r="AS2640" s="1046"/>
      <c r="AT2640" s="1046"/>
      <c r="AU2640" s="1046"/>
      <c r="AV2640" s="1046"/>
      <c r="AW2640" s="1046"/>
      <c r="AX2640" s="1046"/>
      <c r="AY2640" s="1046"/>
      <c r="AZ2640" s="1046"/>
      <c r="BA2640" s="1046"/>
      <c r="BB2640" s="1046"/>
      <c r="BC2640" s="1046"/>
      <c r="BD2640" s="1046"/>
      <c r="BE2640" s="1046"/>
      <c r="BF2640" s="1047"/>
      <c r="BG2640" s="1018"/>
      <c r="BH2640" s="1019"/>
      <c r="BI2640" s="1019"/>
      <c r="BJ2640" s="1019"/>
      <c r="BK2640" s="1019"/>
      <c r="BL2640" s="1020"/>
      <c r="BM2640" s="482"/>
      <c r="BN2640" s="469"/>
      <c r="BO2640" s="130"/>
      <c r="BP2640" s="130"/>
      <c r="BQ2640" s="130"/>
      <c r="BR2640" s="130"/>
      <c r="BS2640" s="130"/>
      <c r="BT2640" s="130"/>
      <c r="BU2640" s="130"/>
      <c r="BV2640" s="130"/>
      <c r="BW2640" s="130"/>
      <c r="BX2640" s="130"/>
      <c r="BY2640" s="130"/>
      <c r="BZ2640" s="130"/>
      <c r="CA2640" s="130"/>
      <c r="CB2640" s="130"/>
      <c r="CC2640" s="130"/>
    </row>
    <row r="2641" spans="1:142" s="35" customFormat="1" ht="12.6" customHeight="1">
      <c r="A2641" s="389"/>
      <c r="B2641" s="975"/>
      <c r="C2641" s="976"/>
      <c r="D2641" s="977"/>
      <c r="E2641" s="1043"/>
      <c r="F2641" s="1044"/>
      <c r="G2641" s="1050"/>
      <c r="H2641" s="1050"/>
      <c r="I2641" s="1050"/>
      <c r="J2641" s="1050"/>
      <c r="K2641" s="1050"/>
      <c r="L2641" s="1050"/>
      <c r="M2641" s="1050"/>
      <c r="N2641" s="1050"/>
      <c r="O2641" s="1050"/>
      <c r="P2641" s="1050"/>
      <c r="Q2641" s="1050"/>
      <c r="R2641" s="1050"/>
      <c r="S2641" s="1050"/>
      <c r="T2641" s="1050"/>
      <c r="U2641" s="1050"/>
      <c r="V2641" s="1050"/>
      <c r="W2641" s="1050"/>
      <c r="X2641" s="1050"/>
      <c r="Y2641" s="1050"/>
      <c r="Z2641" s="1050"/>
      <c r="AA2641" s="1050"/>
      <c r="AB2641" s="1050"/>
      <c r="AC2641" s="1050"/>
      <c r="AD2641" s="1050"/>
      <c r="AE2641" s="1050"/>
      <c r="AF2641" s="1050"/>
      <c r="AG2641" s="1050"/>
      <c r="AH2641" s="1050"/>
      <c r="AI2641" s="1050"/>
      <c r="AJ2641" s="1050"/>
      <c r="AK2641" s="1050"/>
      <c r="AL2641" s="1050"/>
      <c r="AM2641" s="1050"/>
      <c r="AN2641" s="1050"/>
      <c r="AO2641" s="1050"/>
      <c r="AP2641" s="1050"/>
      <c r="AQ2641" s="1050"/>
      <c r="AR2641" s="1050"/>
      <c r="AS2641" s="1050"/>
      <c r="AT2641" s="1050"/>
      <c r="AU2641" s="1050"/>
      <c r="AV2641" s="1050"/>
      <c r="AW2641" s="1050"/>
      <c r="AX2641" s="1050"/>
      <c r="AY2641" s="1050"/>
      <c r="AZ2641" s="1050"/>
      <c r="BA2641" s="1050"/>
      <c r="BB2641" s="1050"/>
      <c r="BC2641" s="1050"/>
      <c r="BD2641" s="1050"/>
      <c r="BE2641" s="1050"/>
      <c r="BF2641" s="1051"/>
      <c r="BG2641" s="1024"/>
      <c r="BH2641" s="1025"/>
      <c r="BI2641" s="1025"/>
      <c r="BJ2641" s="1025"/>
      <c r="BK2641" s="1025"/>
      <c r="BL2641" s="1026"/>
      <c r="BM2641" s="482"/>
      <c r="BN2641" s="469"/>
      <c r="BO2641" s="130"/>
      <c r="BP2641" s="130"/>
      <c r="BQ2641" s="130"/>
      <c r="BR2641" s="130"/>
      <c r="BS2641" s="130"/>
      <c r="BT2641" s="130"/>
      <c r="BU2641" s="130"/>
      <c r="BV2641" s="130"/>
      <c r="BW2641" s="130"/>
      <c r="BX2641" s="130"/>
      <c r="BY2641" s="130"/>
      <c r="BZ2641" s="130"/>
      <c r="CA2641" s="130"/>
      <c r="CB2641" s="130"/>
      <c r="CC2641" s="130"/>
    </row>
    <row r="2642" spans="1:142" s="819" customFormat="1" ht="12.6" customHeight="1">
      <c r="A2642" s="389"/>
      <c r="B2642" s="969" t="s">
        <v>36</v>
      </c>
      <c r="C2642" s="970"/>
      <c r="D2642" s="971"/>
      <c r="E2642" s="881" t="s">
        <v>948</v>
      </c>
      <c r="F2642" s="882"/>
      <c r="G2642" s="882"/>
      <c r="H2642" s="882"/>
      <c r="I2642" s="882"/>
      <c r="J2642" s="882"/>
      <c r="K2642" s="882"/>
      <c r="L2642" s="882"/>
      <c r="M2642" s="882"/>
      <c r="N2642" s="882"/>
      <c r="O2642" s="882"/>
      <c r="P2642" s="882"/>
      <c r="Q2642" s="882"/>
      <c r="R2642" s="882"/>
      <c r="S2642" s="882"/>
      <c r="T2642" s="882"/>
      <c r="U2642" s="882"/>
      <c r="V2642" s="882"/>
      <c r="W2642" s="882"/>
      <c r="X2642" s="882"/>
      <c r="Y2642" s="882"/>
      <c r="Z2642" s="882"/>
      <c r="AA2642" s="882"/>
      <c r="AB2642" s="882"/>
      <c r="AC2642" s="882"/>
      <c r="AD2642" s="882"/>
      <c r="AE2642" s="882"/>
      <c r="AF2642" s="882"/>
      <c r="AG2642" s="882"/>
      <c r="AH2642" s="882"/>
      <c r="AI2642" s="882"/>
      <c r="AJ2642" s="882"/>
      <c r="AK2642" s="882"/>
      <c r="AL2642" s="882"/>
      <c r="AM2642" s="882"/>
      <c r="AN2642" s="882"/>
      <c r="AO2642" s="882"/>
      <c r="AP2642" s="882"/>
      <c r="AQ2642" s="882"/>
      <c r="AR2642" s="882"/>
      <c r="AS2642" s="882"/>
      <c r="AT2642" s="882"/>
      <c r="AU2642" s="882"/>
      <c r="AV2642" s="882"/>
      <c r="AW2642" s="882"/>
      <c r="AX2642" s="882"/>
      <c r="AY2642" s="882"/>
      <c r="AZ2642" s="882"/>
      <c r="BA2642" s="882"/>
      <c r="BB2642" s="882"/>
      <c r="BC2642" s="882"/>
      <c r="BD2642" s="882"/>
      <c r="BE2642" s="882"/>
      <c r="BF2642" s="891"/>
      <c r="BG2642" s="893"/>
      <c r="BH2642" s="894"/>
      <c r="BI2642" s="894"/>
      <c r="BJ2642" s="894"/>
      <c r="BK2642" s="894"/>
      <c r="BL2642" s="895"/>
      <c r="BM2642" s="481"/>
      <c r="BN2642" s="192"/>
    </row>
    <row r="2643" spans="1:142" s="819" customFormat="1" ht="12.6" customHeight="1">
      <c r="A2643" s="389"/>
      <c r="B2643" s="972"/>
      <c r="C2643" s="973"/>
      <c r="D2643" s="974"/>
      <c r="E2643" s="1027"/>
      <c r="F2643" s="886"/>
      <c r="G2643" s="886"/>
      <c r="H2643" s="886"/>
      <c r="I2643" s="886"/>
      <c r="J2643" s="886"/>
      <c r="K2643" s="886"/>
      <c r="L2643" s="886"/>
      <c r="M2643" s="886"/>
      <c r="N2643" s="886"/>
      <c r="O2643" s="886"/>
      <c r="P2643" s="886"/>
      <c r="Q2643" s="886"/>
      <c r="R2643" s="886"/>
      <c r="S2643" s="886"/>
      <c r="T2643" s="886"/>
      <c r="U2643" s="886"/>
      <c r="V2643" s="886"/>
      <c r="W2643" s="886"/>
      <c r="X2643" s="886"/>
      <c r="Y2643" s="886"/>
      <c r="Z2643" s="886"/>
      <c r="AA2643" s="886"/>
      <c r="AB2643" s="886"/>
      <c r="AC2643" s="886"/>
      <c r="AD2643" s="886"/>
      <c r="AE2643" s="886"/>
      <c r="AF2643" s="886"/>
      <c r="AG2643" s="886"/>
      <c r="AH2643" s="886"/>
      <c r="AI2643" s="886"/>
      <c r="AJ2643" s="886"/>
      <c r="AK2643" s="886"/>
      <c r="AL2643" s="886"/>
      <c r="AM2643" s="886"/>
      <c r="AN2643" s="886"/>
      <c r="AO2643" s="886"/>
      <c r="AP2643" s="886"/>
      <c r="AQ2643" s="886"/>
      <c r="AR2643" s="886"/>
      <c r="AS2643" s="886"/>
      <c r="AT2643" s="886"/>
      <c r="AU2643" s="886"/>
      <c r="AV2643" s="886"/>
      <c r="AW2643" s="886"/>
      <c r="AX2643" s="886"/>
      <c r="AY2643" s="886"/>
      <c r="AZ2643" s="886"/>
      <c r="BA2643" s="886"/>
      <c r="BB2643" s="886"/>
      <c r="BC2643" s="886"/>
      <c r="BD2643" s="886"/>
      <c r="BE2643" s="886"/>
      <c r="BF2643" s="919"/>
      <c r="BG2643" s="1030"/>
      <c r="BH2643" s="1031"/>
      <c r="BI2643" s="1031"/>
      <c r="BJ2643" s="1031"/>
      <c r="BK2643" s="1031"/>
      <c r="BL2643" s="1032"/>
      <c r="BM2643" s="481"/>
      <c r="BN2643" s="192"/>
    </row>
    <row r="2644" spans="1:142" s="819" customFormat="1" ht="12.6" customHeight="1">
      <c r="A2644" s="389"/>
      <c r="B2644" s="975"/>
      <c r="C2644" s="976"/>
      <c r="D2644" s="977"/>
      <c r="E2644" s="883"/>
      <c r="F2644" s="884"/>
      <c r="G2644" s="884"/>
      <c r="H2644" s="884"/>
      <c r="I2644" s="884"/>
      <c r="J2644" s="884"/>
      <c r="K2644" s="884"/>
      <c r="L2644" s="884"/>
      <c r="M2644" s="884"/>
      <c r="N2644" s="884"/>
      <c r="O2644" s="884"/>
      <c r="P2644" s="884"/>
      <c r="Q2644" s="884"/>
      <c r="R2644" s="884"/>
      <c r="S2644" s="884"/>
      <c r="T2644" s="884"/>
      <c r="U2644" s="884"/>
      <c r="V2644" s="884"/>
      <c r="W2644" s="884"/>
      <c r="X2644" s="884"/>
      <c r="Y2644" s="884"/>
      <c r="Z2644" s="884"/>
      <c r="AA2644" s="884"/>
      <c r="AB2644" s="884"/>
      <c r="AC2644" s="884"/>
      <c r="AD2644" s="884"/>
      <c r="AE2644" s="884"/>
      <c r="AF2644" s="884"/>
      <c r="AG2644" s="884"/>
      <c r="AH2644" s="884"/>
      <c r="AI2644" s="884"/>
      <c r="AJ2644" s="884"/>
      <c r="AK2644" s="884"/>
      <c r="AL2644" s="884"/>
      <c r="AM2644" s="884"/>
      <c r="AN2644" s="884"/>
      <c r="AO2644" s="884"/>
      <c r="AP2644" s="884"/>
      <c r="AQ2644" s="884"/>
      <c r="AR2644" s="884"/>
      <c r="AS2644" s="884"/>
      <c r="AT2644" s="884"/>
      <c r="AU2644" s="884"/>
      <c r="AV2644" s="884"/>
      <c r="AW2644" s="884"/>
      <c r="AX2644" s="884"/>
      <c r="AY2644" s="884"/>
      <c r="AZ2644" s="884"/>
      <c r="BA2644" s="884"/>
      <c r="BB2644" s="884"/>
      <c r="BC2644" s="884"/>
      <c r="BD2644" s="884"/>
      <c r="BE2644" s="884"/>
      <c r="BF2644" s="892"/>
      <c r="BG2644" s="896"/>
      <c r="BH2644" s="897"/>
      <c r="BI2644" s="897"/>
      <c r="BJ2644" s="897"/>
      <c r="BK2644" s="897"/>
      <c r="BL2644" s="898"/>
      <c r="BM2644" s="481"/>
      <c r="BN2644" s="192"/>
    </row>
    <row r="2645" spans="1:142" s="827" customFormat="1" ht="9.75" customHeight="1">
      <c r="BG2645" s="828"/>
      <c r="BH2645" s="828"/>
      <c r="BI2645" s="828"/>
      <c r="BJ2645" s="828"/>
      <c r="BK2645" s="828"/>
      <c r="BL2645" s="829"/>
      <c r="BM2645" s="829"/>
      <c r="BN2645" s="829"/>
      <c r="BO2645" s="829"/>
      <c r="BP2645" s="829"/>
      <c r="BQ2645" s="829"/>
      <c r="BR2645" s="829"/>
      <c r="BS2645" s="829"/>
      <c r="BT2645" s="829"/>
      <c r="BU2645" s="829"/>
      <c r="BV2645" s="829"/>
      <c r="BW2645" s="829"/>
      <c r="BX2645" s="829"/>
      <c r="BY2645" s="829"/>
      <c r="BZ2645" s="829"/>
      <c r="CA2645" s="829"/>
    </row>
    <row r="2646" spans="1:142" s="830" customFormat="1" ht="12.75" customHeight="1">
      <c r="B2646" s="831"/>
      <c r="C2646" s="831"/>
      <c r="D2646" s="831"/>
      <c r="E2646" s="858" t="s">
        <v>1513</v>
      </c>
      <c r="F2646" s="859"/>
      <c r="G2646" s="859"/>
      <c r="H2646" s="859"/>
      <c r="I2646" s="859"/>
      <c r="J2646" s="859"/>
      <c r="K2646" s="859"/>
      <c r="L2646" s="859"/>
      <c r="M2646" s="859"/>
      <c r="N2646" s="859"/>
      <c r="O2646" s="859"/>
      <c r="P2646" s="859"/>
      <c r="Q2646" s="859"/>
      <c r="R2646" s="859"/>
      <c r="S2646" s="859"/>
      <c r="T2646" s="859"/>
      <c r="U2646" s="859"/>
      <c r="V2646" s="859"/>
      <c r="W2646" s="859"/>
      <c r="X2646" s="859"/>
      <c r="Y2646" s="859"/>
      <c r="Z2646" s="859"/>
      <c r="AA2646" s="859"/>
      <c r="AB2646" s="859"/>
      <c r="AC2646" s="859"/>
      <c r="AD2646" s="859"/>
      <c r="AE2646" s="860"/>
      <c r="AF2646" s="864"/>
      <c r="AG2646" s="865"/>
      <c r="AH2646" s="865"/>
      <c r="AI2646" s="865"/>
      <c r="AJ2646" s="865"/>
      <c r="AK2646" s="865"/>
      <c r="AL2646" s="865"/>
      <c r="AM2646" s="865"/>
      <c r="AN2646" s="865"/>
      <c r="AO2646" s="865"/>
      <c r="AP2646" s="866"/>
      <c r="AQ2646" s="870" t="s">
        <v>1514</v>
      </c>
      <c r="AR2646" s="870"/>
      <c r="AS2646" s="870"/>
      <c r="AT2646" s="870"/>
      <c r="AU2646" s="870"/>
      <c r="AV2646" s="870"/>
      <c r="AW2646" s="870"/>
      <c r="AX2646" s="870"/>
      <c r="AY2646" s="870"/>
      <c r="AZ2646" s="870"/>
      <c r="BA2646" s="870"/>
      <c r="BB2646" s="870"/>
      <c r="BC2646" s="870"/>
      <c r="BD2646" s="870"/>
      <c r="BE2646" s="870"/>
      <c r="BF2646" s="870"/>
      <c r="BG2646" s="832"/>
      <c r="BH2646" s="832"/>
      <c r="BI2646" s="832"/>
      <c r="BJ2646" s="832"/>
      <c r="BK2646" s="832"/>
      <c r="BL2646" s="832"/>
      <c r="BM2646" s="857" t="s">
        <v>82</v>
      </c>
      <c r="BN2646" s="857"/>
      <c r="BO2646" s="857"/>
      <c r="BP2646" s="857"/>
      <c r="BQ2646" s="857"/>
      <c r="BR2646" s="857"/>
      <c r="BS2646" s="857"/>
      <c r="BT2646" s="857"/>
      <c r="BU2646" s="857"/>
      <c r="BV2646" s="857"/>
      <c r="BW2646" s="857"/>
      <c r="BX2646" s="832"/>
      <c r="BY2646" s="832"/>
      <c r="BZ2646" s="832"/>
      <c r="CA2646" s="832"/>
      <c r="CB2646" s="832"/>
      <c r="CC2646" s="832"/>
      <c r="CD2646" s="832"/>
      <c r="CE2646" s="832"/>
      <c r="CF2646" s="832"/>
      <c r="CG2646" s="832"/>
      <c r="CH2646" s="832"/>
      <c r="CK2646" s="833"/>
      <c r="CL2646" s="834"/>
      <c r="CM2646" s="834"/>
      <c r="CN2646" s="834"/>
      <c r="CO2646" s="834"/>
      <c r="CP2646" s="834"/>
      <c r="CQ2646" s="834"/>
      <c r="CR2646" s="834"/>
      <c r="CS2646" s="834"/>
    </row>
    <row r="2647" spans="1:142" s="830" customFormat="1" ht="12.75" customHeight="1">
      <c r="B2647" s="831"/>
      <c r="C2647" s="831"/>
      <c r="D2647" s="831"/>
      <c r="E2647" s="861"/>
      <c r="F2647" s="862"/>
      <c r="G2647" s="862"/>
      <c r="H2647" s="862"/>
      <c r="I2647" s="862"/>
      <c r="J2647" s="862"/>
      <c r="K2647" s="862"/>
      <c r="L2647" s="862"/>
      <c r="M2647" s="862"/>
      <c r="N2647" s="862"/>
      <c r="O2647" s="862"/>
      <c r="P2647" s="862"/>
      <c r="Q2647" s="862"/>
      <c r="R2647" s="862"/>
      <c r="S2647" s="862"/>
      <c r="T2647" s="862"/>
      <c r="U2647" s="862"/>
      <c r="V2647" s="862"/>
      <c r="W2647" s="862"/>
      <c r="X2647" s="862"/>
      <c r="Y2647" s="862"/>
      <c r="Z2647" s="862"/>
      <c r="AA2647" s="862"/>
      <c r="AB2647" s="862"/>
      <c r="AC2647" s="862"/>
      <c r="AD2647" s="862"/>
      <c r="AE2647" s="863"/>
      <c r="AF2647" s="867"/>
      <c r="AG2647" s="868"/>
      <c r="AH2647" s="868"/>
      <c r="AI2647" s="868"/>
      <c r="AJ2647" s="868"/>
      <c r="AK2647" s="868"/>
      <c r="AL2647" s="868"/>
      <c r="AM2647" s="868"/>
      <c r="AN2647" s="868"/>
      <c r="AO2647" s="868"/>
      <c r="AP2647" s="869"/>
      <c r="AQ2647" s="870"/>
      <c r="AR2647" s="870"/>
      <c r="AS2647" s="870"/>
      <c r="AT2647" s="870"/>
      <c r="AU2647" s="870"/>
      <c r="AV2647" s="870"/>
      <c r="AW2647" s="870"/>
      <c r="AX2647" s="870"/>
      <c r="AY2647" s="870"/>
      <c r="AZ2647" s="870"/>
      <c r="BA2647" s="870"/>
      <c r="BB2647" s="870"/>
      <c r="BC2647" s="870"/>
      <c r="BD2647" s="870"/>
      <c r="BE2647" s="870"/>
      <c r="BF2647" s="870"/>
      <c r="BG2647" s="832"/>
      <c r="BH2647" s="832"/>
      <c r="BI2647" s="832"/>
      <c r="BJ2647" s="832"/>
      <c r="BK2647" s="832"/>
      <c r="BL2647" s="832"/>
      <c r="BM2647" s="832"/>
      <c r="BN2647" s="832"/>
      <c r="BO2647" s="832"/>
      <c r="BP2647" s="832"/>
      <c r="BQ2647" s="832"/>
      <c r="BR2647" s="832"/>
      <c r="BS2647" s="832"/>
      <c r="BT2647" s="832"/>
      <c r="BU2647" s="832"/>
      <c r="BV2647" s="832"/>
      <c r="BW2647" s="832"/>
      <c r="BX2647" s="832"/>
      <c r="BY2647" s="832"/>
      <c r="BZ2647" s="832"/>
      <c r="CA2647" s="832"/>
      <c r="CB2647" s="832"/>
      <c r="CC2647" s="832"/>
      <c r="CD2647" s="832"/>
      <c r="CE2647" s="832"/>
      <c r="CF2647" s="832"/>
      <c r="CG2647" s="832"/>
      <c r="CH2647" s="832"/>
      <c r="CK2647" s="833"/>
      <c r="CL2647" s="833"/>
      <c r="CM2647" s="833"/>
      <c r="CN2647" s="833"/>
      <c r="CO2647" s="833"/>
      <c r="CP2647" s="834"/>
      <c r="CQ2647" s="834"/>
      <c r="CR2647" s="834"/>
      <c r="CS2647" s="834"/>
    </row>
    <row r="2648" spans="1:142" s="819" customFormat="1" ht="12.6" customHeight="1">
      <c r="A2648" s="389"/>
      <c r="B2648" s="816"/>
      <c r="C2648" s="816"/>
      <c r="D2648" s="816"/>
      <c r="E2648" s="811"/>
      <c r="F2648" s="811"/>
      <c r="G2648" s="811"/>
      <c r="H2648" s="811"/>
      <c r="I2648" s="811"/>
      <c r="J2648" s="811"/>
      <c r="K2648" s="811"/>
      <c r="L2648" s="811"/>
      <c r="M2648" s="811"/>
      <c r="N2648" s="811"/>
      <c r="O2648" s="811"/>
      <c r="P2648" s="811"/>
      <c r="Q2648" s="811"/>
      <c r="R2648" s="811"/>
      <c r="S2648" s="811"/>
      <c r="T2648" s="811"/>
      <c r="U2648" s="811"/>
      <c r="V2648" s="811"/>
      <c r="W2648" s="811"/>
      <c r="X2648" s="811"/>
      <c r="Y2648" s="811"/>
      <c r="Z2648" s="811"/>
      <c r="AA2648" s="811"/>
      <c r="AB2648" s="811"/>
      <c r="AC2648" s="811"/>
      <c r="AD2648" s="811"/>
      <c r="AE2648" s="811"/>
      <c r="AF2648" s="811"/>
      <c r="AG2648" s="811"/>
      <c r="AH2648" s="811"/>
      <c r="AI2648" s="811"/>
      <c r="AJ2648" s="811"/>
      <c r="AK2648" s="811"/>
      <c r="AL2648" s="811"/>
      <c r="AM2648" s="811"/>
      <c r="AN2648" s="811"/>
      <c r="AO2648" s="811"/>
      <c r="AP2648" s="811"/>
      <c r="AQ2648" s="811"/>
      <c r="AR2648" s="811"/>
      <c r="AS2648" s="811"/>
      <c r="AT2648" s="811"/>
      <c r="AU2648" s="811"/>
      <c r="AV2648" s="811"/>
      <c r="AW2648" s="811"/>
      <c r="AX2648" s="811"/>
      <c r="AY2648" s="811"/>
      <c r="AZ2648" s="811"/>
      <c r="BA2648" s="811"/>
      <c r="BB2648" s="811"/>
      <c r="BC2648" s="811"/>
      <c r="BD2648" s="811"/>
      <c r="BE2648" s="811"/>
      <c r="BF2648" s="811"/>
      <c r="BG2648" s="811"/>
      <c r="BH2648" s="811"/>
      <c r="BI2648" s="99"/>
      <c r="BJ2648" s="99"/>
      <c r="BK2648" s="99"/>
      <c r="BL2648" s="99"/>
      <c r="BM2648" s="810"/>
      <c r="BN2648" s="192"/>
    </row>
    <row r="2649" spans="1:142" s="849" customFormat="1" ht="20.100000000000001" customHeight="1">
      <c r="A2649" s="90" t="s">
        <v>1544</v>
      </c>
      <c r="B2649" s="113"/>
      <c r="C2649" s="113"/>
      <c r="D2649" s="312"/>
      <c r="E2649" s="313"/>
      <c r="F2649" s="313"/>
      <c r="G2649" s="313"/>
      <c r="H2649" s="313"/>
      <c r="I2649" s="313"/>
      <c r="J2649" s="313"/>
      <c r="K2649" s="313"/>
      <c r="L2649" s="313"/>
      <c r="M2649" s="313"/>
      <c r="N2649" s="313"/>
      <c r="O2649" s="313"/>
      <c r="P2649" s="313"/>
      <c r="Q2649" s="313"/>
      <c r="R2649" s="313"/>
      <c r="S2649" s="313"/>
      <c r="T2649" s="313"/>
      <c r="U2649" s="12"/>
      <c r="V2649" s="12"/>
      <c r="W2649" s="13"/>
      <c r="X2649" s="13"/>
      <c r="Y2649" s="13"/>
      <c r="Z2649" s="13"/>
      <c r="AA2649" s="13"/>
      <c r="AB2649" s="13"/>
      <c r="AC2649" s="13"/>
      <c r="AD2649" s="13"/>
      <c r="AE2649" s="13"/>
      <c r="AF2649" s="13"/>
      <c r="AG2649" s="13"/>
      <c r="AH2649" s="13"/>
      <c r="AI2649" s="13"/>
      <c r="AJ2649" s="13"/>
      <c r="AK2649" s="13"/>
      <c r="AL2649" s="13"/>
      <c r="AM2649" s="13"/>
      <c r="AN2649" s="1033"/>
      <c r="AO2649" s="1034"/>
      <c r="AP2649" s="1034"/>
      <c r="AQ2649" s="1034"/>
      <c r="AR2649" s="1034"/>
      <c r="AS2649" s="1034"/>
      <c r="AT2649" s="1034"/>
      <c r="AU2649" s="1034"/>
      <c r="AV2649" s="1034"/>
      <c r="AW2649" s="1034"/>
      <c r="AX2649" s="1034"/>
      <c r="AY2649" s="1034"/>
      <c r="AZ2649" s="1034"/>
      <c r="BA2649" s="1034"/>
      <c r="BB2649" s="1034"/>
      <c r="BC2649" s="1034"/>
      <c r="BD2649" s="1034"/>
      <c r="BE2649" s="1034"/>
      <c r="BF2649" s="1034"/>
      <c r="BG2649" s="1034"/>
      <c r="BH2649" s="1034"/>
      <c r="BI2649" s="314"/>
      <c r="BJ2649" s="314"/>
      <c r="BK2649" s="314"/>
      <c r="BL2649" s="314"/>
      <c r="BM2649" s="314"/>
      <c r="BN2649" s="192"/>
    </row>
    <row r="2650" spans="1:142" s="15" customFormat="1" ht="18" customHeight="1">
      <c r="A2650" s="90"/>
      <c r="B2650" s="471" t="s">
        <v>1470</v>
      </c>
      <c r="C2650" s="826"/>
      <c r="D2650" s="826"/>
      <c r="E2650" s="826"/>
      <c r="F2650" s="826"/>
      <c r="G2650" s="826"/>
      <c r="H2650" s="826"/>
      <c r="I2650" s="826"/>
      <c r="J2650" s="826"/>
      <c r="K2650" s="826"/>
      <c r="L2650" s="826"/>
      <c r="M2650" s="826"/>
      <c r="N2650" s="826"/>
      <c r="O2650" s="826"/>
      <c r="P2650" s="826"/>
      <c r="Q2650" s="826"/>
      <c r="R2650" s="826"/>
      <c r="S2650" s="826"/>
      <c r="T2650" s="826"/>
      <c r="U2650" s="826"/>
      <c r="V2650" s="826"/>
      <c r="W2650" s="472"/>
      <c r="X2650" s="472"/>
      <c r="Y2650" s="472"/>
      <c r="Z2650" s="472"/>
      <c r="AA2650" s="472"/>
      <c r="AB2650" s="472"/>
      <c r="AC2650" s="472"/>
      <c r="AD2650" s="472"/>
      <c r="AE2650" s="472"/>
      <c r="AF2650" s="472"/>
      <c r="AG2650" s="472"/>
      <c r="AH2650" s="472"/>
      <c r="AI2650" s="472"/>
      <c r="AJ2650" s="472"/>
      <c r="AK2650" s="472"/>
      <c r="AL2650" s="472"/>
      <c r="AM2650" s="472"/>
      <c r="AN2650" s="472"/>
      <c r="AO2650" s="472"/>
      <c r="AP2650" s="472"/>
      <c r="AQ2650" s="472"/>
      <c r="AR2650" s="472"/>
      <c r="AS2650" s="472"/>
      <c r="AT2650" s="472"/>
      <c r="AU2650" s="472"/>
      <c r="AV2650" s="472"/>
      <c r="AW2650" s="472"/>
      <c r="AX2650" s="472"/>
      <c r="AY2650" s="472"/>
      <c r="AZ2650" s="472"/>
      <c r="BA2650" s="472"/>
      <c r="BB2650" s="472"/>
      <c r="BC2650" s="472"/>
      <c r="BD2650" s="472"/>
      <c r="BE2650" s="472"/>
      <c r="BF2650" s="472"/>
      <c r="BG2650" s="472"/>
      <c r="BH2650" s="472"/>
      <c r="BI2650" s="472"/>
      <c r="BJ2650" s="472"/>
      <c r="BK2650" s="472"/>
      <c r="BL2650" s="856"/>
      <c r="BM2650" s="473"/>
      <c r="BN2650" s="467"/>
      <c r="BO2650" s="103"/>
      <c r="BP2650" s="103"/>
      <c r="BQ2650" s="103"/>
      <c r="BR2650" s="103"/>
      <c r="BS2650" s="103"/>
      <c r="BT2650" s="103"/>
      <c r="BU2650" s="103"/>
      <c r="BV2650" s="103"/>
    </row>
    <row r="2651" spans="1:142" s="464" customFormat="1" ht="12" customHeight="1">
      <c r="A2651" s="389"/>
      <c r="B2651" s="972" t="s">
        <v>30</v>
      </c>
      <c r="C2651" s="973"/>
      <c r="D2651" s="974"/>
      <c r="E2651" s="943" t="s">
        <v>949</v>
      </c>
      <c r="F2651" s="944"/>
      <c r="G2651" s="944"/>
      <c r="H2651" s="944"/>
      <c r="I2651" s="944"/>
      <c r="J2651" s="944"/>
      <c r="K2651" s="944"/>
      <c r="L2651" s="944"/>
      <c r="M2651" s="944"/>
      <c r="N2651" s="944"/>
      <c r="O2651" s="944"/>
      <c r="P2651" s="944"/>
      <c r="Q2651" s="944"/>
      <c r="R2651" s="944"/>
      <c r="S2651" s="944"/>
      <c r="T2651" s="944"/>
      <c r="U2651" s="944"/>
      <c r="V2651" s="944"/>
      <c r="W2651" s="944"/>
      <c r="X2651" s="944"/>
      <c r="Y2651" s="944"/>
      <c r="Z2651" s="944"/>
      <c r="AA2651" s="944"/>
      <c r="AB2651" s="944"/>
      <c r="AC2651" s="944"/>
      <c r="AD2651" s="944"/>
      <c r="AE2651" s="944"/>
      <c r="AF2651" s="944"/>
      <c r="AG2651" s="944"/>
      <c r="AH2651" s="944"/>
      <c r="AI2651" s="944"/>
      <c r="AJ2651" s="944"/>
      <c r="AK2651" s="944"/>
      <c r="AL2651" s="944"/>
      <c r="AM2651" s="944"/>
      <c r="AN2651" s="944"/>
      <c r="AO2651" s="944"/>
      <c r="AP2651" s="944"/>
      <c r="AQ2651" s="944"/>
      <c r="AR2651" s="944"/>
      <c r="AS2651" s="944"/>
      <c r="AT2651" s="944"/>
      <c r="AU2651" s="944"/>
      <c r="AV2651" s="944"/>
      <c r="AW2651" s="944"/>
      <c r="AX2651" s="944"/>
      <c r="AY2651" s="944"/>
      <c r="AZ2651" s="944"/>
      <c r="BA2651" s="944"/>
      <c r="BB2651" s="944"/>
      <c r="BC2651" s="944"/>
      <c r="BD2651" s="944"/>
      <c r="BE2651" s="944"/>
      <c r="BF2651" s="944"/>
      <c r="BG2651" s="1001"/>
      <c r="BH2651" s="1002"/>
      <c r="BI2651" s="1002"/>
      <c r="BJ2651" s="1002"/>
      <c r="BK2651" s="1002"/>
      <c r="BL2651" s="1003"/>
      <c r="BM2651" s="477"/>
      <c r="BN2651" s="89"/>
      <c r="BO2651" s="390"/>
      <c r="BP2651" s="391"/>
      <c r="BQ2651" s="391"/>
      <c r="BR2651" s="391"/>
      <c r="BS2651" s="391"/>
      <c r="BT2651" s="391"/>
      <c r="BU2651" s="391"/>
      <c r="BV2651" s="391"/>
      <c r="BW2651" s="391"/>
      <c r="BX2651" s="391"/>
      <c r="BY2651" s="391"/>
      <c r="BZ2651" s="391"/>
      <c r="CA2651" s="391"/>
      <c r="CB2651" s="391"/>
      <c r="CC2651" s="391"/>
    </row>
    <row r="2652" spans="1:142" s="464" customFormat="1" ht="12" customHeight="1">
      <c r="A2652" s="389"/>
      <c r="B2652" s="972"/>
      <c r="C2652" s="973"/>
      <c r="D2652" s="974"/>
      <c r="E2652" s="943"/>
      <c r="F2652" s="944"/>
      <c r="G2652" s="944"/>
      <c r="H2652" s="944"/>
      <c r="I2652" s="944"/>
      <c r="J2652" s="944"/>
      <c r="K2652" s="944"/>
      <c r="L2652" s="944"/>
      <c r="M2652" s="944"/>
      <c r="N2652" s="944"/>
      <c r="O2652" s="944"/>
      <c r="P2652" s="944"/>
      <c r="Q2652" s="944"/>
      <c r="R2652" s="944"/>
      <c r="S2652" s="944"/>
      <c r="T2652" s="944"/>
      <c r="U2652" s="944"/>
      <c r="V2652" s="944"/>
      <c r="W2652" s="944"/>
      <c r="X2652" s="944"/>
      <c r="Y2652" s="944"/>
      <c r="Z2652" s="944"/>
      <c r="AA2652" s="944"/>
      <c r="AB2652" s="944"/>
      <c r="AC2652" s="944"/>
      <c r="AD2652" s="944"/>
      <c r="AE2652" s="944"/>
      <c r="AF2652" s="944"/>
      <c r="AG2652" s="944"/>
      <c r="AH2652" s="944"/>
      <c r="AI2652" s="944"/>
      <c r="AJ2652" s="944"/>
      <c r="AK2652" s="944"/>
      <c r="AL2652" s="944"/>
      <c r="AM2652" s="944"/>
      <c r="AN2652" s="944"/>
      <c r="AO2652" s="944"/>
      <c r="AP2652" s="944"/>
      <c r="AQ2652" s="944"/>
      <c r="AR2652" s="944"/>
      <c r="AS2652" s="944"/>
      <c r="AT2652" s="944"/>
      <c r="AU2652" s="944"/>
      <c r="AV2652" s="944"/>
      <c r="AW2652" s="944"/>
      <c r="AX2652" s="944"/>
      <c r="AY2652" s="944"/>
      <c r="AZ2652" s="944"/>
      <c r="BA2652" s="944"/>
      <c r="BB2652" s="944"/>
      <c r="BC2652" s="944"/>
      <c r="BD2652" s="944"/>
      <c r="BE2652" s="944"/>
      <c r="BF2652" s="944"/>
      <c r="BG2652" s="1001"/>
      <c r="BH2652" s="1002"/>
      <c r="BI2652" s="1002"/>
      <c r="BJ2652" s="1002"/>
      <c r="BK2652" s="1002"/>
      <c r="BL2652" s="1003"/>
      <c r="BM2652" s="477"/>
      <c r="BN2652" s="89"/>
      <c r="BO2652" s="390"/>
      <c r="BP2652" s="391"/>
      <c r="BQ2652" s="391"/>
      <c r="BR2652" s="391"/>
      <c r="BS2652" s="391"/>
      <c r="BT2652" s="391"/>
      <c r="BU2652" s="391"/>
      <c r="BV2652" s="391"/>
      <c r="BW2652" s="391"/>
      <c r="BX2652" s="391"/>
      <c r="BY2652" s="391"/>
      <c r="BZ2652" s="391"/>
      <c r="CA2652" s="391"/>
      <c r="CB2652" s="391"/>
      <c r="CC2652" s="391"/>
    </row>
    <row r="2653" spans="1:142" s="464" customFormat="1" ht="12" customHeight="1">
      <c r="A2653" s="389"/>
      <c r="B2653" s="972"/>
      <c r="C2653" s="973"/>
      <c r="D2653" s="974"/>
      <c r="E2653" s="943"/>
      <c r="F2653" s="944"/>
      <c r="G2653" s="944"/>
      <c r="H2653" s="944"/>
      <c r="I2653" s="944"/>
      <c r="J2653" s="944"/>
      <c r="K2653" s="944"/>
      <c r="L2653" s="944"/>
      <c r="M2653" s="944"/>
      <c r="N2653" s="944"/>
      <c r="O2653" s="944"/>
      <c r="P2653" s="944"/>
      <c r="Q2653" s="944"/>
      <c r="R2653" s="944"/>
      <c r="S2653" s="944"/>
      <c r="T2653" s="944"/>
      <c r="U2653" s="944"/>
      <c r="V2653" s="944"/>
      <c r="W2653" s="944"/>
      <c r="X2653" s="944"/>
      <c r="Y2653" s="944"/>
      <c r="Z2653" s="944"/>
      <c r="AA2653" s="944"/>
      <c r="AB2653" s="944"/>
      <c r="AC2653" s="944"/>
      <c r="AD2653" s="944"/>
      <c r="AE2653" s="944"/>
      <c r="AF2653" s="944"/>
      <c r="AG2653" s="944"/>
      <c r="AH2653" s="944"/>
      <c r="AI2653" s="944"/>
      <c r="AJ2653" s="944"/>
      <c r="AK2653" s="944"/>
      <c r="AL2653" s="944"/>
      <c r="AM2653" s="944"/>
      <c r="AN2653" s="944"/>
      <c r="AO2653" s="944"/>
      <c r="AP2653" s="944"/>
      <c r="AQ2653" s="944"/>
      <c r="AR2653" s="944"/>
      <c r="AS2653" s="944"/>
      <c r="AT2653" s="944"/>
      <c r="AU2653" s="944"/>
      <c r="AV2653" s="944"/>
      <c r="AW2653" s="944"/>
      <c r="AX2653" s="944"/>
      <c r="AY2653" s="944"/>
      <c r="AZ2653" s="944"/>
      <c r="BA2653" s="944"/>
      <c r="BB2653" s="944"/>
      <c r="BC2653" s="944"/>
      <c r="BD2653" s="944"/>
      <c r="BE2653" s="944"/>
      <c r="BF2653" s="944"/>
      <c r="BG2653" s="1001"/>
      <c r="BH2653" s="1002"/>
      <c r="BI2653" s="1002"/>
      <c r="BJ2653" s="1002"/>
      <c r="BK2653" s="1002"/>
      <c r="BL2653" s="1003"/>
      <c r="BM2653" s="477"/>
      <c r="BN2653" s="89"/>
      <c r="BO2653" s="391"/>
      <c r="BP2653" s="391"/>
      <c r="BQ2653" s="391"/>
      <c r="BR2653" s="391"/>
      <c r="BS2653" s="391"/>
      <c r="BT2653" s="391"/>
      <c r="BU2653" s="391"/>
      <c r="BV2653" s="391"/>
      <c r="BW2653" s="391"/>
      <c r="BX2653" s="391"/>
      <c r="BY2653" s="391"/>
      <c r="BZ2653" s="391"/>
      <c r="CA2653" s="391"/>
      <c r="CB2653" s="391"/>
      <c r="CC2653" s="391"/>
    </row>
    <row r="2654" spans="1:142" s="464" customFormat="1" ht="12" customHeight="1">
      <c r="A2654" s="389"/>
      <c r="B2654" s="972"/>
      <c r="C2654" s="973"/>
      <c r="D2654" s="974"/>
      <c r="E2654" s="943"/>
      <c r="F2654" s="944"/>
      <c r="G2654" s="944"/>
      <c r="H2654" s="944"/>
      <c r="I2654" s="944"/>
      <c r="J2654" s="944"/>
      <c r="K2654" s="944"/>
      <c r="L2654" s="944"/>
      <c r="M2654" s="944"/>
      <c r="N2654" s="944"/>
      <c r="O2654" s="944"/>
      <c r="P2654" s="944"/>
      <c r="Q2654" s="944"/>
      <c r="R2654" s="944"/>
      <c r="S2654" s="944"/>
      <c r="T2654" s="944"/>
      <c r="U2654" s="944"/>
      <c r="V2654" s="944"/>
      <c r="W2654" s="944"/>
      <c r="X2654" s="944"/>
      <c r="Y2654" s="944"/>
      <c r="Z2654" s="944"/>
      <c r="AA2654" s="944"/>
      <c r="AB2654" s="944"/>
      <c r="AC2654" s="944"/>
      <c r="AD2654" s="944"/>
      <c r="AE2654" s="944"/>
      <c r="AF2654" s="944"/>
      <c r="AG2654" s="944"/>
      <c r="AH2654" s="944"/>
      <c r="AI2654" s="944"/>
      <c r="AJ2654" s="944"/>
      <c r="AK2654" s="944"/>
      <c r="AL2654" s="944"/>
      <c r="AM2654" s="944"/>
      <c r="AN2654" s="944"/>
      <c r="AO2654" s="944"/>
      <c r="AP2654" s="944"/>
      <c r="AQ2654" s="944"/>
      <c r="AR2654" s="944"/>
      <c r="AS2654" s="944"/>
      <c r="AT2654" s="944"/>
      <c r="AU2654" s="944"/>
      <c r="AV2654" s="944"/>
      <c r="AW2654" s="944"/>
      <c r="AX2654" s="944"/>
      <c r="AY2654" s="944"/>
      <c r="AZ2654" s="944"/>
      <c r="BA2654" s="944"/>
      <c r="BB2654" s="944"/>
      <c r="BC2654" s="944"/>
      <c r="BD2654" s="944"/>
      <c r="BE2654" s="944"/>
      <c r="BF2654" s="944"/>
      <c r="BG2654" s="1001"/>
      <c r="BH2654" s="1002"/>
      <c r="BI2654" s="1002"/>
      <c r="BJ2654" s="1002"/>
      <c r="BK2654" s="1002"/>
      <c r="BL2654" s="1003"/>
      <c r="BM2654" s="477"/>
      <c r="BN2654" s="89"/>
      <c r="BO2654" s="391"/>
      <c r="BP2654" s="391"/>
      <c r="BQ2654" s="391"/>
      <c r="BR2654" s="391"/>
      <c r="BS2654" s="391"/>
      <c r="BT2654" s="391"/>
      <c r="BU2654" s="391"/>
      <c r="BV2654" s="391"/>
      <c r="BW2654" s="391"/>
      <c r="BX2654" s="391"/>
      <c r="BY2654" s="391"/>
      <c r="BZ2654" s="391"/>
      <c r="CA2654" s="391"/>
      <c r="CB2654" s="391"/>
      <c r="CC2654" s="391"/>
    </row>
    <row r="2655" spans="1:142" s="391" customFormat="1" ht="12" customHeight="1">
      <c r="A2655" s="392"/>
      <c r="B2655" s="972"/>
      <c r="C2655" s="973"/>
      <c r="D2655" s="974"/>
      <c r="E2655" s="1035" t="s">
        <v>6</v>
      </c>
      <c r="F2655" s="1036"/>
      <c r="G2655" s="989" t="s">
        <v>950</v>
      </c>
      <c r="H2655" s="989"/>
      <c r="I2655" s="989"/>
      <c r="J2655" s="989"/>
      <c r="K2655" s="989"/>
      <c r="L2655" s="989"/>
      <c r="M2655" s="989"/>
      <c r="N2655" s="989"/>
      <c r="O2655" s="989"/>
      <c r="P2655" s="989"/>
      <c r="Q2655" s="989"/>
      <c r="R2655" s="989"/>
      <c r="S2655" s="989"/>
      <c r="T2655" s="989"/>
      <c r="U2655" s="989"/>
      <c r="V2655" s="989"/>
      <c r="W2655" s="989"/>
      <c r="X2655" s="989"/>
      <c r="Y2655" s="989"/>
      <c r="Z2655" s="989"/>
      <c r="AA2655" s="989"/>
      <c r="AB2655" s="989"/>
      <c r="AC2655" s="989"/>
      <c r="AD2655" s="989"/>
      <c r="AE2655" s="989"/>
      <c r="AF2655" s="989"/>
      <c r="AG2655" s="989"/>
      <c r="AH2655" s="989"/>
      <c r="AI2655" s="989"/>
      <c r="AJ2655" s="989"/>
      <c r="AK2655" s="989"/>
      <c r="AL2655" s="989"/>
      <c r="AM2655" s="989"/>
      <c r="AN2655" s="989"/>
      <c r="AO2655" s="989"/>
      <c r="AP2655" s="989"/>
      <c r="AQ2655" s="989"/>
      <c r="AR2655" s="989"/>
      <c r="AS2655" s="989"/>
      <c r="AT2655" s="989"/>
      <c r="AU2655" s="989"/>
      <c r="AV2655" s="989"/>
      <c r="AW2655" s="989"/>
      <c r="AX2655" s="989"/>
      <c r="AY2655" s="989"/>
      <c r="AZ2655" s="989"/>
      <c r="BA2655" s="989"/>
      <c r="BB2655" s="989"/>
      <c r="BC2655" s="989"/>
      <c r="BD2655" s="989"/>
      <c r="BE2655" s="989"/>
      <c r="BF2655" s="989"/>
      <c r="BG2655" s="1001"/>
      <c r="BH2655" s="1002"/>
      <c r="BI2655" s="1002"/>
      <c r="BJ2655" s="1002"/>
      <c r="BK2655" s="1002"/>
      <c r="BL2655" s="1003"/>
      <c r="BM2655" s="477"/>
      <c r="BN2655" s="142"/>
      <c r="CE2655" s="464"/>
      <c r="CF2655" s="464"/>
      <c r="CG2655" s="464"/>
      <c r="CH2655" s="464"/>
      <c r="CI2655" s="464"/>
      <c r="CJ2655" s="464"/>
      <c r="CK2655" s="464"/>
      <c r="CL2655" s="464"/>
      <c r="CM2655" s="464"/>
      <c r="CN2655" s="464"/>
      <c r="CO2655" s="464"/>
      <c r="CP2655" s="464"/>
      <c r="CQ2655" s="464"/>
      <c r="CR2655" s="464"/>
      <c r="CS2655" s="464"/>
      <c r="CT2655" s="464"/>
      <c r="CU2655" s="464"/>
      <c r="CV2655" s="464"/>
      <c r="CW2655" s="464"/>
      <c r="CX2655" s="464"/>
      <c r="CY2655" s="464"/>
      <c r="CZ2655" s="464"/>
      <c r="DA2655" s="464"/>
      <c r="DB2655" s="464"/>
      <c r="DC2655" s="464"/>
      <c r="DD2655" s="464"/>
      <c r="DE2655" s="464"/>
      <c r="DF2655" s="464"/>
      <c r="DG2655" s="464"/>
      <c r="DH2655" s="464"/>
      <c r="DI2655" s="464"/>
      <c r="DJ2655" s="464"/>
      <c r="DK2655" s="464"/>
      <c r="DL2655" s="464"/>
      <c r="DM2655" s="464"/>
      <c r="DN2655" s="464"/>
      <c r="DO2655" s="464"/>
      <c r="DP2655" s="464"/>
      <c r="DQ2655" s="464"/>
      <c r="DR2655" s="464"/>
      <c r="DS2655" s="464"/>
      <c r="DT2655" s="464"/>
      <c r="DU2655" s="464"/>
      <c r="DV2655" s="464"/>
      <c r="DW2655" s="464"/>
      <c r="DX2655" s="464"/>
      <c r="DY2655" s="464"/>
      <c r="DZ2655" s="464"/>
      <c r="EA2655" s="464"/>
      <c r="EB2655" s="464"/>
      <c r="EC2655" s="464"/>
      <c r="ED2655" s="464"/>
      <c r="EE2655" s="464"/>
      <c r="EF2655" s="464"/>
      <c r="EG2655" s="464"/>
      <c r="EH2655" s="464"/>
      <c r="EI2655" s="464"/>
      <c r="EJ2655" s="464"/>
      <c r="EK2655" s="464"/>
      <c r="EL2655" s="464"/>
    </row>
    <row r="2656" spans="1:142" s="391" customFormat="1" ht="12" customHeight="1">
      <c r="A2656" s="392"/>
      <c r="B2656" s="972"/>
      <c r="C2656" s="973"/>
      <c r="D2656" s="974"/>
      <c r="E2656" s="791"/>
      <c r="F2656" s="792"/>
      <c r="G2656" s="989"/>
      <c r="H2656" s="989"/>
      <c r="I2656" s="989"/>
      <c r="J2656" s="989"/>
      <c r="K2656" s="989"/>
      <c r="L2656" s="989"/>
      <c r="M2656" s="989"/>
      <c r="N2656" s="989"/>
      <c r="O2656" s="989"/>
      <c r="P2656" s="989"/>
      <c r="Q2656" s="989"/>
      <c r="R2656" s="989"/>
      <c r="S2656" s="989"/>
      <c r="T2656" s="989"/>
      <c r="U2656" s="989"/>
      <c r="V2656" s="989"/>
      <c r="W2656" s="989"/>
      <c r="X2656" s="989"/>
      <c r="Y2656" s="989"/>
      <c r="Z2656" s="989"/>
      <c r="AA2656" s="989"/>
      <c r="AB2656" s="989"/>
      <c r="AC2656" s="989"/>
      <c r="AD2656" s="989"/>
      <c r="AE2656" s="989"/>
      <c r="AF2656" s="989"/>
      <c r="AG2656" s="989"/>
      <c r="AH2656" s="989"/>
      <c r="AI2656" s="989"/>
      <c r="AJ2656" s="989"/>
      <c r="AK2656" s="989"/>
      <c r="AL2656" s="989"/>
      <c r="AM2656" s="989"/>
      <c r="AN2656" s="989"/>
      <c r="AO2656" s="989"/>
      <c r="AP2656" s="989"/>
      <c r="AQ2656" s="989"/>
      <c r="AR2656" s="989"/>
      <c r="AS2656" s="989"/>
      <c r="AT2656" s="989"/>
      <c r="AU2656" s="989"/>
      <c r="AV2656" s="989"/>
      <c r="AW2656" s="989"/>
      <c r="AX2656" s="989"/>
      <c r="AY2656" s="989"/>
      <c r="AZ2656" s="989"/>
      <c r="BA2656" s="989"/>
      <c r="BB2656" s="989"/>
      <c r="BC2656" s="989"/>
      <c r="BD2656" s="989"/>
      <c r="BE2656" s="989"/>
      <c r="BF2656" s="989"/>
      <c r="BG2656" s="1001"/>
      <c r="BH2656" s="1002"/>
      <c r="BI2656" s="1002"/>
      <c r="BJ2656" s="1002"/>
      <c r="BK2656" s="1002"/>
      <c r="BL2656" s="1003"/>
      <c r="BM2656" s="477"/>
      <c r="BN2656" s="142"/>
      <c r="CE2656" s="801"/>
      <c r="CF2656" s="801"/>
      <c r="CG2656" s="801"/>
      <c r="CH2656" s="801"/>
      <c r="CI2656" s="801"/>
      <c r="CJ2656" s="801"/>
      <c r="CK2656" s="801"/>
      <c r="CL2656" s="801"/>
      <c r="CM2656" s="801"/>
      <c r="CN2656" s="801"/>
      <c r="CO2656" s="801"/>
      <c r="CP2656" s="801"/>
      <c r="CQ2656" s="801"/>
      <c r="CR2656" s="801"/>
      <c r="CS2656" s="801"/>
      <c r="CT2656" s="801"/>
      <c r="CU2656" s="801"/>
      <c r="CV2656" s="801"/>
      <c r="CW2656" s="801"/>
      <c r="CX2656" s="801"/>
      <c r="CY2656" s="801"/>
      <c r="CZ2656" s="801"/>
      <c r="DA2656" s="801"/>
      <c r="DB2656" s="801"/>
      <c r="DC2656" s="801"/>
      <c r="DD2656" s="801"/>
      <c r="DE2656" s="801"/>
      <c r="DF2656" s="801"/>
      <c r="DG2656" s="801"/>
      <c r="DH2656" s="801"/>
      <c r="DI2656" s="801"/>
      <c r="DJ2656" s="801"/>
      <c r="DK2656" s="801"/>
      <c r="DL2656" s="801"/>
      <c r="DM2656" s="801"/>
      <c r="DN2656" s="801"/>
      <c r="DO2656" s="801"/>
      <c r="DP2656" s="801"/>
      <c r="DQ2656" s="801"/>
      <c r="DR2656" s="801"/>
      <c r="DS2656" s="801"/>
      <c r="DT2656" s="801"/>
      <c r="DU2656" s="801"/>
      <c r="DV2656" s="801"/>
      <c r="DW2656" s="801"/>
      <c r="DX2656" s="801"/>
      <c r="DY2656" s="801"/>
      <c r="DZ2656" s="801"/>
      <c r="EA2656" s="801"/>
      <c r="EB2656" s="801"/>
      <c r="EC2656" s="801"/>
      <c r="ED2656" s="801"/>
      <c r="EE2656" s="801"/>
      <c r="EF2656" s="801"/>
      <c r="EG2656" s="801"/>
      <c r="EH2656" s="801"/>
      <c r="EI2656" s="801"/>
      <c r="EJ2656" s="801"/>
      <c r="EK2656" s="801"/>
      <c r="EL2656" s="801"/>
    </row>
    <row r="2657" spans="1:142" s="391" customFormat="1" ht="12" customHeight="1">
      <c r="A2657" s="392"/>
      <c r="B2657" s="972"/>
      <c r="C2657" s="973"/>
      <c r="D2657" s="974"/>
      <c r="E2657" s="498"/>
      <c r="F2657" s="491"/>
      <c r="G2657" s="989"/>
      <c r="H2657" s="989"/>
      <c r="I2657" s="989"/>
      <c r="J2657" s="989"/>
      <c r="K2657" s="989"/>
      <c r="L2657" s="989"/>
      <c r="M2657" s="989"/>
      <c r="N2657" s="989"/>
      <c r="O2657" s="989"/>
      <c r="P2657" s="989"/>
      <c r="Q2657" s="989"/>
      <c r="R2657" s="989"/>
      <c r="S2657" s="989"/>
      <c r="T2657" s="989"/>
      <c r="U2657" s="989"/>
      <c r="V2657" s="989"/>
      <c r="W2657" s="989"/>
      <c r="X2657" s="989"/>
      <c r="Y2657" s="989"/>
      <c r="Z2657" s="989"/>
      <c r="AA2657" s="989"/>
      <c r="AB2657" s="989"/>
      <c r="AC2657" s="989"/>
      <c r="AD2657" s="989"/>
      <c r="AE2657" s="989"/>
      <c r="AF2657" s="989"/>
      <c r="AG2657" s="989"/>
      <c r="AH2657" s="989"/>
      <c r="AI2657" s="989"/>
      <c r="AJ2657" s="989"/>
      <c r="AK2657" s="989"/>
      <c r="AL2657" s="989"/>
      <c r="AM2657" s="989"/>
      <c r="AN2657" s="989"/>
      <c r="AO2657" s="989"/>
      <c r="AP2657" s="989"/>
      <c r="AQ2657" s="989"/>
      <c r="AR2657" s="989"/>
      <c r="AS2657" s="989"/>
      <c r="AT2657" s="989"/>
      <c r="AU2657" s="989"/>
      <c r="AV2657" s="989"/>
      <c r="AW2657" s="989"/>
      <c r="AX2657" s="989"/>
      <c r="AY2657" s="989"/>
      <c r="AZ2657" s="989"/>
      <c r="BA2657" s="989"/>
      <c r="BB2657" s="989"/>
      <c r="BC2657" s="989"/>
      <c r="BD2657" s="989"/>
      <c r="BE2657" s="989"/>
      <c r="BF2657" s="989"/>
      <c r="BG2657" s="1001"/>
      <c r="BH2657" s="1002"/>
      <c r="BI2657" s="1002"/>
      <c r="BJ2657" s="1002"/>
      <c r="BK2657" s="1002"/>
      <c r="BL2657" s="1003"/>
      <c r="BM2657" s="477"/>
      <c r="BN2657" s="142"/>
      <c r="CE2657" s="464"/>
      <c r="CF2657" s="464"/>
      <c r="CG2657" s="464"/>
      <c r="CH2657" s="464"/>
      <c r="CI2657" s="464"/>
      <c r="CJ2657" s="464"/>
      <c r="CK2657" s="464"/>
      <c r="CL2657" s="464"/>
      <c r="CM2657" s="464"/>
      <c r="CN2657" s="464"/>
      <c r="CO2657" s="464"/>
      <c r="CP2657" s="464"/>
      <c r="CQ2657" s="464"/>
      <c r="CR2657" s="464"/>
      <c r="CS2657" s="464"/>
      <c r="CT2657" s="464"/>
      <c r="CU2657" s="464"/>
      <c r="CV2657" s="464"/>
      <c r="CW2657" s="464"/>
      <c r="CX2657" s="464"/>
      <c r="CY2657" s="464"/>
      <c r="CZ2657" s="464"/>
      <c r="DA2657" s="464"/>
      <c r="DB2657" s="464"/>
      <c r="DC2657" s="464"/>
      <c r="DD2657" s="464"/>
      <c r="DE2657" s="464"/>
      <c r="DF2657" s="464"/>
      <c r="DG2657" s="464"/>
      <c r="DH2657" s="464"/>
      <c r="DI2657" s="464"/>
      <c r="DJ2657" s="464"/>
      <c r="DK2657" s="464"/>
      <c r="DL2657" s="464"/>
      <c r="DM2657" s="464"/>
      <c r="DN2657" s="464"/>
      <c r="DO2657" s="464"/>
      <c r="DP2657" s="464"/>
      <c r="DQ2657" s="464"/>
      <c r="DR2657" s="464"/>
      <c r="DS2657" s="464"/>
      <c r="DT2657" s="464"/>
      <c r="DU2657" s="464"/>
      <c r="DV2657" s="464"/>
      <c r="DW2657" s="464"/>
      <c r="DX2657" s="464"/>
      <c r="DY2657" s="464"/>
      <c r="DZ2657" s="464"/>
      <c r="EA2657" s="464"/>
      <c r="EB2657" s="464"/>
      <c r="EC2657" s="464"/>
      <c r="ED2657" s="464"/>
      <c r="EE2657" s="464"/>
      <c r="EF2657" s="464"/>
      <c r="EG2657" s="464"/>
      <c r="EH2657" s="464"/>
      <c r="EI2657" s="464"/>
      <c r="EJ2657" s="464"/>
      <c r="EK2657" s="464"/>
      <c r="EL2657" s="464"/>
    </row>
    <row r="2658" spans="1:142" s="391" customFormat="1" ht="4.5" customHeight="1">
      <c r="A2658" s="392"/>
      <c r="B2658" s="972"/>
      <c r="C2658" s="973"/>
      <c r="D2658" s="974"/>
      <c r="E2658" s="1037"/>
      <c r="F2658" s="1038"/>
      <c r="G2658" s="989"/>
      <c r="H2658" s="989"/>
      <c r="I2658" s="989"/>
      <c r="J2658" s="989"/>
      <c r="K2658" s="989"/>
      <c r="L2658" s="989"/>
      <c r="M2658" s="989"/>
      <c r="N2658" s="989"/>
      <c r="O2658" s="989"/>
      <c r="P2658" s="989"/>
      <c r="Q2658" s="989"/>
      <c r="R2658" s="989"/>
      <c r="S2658" s="989"/>
      <c r="T2658" s="989"/>
      <c r="U2658" s="989"/>
      <c r="V2658" s="989"/>
      <c r="W2658" s="989"/>
      <c r="X2658" s="989"/>
      <c r="Y2658" s="989"/>
      <c r="Z2658" s="989"/>
      <c r="AA2658" s="989"/>
      <c r="AB2658" s="989"/>
      <c r="AC2658" s="989"/>
      <c r="AD2658" s="989"/>
      <c r="AE2658" s="989"/>
      <c r="AF2658" s="989"/>
      <c r="AG2658" s="989"/>
      <c r="AH2658" s="989"/>
      <c r="AI2658" s="989"/>
      <c r="AJ2658" s="989"/>
      <c r="AK2658" s="989"/>
      <c r="AL2658" s="989"/>
      <c r="AM2658" s="989"/>
      <c r="AN2658" s="989"/>
      <c r="AO2658" s="989"/>
      <c r="AP2658" s="989"/>
      <c r="AQ2658" s="989"/>
      <c r="AR2658" s="989"/>
      <c r="AS2658" s="989"/>
      <c r="AT2658" s="989"/>
      <c r="AU2658" s="989"/>
      <c r="AV2658" s="989"/>
      <c r="AW2658" s="989"/>
      <c r="AX2658" s="989"/>
      <c r="AY2658" s="989"/>
      <c r="AZ2658" s="989"/>
      <c r="BA2658" s="989"/>
      <c r="BB2658" s="989"/>
      <c r="BC2658" s="989"/>
      <c r="BD2658" s="989"/>
      <c r="BE2658" s="989"/>
      <c r="BF2658" s="989"/>
      <c r="BG2658" s="1001"/>
      <c r="BH2658" s="1002"/>
      <c r="BI2658" s="1002"/>
      <c r="BJ2658" s="1002"/>
      <c r="BK2658" s="1002"/>
      <c r="BL2658" s="1003"/>
      <c r="BM2658" s="477"/>
      <c r="BN2658" s="142"/>
      <c r="CE2658" s="464"/>
      <c r="CF2658" s="464"/>
      <c r="CG2658" s="464"/>
      <c r="CH2658" s="464"/>
      <c r="CI2658" s="464"/>
      <c r="CJ2658" s="464"/>
      <c r="CK2658" s="464"/>
      <c r="CL2658" s="464"/>
      <c r="CM2658" s="464"/>
      <c r="CN2658" s="464"/>
      <c r="CO2658" s="464"/>
      <c r="CP2658" s="464"/>
      <c r="CQ2658" s="464"/>
      <c r="CR2658" s="464"/>
      <c r="CS2658" s="464"/>
      <c r="CT2658" s="464"/>
      <c r="CU2658" s="464"/>
      <c r="CV2658" s="464"/>
      <c r="CW2658" s="464"/>
      <c r="CX2658" s="464"/>
      <c r="CY2658" s="464"/>
      <c r="CZ2658" s="464"/>
      <c r="DA2658" s="464"/>
      <c r="DB2658" s="464"/>
      <c r="DC2658" s="464"/>
      <c r="DD2658" s="464"/>
      <c r="DE2658" s="464"/>
      <c r="DF2658" s="464"/>
      <c r="DG2658" s="464"/>
      <c r="DH2658" s="464"/>
      <c r="DI2658" s="464"/>
      <c r="DJ2658" s="464"/>
      <c r="DK2658" s="464"/>
      <c r="DL2658" s="464"/>
      <c r="DM2658" s="464"/>
      <c r="DN2658" s="464"/>
      <c r="DO2658" s="464"/>
      <c r="DP2658" s="464"/>
      <c r="DQ2658" s="464"/>
      <c r="DR2658" s="464"/>
      <c r="DS2658" s="464"/>
      <c r="DT2658" s="464"/>
      <c r="DU2658" s="464"/>
      <c r="DV2658" s="464"/>
      <c r="DW2658" s="464"/>
      <c r="DX2658" s="464"/>
      <c r="DY2658" s="464"/>
      <c r="DZ2658" s="464"/>
      <c r="EA2658" s="464"/>
      <c r="EB2658" s="464"/>
      <c r="EC2658" s="464"/>
      <c r="ED2658" s="464"/>
      <c r="EE2658" s="464"/>
      <c r="EF2658" s="464"/>
      <c r="EG2658" s="464"/>
      <c r="EH2658" s="464"/>
      <c r="EI2658" s="464"/>
      <c r="EJ2658" s="464"/>
      <c r="EK2658" s="464"/>
      <c r="EL2658" s="464"/>
    </row>
    <row r="2659" spans="1:142" s="391" customFormat="1" ht="12" customHeight="1">
      <c r="A2659" s="392"/>
      <c r="B2659" s="972"/>
      <c r="C2659" s="973"/>
      <c r="D2659" s="974"/>
      <c r="E2659" s="1037" t="s">
        <v>3</v>
      </c>
      <c r="F2659" s="1038"/>
      <c r="G2659" s="1028" t="s">
        <v>951</v>
      </c>
      <c r="H2659" s="1028"/>
      <c r="I2659" s="1028"/>
      <c r="J2659" s="1028"/>
      <c r="K2659" s="1028"/>
      <c r="L2659" s="1028"/>
      <c r="M2659" s="1028"/>
      <c r="N2659" s="1028"/>
      <c r="O2659" s="1028"/>
      <c r="P2659" s="1028"/>
      <c r="Q2659" s="1028"/>
      <c r="R2659" s="1028"/>
      <c r="S2659" s="1028"/>
      <c r="T2659" s="1028"/>
      <c r="U2659" s="1028"/>
      <c r="V2659" s="1028"/>
      <c r="W2659" s="1028"/>
      <c r="X2659" s="1028"/>
      <c r="Y2659" s="1028"/>
      <c r="Z2659" s="1028"/>
      <c r="AA2659" s="1028"/>
      <c r="AB2659" s="1028"/>
      <c r="AC2659" s="1028"/>
      <c r="AD2659" s="1028"/>
      <c r="AE2659" s="1028"/>
      <c r="AF2659" s="1028"/>
      <c r="AG2659" s="1028"/>
      <c r="AH2659" s="1028"/>
      <c r="AI2659" s="1028"/>
      <c r="AJ2659" s="1028"/>
      <c r="AK2659" s="1028"/>
      <c r="AL2659" s="1028"/>
      <c r="AM2659" s="1028"/>
      <c r="AN2659" s="1028"/>
      <c r="AO2659" s="1028"/>
      <c r="AP2659" s="1028"/>
      <c r="AQ2659" s="1028"/>
      <c r="AR2659" s="1028"/>
      <c r="AS2659" s="1028"/>
      <c r="AT2659" s="1028"/>
      <c r="AU2659" s="1028"/>
      <c r="AV2659" s="1028"/>
      <c r="AW2659" s="1028"/>
      <c r="AX2659" s="1028"/>
      <c r="AY2659" s="1028"/>
      <c r="AZ2659" s="1028"/>
      <c r="BA2659" s="1028"/>
      <c r="BB2659" s="1028"/>
      <c r="BC2659" s="1028"/>
      <c r="BD2659" s="1028"/>
      <c r="BE2659" s="1028"/>
      <c r="BF2659" s="1028"/>
      <c r="BG2659" s="1001"/>
      <c r="BH2659" s="1002"/>
      <c r="BI2659" s="1002"/>
      <c r="BJ2659" s="1002"/>
      <c r="BK2659" s="1002"/>
      <c r="BL2659" s="1003"/>
      <c r="BM2659" s="477"/>
      <c r="BN2659" s="142"/>
      <c r="CE2659" s="464"/>
      <c r="CF2659" s="464"/>
      <c r="CG2659" s="464"/>
      <c r="CH2659" s="464"/>
      <c r="CI2659" s="464"/>
      <c r="CJ2659" s="464"/>
      <c r="CK2659" s="464"/>
      <c r="CL2659" s="464"/>
      <c r="CM2659" s="464"/>
      <c r="CN2659" s="464"/>
      <c r="CO2659" s="464"/>
      <c r="CP2659" s="464"/>
      <c r="CQ2659" s="464"/>
      <c r="CR2659" s="464"/>
      <c r="CS2659" s="464"/>
      <c r="CT2659" s="464"/>
      <c r="CU2659" s="464"/>
      <c r="CV2659" s="464"/>
      <c r="CW2659" s="464"/>
      <c r="CX2659" s="464"/>
      <c r="CY2659" s="464"/>
      <c r="CZ2659" s="464"/>
      <c r="DA2659" s="464"/>
      <c r="DB2659" s="464"/>
      <c r="DC2659" s="464"/>
      <c r="DD2659" s="464"/>
      <c r="DE2659" s="464"/>
      <c r="DF2659" s="464"/>
      <c r="DG2659" s="464"/>
      <c r="DH2659" s="464"/>
      <c r="DI2659" s="464"/>
      <c r="DJ2659" s="464"/>
      <c r="DK2659" s="464"/>
      <c r="DL2659" s="464"/>
      <c r="DM2659" s="464"/>
      <c r="DN2659" s="464"/>
      <c r="DO2659" s="464"/>
      <c r="DP2659" s="464"/>
      <c r="DQ2659" s="464"/>
      <c r="DR2659" s="464"/>
      <c r="DS2659" s="464"/>
      <c r="DT2659" s="464"/>
      <c r="DU2659" s="464"/>
      <c r="DV2659" s="464"/>
      <c r="DW2659" s="464"/>
      <c r="DX2659" s="464"/>
      <c r="DY2659" s="464"/>
      <c r="DZ2659" s="464"/>
      <c r="EA2659" s="464"/>
      <c r="EB2659" s="464"/>
      <c r="EC2659" s="464"/>
      <c r="ED2659" s="464"/>
      <c r="EE2659" s="464"/>
      <c r="EF2659" s="464"/>
      <c r="EG2659" s="464"/>
      <c r="EH2659" s="464"/>
      <c r="EI2659" s="464"/>
      <c r="EJ2659" s="464"/>
      <c r="EK2659" s="464"/>
      <c r="EL2659" s="464"/>
    </row>
    <row r="2660" spans="1:142" s="391" customFormat="1" ht="12" customHeight="1">
      <c r="A2660" s="392"/>
      <c r="B2660" s="972"/>
      <c r="C2660" s="973"/>
      <c r="D2660" s="974"/>
      <c r="E2660" s="538"/>
      <c r="F2660" s="539"/>
      <c r="G2660" s="1028"/>
      <c r="H2660" s="1028"/>
      <c r="I2660" s="1028"/>
      <c r="J2660" s="1028"/>
      <c r="K2660" s="1028"/>
      <c r="L2660" s="1028"/>
      <c r="M2660" s="1028"/>
      <c r="N2660" s="1028"/>
      <c r="O2660" s="1028"/>
      <c r="P2660" s="1028"/>
      <c r="Q2660" s="1028"/>
      <c r="R2660" s="1028"/>
      <c r="S2660" s="1028"/>
      <c r="T2660" s="1028"/>
      <c r="U2660" s="1028"/>
      <c r="V2660" s="1028"/>
      <c r="W2660" s="1028"/>
      <c r="X2660" s="1028"/>
      <c r="Y2660" s="1028"/>
      <c r="Z2660" s="1028"/>
      <c r="AA2660" s="1028"/>
      <c r="AB2660" s="1028"/>
      <c r="AC2660" s="1028"/>
      <c r="AD2660" s="1028"/>
      <c r="AE2660" s="1028"/>
      <c r="AF2660" s="1028"/>
      <c r="AG2660" s="1028"/>
      <c r="AH2660" s="1028"/>
      <c r="AI2660" s="1028"/>
      <c r="AJ2660" s="1028"/>
      <c r="AK2660" s="1028"/>
      <c r="AL2660" s="1028"/>
      <c r="AM2660" s="1028"/>
      <c r="AN2660" s="1028"/>
      <c r="AO2660" s="1028"/>
      <c r="AP2660" s="1028"/>
      <c r="AQ2660" s="1028"/>
      <c r="AR2660" s="1028"/>
      <c r="AS2660" s="1028"/>
      <c r="AT2660" s="1028"/>
      <c r="AU2660" s="1028"/>
      <c r="AV2660" s="1028"/>
      <c r="AW2660" s="1028"/>
      <c r="AX2660" s="1028"/>
      <c r="AY2660" s="1028"/>
      <c r="AZ2660" s="1028"/>
      <c r="BA2660" s="1028"/>
      <c r="BB2660" s="1028"/>
      <c r="BC2660" s="1028"/>
      <c r="BD2660" s="1028"/>
      <c r="BE2660" s="1028"/>
      <c r="BF2660" s="1028"/>
      <c r="BG2660" s="1001"/>
      <c r="BH2660" s="1002"/>
      <c r="BI2660" s="1002"/>
      <c r="BJ2660" s="1002"/>
      <c r="BK2660" s="1002"/>
      <c r="BL2660" s="1003"/>
      <c r="BM2660" s="477"/>
      <c r="BN2660" s="142"/>
      <c r="CE2660" s="464"/>
      <c r="CF2660" s="464"/>
      <c r="CG2660" s="464"/>
      <c r="CH2660" s="464"/>
      <c r="CI2660" s="464"/>
      <c r="CJ2660" s="464"/>
      <c r="CK2660" s="464"/>
      <c r="CL2660" s="464"/>
      <c r="CM2660" s="464"/>
      <c r="CN2660" s="464"/>
      <c r="CO2660" s="464"/>
      <c r="CP2660" s="464"/>
      <c r="CQ2660" s="464"/>
      <c r="CR2660" s="464"/>
      <c r="CS2660" s="464"/>
      <c r="CT2660" s="464"/>
      <c r="CU2660" s="464"/>
      <c r="CV2660" s="464"/>
      <c r="CW2660" s="464"/>
      <c r="CX2660" s="464"/>
      <c r="CY2660" s="464"/>
      <c r="CZ2660" s="464"/>
      <c r="DA2660" s="464"/>
      <c r="DB2660" s="464"/>
      <c r="DC2660" s="464"/>
      <c r="DD2660" s="464"/>
      <c r="DE2660" s="464"/>
      <c r="DF2660" s="464"/>
      <c r="DG2660" s="464"/>
      <c r="DH2660" s="464"/>
      <c r="DI2660" s="464"/>
      <c r="DJ2660" s="464"/>
      <c r="DK2660" s="464"/>
      <c r="DL2660" s="464"/>
      <c r="DM2660" s="464"/>
      <c r="DN2660" s="464"/>
      <c r="DO2660" s="464"/>
      <c r="DP2660" s="464"/>
      <c r="DQ2660" s="464"/>
      <c r="DR2660" s="464"/>
      <c r="DS2660" s="464"/>
      <c r="DT2660" s="464"/>
      <c r="DU2660" s="464"/>
      <c r="DV2660" s="464"/>
      <c r="DW2660" s="464"/>
      <c r="DX2660" s="464"/>
      <c r="DY2660" s="464"/>
      <c r="DZ2660" s="464"/>
      <c r="EA2660" s="464"/>
      <c r="EB2660" s="464"/>
      <c r="EC2660" s="464"/>
      <c r="ED2660" s="464"/>
      <c r="EE2660" s="464"/>
      <c r="EF2660" s="464"/>
      <c r="EG2660" s="464"/>
      <c r="EH2660" s="464"/>
      <c r="EI2660" s="464"/>
      <c r="EJ2660" s="464"/>
      <c r="EK2660" s="464"/>
      <c r="EL2660" s="464"/>
    </row>
    <row r="2661" spans="1:142" s="391" customFormat="1" ht="12" customHeight="1">
      <c r="A2661" s="392"/>
      <c r="B2661" s="972"/>
      <c r="C2661" s="973"/>
      <c r="D2661" s="974"/>
      <c r="E2661" s="793"/>
      <c r="F2661" s="794"/>
      <c r="G2661" s="1028"/>
      <c r="H2661" s="1028"/>
      <c r="I2661" s="1028"/>
      <c r="J2661" s="1028"/>
      <c r="K2661" s="1028"/>
      <c r="L2661" s="1028"/>
      <c r="M2661" s="1028"/>
      <c r="N2661" s="1028"/>
      <c r="O2661" s="1028"/>
      <c r="P2661" s="1028"/>
      <c r="Q2661" s="1028"/>
      <c r="R2661" s="1028"/>
      <c r="S2661" s="1028"/>
      <c r="T2661" s="1028"/>
      <c r="U2661" s="1028"/>
      <c r="V2661" s="1028"/>
      <c r="W2661" s="1028"/>
      <c r="X2661" s="1028"/>
      <c r="Y2661" s="1028"/>
      <c r="Z2661" s="1028"/>
      <c r="AA2661" s="1028"/>
      <c r="AB2661" s="1028"/>
      <c r="AC2661" s="1028"/>
      <c r="AD2661" s="1028"/>
      <c r="AE2661" s="1028"/>
      <c r="AF2661" s="1028"/>
      <c r="AG2661" s="1028"/>
      <c r="AH2661" s="1028"/>
      <c r="AI2661" s="1028"/>
      <c r="AJ2661" s="1028"/>
      <c r="AK2661" s="1028"/>
      <c r="AL2661" s="1028"/>
      <c r="AM2661" s="1028"/>
      <c r="AN2661" s="1028"/>
      <c r="AO2661" s="1028"/>
      <c r="AP2661" s="1028"/>
      <c r="AQ2661" s="1028"/>
      <c r="AR2661" s="1028"/>
      <c r="AS2661" s="1028"/>
      <c r="AT2661" s="1028"/>
      <c r="AU2661" s="1028"/>
      <c r="AV2661" s="1028"/>
      <c r="AW2661" s="1028"/>
      <c r="AX2661" s="1028"/>
      <c r="AY2661" s="1028"/>
      <c r="AZ2661" s="1028"/>
      <c r="BA2661" s="1028"/>
      <c r="BB2661" s="1028"/>
      <c r="BC2661" s="1028"/>
      <c r="BD2661" s="1028"/>
      <c r="BE2661" s="1028"/>
      <c r="BF2661" s="1028"/>
      <c r="BG2661" s="1001"/>
      <c r="BH2661" s="1002"/>
      <c r="BI2661" s="1002"/>
      <c r="BJ2661" s="1002"/>
      <c r="BK2661" s="1002"/>
      <c r="BL2661" s="1003"/>
      <c r="BM2661" s="477"/>
      <c r="BN2661" s="142"/>
      <c r="CE2661" s="801"/>
      <c r="CF2661" s="801"/>
      <c r="CG2661" s="801"/>
      <c r="CH2661" s="801"/>
      <c r="CI2661" s="801"/>
      <c r="CJ2661" s="801"/>
      <c r="CK2661" s="801"/>
      <c r="CL2661" s="801"/>
      <c r="CM2661" s="801"/>
      <c r="CN2661" s="801"/>
      <c r="CO2661" s="801"/>
      <c r="CP2661" s="801"/>
      <c r="CQ2661" s="801"/>
      <c r="CR2661" s="801"/>
      <c r="CS2661" s="801"/>
      <c r="CT2661" s="801"/>
      <c r="CU2661" s="801"/>
      <c r="CV2661" s="801"/>
      <c r="CW2661" s="801"/>
      <c r="CX2661" s="801"/>
      <c r="CY2661" s="801"/>
      <c r="CZ2661" s="801"/>
      <c r="DA2661" s="801"/>
      <c r="DB2661" s="801"/>
      <c r="DC2661" s="801"/>
      <c r="DD2661" s="801"/>
      <c r="DE2661" s="801"/>
      <c r="DF2661" s="801"/>
      <c r="DG2661" s="801"/>
      <c r="DH2661" s="801"/>
      <c r="DI2661" s="801"/>
      <c r="DJ2661" s="801"/>
      <c r="DK2661" s="801"/>
      <c r="DL2661" s="801"/>
      <c r="DM2661" s="801"/>
      <c r="DN2661" s="801"/>
      <c r="DO2661" s="801"/>
      <c r="DP2661" s="801"/>
      <c r="DQ2661" s="801"/>
      <c r="DR2661" s="801"/>
      <c r="DS2661" s="801"/>
      <c r="DT2661" s="801"/>
      <c r="DU2661" s="801"/>
      <c r="DV2661" s="801"/>
      <c r="DW2661" s="801"/>
      <c r="DX2661" s="801"/>
      <c r="DY2661" s="801"/>
      <c r="DZ2661" s="801"/>
      <c r="EA2661" s="801"/>
      <c r="EB2661" s="801"/>
      <c r="EC2661" s="801"/>
      <c r="ED2661" s="801"/>
      <c r="EE2661" s="801"/>
      <c r="EF2661" s="801"/>
      <c r="EG2661" s="801"/>
      <c r="EH2661" s="801"/>
      <c r="EI2661" s="801"/>
      <c r="EJ2661" s="801"/>
      <c r="EK2661" s="801"/>
      <c r="EL2661" s="801"/>
    </row>
    <row r="2662" spans="1:142" s="391" customFormat="1" ht="12" customHeight="1">
      <c r="A2662" s="392"/>
      <c r="B2662" s="972"/>
      <c r="C2662" s="973"/>
      <c r="D2662" s="974"/>
      <c r="E2662" s="538"/>
      <c r="F2662" s="539"/>
      <c r="G2662" s="1028"/>
      <c r="H2662" s="1028"/>
      <c r="I2662" s="1028"/>
      <c r="J2662" s="1028"/>
      <c r="K2662" s="1028"/>
      <c r="L2662" s="1028"/>
      <c r="M2662" s="1028"/>
      <c r="N2662" s="1028"/>
      <c r="O2662" s="1028"/>
      <c r="P2662" s="1028"/>
      <c r="Q2662" s="1028"/>
      <c r="R2662" s="1028"/>
      <c r="S2662" s="1028"/>
      <c r="T2662" s="1028"/>
      <c r="U2662" s="1028"/>
      <c r="V2662" s="1028"/>
      <c r="W2662" s="1028"/>
      <c r="X2662" s="1028"/>
      <c r="Y2662" s="1028"/>
      <c r="Z2662" s="1028"/>
      <c r="AA2662" s="1028"/>
      <c r="AB2662" s="1028"/>
      <c r="AC2662" s="1028"/>
      <c r="AD2662" s="1028"/>
      <c r="AE2662" s="1028"/>
      <c r="AF2662" s="1028"/>
      <c r="AG2662" s="1028"/>
      <c r="AH2662" s="1028"/>
      <c r="AI2662" s="1028"/>
      <c r="AJ2662" s="1028"/>
      <c r="AK2662" s="1028"/>
      <c r="AL2662" s="1028"/>
      <c r="AM2662" s="1028"/>
      <c r="AN2662" s="1028"/>
      <c r="AO2662" s="1028"/>
      <c r="AP2662" s="1028"/>
      <c r="AQ2662" s="1028"/>
      <c r="AR2662" s="1028"/>
      <c r="AS2662" s="1028"/>
      <c r="AT2662" s="1028"/>
      <c r="AU2662" s="1028"/>
      <c r="AV2662" s="1028"/>
      <c r="AW2662" s="1028"/>
      <c r="AX2662" s="1028"/>
      <c r="AY2662" s="1028"/>
      <c r="AZ2662" s="1028"/>
      <c r="BA2662" s="1028"/>
      <c r="BB2662" s="1028"/>
      <c r="BC2662" s="1028"/>
      <c r="BD2662" s="1028"/>
      <c r="BE2662" s="1028"/>
      <c r="BF2662" s="1028"/>
      <c r="BG2662" s="1001"/>
      <c r="BH2662" s="1002"/>
      <c r="BI2662" s="1002"/>
      <c r="BJ2662" s="1002"/>
      <c r="BK2662" s="1002"/>
      <c r="BL2662" s="1003"/>
      <c r="BM2662" s="477"/>
      <c r="BN2662" s="142"/>
      <c r="CE2662" s="464"/>
      <c r="CF2662" s="464"/>
      <c r="CG2662" s="464"/>
      <c r="CH2662" s="464"/>
      <c r="CI2662" s="464"/>
      <c r="CJ2662" s="464"/>
      <c r="CK2662" s="464"/>
      <c r="CL2662" s="464"/>
      <c r="CM2662" s="464"/>
      <c r="CN2662" s="464"/>
      <c r="CO2662" s="464"/>
      <c r="CP2662" s="464"/>
      <c r="CQ2662" s="464"/>
      <c r="CR2662" s="464"/>
      <c r="CS2662" s="464"/>
      <c r="CT2662" s="464"/>
      <c r="CU2662" s="464"/>
      <c r="CV2662" s="464"/>
      <c r="CW2662" s="464"/>
      <c r="CX2662" s="464"/>
      <c r="CY2662" s="464"/>
      <c r="CZ2662" s="464"/>
      <c r="DA2662" s="464"/>
      <c r="DB2662" s="464"/>
      <c r="DC2662" s="464"/>
      <c r="DD2662" s="464"/>
      <c r="DE2662" s="464"/>
      <c r="DF2662" s="464"/>
      <c r="DG2662" s="464"/>
      <c r="DH2662" s="464"/>
      <c r="DI2662" s="464"/>
      <c r="DJ2662" s="464"/>
      <c r="DK2662" s="464"/>
      <c r="DL2662" s="464"/>
      <c r="DM2662" s="464"/>
      <c r="DN2662" s="464"/>
      <c r="DO2662" s="464"/>
      <c r="DP2662" s="464"/>
      <c r="DQ2662" s="464"/>
      <c r="DR2662" s="464"/>
      <c r="DS2662" s="464"/>
      <c r="DT2662" s="464"/>
      <c r="DU2662" s="464"/>
      <c r="DV2662" s="464"/>
      <c r="DW2662" s="464"/>
      <c r="DX2662" s="464"/>
      <c r="DY2662" s="464"/>
      <c r="DZ2662" s="464"/>
      <c r="EA2662" s="464"/>
      <c r="EB2662" s="464"/>
      <c r="EC2662" s="464"/>
      <c r="ED2662" s="464"/>
      <c r="EE2662" s="464"/>
      <c r="EF2662" s="464"/>
      <c r="EG2662" s="464"/>
      <c r="EH2662" s="464"/>
      <c r="EI2662" s="464"/>
      <c r="EJ2662" s="464"/>
      <c r="EK2662" s="464"/>
      <c r="EL2662" s="464"/>
    </row>
    <row r="2663" spans="1:142" s="391" customFormat="1" ht="12" customHeight="1">
      <c r="A2663" s="392"/>
      <c r="B2663" s="972"/>
      <c r="C2663" s="973"/>
      <c r="D2663" s="974"/>
      <c r="E2663" s="1037"/>
      <c r="F2663" s="1038"/>
      <c r="G2663" s="1028"/>
      <c r="H2663" s="1028"/>
      <c r="I2663" s="1028"/>
      <c r="J2663" s="1028"/>
      <c r="K2663" s="1028"/>
      <c r="L2663" s="1028"/>
      <c r="M2663" s="1028"/>
      <c r="N2663" s="1028"/>
      <c r="O2663" s="1028"/>
      <c r="P2663" s="1028"/>
      <c r="Q2663" s="1028"/>
      <c r="R2663" s="1028"/>
      <c r="S2663" s="1028"/>
      <c r="T2663" s="1028"/>
      <c r="U2663" s="1028"/>
      <c r="V2663" s="1028"/>
      <c r="W2663" s="1028"/>
      <c r="X2663" s="1028"/>
      <c r="Y2663" s="1028"/>
      <c r="Z2663" s="1028"/>
      <c r="AA2663" s="1028"/>
      <c r="AB2663" s="1028"/>
      <c r="AC2663" s="1028"/>
      <c r="AD2663" s="1028"/>
      <c r="AE2663" s="1028"/>
      <c r="AF2663" s="1028"/>
      <c r="AG2663" s="1028"/>
      <c r="AH2663" s="1028"/>
      <c r="AI2663" s="1028"/>
      <c r="AJ2663" s="1028"/>
      <c r="AK2663" s="1028"/>
      <c r="AL2663" s="1028"/>
      <c r="AM2663" s="1028"/>
      <c r="AN2663" s="1028"/>
      <c r="AO2663" s="1028"/>
      <c r="AP2663" s="1028"/>
      <c r="AQ2663" s="1028"/>
      <c r="AR2663" s="1028"/>
      <c r="AS2663" s="1028"/>
      <c r="AT2663" s="1028"/>
      <c r="AU2663" s="1028"/>
      <c r="AV2663" s="1028"/>
      <c r="AW2663" s="1028"/>
      <c r="AX2663" s="1028"/>
      <c r="AY2663" s="1028"/>
      <c r="AZ2663" s="1028"/>
      <c r="BA2663" s="1028"/>
      <c r="BB2663" s="1028"/>
      <c r="BC2663" s="1028"/>
      <c r="BD2663" s="1028"/>
      <c r="BE2663" s="1028"/>
      <c r="BF2663" s="1028"/>
      <c r="BG2663" s="1001"/>
      <c r="BH2663" s="1002"/>
      <c r="BI2663" s="1002"/>
      <c r="BJ2663" s="1002"/>
      <c r="BK2663" s="1002"/>
      <c r="BL2663" s="1003"/>
      <c r="BM2663" s="477"/>
      <c r="BN2663" s="142"/>
      <c r="CE2663" s="464"/>
      <c r="CF2663" s="464"/>
      <c r="CG2663" s="464"/>
      <c r="CH2663" s="464"/>
      <c r="CI2663" s="464"/>
      <c r="CJ2663" s="464"/>
      <c r="CK2663" s="464"/>
      <c r="CL2663" s="464"/>
      <c r="CM2663" s="464"/>
      <c r="CN2663" s="464"/>
      <c r="CO2663" s="464"/>
      <c r="CP2663" s="464"/>
      <c r="CQ2663" s="464"/>
      <c r="CR2663" s="464"/>
      <c r="CS2663" s="464"/>
      <c r="CT2663" s="464"/>
      <c r="CU2663" s="464"/>
      <c r="CV2663" s="464"/>
      <c r="CW2663" s="464"/>
      <c r="CX2663" s="464"/>
      <c r="CY2663" s="464"/>
      <c r="CZ2663" s="464"/>
      <c r="DA2663" s="464"/>
      <c r="DB2663" s="464"/>
      <c r="DC2663" s="464"/>
      <c r="DD2663" s="464"/>
      <c r="DE2663" s="464"/>
      <c r="DF2663" s="464"/>
      <c r="DG2663" s="464"/>
      <c r="DH2663" s="464"/>
      <c r="DI2663" s="464"/>
      <c r="DJ2663" s="464"/>
      <c r="DK2663" s="464"/>
      <c r="DL2663" s="464"/>
      <c r="DM2663" s="464"/>
      <c r="DN2663" s="464"/>
      <c r="DO2663" s="464"/>
      <c r="DP2663" s="464"/>
      <c r="DQ2663" s="464"/>
      <c r="DR2663" s="464"/>
      <c r="DS2663" s="464"/>
      <c r="DT2663" s="464"/>
      <c r="DU2663" s="464"/>
      <c r="DV2663" s="464"/>
      <c r="DW2663" s="464"/>
      <c r="DX2663" s="464"/>
      <c r="DY2663" s="464"/>
      <c r="DZ2663" s="464"/>
      <c r="EA2663" s="464"/>
      <c r="EB2663" s="464"/>
      <c r="EC2663" s="464"/>
      <c r="ED2663" s="464"/>
      <c r="EE2663" s="464"/>
      <c r="EF2663" s="464"/>
      <c r="EG2663" s="464"/>
      <c r="EH2663" s="464"/>
      <c r="EI2663" s="464"/>
      <c r="EJ2663" s="464"/>
      <c r="EK2663" s="464"/>
      <c r="EL2663" s="464"/>
    </row>
    <row r="2664" spans="1:142" s="464" customFormat="1" ht="3" customHeight="1">
      <c r="A2664" s="392"/>
      <c r="B2664" s="975"/>
      <c r="C2664" s="976"/>
      <c r="D2664" s="977"/>
      <c r="E2664" s="1016"/>
      <c r="F2664" s="1017"/>
      <c r="G2664" s="540"/>
      <c r="H2664" s="540"/>
      <c r="I2664" s="540"/>
      <c r="J2664" s="540"/>
      <c r="K2664" s="540"/>
      <c r="L2664" s="540"/>
      <c r="M2664" s="540"/>
      <c r="N2664" s="540"/>
      <c r="O2664" s="540"/>
      <c r="P2664" s="540"/>
      <c r="Q2664" s="540"/>
      <c r="R2664" s="540"/>
      <c r="S2664" s="540"/>
      <c r="T2664" s="540"/>
      <c r="U2664" s="540"/>
      <c r="V2664" s="540"/>
      <c r="W2664" s="540"/>
      <c r="X2664" s="540"/>
      <c r="Y2664" s="540"/>
      <c r="Z2664" s="540"/>
      <c r="AA2664" s="540"/>
      <c r="AB2664" s="540"/>
      <c r="AC2664" s="540"/>
      <c r="AD2664" s="540"/>
      <c r="AE2664" s="540"/>
      <c r="AF2664" s="540"/>
      <c r="AG2664" s="540"/>
      <c r="AH2664" s="540"/>
      <c r="AI2664" s="540"/>
      <c r="AJ2664" s="540"/>
      <c r="AK2664" s="540"/>
      <c r="AL2664" s="540"/>
      <c r="AM2664" s="540"/>
      <c r="AN2664" s="540"/>
      <c r="AO2664" s="540"/>
      <c r="AP2664" s="540"/>
      <c r="AQ2664" s="540"/>
      <c r="AR2664" s="540"/>
      <c r="AS2664" s="540"/>
      <c r="AT2664" s="540"/>
      <c r="AU2664" s="540"/>
      <c r="AV2664" s="540"/>
      <c r="AW2664" s="540"/>
      <c r="AX2664" s="540"/>
      <c r="AY2664" s="540"/>
      <c r="AZ2664" s="540"/>
      <c r="BA2664" s="540"/>
      <c r="BB2664" s="540"/>
      <c r="BC2664" s="540"/>
      <c r="BD2664" s="540"/>
      <c r="BE2664" s="540"/>
      <c r="BF2664" s="540"/>
      <c r="BG2664" s="1004"/>
      <c r="BH2664" s="1005"/>
      <c r="BI2664" s="1005"/>
      <c r="BJ2664" s="1005"/>
      <c r="BK2664" s="1005"/>
      <c r="BL2664" s="1006"/>
      <c r="BM2664" s="477"/>
      <c r="BN2664" s="142"/>
      <c r="BO2664" s="391"/>
      <c r="BP2664" s="391"/>
      <c r="BQ2664" s="391"/>
      <c r="BR2664" s="391"/>
      <c r="BS2664" s="391"/>
      <c r="BT2664" s="391"/>
      <c r="BU2664" s="391"/>
      <c r="BV2664" s="391"/>
      <c r="BW2664" s="391"/>
      <c r="BX2664" s="391"/>
      <c r="BY2664" s="391"/>
      <c r="BZ2664" s="391"/>
      <c r="CA2664" s="391"/>
      <c r="CB2664" s="391"/>
      <c r="CC2664" s="391"/>
      <c r="CD2664" s="391"/>
      <c r="CG2664" s="466"/>
    </row>
    <row r="2665" spans="1:142" s="464" customFormat="1" ht="12.6" customHeight="1">
      <c r="A2665" s="389"/>
      <c r="B2665" s="969" t="s">
        <v>33</v>
      </c>
      <c r="C2665" s="970"/>
      <c r="D2665" s="971"/>
      <c r="E2665" s="940" t="s">
        <v>1471</v>
      </c>
      <c r="F2665" s="941"/>
      <c r="G2665" s="941"/>
      <c r="H2665" s="941"/>
      <c r="I2665" s="941"/>
      <c r="J2665" s="941"/>
      <c r="K2665" s="941"/>
      <c r="L2665" s="941"/>
      <c r="M2665" s="941"/>
      <c r="N2665" s="941"/>
      <c r="O2665" s="941"/>
      <c r="P2665" s="941"/>
      <c r="Q2665" s="941"/>
      <c r="R2665" s="941"/>
      <c r="S2665" s="941"/>
      <c r="T2665" s="941"/>
      <c r="U2665" s="941"/>
      <c r="V2665" s="941"/>
      <c r="W2665" s="941"/>
      <c r="X2665" s="941"/>
      <c r="Y2665" s="941"/>
      <c r="Z2665" s="941"/>
      <c r="AA2665" s="941"/>
      <c r="AB2665" s="941"/>
      <c r="AC2665" s="941"/>
      <c r="AD2665" s="941"/>
      <c r="AE2665" s="941"/>
      <c r="AF2665" s="941"/>
      <c r="AG2665" s="941"/>
      <c r="AH2665" s="941"/>
      <c r="AI2665" s="941"/>
      <c r="AJ2665" s="941"/>
      <c r="AK2665" s="941"/>
      <c r="AL2665" s="941"/>
      <c r="AM2665" s="941"/>
      <c r="AN2665" s="941"/>
      <c r="AO2665" s="941"/>
      <c r="AP2665" s="941"/>
      <c r="AQ2665" s="941"/>
      <c r="AR2665" s="941"/>
      <c r="AS2665" s="941"/>
      <c r="AT2665" s="941"/>
      <c r="AU2665" s="941"/>
      <c r="AV2665" s="941"/>
      <c r="AW2665" s="941"/>
      <c r="AX2665" s="941"/>
      <c r="AY2665" s="941"/>
      <c r="AZ2665" s="941"/>
      <c r="BA2665" s="941"/>
      <c r="BB2665" s="941"/>
      <c r="BC2665" s="941"/>
      <c r="BD2665" s="941"/>
      <c r="BE2665" s="941"/>
      <c r="BF2665" s="941"/>
      <c r="BG2665" s="998"/>
      <c r="BH2665" s="999"/>
      <c r="BI2665" s="999"/>
      <c r="BJ2665" s="999"/>
      <c r="BK2665" s="999"/>
      <c r="BL2665" s="1000"/>
      <c r="BM2665" s="477"/>
      <c r="BN2665" s="192"/>
    </row>
    <row r="2666" spans="1:142" s="801" customFormat="1" ht="12.6" customHeight="1">
      <c r="A2666" s="389"/>
      <c r="B2666" s="972"/>
      <c r="C2666" s="973"/>
      <c r="D2666" s="974"/>
      <c r="E2666" s="943"/>
      <c r="F2666" s="944"/>
      <c r="G2666" s="944"/>
      <c r="H2666" s="944"/>
      <c r="I2666" s="944"/>
      <c r="J2666" s="944"/>
      <c r="K2666" s="944"/>
      <c r="L2666" s="944"/>
      <c r="M2666" s="944"/>
      <c r="N2666" s="944"/>
      <c r="O2666" s="944"/>
      <c r="P2666" s="944"/>
      <c r="Q2666" s="944"/>
      <c r="R2666" s="944"/>
      <c r="S2666" s="944"/>
      <c r="T2666" s="944"/>
      <c r="U2666" s="944"/>
      <c r="V2666" s="944"/>
      <c r="W2666" s="944"/>
      <c r="X2666" s="944"/>
      <c r="Y2666" s="944"/>
      <c r="Z2666" s="944"/>
      <c r="AA2666" s="944"/>
      <c r="AB2666" s="944"/>
      <c r="AC2666" s="944"/>
      <c r="AD2666" s="944"/>
      <c r="AE2666" s="944"/>
      <c r="AF2666" s="944"/>
      <c r="AG2666" s="944"/>
      <c r="AH2666" s="944"/>
      <c r="AI2666" s="944"/>
      <c r="AJ2666" s="944"/>
      <c r="AK2666" s="944"/>
      <c r="AL2666" s="944"/>
      <c r="AM2666" s="944"/>
      <c r="AN2666" s="944"/>
      <c r="AO2666" s="944"/>
      <c r="AP2666" s="944"/>
      <c r="AQ2666" s="944"/>
      <c r="AR2666" s="944"/>
      <c r="AS2666" s="944"/>
      <c r="AT2666" s="944"/>
      <c r="AU2666" s="944"/>
      <c r="AV2666" s="944"/>
      <c r="AW2666" s="944"/>
      <c r="AX2666" s="944"/>
      <c r="AY2666" s="944"/>
      <c r="AZ2666" s="944"/>
      <c r="BA2666" s="944"/>
      <c r="BB2666" s="944"/>
      <c r="BC2666" s="944"/>
      <c r="BD2666" s="944"/>
      <c r="BE2666" s="944"/>
      <c r="BF2666" s="944"/>
      <c r="BG2666" s="1001"/>
      <c r="BH2666" s="1002"/>
      <c r="BI2666" s="1002"/>
      <c r="BJ2666" s="1002"/>
      <c r="BK2666" s="1002"/>
      <c r="BL2666" s="1003"/>
      <c r="BM2666" s="477"/>
      <c r="BN2666" s="192"/>
    </row>
    <row r="2667" spans="1:142" s="464" customFormat="1" ht="12.6" customHeight="1">
      <c r="A2667" s="389"/>
      <c r="B2667" s="972"/>
      <c r="C2667" s="973"/>
      <c r="D2667" s="974"/>
      <c r="E2667" s="943"/>
      <c r="F2667" s="944"/>
      <c r="G2667" s="944"/>
      <c r="H2667" s="944"/>
      <c r="I2667" s="944"/>
      <c r="J2667" s="944"/>
      <c r="K2667" s="944"/>
      <c r="L2667" s="944"/>
      <c r="M2667" s="944"/>
      <c r="N2667" s="944"/>
      <c r="O2667" s="944"/>
      <c r="P2667" s="944"/>
      <c r="Q2667" s="944"/>
      <c r="R2667" s="944"/>
      <c r="S2667" s="944"/>
      <c r="T2667" s="944"/>
      <c r="U2667" s="944"/>
      <c r="V2667" s="944"/>
      <c r="W2667" s="944"/>
      <c r="X2667" s="944"/>
      <c r="Y2667" s="944"/>
      <c r="Z2667" s="944"/>
      <c r="AA2667" s="944"/>
      <c r="AB2667" s="944"/>
      <c r="AC2667" s="944"/>
      <c r="AD2667" s="944"/>
      <c r="AE2667" s="944"/>
      <c r="AF2667" s="944"/>
      <c r="AG2667" s="944"/>
      <c r="AH2667" s="944"/>
      <c r="AI2667" s="944"/>
      <c r="AJ2667" s="944"/>
      <c r="AK2667" s="944"/>
      <c r="AL2667" s="944"/>
      <c r="AM2667" s="944"/>
      <c r="AN2667" s="944"/>
      <c r="AO2667" s="944"/>
      <c r="AP2667" s="944"/>
      <c r="AQ2667" s="944"/>
      <c r="AR2667" s="944"/>
      <c r="AS2667" s="944"/>
      <c r="AT2667" s="944"/>
      <c r="AU2667" s="944"/>
      <c r="AV2667" s="944"/>
      <c r="AW2667" s="944"/>
      <c r="AX2667" s="944"/>
      <c r="AY2667" s="944"/>
      <c r="AZ2667" s="944"/>
      <c r="BA2667" s="944"/>
      <c r="BB2667" s="944"/>
      <c r="BC2667" s="944"/>
      <c r="BD2667" s="944"/>
      <c r="BE2667" s="944"/>
      <c r="BF2667" s="944"/>
      <c r="BG2667" s="1001"/>
      <c r="BH2667" s="1002"/>
      <c r="BI2667" s="1002"/>
      <c r="BJ2667" s="1002"/>
      <c r="BK2667" s="1002"/>
      <c r="BL2667" s="1003"/>
      <c r="BM2667" s="477"/>
      <c r="BN2667" s="192"/>
    </row>
    <row r="2668" spans="1:142" s="464" customFormat="1" ht="12.6" customHeight="1">
      <c r="A2668" s="389"/>
      <c r="B2668" s="975"/>
      <c r="C2668" s="976"/>
      <c r="D2668" s="977"/>
      <c r="E2668" s="946"/>
      <c r="F2668" s="947"/>
      <c r="G2668" s="947"/>
      <c r="H2668" s="947"/>
      <c r="I2668" s="947"/>
      <c r="J2668" s="947"/>
      <c r="K2668" s="947"/>
      <c r="L2668" s="947"/>
      <c r="M2668" s="947"/>
      <c r="N2668" s="947"/>
      <c r="O2668" s="947"/>
      <c r="P2668" s="947"/>
      <c r="Q2668" s="947"/>
      <c r="R2668" s="947"/>
      <c r="S2668" s="947"/>
      <c r="T2668" s="947"/>
      <c r="U2668" s="947"/>
      <c r="V2668" s="947"/>
      <c r="W2668" s="947"/>
      <c r="X2668" s="947"/>
      <c r="Y2668" s="947"/>
      <c r="Z2668" s="947"/>
      <c r="AA2668" s="947"/>
      <c r="AB2668" s="947"/>
      <c r="AC2668" s="947"/>
      <c r="AD2668" s="947"/>
      <c r="AE2668" s="947"/>
      <c r="AF2668" s="947"/>
      <c r="AG2668" s="947"/>
      <c r="AH2668" s="947"/>
      <c r="AI2668" s="947"/>
      <c r="AJ2668" s="947"/>
      <c r="AK2668" s="947"/>
      <c r="AL2668" s="947"/>
      <c r="AM2668" s="947"/>
      <c r="AN2668" s="947"/>
      <c r="AO2668" s="947"/>
      <c r="AP2668" s="947"/>
      <c r="AQ2668" s="947"/>
      <c r="AR2668" s="947"/>
      <c r="AS2668" s="947"/>
      <c r="AT2668" s="947"/>
      <c r="AU2668" s="947"/>
      <c r="AV2668" s="947"/>
      <c r="AW2668" s="947"/>
      <c r="AX2668" s="947"/>
      <c r="AY2668" s="947"/>
      <c r="AZ2668" s="947"/>
      <c r="BA2668" s="947"/>
      <c r="BB2668" s="947"/>
      <c r="BC2668" s="947"/>
      <c r="BD2668" s="947"/>
      <c r="BE2668" s="947"/>
      <c r="BF2668" s="947"/>
      <c r="BG2668" s="1004"/>
      <c r="BH2668" s="1005"/>
      <c r="BI2668" s="1005"/>
      <c r="BJ2668" s="1005"/>
      <c r="BK2668" s="1005"/>
      <c r="BL2668" s="1006"/>
      <c r="BM2668" s="477"/>
      <c r="BN2668" s="192"/>
    </row>
    <row r="2669" spans="1:142" s="464" customFormat="1" ht="12.6" customHeight="1">
      <c r="A2669" s="389"/>
      <c r="B2669" s="969" t="s">
        <v>34</v>
      </c>
      <c r="C2669" s="970"/>
      <c r="D2669" s="971"/>
      <c r="E2669" s="881" t="s">
        <v>1498</v>
      </c>
      <c r="F2669" s="882"/>
      <c r="G2669" s="882"/>
      <c r="H2669" s="882"/>
      <c r="I2669" s="882"/>
      <c r="J2669" s="882"/>
      <c r="K2669" s="882"/>
      <c r="L2669" s="882"/>
      <c r="M2669" s="882"/>
      <c r="N2669" s="882"/>
      <c r="O2669" s="882"/>
      <c r="P2669" s="882"/>
      <c r="Q2669" s="882"/>
      <c r="R2669" s="882"/>
      <c r="S2669" s="882"/>
      <c r="T2669" s="882"/>
      <c r="U2669" s="882"/>
      <c r="V2669" s="882"/>
      <c r="W2669" s="882"/>
      <c r="X2669" s="882"/>
      <c r="Y2669" s="882"/>
      <c r="Z2669" s="882"/>
      <c r="AA2669" s="882"/>
      <c r="AB2669" s="882"/>
      <c r="AC2669" s="882"/>
      <c r="AD2669" s="882"/>
      <c r="AE2669" s="882"/>
      <c r="AF2669" s="882"/>
      <c r="AG2669" s="882"/>
      <c r="AH2669" s="882"/>
      <c r="AI2669" s="882"/>
      <c r="AJ2669" s="882"/>
      <c r="AK2669" s="882"/>
      <c r="AL2669" s="882"/>
      <c r="AM2669" s="882"/>
      <c r="AN2669" s="882"/>
      <c r="AO2669" s="882"/>
      <c r="AP2669" s="882"/>
      <c r="AQ2669" s="882"/>
      <c r="AR2669" s="882"/>
      <c r="AS2669" s="882"/>
      <c r="AT2669" s="882"/>
      <c r="AU2669" s="882"/>
      <c r="AV2669" s="882"/>
      <c r="AW2669" s="882"/>
      <c r="AX2669" s="882"/>
      <c r="AY2669" s="882"/>
      <c r="AZ2669" s="882"/>
      <c r="BA2669" s="882"/>
      <c r="BB2669" s="882"/>
      <c r="BC2669" s="882"/>
      <c r="BD2669" s="882"/>
      <c r="BE2669" s="882"/>
      <c r="BF2669" s="882"/>
      <c r="BG2669" s="998"/>
      <c r="BH2669" s="999"/>
      <c r="BI2669" s="999"/>
      <c r="BJ2669" s="999"/>
      <c r="BK2669" s="999"/>
      <c r="BL2669" s="1000"/>
      <c r="BM2669" s="477"/>
      <c r="BN2669" s="192"/>
    </row>
    <row r="2670" spans="1:142" s="464" customFormat="1" ht="12.6" customHeight="1">
      <c r="A2670" s="389"/>
      <c r="B2670" s="972"/>
      <c r="C2670" s="973"/>
      <c r="D2670" s="974"/>
      <c r="E2670" s="1027"/>
      <c r="F2670" s="886"/>
      <c r="G2670" s="886"/>
      <c r="H2670" s="886"/>
      <c r="I2670" s="886"/>
      <c r="J2670" s="886"/>
      <c r="K2670" s="886"/>
      <c r="L2670" s="886"/>
      <c r="M2670" s="886"/>
      <c r="N2670" s="886"/>
      <c r="O2670" s="886"/>
      <c r="P2670" s="886"/>
      <c r="Q2670" s="886"/>
      <c r="R2670" s="886"/>
      <c r="S2670" s="886"/>
      <c r="T2670" s="886"/>
      <c r="U2670" s="886"/>
      <c r="V2670" s="886"/>
      <c r="W2670" s="886"/>
      <c r="X2670" s="886"/>
      <c r="Y2670" s="886"/>
      <c r="Z2670" s="886"/>
      <c r="AA2670" s="886"/>
      <c r="AB2670" s="886"/>
      <c r="AC2670" s="886"/>
      <c r="AD2670" s="886"/>
      <c r="AE2670" s="886"/>
      <c r="AF2670" s="886"/>
      <c r="AG2670" s="886"/>
      <c r="AH2670" s="886"/>
      <c r="AI2670" s="886"/>
      <c r="AJ2670" s="886"/>
      <c r="AK2670" s="886"/>
      <c r="AL2670" s="886"/>
      <c r="AM2670" s="886"/>
      <c r="AN2670" s="886"/>
      <c r="AO2670" s="886"/>
      <c r="AP2670" s="886"/>
      <c r="AQ2670" s="886"/>
      <c r="AR2670" s="886"/>
      <c r="AS2670" s="886"/>
      <c r="AT2670" s="886"/>
      <c r="AU2670" s="886"/>
      <c r="AV2670" s="886"/>
      <c r="AW2670" s="886"/>
      <c r="AX2670" s="886"/>
      <c r="AY2670" s="886"/>
      <c r="AZ2670" s="886"/>
      <c r="BA2670" s="886"/>
      <c r="BB2670" s="886"/>
      <c r="BC2670" s="886"/>
      <c r="BD2670" s="886"/>
      <c r="BE2670" s="886"/>
      <c r="BF2670" s="886"/>
      <c r="BG2670" s="1001"/>
      <c r="BH2670" s="1002"/>
      <c r="BI2670" s="1002"/>
      <c r="BJ2670" s="1002"/>
      <c r="BK2670" s="1002"/>
      <c r="BL2670" s="1003"/>
      <c r="BM2670" s="477"/>
      <c r="BN2670" s="192"/>
    </row>
    <row r="2671" spans="1:142" s="464" customFormat="1" ht="12.6" customHeight="1">
      <c r="A2671" s="389"/>
      <c r="B2671" s="972"/>
      <c r="C2671" s="973"/>
      <c r="D2671" s="974"/>
      <c r="E2671" s="1027"/>
      <c r="F2671" s="886"/>
      <c r="G2671" s="886"/>
      <c r="H2671" s="886"/>
      <c r="I2671" s="886"/>
      <c r="J2671" s="886"/>
      <c r="K2671" s="886"/>
      <c r="L2671" s="886"/>
      <c r="M2671" s="886"/>
      <c r="N2671" s="886"/>
      <c r="O2671" s="886"/>
      <c r="P2671" s="886"/>
      <c r="Q2671" s="886"/>
      <c r="R2671" s="886"/>
      <c r="S2671" s="886"/>
      <c r="T2671" s="886"/>
      <c r="U2671" s="886"/>
      <c r="V2671" s="886"/>
      <c r="W2671" s="886"/>
      <c r="X2671" s="886"/>
      <c r="Y2671" s="886"/>
      <c r="Z2671" s="886"/>
      <c r="AA2671" s="886"/>
      <c r="AB2671" s="886"/>
      <c r="AC2671" s="886"/>
      <c r="AD2671" s="886"/>
      <c r="AE2671" s="886"/>
      <c r="AF2671" s="886"/>
      <c r="AG2671" s="886"/>
      <c r="AH2671" s="886"/>
      <c r="AI2671" s="886"/>
      <c r="AJ2671" s="886"/>
      <c r="AK2671" s="886"/>
      <c r="AL2671" s="886"/>
      <c r="AM2671" s="886"/>
      <c r="AN2671" s="886"/>
      <c r="AO2671" s="886"/>
      <c r="AP2671" s="886"/>
      <c r="AQ2671" s="886"/>
      <c r="AR2671" s="886"/>
      <c r="AS2671" s="886"/>
      <c r="AT2671" s="886"/>
      <c r="AU2671" s="886"/>
      <c r="AV2671" s="886"/>
      <c r="AW2671" s="886"/>
      <c r="AX2671" s="886"/>
      <c r="AY2671" s="886"/>
      <c r="AZ2671" s="886"/>
      <c r="BA2671" s="886"/>
      <c r="BB2671" s="886"/>
      <c r="BC2671" s="886"/>
      <c r="BD2671" s="886"/>
      <c r="BE2671" s="886"/>
      <c r="BF2671" s="886"/>
      <c r="BG2671" s="1001"/>
      <c r="BH2671" s="1002"/>
      <c r="BI2671" s="1002"/>
      <c r="BJ2671" s="1002"/>
      <c r="BK2671" s="1002"/>
      <c r="BL2671" s="1003"/>
      <c r="BM2671" s="477"/>
      <c r="BN2671" s="192"/>
    </row>
    <row r="2672" spans="1:142" s="464" customFormat="1" ht="12.6" customHeight="1">
      <c r="A2672" s="389"/>
      <c r="B2672" s="972"/>
      <c r="C2672" s="973"/>
      <c r="D2672" s="974"/>
      <c r="E2672" s="1027"/>
      <c r="F2672" s="886"/>
      <c r="G2672" s="886"/>
      <c r="H2672" s="886"/>
      <c r="I2672" s="886"/>
      <c r="J2672" s="886"/>
      <c r="K2672" s="886"/>
      <c r="L2672" s="886"/>
      <c r="M2672" s="886"/>
      <c r="N2672" s="886"/>
      <c r="O2672" s="886"/>
      <c r="P2672" s="886"/>
      <c r="Q2672" s="886"/>
      <c r="R2672" s="886"/>
      <c r="S2672" s="886"/>
      <c r="T2672" s="886"/>
      <c r="U2672" s="886"/>
      <c r="V2672" s="886"/>
      <c r="W2672" s="886"/>
      <c r="X2672" s="886"/>
      <c r="Y2672" s="886"/>
      <c r="Z2672" s="886"/>
      <c r="AA2672" s="886"/>
      <c r="AB2672" s="886"/>
      <c r="AC2672" s="886"/>
      <c r="AD2672" s="886"/>
      <c r="AE2672" s="886"/>
      <c r="AF2672" s="886"/>
      <c r="AG2672" s="886"/>
      <c r="AH2672" s="886"/>
      <c r="AI2672" s="886"/>
      <c r="AJ2672" s="886"/>
      <c r="AK2672" s="886"/>
      <c r="AL2672" s="886"/>
      <c r="AM2672" s="886"/>
      <c r="AN2672" s="886"/>
      <c r="AO2672" s="886"/>
      <c r="AP2672" s="886"/>
      <c r="AQ2672" s="886"/>
      <c r="AR2672" s="886"/>
      <c r="AS2672" s="886"/>
      <c r="AT2672" s="886"/>
      <c r="AU2672" s="886"/>
      <c r="AV2672" s="886"/>
      <c r="AW2672" s="886"/>
      <c r="AX2672" s="886"/>
      <c r="AY2672" s="886"/>
      <c r="AZ2672" s="886"/>
      <c r="BA2672" s="886"/>
      <c r="BB2672" s="886"/>
      <c r="BC2672" s="886"/>
      <c r="BD2672" s="886"/>
      <c r="BE2672" s="886"/>
      <c r="BF2672" s="886"/>
      <c r="BG2672" s="1001"/>
      <c r="BH2672" s="1002"/>
      <c r="BI2672" s="1002"/>
      <c r="BJ2672" s="1002"/>
      <c r="BK2672" s="1002"/>
      <c r="BL2672" s="1003"/>
      <c r="BM2672" s="477"/>
      <c r="BN2672" s="192"/>
    </row>
    <row r="2673" spans="1:142" s="464" customFormat="1" ht="12.6" customHeight="1">
      <c r="A2673" s="389"/>
      <c r="B2673" s="975"/>
      <c r="C2673" s="976"/>
      <c r="D2673" s="977"/>
      <c r="E2673" s="883"/>
      <c r="F2673" s="884"/>
      <c r="G2673" s="884"/>
      <c r="H2673" s="884"/>
      <c r="I2673" s="884"/>
      <c r="J2673" s="884"/>
      <c r="K2673" s="884"/>
      <c r="L2673" s="884"/>
      <c r="M2673" s="884"/>
      <c r="N2673" s="884"/>
      <c r="O2673" s="884"/>
      <c r="P2673" s="884"/>
      <c r="Q2673" s="884"/>
      <c r="R2673" s="884"/>
      <c r="S2673" s="884"/>
      <c r="T2673" s="884"/>
      <c r="U2673" s="884"/>
      <c r="V2673" s="884"/>
      <c r="W2673" s="884"/>
      <c r="X2673" s="884"/>
      <c r="Y2673" s="884"/>
      <c r="Z2673" s="884"/>
      <c r="AA2673" s="884"/>
      <c r="AB2673" s="884"/>
      <c r="AC2673" s="884"/>
      <c r="AD2673" s="884"/>
      <c r="AE2673" s="884"/>
      <c r="AF2673" s="884"/>
      <c r="AG2673" s="884"/>
      <c r="AH2673" s="884"/>
      <c r="AI2673" s="884"/>
      <c r="AJ2673" s="884"/>
      <c r="AK2673" s="884"/>
      <c r="AL2673" s="884"/>
      <c r="AM2673" s="884"/>
      <c r="AN2673" s="884"/>
      <c r="AO2673" s="884"/>
      <c r="AP2673" s="884"/>
      <c r="AQ2673" s="884"/>
      <c r="AR2673" s="884"/>
      <c r="AS2673" s="884"/>
      <c r="AT2673" s="884"/>
      <c r="AU2673" s="884"/>
      <c r="AV2673" s="884"/>
      <c r="AW2673" s="884"/>
      <c r="AX2673" s="884"/>
      <c r="AY2673" s="884"/>
      <c r="AZ2673" s="884"/>
      <c r="BA2673" s="884"/>
      <c r="BB2673" s="884"/>
      <c r="BC2673" s="884"/>
      <c r="BD2673" s="884"/>
      <c r="BE2673" s="884"/>
      <c r="BF2673" s="884"/>
      <c r="BG2673" s="1004"/>
      <c r="BH2673" s="1005"/>
      <c r="BI2673" s="1005"/>
      <c r="BJ2673" s="1005"/>
      <c r="BK2673" s="1005"/>
      <c r="BL2673" s="1006"/>
      <c r="BM2673" s="477"/>
      <c r="BN2673" s="89"/>
      <c r="BO2673" s="391"/>
      <c r="BP2673" s="391"/>
      <c r="BQ2673" s="391"/>
      <c r="BR2673" s="391"/>
      <c r="BS2673" s="391"/>
      <c r="BT2673" s="391"/>
      <c r="BU2673" s="391"/>
      <c r="BV2673" s="391"/>
      <c r="BW2673" s="391"/>
      <c r="BX2673" s="391"/>
      <c r="BY2673" s="391"/>
      <c r="BZ2673" s="391"/>
      <c r="CA2673" s="391"/>
      <c r="CB2673" s="391"/>
      <c r="CC2673" s="391"/>
    </row>
    <row r="2674" spans="1:142" s="464" customFormat="1" ht="12.6" customHeight="1">
      <c r="A2674" s="389"/>
      <c r="B2674" s="969" t="s">
        <v>35</v>
      </c>
      <c r="C2674" s="970"/>
      <c r="D2674" s="971"/>
      <c r="E2674" s="940" t="s">
        <v>952</v>
      </c>
      <c r="F2674" s="941"/>
      <c r="G2674" s="941"/>
      <c r="H2674" s="941"/>
      <c r="I2674" s="941"/>
      <c r="J2674" s="941"/>
      <c r="K2674" s="941"/>
      <c r="L2674" s="941"/>
      <c r="M2674" s="941"/>
      <c r="N2674" s="941"/>
      <c r="O2674" s="941"/>
      <c r="P2674" s="941"/>
      <c r="Q2674" s="941"/>
      <c r="R2674" s="941"/>
      <c r="S2674" s="941"/>
      <c r="T2674" s="941"/>
      <c r="U2674" s="941"/>
      <c r="V2674" s="941"/>
      <c r="W2674" s="941"/>
      <c r="X2674" s="941"/>
      <c r="Y2674" s="941"/>
      <c r="Z2674" s="941"/>
      <c r="AA2674" s="941"/>
      <c r="AB2674" s="941"/>
      <c r="AC2674" s="941"/>
      <c r="AD2674" s="941"/>
      <c r="AE2674" s="941"/>
      <c r="AF2674" s="941"/>
      <c r="AG2674" s="941"/>
      <c r="AH2674" s="941"/>
      <c r="AI2674" s="941"/>
      <c r="AJ2674" s="941"/>
      <c r="AK2674" s="941"/>
      <c r="AL2674" s="941"/>
      <c r="AM2674" s="941"/>
      <c r="AN2674" s="941"/>
      <c r="AO2674" s="941"/>
      <c r="AP2674" s="941"/>
      <c r="AQ2674" s="941"/>
      <c r="AR2674" s="941"/>
      <c r="AS2674" s="941"/>
      <c r="AT2674" s="941"/>
      <c r="AU2674" s="941"/>
      <c r="AV2674" s="941"/>
      <c r="AW2674" s="941"/>
      <c r="AX2674" s="941"/>
      <c r="AY2674" s="941"/>
      <c r="AZ2674" s="941"/>
      <c r="BA2674" s="941"/>
      <c r="BB2674" s="941"/>
      <c r="BC2674" s="941"/>
      <c r="BD2674" s="941"/>
      <c r="BE2674" s="941"/>
      <c r="BF2674" s="941"/>
      <c r="BG2674" s="998"/>
      <c r="BH2674" s="999"/>
      <c r="BI2674" s="999"/>
      <c r="BJ2674" s="999"/>
      <c r="BK2674" s="999"/>
      <c r="BL2674" s="1000"/>
      <c r="BM2674" s="477"/>
      <c r="BN2674" s="89"/>
      <c r="BO2674" s="391"/>
      <c r="BP2674" s="391"/>
      <c r="BQ2674" s="391"/>
      <c r="BR2674" s="391"/>
      <c r="BS2674" s="391"/>
      <c r="BT2674" s="391"/>
      <c r="BU2674" s="391"/>
      <c r="BV2674" s="391"/>
      <c r="BW2674" s="391"/>
      <c r="BX2674" s="391"/>
      <c r="BY2674" s="391"/>
      <c r="BZ2674" s="391"/>
      <c r="CA2674" s="391"/>
      <c r="CB2674" s="391"/>
      <c r="CC2674" s="391"/>
    </row>
    <row r="2675" spans="1:142" s="464" customFormat="1" ht="12.6" customHeight="1">
      <c r="A2675" s="389"/>
      <c r="B2675" s="975"/>
      <c r="C2675" s="976"/>
      <c r="D2675" s="977"/>
      <c r="E2675" s="946"/>
      <c r="F2675" s="947"/>
      <c r="G2675" s="947"/>
      <c r="H2675" s="947"/>
      <c r="I2675" s="947"/>
      <c r="J2675" s="947"/>
      <c r="K2675" s="947"/>
      <c r="L2675" s="947"/>
      <c r="M2675" s="947"/>
      <c r="N2675" s="947"/>
      <c r="O2675" s="947"/>
      <c r="P2675" s="947"/>
      <c r="Q2675" s="947"/>
      <c r="R2675" s="947"/>
      <c r="S2675" s="947"/>
      <c r="T2675" s="947"/>
      <c r="U2675" s="947"/>
      <c r="V2675" s="947"/>
      <c r="W2675" s="947"/>
      <c r="X2675" s="947"/>
      <c r="Y2675" s="947"/>
      <c r="Z2675" s="947"/>
      <c r="AA2675" s="947"/>
      <c r="AB2675" s="947"/>
      <c r="AC2675" s="947"/>
      <c r="AD2675" s="947"/>
      <c r="AE2675" s="947"/>
      <c r="AF2675" s="947"/>
      <c r="AG2675" s="947"/>
      <c r="AH2675" s="947"/>
      <c r="AI2675" s="947"/>
      <c r="AJ2675" s="947"/>
      <c r="AK2675" s="947"/>
      <c r="AL2675" s="947"/>
      <c r="AM2675" s="947"/>
      <c r="AN2675" s="947"/>
      <c r="AO2675" s="947"/>
      <c r="AP2675" s="947"/>
      <c r="AQ2675" s="947"/>
      <c r="AR2675" s="947"/>
      <c r="AS2675" s="947"/>
      <c r="AT2675" s="947"/>
      <c r="AU2675" s="947"/>
      <c r="AV2675" s="947"/>
      <c r="AW2675" s="947"/>
      <c r="AX2675" s="947"/>
      <c r="AY2675" s="947"/>
      <c r="AZ2675" s="947"/>
      <c r="BA2675" s="947"/>
      <c r="BB2675" s="947"/>
      <c r="BC2675" s="947"/>
      <c r="BD2675" s="947"/>
      <c r="BE2675" s="947"/>
      <c r="BF2675" s="947"/>
      <c r="BG2675" s="1004"/>
      <c r="BH2675" s="1005"/>
      <c r="BI2675" s="1005"/>
      <c r="BJ2675" s="1005"/>
      <c r="BK2675" s="1005"/>
      <c r="BL2675" s="1006"/>
      <c r="BM2675" s="477"/>
      <c r="BN2675" s="89"/>
      <c r="BO2675" s="391"/>
      <c r="BP2675" s="391"/>
      <c r="BQ2675" s="391"/>
      <c r="BR2675" s="391"/>
      <c r="BS2675" s="391"/>
      <c r="BT2675" s="391"/>
      <c r="BU2675" s="391"/>
      <c r="BV2675" s="391"/>
      <c r="BW2675" s="391"/>
      <c r="BX2675" s="391"/>
      <c r="BY2675" s="391"/>
      <c r="BZ2675" s="391"/>
      <c r="CA2675" s="391"/>
      <c r="CB2675" s="391"/>
      <c r="CC2675" s="391"/>
    </row>
    <row r="2676" spans="1:142" s="464" customFormat="1" ht="12.6" customHeight="1">
      <c r="A2676" s="389"/>
      <c r="B2676" s="969" t="s">
        <v>36</v>
      </c>
      <c r="C2676" s="970"/>
      <c r="D2676" s="971"/>
      <c r="E2676" s="881" t="s">
        <v>462</v>
      </c>
      <c r="F2676" s="882"/>
      <c r="G2676" s="882"/>
      <c r="H2676" s="882"/>
      <c r="I2676" s="882"/>
      <c r="J2676" s="882"/>
      <c r="K2676" s="882"/>
      <c r="L2676" s="882"/>
      <c r="M2676" s="882"/>
      <c r="N2676" s="882"/>
      <c r="O2676" s="882"/>
      <c r="P2676" s="882"/>
      <c r="Q2676" s="882"/>
      <c r="R2676" s="882"/>
      <c r="S2676" s="882"/>
      <c r="T2676" s="882"/>
      <c r="U2676" s="882"/>
      <c r="V2676" s="882"/>
      <c r="W2676" s="882"/>
      <c r="X2676" s="882"/>
      <c r="Y2676" s="882"/>
      <c r="Z2676" s="882"/>
      <c r="AA2676" s="882"/>
      <c r="AB2676" s="882"/>
      <c r="AC2676" s="882"/>
      <c r="AD2676" s="882"/>
      <c r="AE2676" s="882"/>
      <c r="AF2676" s="882"/>
      <c r="AG2676" s="882"/>
      <c r="AH2676" s="882"/>
      <c r="AI2676" s="882"/>
      <c r="AJ2676" s="882"/>
      <c r="AK2676" s="882"/>
      <c r="AL2676" s="882"/>
      <c r="AM2676" s="882"/>
      <c r="AN2676" s="882"/>
      <c r="AO2676" s="882"/>
      <c r="AP2676" s="882"/>
      <c r="AQ2676" s="882"/>
      <c r="AR2676" s="882"/>
      <c r="AS2676" s="882"/>
      <c r="AT2676" s="882"/>
      <c r="AU2676" s="882"/>
      <c r="AV2676" s="882"/>
      <c r="AW2676" s="882"/>
      <c r="AX2676" s="882"/>
      <c r="AY2676" s="882"/>
      <c r="AZ2676" s="882"/>
      <c r="BA2676" s="882"/>
      <c r="BB2676" s="882"/>
      <c r="BC2676" s="882"/>
      <c r="BD2676" s="882"/>
      <c r="BE2676" s="882"/>
      <c r="BF2676" s="882"/>
      <c r="BG2676" s="998"/>
      <c r="BH2676" s="999"/>
      <c r="BI2676" s="999"/>
      <c r="BJ2676" s="999"/>
      <c r="BK2676" s="999"/>
      <c r="BL2676" s="1000"/>
      <c r="BM2676" s="477"/>
      <c r="BN2676" s="89"/>
      <c r="BO2676" s="391"/>
      <c r="BP2676" s="391"/>
      <c r="BQ2676" s="391"/>
      <c r="BR2676" s="391"/>
      <c r="BS2676" s="391"/>
      <c r="BT2676" s="391"/>
      <c r="BU2676" s="391"/>
      <c r="BV2676" s="391"/>
      <c r="BW2676" s="391"/>
      <c r="BX2676" s="391"/>
      <c r="BY2676" s="391"/>
      <c r="BZ2676" s="391"/>
      <c r="CA2676" s="391"/>
      <c r="CB2676" s="391"/>
      <c r="CC2676" s="391"/>
    </row>
    <row r="2677" spans="1:142" s="801" customFormat="1" ht="12.6" customHeight="1">
      <c r="A2677" s="389"/>
      <c r="B2677" s="972"/>
      <c r="C2677" s="973"/>
      <c r="D2677" s="974"/>
      <c r="E2677" s="1027"/>
      <c r="F2677" s="886"/>
      <c r="G2677" s="886"/>
      <c r="H2677" s="886"/>
      <c r="I2677" s="886"/>
      <c r="J2677" s="886"/>
      <c r="K2677" s="886"/>
      <c r="L2677" s="886"/>
      <c r="M2677" s="886"/>
      <c r="N2677" s="886"/>
      <c r="O2677" s="886"/>
      <c r="P2677" s="886"/>
      <c r="Q2677" s="886"/>
      <c r="R2677" s="886"/>
      <c r="S2677" s="886"/>
      <c r="T2677" s="886"/>
      <c r="U2677" s="886"/>
      <c r="V2677" s="886"/>
      <c r="W2677" s="886"/>
      <c r="X2677" s="886"/>
      <c r="Y2677" s="886"/>
      <c r="Z2677" s="886"/>
      <c r="AA2677" s="886"/>
      <c r="AB2677" s="886"/>
      <c r="AC2677" s="886"/>
      <c r="AD2677" s="886"/>
      <c r="AE2677" s="886"/>
      <c r="AF2677" s="886"/>
      <c r="AG2677" s="886"/>
      <c r="AH2677" s="886"/>
      <c r="AI2677" s="886"/>
      <c r="AJ2677" s="886"/>
      <c r="AK2677" s="886"/>
      <c r="AL2677" s="886"/>
      <c r="AM2677" s="886"/>
      <c r="AN2677" s="886"/>
      <c r="AO2677" s="886"/>
      <c r="AP2677" s="886"/>
      <c r="AQ2677" s="886"/>
      <c r="AR2677" s="886"/>
      <c r="AS2677" s="886"/>
      <c r="AT2677" s="886"/>
      <c r="AU2677" s="886"/>
      <c r="AV2677" s="886"/>
      <c r="AW2677" s="886"/>
      <c r="AX2677" s="886"/>
      <c r="AY2677" s="886"/>
      <c r="AZ2677" s="886"/>
      <c r="BA2677" s="886"/>
      <c r="BB2677" s="886"/>
      <c r="BC2677" s="886"/>
      <c r="BD2677" s="886"/>
      <c r="BE2677" s="886"/>
      <c r="BF2677" s="886"/>
      <c r="BG2677" s="1001"/>
      <c r="BH2677" s="1002"/>
      <c r="BI2677" s="1002"/>
      <c r="BJ2677" s="1002"/>
      <c r="BK2677" s="1002"/>
      <c r="BL2677" s="1003"/>
      <c r="BM2677" s="477"/>
      <c r="BN2677" s="89"/>
      <c r="BO2677" s="391"/>
      <c r="BP2677" s="391"/>
      <c r="BQ2677" s="391"/>
      <c r="BR2677" s="391"/>
      <c r="BS2677" s="391"/>
      <c r="BT2677" s="391"/>
      <c r="BU2677" s="391"/>
      <c r="BV2677" s="391"/>
      <c r="BW2677" s="391"/>
      <c r="BX2677" s="391"/>
      <c r="BY2677" s="391"/>
      <c r="BZ2677" s="391"/>
      <c r="CA2677" s="391"/>
      <c r="CB2677" s="391"/>
      <c r="CC2677" s="391"/>
    </row>
    <row r="2678" spans="1:142" s="464" customFormat="1" ht="12.6" customHeight="1">
      <c r="A2678" s="389"/>
      <c r="B2678" s="972"/>
      <c r="C2678" s="973"/>
      <c r="D2678" s="974"/>
      <c r="E2678" s="1027"/>
      <c r="F2678" s="886"/>
      <c r="G2678" s="886"/>
      <c r="H2678" s="886"/>
      <c r="I2678" s="886"/>
      <c r="J2678" s="886"/>
      <c r="K2678" s="886"/>
      <c r="L2678" s="886"/>
      <c r="M2678" s="886"/>
      <c r="N2678" s="886"/>
      <c r="O2678" s="886"/>
      <c r="P2678" s="886"/>
      <c r="Q2678" s="886"/>
      <c r="R2678" s="886"/>
      <c r="S2678" s="886"/>
      <c r="T2678" s="886"/>
      <c r="U2678" s="886"/>
      <c r="V2678" s="886"/>
      <c r="W2678" s="886"/>
      <c r="X2678" s="886"/>
      <c r="Y2678" s="886"/>
      <c r="Z2678" s="886"/>
      <c r="AA2678" s="886"/>
      <c r="AB2678" s="886"/>
      <c r="AC2678" s="886"/>
      <c r="AD2678" s="886"/>
      <c r="AE2678" s="886"/>
      <c r="AF2678" s="886"/>
      <c r="AG2678" s="886"/>
      <c r="AH2678" s="886"/>
      <c r="AI2678" s="886"/>
      <c r="AJ2678" s="886"/>
      <c r="AK2678" s="886"/>
      <c r="AL2678" s="886"/>
      <c r="AM2678" s="886"/>
      <c r="AN2678" s="886"/>
      <c r="AO2678" s="886"/>
      <c r="AP2678" s="886"/>
      <c r="AQ2678" s="886"/>
      <c r="AR2678" s="886"/>
      <c r="AS2678" s="886"/>
      <c r="AT2678" s="886"/>
      <c r="AU2678" s="886"/>
      <c r="AV2678" s="886"/>
      <c r="AW2678" s="886"/>
      <c r="AX2678" s="886"/>
      <c r="AY2678" s="886"/>
      <c r="AZ2678" s="886"/>
      <c r="BA2678" s="886"/>
      <c r="BB2678" s="886"/>
      <c r="BC2678" s="886"/>
      <c r="BD2678" s="886"/>
      <c r="BE2678" s="886"/>
      <c r="BF2678" s="886"/>
      <c r="BG2678" s="1001"/>
      <c r="BH2678" s="1002"/>
      <c r="BI2678" s="1002"/>
      <c r="BJ2678" s="1002"/>
      <c r="BK2678" s="1002"/>
      <c r="BL2678" s="1003"/>
      <c r="BM2678" s="477"/>
      <c r="BN2678" s="89"/>
      <c r="BO2678" s="390"/>
      <c r="BP2678" s="390"/>
      <c r="BQ2678" s="390"/>
      <c r="BR2678" s="390"/>
      <c r="BS2678" s="390"/>
      <c r="BT2678" s="390"/>
      <c r="BU2678" s="390"/>
      <c r="BV2678" s="390"/>
      <c r="BW2678" s="390"/>
      <c r="BX2678" s="390"/>
      <c r="BY2678" s="390"/>
      <c r="BZ2678" s="390"/>
      <c r="CA2678" s="390"/>
      <c r="CB2678" s="391"/>
      <c r="CC2678" s="391"/>
    </row>
    <row r="2679" spans="1:142" s="464" customFormat="1" ht="12.6" customHeight="1">
      <c r="A2679" s="389"/>
      <c r="B2679" s="975"/>
      <c r="C2679" s="976"/>
      <c r="D2679" s="977"/>
      <c r="E2679" s="883"/>
      <c r="F2679" s="884"/>
      <c r="G2679" s="884"/>
      <c r="H2679" s="884"/>
      <c r="I2679" s="884"/>
      <c r="J2679" s="884"/>
      <c r="K2679" s="884"/>
      <c r="L2679" s="884"/>
      <c r="M2679" s="884"/>
      <c r="N2679" s="884"/>
      <c r="O2679" s="884"/>
      <c r="P2679" s="884"/>
      <c r="Q2679" s="884"/>
      <c r="R2679" s="884"/>
      <c r="S2679" s="884"/>
      <c r="T2679" s="884"/>
      <c r="U2679" s="884"/>
      <c r="V2679" s="884"/>
      <c r="W2679" s="884"/>
      <c r="X2679" s="884"/>
      <c r="Y2679" s="884"/>
      <c r="Z2679" s="884"/>
      <c r="AA2679" s="884"/>
      <c r="AB2679" s="884"/>
      <c r="AC2679" s="884"/>
      <c r="AD2679" s="884"/>
      <c r="AE2679" s="884"/>
      <c r="AF2679" s="884"/>
      <c r="AG2679" s="884"/>
      <c r="AH2679" s="884"/>
      <c r="AI2679" s="884"/>
      <c r="AJ2679" s="884"/>
      <c r="AK2679" s="884"/>
      <c r="AL2679" s="884"/>
      <c r="AM2679" s="884"/>
      <c r="AN2679" s="884"/>
      <c r="AO2679" s="884"/>
      <c r="AP2679" s="884"/>
      <c r="AQ2679" s="884"/>
      <c r="AR2679" s="884"/>
      <c r="AS2679" s="884"/>
      <c r="AT2679" s="884"/>
      <c r="AU2679" s="884"/>
      <c r="AV2679" s="884"/>
      <c r="AW2679" s="884"/>
      <c r="AX2679" s="884"/>
      <c r="AY2679" s="884"/>
      <c r="AZ2679" s="884"/>
      <c r="BA2679" s="884"/>
      <c r="BB2679" s="884"/>
      <c r="BC2679" s="884"/>
      <c r="BD2679" s="884"/>
      <c r="BE2679" s="884"/>
      <c r="BF2679" s="884"/>
      <c r="BG2679" s="1004"/>
      <c r="BH2679" s="1005"/>
      <c r="BI2679" s="1005"/>
      <c r="BJ2679" s="1005"/>
      <c r="BK2679" s="1005"/>
      <c r="BL2679" s="1006"/>
      <c r="BM2679" s="477"/>
      <c r="BN2679" s="89"/>
      <c r="BO2679" s="390"/>
      <c r="BP2679" s="390"/>
      <c r="BQ2679" s="390"/>
      <c r="BR2679" s="390"/>
      <c r="BS2679" s="390"/>
      <c r="BT2679" s="390"/>
      <c r="BU2679" s="390"/>
      <c r="BV2679" s="390"/>
      <c r="BW2679" s="390"/>
      <c r="BX2679" s="390"/>
      <c r="BY2679" s="390"/>
      <c r="BZ2679" s="390"/>
      <c r="CA2679" s="390"/>
      <c r="CB2679" s="391"/>
      <c r="CC2679" s="391"/>
    </row>
    <row r="2680" spans="1:142" s="464" customFormat="1" ht="12.6" customHeight="1">
      <c r="A2680" s="389"/>
      <c r="B2680" s="969" t="s">
        <v>38</v>
      </c>
      <c r="C2680" s="970"/>
      <c r="D2680" s="971"/>
      <c r="E2680" s="940" t="s">
        <v>447</v>
      </c>
      <c r="F2680" s="941"/>
      <c r="G2680" s="941"/>
      <c r="H2680" s="941"/>
      <c r="I2680" s="941"/>
      <c r="J2680" s="941"/>
      <c r="K2680" s="941"/>
      <c r="L2680" s="941"/>
      <c r="M2680" s="941"/>
      <c r="N2680" s="941"/>
      <c r="O2680" s="941"/>
      <c r="P2680" s="941"/>
      <c r="Q2680" s="941"/>
      <c r="R2680" s="941"/>
      <c r="S2680" s="941"/>
      <c r="T2680" s="941"/>
      <c r="U2680" s="941"/>
      <c r="V2680" s="941"/>
      <c r="W2680" s="941"/>
      <c r="X2680" s="941"/>
      <c r="Y2680" s="941"/>
      <c r="Z2680" s="941"/>
      <c r="AA2680" s="941"/>
      <c r="AB2680" s="941"/>
      <c r="AC2680" s="941"/>
      <c r="AD2680" s="941"/>
      <c r="AE2680" s="941"/>
      <c r="AF2680" s="941"/>
      <c r="AG2680" s="941"/>
      <c r="AH2680" s="941"/>
      <c r="AI2680" s="941"/>
      <c r="AJ2680" s="941"/>
      <c r="AK2680" s="941"/>
      <c r="AL2680" s="941"/>
      <c r="AM2680" s="941"/>
      <c r="AN2680" s="941"/>
      <c r="AO2680" s="941"/>
      <c r="AP2680" s="941"/>
      <c r="AQ2680" s="941"/>
      <c r="AR2680" s="941"/>
      <c r="AS2680" s="941"/>
      <c r="AT2680" s="941"/>
      <c r="AU2680" s="941"/>
      <c r="AV2680" s="941"/>
      <c r="AW2680" s="941"/>
      <c r="AX2680" s="941"/>
      <c r="AY2680" s="941"/>
      <c r="AZ2680" s="941"/>
      <c r="BA2680" s="941"/>
      <c r="BB2680" s="941"/>
      <c r="BC2680" s="941"/>
      <c r="BD2680" s="941"/>
      <c r="BE2680" s="941"/>
      <c r="BF2680" s="941"/>
      <c r="BG2680" s="998"/>
      <c r="BH2680" s="999"/>
      <c r="BI2680" s="999"/>
      <c r="BJ2680" s="999"/>
      <c r="BK2680" s="999"/>
      <c r="BL2680" s="1000"/>
      <c r="BM2680" s="477"/>
      <c r="BN2680" s="192"/>
      <c r="BO2680" s="390"/>
      <c r="BP2680" s="390"/>
      <c r="BQ2680" s="390"/>
      <c r="BR2680" s="390"/>
      <c r="BS2680" s="390"/>
      <c r="BT2680" s="390"/>
      <c r="BU2680" s="390"/>
      <c r="BV2680" s="390"/>
      <c r="BW2680" s="390"/>
      <c r="BX2680" s="390"/>
      <c r="BY2680" s="390"/>
      <c r="BZ2680" s="390"/>
      <c r="CA2680" s="390"/>
    </row>
    <row r="2681" spans="1:142" s="464" customFormat="1" ht="12.6" customHeight="1">
      <c r="A2681" s="389"/>
      <c r="B2681" s="975"/>
      <c r="C2681" s="976"/>
      <c r="D2681" s="977"/>
      <c r="E2681" s="946"/>
      <c r="F2681" s="947"/>
      <c r="G2681" s="947"/>
      <c r="H2681" s="947"/>
      <c r="I2681" s="947"/>
      <c r="J2681" s="947"/>
      <c r="K2681" s="947"/>
      <c r="L2681" s="947"/>
      <c r="M2681" s="947"/>
      <c r="N2681" s="947"/>
      <c r="O2681" s="947"/>
      <c r="P2681" s="947"/>
      <c r="Q2681" s="947"/>
      <c r="R2681" s="947"/>
      <c r="S2681" s="947"/>
      <c r="T2681" s="947"/>
      <c r="U2681" s="947"/>
      <c r="V2681" s="947"/>
      <c r="W2681" s="947"/>
      <c r="X2681" s="947"/>
      <c r="Y2681" s="947"/>
      <c r="Z2681" s="947"/>
      <c r="AA2681" s="947"/>
      <c r="AB2681" s="947"/>
      <c r="AC2681" s="947"/>
      <c r="AD2681" s="947"/>
      <c r="AE2681" s="947"/>
      <c r="AF2681" s="947"/>
      <c r="AG2681" s="947"/>
      <c r="AH2681" s="947"/>
      <c r="AI2681" s="947"/>
      <c r="AJ2681" s="947"/>
      <c r="AK2681" s="947"/>
      <c r="AL2681" s="947"/>
      <c r="AM2681" s="947"/>
      <c r="AN2681" s="947"/>
      <c r="AO2681" s="947"/>
      <c r="AP2681" s="947"/>
      <c r="AQ2681" s="947"/>
      <c r="AR2681" s="947"/>
      <c r="AS2681" s="947"/>
      <c r="AT2681" s="947"/>
      <c r="AU2681" s="947"/>
      <c r="AV2681" s="947"/>
      <c r="AW2681" s="947"/>
      <c r="AX2681" s="947"/>
      <c r="AY2681" s="947"/>
      <c r="AZ2681" s="947"/>
      <c r="BA2681" s="947"/>
      <c r="BB2681" s="947"/>
      <c r="BC2681" s="947"/>
      <c r="BD2681" s="947"/>
      <c r="BE2681" s="947"/>
      <c r="BF2681" s="947"/>
      <c r="BG2681" s="1004"/>
      <c r="BH2681" s="1005"/>
      <c r="BI2681" s="1005"/>
      <c r="BJ2681" s="1005"/>
      <c r="BK2681" s="1005"/>
      <c r="BL2681" s="1006"/>
      <c r="BM2681" s="477"/>
      <c r="BN2681" s="192"/>
      <c r="BO2681" s="390"/>
      <c r="BP2681" s="390"/>
      <c r="BQ2681" s="390"/>
      <c r="BR2681" s="390"/>
      <c r="BS2681" s="390"/>
      <c r="BT2681" s="390"/>
      <c r="BU2681" s="390"/>
      <c r="BV2681" s="390"/>
      <c r="BW2681" s="390"/>
      <c r="BX2681" s="390"/>
      <c r="BY2681" s="390"/>
      <c r="BZ2681" s="390"/>
      <c r="CA2681" s="390"/>
    </row>
    <row r="2682" spans="1:142" s="464" customFormat="1" ht="12" customHeight="1">
      <c r="A2682" s="389"/>
      <c r="B2682" s="969" t="s">
        <v>41</v>
      </c>
      <c r="C2682" s="970"/>
      <c r="D2682" s="971"/>
      <c r="E2682" s="940" t="s">
        <v>953</v>
      </c>
      <c r="F2682" s="941"/>
      <c r="G2682" s="941"/>
      <c r="H2682" s="941"/>
      <c r="I2682" s="941"/>
      <c r="J2682" s="941"/>
      <c r="K2682" s="941"/>
      <c r="L2682" s="941"/>
      <c r="M2682" s="941"/>
      <c r="N2682" s="941"/>
      <c r="O2682" s="941"/>
      <c r="P2682" s="941"/>
      <c r="Q2682" s="941"/>
      <c r="R2682" s="941"/>
      <c r="S2682" s="941"/>
      <c r="T2682" s="941"/>
      <c r="U2682" s="941"/>
      <c r="V2682" s="941"/>
      <c r="W2682" s="941"/>
      <c r="X2682" s="941"/>
      <c r="Y2682" s="941"/>
      <c r="Z2682" s="941"/>
      <c r="AA2682" s="941"/>
      <c r="AB2682" s="941"/>
      <c r="AC2682" s="941"/>
      <c r="AD2682" s="941"/>
      <c r="AE2682" s="941"/>
      <c r="AF2682" s="941"/>
      <c r="AG2682" s="941"/>
      <c r="AH2682" s="941"/>
      <c r="AI2682" s="941"/>
      <c r="AJ2682" s="941"/>
      <c r="AK2682" s="941"/>
      <c r="AL2682" s="941"/>
      <c r="AM2682" s="941"/>
      <c r="AN2682" s="941"/>
      <c r="AO2682" s="941"/>
      <c r="AP2682" s="941"/>
      <c r="AQ2682" s="941"/>
      <c r="AR2682" s="941"/>
      <c r="AS2682" s="941"/>
      <c r="AT2682" s="941"/>
      <c r="AU2682" s="941"/>
      <c r="AV2682" s="941"/>
      <c r="AW2682" s="941"/>
      <c r="AX2682" s="941"/>
      <c r="AY2682" s="941"/>
      <c r="AZ2682" s="941"/>
      <c r="BA2682" s="941"/>
      <c r="BB2682" s="941"/>
      <c r="BC2682" s="941"/>
      <c r="BD2682" s="941"/>
      <c r="BE2682" s="941"/>
      <c r="BF2682" s="941"/>
      <c r="BG2682" s="998"/>
      <c r="BH2682" s="999"/>
      <c r="BI2682" s="999"/>
      <c r="BJ2682" s="999"/>
      <c r="BK2682" s="999"/>
      <c r="BL2682" s="1000"/>
      <c r="BM2682" s="477"/>
      <c r="BN2682" s="89"/>
      <c r="BO2682" s="391"/>
      <c r="BP2682" s="391"/>
      <c r="BQ2682" s="391"/>
      <c r="BR2682" s="391"/>
      <c r="BS2682" s="391"/>
      <c r="BT2682" s="391"/>
      <c r="BU2682" s="391"/>
      <c r="BV2682" s="391"/>
      <c r="BW2682" s="391"/>
      <c r="BX2682" s="391"/>
      <c r="BY2682" s="391"/>
      <c r="BZ2682" s="391"/>
      <c r="CA2682" s="391"/>
      <c r="CB2682" s="391"/>
      <c r="CC2682" s="391"/>
    </row>
    <row r="2683" spans="1:142" s="464" customFormat="1" ht="6" customHeight="1">
      <c r="A2683" s="389"/>
      <c r="B2683" s="972"/>
      <c r="C2683" s="973"/>
      <c r="D2683" s="974"/>
      <c r="E2683" s="943"/>
      <c r="F2683" s="944"/>
      <c r="G2683" s="944"/>
      <c r="H2683" s="944"/>
      <c r="I2683" s="944"/>
      <c r="J2683" s="944"/>
      <c r="K2683" s="944"/>
      <c r="L2683" s="944"/>
      <c r="M2683" s="944"/>
      <c r="N2683" s="944"/>
      <c r="O2683" s="944"/>
      <c r="P2683" s="944"/>
      <c r="Q2683" s="944"/>
      <c r="R2683" s="944"/>
      <c r="S2683" s="944"/>
      <c r="T2683" s="944"/>
      <c r="U2683" s="944"/>
      <c r="V2683" s="944"/>
      <c r="W2683" s="944"/>
      <c r="X2683" s="944"/>
      <c r="Y2683" s="944"/>
      <c r="Z2683" s="944"/>
      <c r="AA2683" s="944"/>
      <c r="AB2683" s="944"/>
      <c r="AC2683" s="944"/>
      <c r="AD2683" s="944"/>
      <c r="AE2683" s="944"/>
      <c r="AF2683" s="944"/>
      <c r="AG2683" s="944"/>
      <c r="AH2683" s="944"/>
      <c r="AI2683" s="944"/>
      <c r="AJ2683" s="944"/>
      <c r="AK2683" s="944"/>
      <c r="AL2683" s="944"/>
      <c r="AM2683" s="944"/>
      <c r="AN2683" s="944"/>
      <c r="AO2683" s="944"/>
      <c r="AP2683" s="944"/>
      <c r="AQ2683" s="944"/>
      <c r="AR2683" s="944"/>
      <c r="AS2683" s="944"/>
      <c r="AT2683" s="944"/>
      <c r="AU2683" s="944"/>
      <c r="AV2683" s="944"/>
      <c r="AW2683" s="944"/>
      <c r="AX2683" s="944"/>
      <c r="AY2683" s="944"/>
      <c r="AZ2683" s="944"/>
      <c r="BA2683" s="944"/>
      <c r="BB2683" s="944"/>
      <c r="BC2683" s="944"/>
      <c r="BD2683" s="944"/>
      <c r="BE2683" s="944"/>
      <c r="BF2683" s="944"/>
      <c r="BG2683" s="1001"/>
      <c r="BH2683" s="1002"/>
      <c r="BI2683" s="1002"/>
      <c r="BJ2683" s="1002"/>
      <c r="BK2683" s="1002"/>
      <c r="BL2683" s="1003"/>
      <c r="BM2683" s="477"/>
      <c r="BN2683" s="89"/>
      <c r="BO2683" s="391"/>
      <c r="BP2683" s="391"/>
      <c r="BQ2683" s="391"/>
      <c r="BR2683" s="391"/>
      <c r="BS2683" s="391"/>
      <c r="BT2683" s="391"/>
      <c r="BU2683" s="391"/>
      <c r="BV2683" s="391"/>
      <c r="BW2683" s="391"/>
      <c r="BX2683" s="391"/>
      <c r="BY2683" s="391"/>
      <c r="BZ2683" s="391"/>
      <c r="CA2683" s="391"/>
      <c r="CB2683" s="391"/>
      <c r="CC2683" s="391"/>
    </row>
    <row r="2684" spans="1:142" s="391" customFormat="1" ht="12" customHeight="1">
      <c r="A2684" s="392"/>
      <c r="B2684" s="972"/>
      <c r="C2684" s="973"/>
      <c r="D2684" s="974"/>
      <c r="E2684" s="1035" t="s">
        <v>6</v>
      </c>
      <c r="F2684" s="1036"/>
      <c r="G2684" s="989" t="s">
        <v>954</v>
      </c>
      <c r="H2684" s="989"/>
      <c r="I2684" s="989"/>
      <c r="J2684" s="989"/>
      <c r="K2684" s="989"/>
      <c r="L2684" s="989"/>
      <c r="M2684" s="989"/>
      <c r="N2684" s="989"/>
      <c r="O2684" s="989"/>
      <c r="P2684" s="989"/>
      <c r="Q2684" s="989"/>
      <c r="R2684" s="989"/>
      <c r="S2684" s="989"/>
      <c r="T2684" s="989"/>
      <c r="U2684" s="989"/>
      <c r="V2684" s="989"/>
      <c r="W2684" s="989"/>
      <c r="X2684" s="989"/>
      <c r="Y2684" s="989"/>
      <c r="Z2684" s="989"/>
      <c r="AA2684" s="989"/>
      <c r="AB2684" s="989"/>
      <c r="AC2684" s="989"/>
      <c r="AD2684" s="989"/>
      <c r="AE2684" s="989"/>
      <c r="AF2684" s="989"/>
      <c r="AG2684" s="989"/>
      <c r="AH2684" s="989"/>
      <c r="AI2684" s="989"/>
      <c r="AJ2684" s="989"/>
      <c r="AK2684" s="989"/>
      <c r="AL2684" s="989"/>
      <c r="AM2684" s="989"/>
      <c r="AN2684" s="989"/>
      <c r="AO2684" s="989"/>
      <c r="AP2684" s="989"/>
      <c r="AQ2684" s="989"/>
      <c r="AR2684" s="989"/>
      <c r="AS2684" s="989"/>
      <c r="AT2684" s="989"/>
      <c r="AU2684" s="989"/>
      <c r="AV2684" s="989"/>
      <c r="AW2684" s="989"/>
      <c r="AX2684" s="989"/>
      <c r="AY2684" s="989"/>
      <c r="AZ2684" s="989"/>
      <c r="BA2684" s="989"/>
      <c r="BB2684" s="989"/>
      <c r="BC2684" s="989"/>
      <c r="BD2684" s="989"/>
      <c r="BE2684" s="989"/>
      <c r="BF2684" s="989"/>
      <c r="BG2684" s="1001"/>
      <c r="BH2684" s="1002"/>
      <c r="BI2684" s="1002"/>
      <c r="BJ2684" s="1002"/>
      <c r="BK2684" s="1002"/>
      <c r="BL2684" s="1003"/>
      <c r="BM2684" s="477"/>
      <c r="BN2684" s="142"/>
      <c r="CE2684" s="464"/>
      <c r="CF2684" s="464"/>
      <c r="CG2684" s="464"/>
      <c r="CH2684" s="464"/>
      <c r="CI2684" s="464"/>
      <c r="CJ2684" s="464"/>
      <c r="CK2684" s="464"/>
      <c r="CL2684" s="464"/>
      <c r="CM2684" s="464"/>
      <c r="CN2684" s="464"/>
      <c r="CO2684" s="464"/>
      <c r="CP2684" s="464"/>
      <c r="CQ2684" s="464"/>
      <c r="CR2684" s="464"/>
      <c r="CS2684" s="464"/>
      <c r="CT2684" s="464"/>
      <c r="CU2684" s="464"/>
      <c r="CV2684" s="464"/>
      <c r="CW2684" s="464"/>
      <c r="CX2684" s="464"/>
      <c r="CY2684" s="464"/>
      <c r="CZ2684" s="464"/>
      <c r="DA2684" s="464"/>
      <c r="DB2684" s="464"/>
      <c r="DC2684" s="464"/>
      <c r="DD2684" s="464"/>
      <c r="DE2684" s="464"/>
      <c r="DF2684" s="464"/>
      <c r="DG2684" s="464"/>
      <c r="DH2684" s="464"/>
      <c r="DI2684" s="464"/>
      <c r="DJ2684" s="464"/>
      <c r="DK2684" s="464"/>
      <c r="DL2684" s="464"/>
      <c r="DM2684" s="464"/>
      <c r="DN2684" s="464"/>
      <c r="DO2684" s="464"/>
      <c r="DP2684" s="464"/>
      <c r="DQ2684" s="464"/>
      <c r="DR2684" s="464"/>
      <c r="DS2684" s="464"/>
      <c r="DT2684" s="464"/>
      <c r="DU2684" s="464"/>
      <c r="DV2684" s="464"/>
      <c r="DW2684" s="464"/>
      <c r="DX2684" s="464"/>
      <c r="DY2684" s="464"/>
      <c r="DZ2684" s="464"/>
      <c r="EA2684" s="464"/>
      <c r="EB2684" s="464"/>
      <c r="EC2684" s="464"/>
      <c r="ED2684" s="464"/>
      <c r="EE2684" s="464"/>
      <c r="EF2684" s="464"/>
      <c r="EG2684" s="464"/>
      <c r="EH2684" s="464"/>
      <c r="EI2684" s="464"/>
      <c r="EJ2684" s="464"/>
      <c r="EK2684" s="464"/>
      <c r="EL2684" s="464"/>
    </row>
    <row r="2685" spans="1:142" s="391" customFormat="1" ht="12" customHeight="1">
      <c r="A2685" s="392"/>
      <c r="B2685" s="972"/>
      <c r="C2685" s="973"/>
      <c r="D2685" s="974"/>
      <c r="E2685" s="1037"/>
      <c r="F2685" s="1038"/>
      <c r="G2685" s="989"/>
      <c r="H2685" s="989"/>
      <c r="I2685" s="989"/>
      <c r="J2685" s="989"/>
      <c r="K2685" s="989"/>
      <c r="L2685" s="989"/>
      <c r="M2685" s="989"/>
      <c r="N2685" s="989"/>
      <c r="O2685" s="989"/>
      <c r="P2685" s="989"/>
      <c r="Q2685" s="989"/>
      <c r="R2685" s="989"/>
      <c r="S2685" s="989"/>
      <c r="T2685" s="989"/>
      <c r="U2685" s="989"/>
      <c r="V2685" s="989"/>
      <c r="W2685" s="989"/>
      <c r="X2685" s="989"/>
      <c r="Y2685" s="989"/>
      <c r="Z2685" s="989"/>
      <c r="AA2685" s="989"/>
      <c r="AB2685" s="989"/>
      <c r="AC2685" s="989"/>
      <c r="AD2685" s="989"/>
      <c r="AE2685" s="989"/>
      <c r="AF2685" s="989"/>
      <c r="AG2685" s="989"/>
      <c r="AH2685" s="989"/>
      <c r="AI2685" s="989"/>
      <c r="AJ2685" s="989"/>
      <c r="AK2685" s="989"/>
      <c r="AL2685" s="989"/>
      <c r="AM2685" s="989"/>
      <c r="AN2685" s="989"/>
      <c r="AO2685" s="989"/>
      <c r="AP2685" s="989"/>
      <c r="AQ2685" s="989"/>
      <c r="AR2685" s="989"/>
      <c r="AS2685" s="989"/>
      <c r="AT2685" s="989"/>
      <c r="AU2685" s="989"/>
      <c r="AV2685" s="989"/>
      <c r="AW2685" s="989"/>
      <c r="AX2685" s="989"/>
      <c r="AY2685" s="989"/>
      <c r="AZ2685" s="989"/>
      <c r="BA2685" s="989"/>
      <c r="BB2685" s="989"/>
      <c r="BC2685" s="989"/>
      <c r="BD2685" s="989"/>
      <c r="BE2685" s="989"/>
      <c r="BF2685" s="989"/>
      <c r="BG2685" s="1001"/>
      <c r="BH2685" s="1002"/>
      <c r="BI2685" s="1002"/>
      <c r="BJ2685" s="1002"/>
      <c r="BK2685" s="1002"/>
      <c r="BL2685" s="1003"/>
      <c r="BM2685" s="477"/>
      <c r="BN2685" s="142"/>
      <c r="CE2685" s="464"/>
      <c r="CF2685" s="464"/>
      <c r="CG2685" s="464"/>
      <c r="CH2685" s="464"/>
      <c r="CI2685" s="464"/>
      <c r="CJ2685" s="464"/>
      <c r="CK2685" s="464"/>
      <c r="CL2685" s="464"/>
      <c r="CM2685" s="464"/>
      <c r="CN2685" s="464"/>
      <c r="CO2685" s="464"/>
      <c r="CP2685" s="464"/>
      <c r="CQ2685" s="464"/>
      <c r="CR2685" s="464"/>
      <c r="CS2685" s="464"/>
      <c r="CT2685" s="464"/>
      <c r="CU2685" s="464"/>
      <c r="CV2685" s="464"/>
      <c r="CW2685" s="464"/>
      <c r="CX2685" s="464"/>
      <c r="CY2685" s="464"/>
      <c r="CZ2685" s="464"/>
      <c r="DA2685" s="464"/>
      <c r="DB2685" s="464"/>
      <c r="DC2685" s="464"/>
      <c r="DD2685" s="464"/>
      <c r="DE2685" s="464"/>
      <c r="DF2685" s="464"/>
      <c r="DG2685" s="464"/>
      <c r="DH2685" s="464"/>
      <c r="DI2685" s="464"/>
      <c r="DJ2685" s="464"/>
      <c r="DK2685" s="464"/>
      <c r="DL2685" s="464"/>
      <c r="DM2685" s="464"/>
      <c r="DN2685" s="464"/>
      <c r="DO2685" s="464"/>
      <c r="DP2685" s="464"/>
      <c r="DQ2685" s="464"/>
      <c r="DR2685" s="464"/>
      <c r="DS2685" s="464"/>
      <c r="DT2685" s="464"/>
      <c r="DU2685" s="464"/>
      <c r="DV2685" s="464"/>
      <c r="DW2685" s="464"/>
      <c r="DX2685" s="464"/>
      <c r="DY2685" s="464"/>
      <c r="DZ2685" s="464"/>
      <c r="EA2685" s="464"/>
      <c r="EB2685" s="464"/>
      <c r="EC2685" s="464"/>
      <c r="ED2685" s="464"/>
      <c r="EE2685" s="464"/>
      <c r="EF2685" s="464"/>
      <c r="EG2685" s="464"/>
      <c r="EH2685" s="464"/>
      <c r="EI2685" s="464"/>
      <c r="EJ2685" s="464"/>
      <c r="EK2685" s="464"/>
      <c r="EL2685" s="464"/>
    </row>
    <row r="2686" spans="1:142" s="391" customFormat="1" ht="12" customHeight="1">
      <c r="A2686" s="392"/>
      <c r="B2686" s="972"/>
      <c r="C2686" s="973"/>
      <c r="D2686" s="974"/>
      <c r="E2686" s="1035" t="s">
        <v>3</v>
      </c>
      <c r="F2686" s="1036"/>
      <c r="G2686" s="989" t="s">
        <v>955</v>
      </c>
      <c r="H2686" s="989"/>
      <c r="I2686" s="989"/>
      <c r="J2686" s="989"/>
      <c r="K2686" s="989"/>
      <c r="L2686" s="989"/>
      <c r="M2686" s="989"/>
      <c r="N2686" s="989"/>
      <c r="O2686" s="989"/>
      <c r="P2686" s="989"/>
      <c r="Q2686" s="989"/>
      <c r="R2686" s="989"/>
      <c r="S2686" s="989"/>
      <c r="T2686" s="989"/>
      <c r="U2686" s="989"/>
      <c r="V2686" s="989"/>
      <c r="W2686" s="989"/>
      <c r="X2686" s="989"/>
      <c r="Y2686" s="989"/>
      <c r="Z2686" s="989"/>
      <c r="AA2686" s="989"/>
      <c r="AB2686" s="989"/>
      <c r="AC2686" s="989"/>
      <c r="AD2686" s="989"/>
      <c r="AE2686" s="989"/>
      <c r="AF2686" s="989"/>
      <c r="AG2686" s="989"/>
      <c r="AH2686" s="989"/>
      <c r="AI2686" s="989"/>
      <c r="AJ2686" s="989"/>
      <c r="AK2686" s="989"/>
      <c r="AL2686" s="989"/>
      <c r="AM2686" s="989"/>
      <c r="AN2686" s="989"/>
      <c r="AO2686" s="989"/>
      <c r="AP2686" s="989"/>
      <c r="AQ2686" s="989"/>
      <c r="AR2686" s="989"/>
      <c r="AS2686" s="989"/>
      <c r="AT2686" s="989"/>
      <c r="AU2686" s="989"/>
      <c r="AV2686" s="989"/>
      <c r="AW2686" s="989"/>
      <c r="AX2686" s="989"/>
      <c r="AY2686" s="989"/>
      <c r="AZ2686" s="989"/>
      <c r="BA2686" s="989"/>
      <c r="BB2686" s="989"/>
      <c r="BC2686" s="989"/>
      <c r="BD2686" s="989"/>
      <c r="BE2686" s="989"/>
      <c r="BF2686" s="989"/>
      <c r="BG2686" s="1001"/>
      <c r="BH2686" s="1002"/>
      <c r="BI2686" s="1002"/>
      <c r="BJ2686" s="1002"/>
      <c r="BK2686" s="1002"/>
      <c r="BL2686" s="1003"/>
      <c r="BM2686" s="477"/>
      <c r="BN2686" s="142"/>
      <c r="CE2686" s="464"/>
      <c r="CF2686" s="464"/>
      <c r="CG2686" s="464"/>
      <c r="CH2686" s="464"/>
      <c r="CI2686" s="464"/>
      <c r="CJ2686" s="464"/>
      <c r="CK2686" s="464"/>
      <c r="CL2686" s="464"/>
      <c r="CM2686" s="464"/>
      <c r="CN2686" s="464"/>
      <c r="CO2686" s="464"/>
      <c r="CP2686" s="464"/>
      <c r="CQ2686" s="464"/>
      <c r="CR2686" s="464"/>
      <c r="CS2686" s="464"/>
      <c r="CT2686" s="464"/>
      <c r="CU2686" s="464"/>
      <c r="CV2686" s="464"/>
      <c r="CW2686" s="464"/>
      <c r="CX2686" s="464"/>
      <c r="CY2686" s="464"/>
      <c r="CZ2686" s="464"/>
      <c r="DA2686" s="464"/>
      <c r="DB2686" s="464"/>
      <c r="DC2686" s="464"/>
      <c r="DD2686" s="464"/>
      <c r="DE2686" s="464"/>
      <c r="DF2686" s="464"/>
      <c r="DG2686" s="464"/>
      <c r="DH2686" s="464"/>
      <c r="DI2686" s="464"/>
      <c r="DJ2686" s="464"/>
      <c r="DK2686" s="464"/>
      <c r="DL2686" s="464"/>
      <c r="DM2686" s="464"/>
      <c r="DN2686" s="464"/>
      <c r="DO2686" s="464"/>
      <c r="DP2686" s="464"/>
      <c r="DQ2686" s="464"/>
      <c r="DR2686" s="464"/>
      <c r="DS2686" s="464"/>
      <c r="DT2686" s="464"/>
      <c r="DU2686" s="464"/>
      <c r="DV2686" s="464"/>
      <c r="DW2686" s="464"/>
      <c r="DX2686" s="464"/>
      <c r="DY2686" s="464"/>
      <c r="DZ2686" s="464"/>
      <c r="EA2686" s="464"/>
      <c r="EB2686" s="464"/>
      <c r="EC2686" s="464"/>
      <c r="ED2686" s="464"/>
      <c r="EE2686" s="464"/>
      <c r="EF2686" s="464"/>
      <c r="EG2686" s="464"/>
      <c r="EH2686" s="464"/>
      <c r="EI2686" s="464"/>
      <c r="EJ2686" s="464"/>
      <c r="EK2686" s="464"/>
      <c r="EL2686" s="464"/>
    </row>
    <row r="2687" spans="1:142" s="391" customFormat="1" ht="12" customHeight="1">
      <c r="A2687" s="392"/>
      <c r="B2687" s="972"/>
      <c r="C2687" s="973"/>
      <c r="D2687" s="974"/>
      <c r="E2687" s="1035" t="s">
        <v>4</v>
      </c>
      <c r="F2687" s="1036"/>
      <c r="G2687" s="989" t="s">
        <v>956</v>
      </c>
      <c r="H2687" s="989"/>
      <c r="I2687" s="989"/>
      <c r="J2687" s="989"/>
      <c r="K2687" s="989"/>
      <c r="L2687" s="989"/>
      <c r="M2687" s="989"/>
      <c r="N2687" s="989"/>
      <c r="O2687" s="989"/>
      <c r="P2687" s="989"/>
      <c r="Q2687" s="989"/>
      <c r="R2687" s="989"/>
      <c r="S2687" s="989"/>
      <c r="T2687" s="989"/>
      <c r="U2687" s="989"/>
      <c r="V2687" s="989"/>
      <c r="W2687" s="989"/>
      <c r="X2687" s="989"/>
      <c r="Y2687" s="989"/>
      <c r="Z2687" s="989"/>
      <c r="AA2687" s="989"/>
      <c r="AB2687" s="989"/>
      <c r="AC2687" s="989"/>
      <c r="AD2687" s="989"/>
      <c r="AE2687" s="989"/>
      <c r="AF2687" s="989"/>
      <c r="AG2687" s="989"/>
      <c r="AH2687" s="989"/>
      <c r="AI2687" s="989"/>
      <c r="AJ2687" s="989"/>
      <c r="AK2687" s="989"/>
      <c r="AL2687" s="989"/>
      <c r="AM2687" s="989"/>
      <c r="AN2687" s="989"/>
      <c r="AO2687" s="989"/>
      <c r="AP2687" s="989"/>
      <c r="AQ2687" s="989"/>
      <c r="AR2687" s="989"/>
      <c r="AS2687" s="989"/>
      <c r="AT2687" s="989"/>
      <c r="AU2687" s="989"/>
      <c r="AV2687" s="989"/>
      <c r="AW2687" s="989"/>
      <c r="AX2687" s="989"/>
      <c r="AY2687" s="989"/>
      <c r="AZ2687" s="989"/>
      <c r="BA2687" s="989"/>
      <c r="BB2687" s="989"/>
      <c r="BC2687" s="989"/>
      <c r="BD2687" s="989"/>
      <c r="BE2687" s="989"/>
      <c r="BF2687" s="989"/>
      <c r="BG2687" s="1001"/>
      <c r="BH2687" s="1002"/>
      <c r="BI2687" s="1002"/>
      <c r="BJ2687" s="1002"/>
      <c r="BK2687" s="1002"/>
      <c r="BL2687" s="1003"/>
      <c r="BM2687" s="477"/>
      <c r="BN2687" s="142"/>
      <c r="CE2687" s="464"/>
      <c r="CF2687" s="464"/>
      <c r="CG2687" s="464"/>
      <c r="CH2687" s="464"/>
      <c r="CI2687" s="464"/>
      <c r="CJ2687" s="464"/>
      <c r="CK2687" s="464"/>
      <c r="CL2687" s="464"/>
      <c r="CM2687" s="464"/>
      <c r="CN2687" s="464"/>
      <c r="CO2687" s="464"/>
      <c r="CP2687" s="464"/>
      <c r="CQ2687" s="464"/>
      <c r="CR2687" s="464"/>
      <c r="CS2687" s="464"/>
      <c r="CT2687" s="464"/>
      <c r="CU2687" s="464"/>
      <c r="CV2687" s="464"/>
      <c r="CW2687" s="464"/>
      <c r="CX2687" s="464"/>
      <c r="CY2687" s="464"/>
      <c r="CZ2687" s="464"/>
      <c r="DA2687" s="464"/>
      <c r="DB2687" s="464"/>
      <c r="DC2687" s="464"/>
      <c r="DD2687" s="464"/>
      <c r="DE2687" s="464"/>
      <c r="DF2687" s="464"/>
      <c r="DG2687" s="464"/>
      <c r="DH2687" s="464"/>
      <c r="DI2687" s="464"/>
      <c r="DJ2687" s="464"/>
      <c r="DK2687" s="464"/>
      <c r="DL2687" s="464"/>
      <c r="DM2687" s="464"/>
      <c r="DN2687" s="464"/>
      <c r="DO2687" s="464"/>
      <c r="DP2687" s="464"/>
      <c r="DQ2687" s="464"/>
      <c r="DR2687" s="464"/>
      <c r="DS2687" s="464"/>
      <c r="DT2687" s="464"/>
      <c r="DU2687" s="464"/>
      <c r="DV2687" s="464"/>
      <c r="DW2687" s="464"/>
      <c r="DX2687" s="464"/>
      <c r="DY2687" s="464"/>
      <c r="DZ2687" s="464"/>
      <c r="EA2687" s="464"/>
      <c r="EB2687" s="464"/>
      <c r="EC2687" s="464"/>
      <c r="ED2687" s="464"/>
      <c r="EE2687" s="464"/>
      <c r="EF2687" s="464"/>
      <c r="EG2687" s="464"/>
      <c r="EH2687" s="464"/>
      <c r="EI2687" s="464"/>
      <c r="EJ2687" s="464"/>
      <c r="EK2687" s="464"/>
      <c r="EL2687" s="464"/>
    </row>
    <row r="2688" spans="1:142" s="391" customFormat="1" ht="12" customHeight="1">
      <c r="A2688" s="392"/>
      <c r="B2688" s="972"/>
      <c r="C2688" s="973"/>
      <c r="D2688" s="974"/>
      <c r="E2688" s="1037"/>
      <c r="F2688" s="1038"/>
      <c r="G2688" s="989"/>
      <c r="H2688" s="989"/>
      <c r="I2688" s="989"/>
      <c r="J2688" s="989"/>
      <c r="K2688" s="989"/>
      <c r="L2688" s="989"/>
      <c r="M2688" s="989"/>
      <c r="N2688" s="989"/>
      <c r="O2688" s="989"/>
      <c r="P2688" s="989"/>
      <c r="Q2688" s="989"/>
      <c r="R2688" s="989"/>
      <c r="S2688" s="989"/>
      <c r="T2688" s="989"/>
      <c r="U2688" s="989"/>
      <c r="V2688" s="989"/>
      <c r="W2688" s="989"/>
      <c r="X2688" s="989"/>
      <c r="Y2688" s="989"/>
      <c r="Z2688" s="989"/>
      <c r="AA2688" s="989"/>
      <c r="AB2688" s="989"/>
      <c r="AC2688" s="989"/>
      <c r="AD2688" s="989"/>
      <c r="AE2688" s="989"/>
      <c r="AF2688" s="989"/>
      <c r="AG2688" s="989"/>
      <c r="AH2688" s="989"/>
      <c r="AI2688" s="989"/>
      <c r="AJ2688" s="989"/>
      <c r="AK2688" s="989"/>
      <c r="AL2688" s="989"/>
      <c r="AM2688" s="989"/>
      <c r="AN2688" s="989"/>
      <c r="AO2688" s="989"/>
      <c r="AP2688" s="989"/>
      <c r="AQ2688" s="989"/>
      <c r="AR2688" s="989"/>
      <c r="AS2688" s="989"/>
      <c r="AT2688" s="989"/>
      <c r="AU2688" s="989"/>
      <c r="AV2688" s="989"/>
      <c r="AW2688" s="989"/>
      <c r="AX2688" s="989"/>
      <c r="AY2688" s="989"/>
      <c r="AZ2688" s="989"/>
      <c r="BA2688" s="989"/>
      <c r="BB2688" s="989"/>
      <c r="BC2688" s="989"/>
      <c r="BD2688" s="989"/>
      <c r="BE2688" s="989"/>
      <c r="BF2688" s="989"/>
      <c r="BG2688" s="1001"/>
      <c r="BH2688" s="1002"/>
      <c r="BI2688" s="1002"/>
      <c r="BJ2688" s="1002"/>
      <c r="BK2688" s="1002"/>
      <c r="BL2688" s="1003"/>
      <c r="BM2688" s="477"/>
      <c r="BN2688" s="142"/>
      <c r="CE2688" s="464"/>
      <c r="CF2688" s="464"/>
      <c r="CG2688" s="464"/>
      <c r="CH2688" s="464"/>
      <c r="CI2688" s="464"/>
      <c r="CJ2688" s="464"/>
      <c r="CK2688" s="464"/>
      <c r="CL2688" s="464"/>
      <c r="CM2688" s="464"/>
      <c r="CN2688" s="464"/>
      <c r="CO2688" s="464"/>
      <c r="CP2688" s="464"/>
      <c r="CQ2688" s="464"/>
      <c r="CR2688" s="464"/>
      <c r="CS2688" s="464"/>
      <c r="CT2688" s="464"/>
      <c r="CU2688" s="464"/>
      <c r="CV2688" s="464"/>
      <c r="CW2688" s="464"/>
      <c r="CX2688" s="464"/>
      <c r="CY2688" s="464"/>
      <c r="CZ2688" s="464"/>
      <c r="DA2688" s="464"/>
      <c r="DB2688" s="464"/>
      <c r="DC2688" s="464"/>
      <c r="DD2688" s="464"/>
      <c r="DE2688" s="464"/>
      <c r="DF2688" s="464"/>
      <c r="DG2688" s="464"/>
      <c r="DH2688" s="464"/>
      <c r="DI2688" s="464"/>
      <c r="DJ2688" s="464"/>
      <c r="DK2688" s="464"/>
      <c r="DL2688" s="464"/>
      <c r="DM2688" s="464"/>
      <c r="DN2688" s="464"/>
      <c r="DO2688" s="464"/>
      <c r="DP2688" s="464"/>
      <c r="DQ2688" s="464"/>
      <c r="DR2688" s="464"/>
      <c r="DS2688" s="464"/>
      <c r="DT2688" s="464"/>
      <c r="DU2688" s="464"/>
      <c r="DV2688" s="464"/>
      <c r="DW2688" s="464"/>
      <c r="DX2688" s="464"/>
      <c r="DY2688" s="464"/>
      <c r="DZ2688" s="464"/>
      <c r="EA2688" s="464"/>
      <c r="EB2688" s="464"/>
      <c r="EC2688" s="464"/>
      <c r="ED2688" s="464"/>
      <c r="EE2688" s="464"/>
      <c r="EF2688" s="464"/>
      <c r="EG2688" s="464"/>
      <c r="EH2688" s="464"/>
      <c r="EI2688" s="464"/>
      <c r="EJ2688" s="464"/>
      <c r="EK2688" s="464"/>
      <c r="EL2688" s="464"/>
    </row>
    <row r="2689" spans="1:142" s="391" customFormat="1" ht="12" customHeight="1">
      <c r="A2689" s="392"/>
      <c r="B2689" s="972"/>
      <c r="C2689" s="973"/>
      <c r="D2689" s="974"/>
      <c r="E2689" s="1035" t="s">
        <v>5</v>
      </c>
      <c r="F2689" s="1036"/>
      <c r="G2689" s="989" t="s">
        <v>957</v>
      </c>
      <c r="H2689" s="989"/>
      <c r="I2689" s="989"/>
      <c r="J2689" s="989"/>
      <c r="K2689" s="989"/>
      <c r="L2689" s="989"/>
      <c r="M2689" s="989"/>
      <c r="N2689" s="989"/>
      <c r="O2689" s="989"/>
      <c r="P2689" s="989"/>
      <c r="Q2689" s="989"/>
      <c r="R2689" s="989"/>
      <c r="S2689" s="989"/>
      <c r="T2689" s="989"/>
      <c r="U2689" s="989"/>
      <c r="V2689" s="989"/>
      <c r="W2689" s="989"/>
      <c r="X2689" s="989"/>
      <c r="Y2689" s="989"/>
      <c r="Z2689" s="989"/>
      <c r="AA2689" s="989"/>
      <c r="AB2689" s="989"/>
      <c r="AC2689" s="989"/>
      <c r="AD2689" s="989"/>
      <c r="AE2689" s="989"/>
      <c r="AF2689" s="989"/>
      <c r="AG2689" s="989"/>
      <c r="AH2689" s="989"/>
      <c r="AI2689" s="989"/>
      <c r="AJ2689" s="989"/>
      <c r="AK2689" s="989"/>
      <c r="AL2689" s="989"/>
      <c r="AM2689" s="989"/>
      <c r="AN2689" s="989"/>
      <c r="AO2689" s="989"/>
      <c r="AP2689" s="989"/>
      <c r="AQ2689" s="989"/>
      <c r="AR2689" s="989"/>
      <c r="AS2689" s="989"/>
      <c r="AT2689" s="989"/>
      <c r="AU2689" s="989"/>
      <c r="AV2689" s="989"/>
      <c r="AW2689" s="989"/>
      <c r="AX2689" s="989"/>
      <c r="AY2689" s="989"/>
      <c r="AZ2689" s="989"/>
      <c r="BA2689" s="989"/>
      <c r="BB2689" s="989"/>
      <c r="BC2689" s="989"/>
      <c r="BD2689" s="989"/>
      <c r="BE2689" s="989"/>
      <c r="BF2689" s="989"/>
      <c r="BG2689" s="1001"/>
      <c r="BH2689" s="1002"/>
      <c r="BI2689" s="1002"/>
      <c r="BJ2689" s="1002"/>
      <c r="BK2689" s="1002"/>
      <c r="BL2689" s="1003"/>
      <c r="BM2689" s="477"/>
      <c r="BN2689" s="142"/>
      <c r="CE2689" s="464"/>
      <c r="CF2689" s="464"/>
      <c r="CG2689" s="464"/>
      <c r="CH2689" s="464"/>
      <c r="CI2689" s="464"/>
      <c r="CJ2689" s="464"/>
      <c r="CK2689" s="464"/>
      <c r="CL2689" s="464"/>
      <c r="CM2689" s="464"/>
      <c r="CN2689" s="464"/>
      <c r="CO2689" s="464"/>
      <c r="CP2689" s="464"/>
      <c r="CQ2689" s="464"/>
      <c r="CR2689" s="464"/>
      <c r="CS2689" s="464"/>
      <c r="CT2689" s="464"/>
      <c r="CU2689" s="464"/>
      <c r="CV2689" s="464"/>
      <c r="CW2689" s="464"/>
      <c r="CX2689" s="464"/>
      <c r="CY2689" s="464"/>
      <c r="CZ2689" s="464"/>
      <c r="DA2689" s="464"/>
      <c r="DB2689" s="464"/>
      <c r="DC2689" s="464"/>
      <c r="DD2689" s="464"/>
      <c r="DE2689" s="464"/>
      <c r="DF2689" s="464"/>
      <c r="DG2689" s="464"/>
      <c r="DH2689" s="464"/>
      <c r="DI2689" s="464"/>
      <c r="DJ2689" s="464"/>
      <c r="DK2689" s="464"/>
      <c r="DL2689" s="464"/>
      <c r="DM2689" s="464"/>
      <c r="DN2689" s="464"/>
      <c r="DO2689" s="464"/>
      <c r="DP2689" s="464"/>
      <c r="DQ2689" s="464"/>
      <c r="DR2689" s="464"/>
      <c r="DS2689" s="464"/>
      <c r="DT2689" s="464"/>
      <c r="DU2689" s="464"/>
      <c r="DV2689" s="464"/>
      <c r="DW2689" s="464"/>
      <c r="DX2689" s="464"/>
      <c r="DY2689" s="464"/>
      <c r="DZ2689" s="464"/>
      <c r="EA2689" s="464"/>
      <c r="EB2689" s="464"/>
      <c r="EC2689" s="464"/>
      <c r="ED2689" s="464"/>
      <c r="EE2689" s="464"/>
      <c r="EF2689" s="464"/>
      <c r="EG2689" s="464"/>
      <c r="EH2689" s="464"/>
      <c r="EI2689" s="464"/>
      <c r="EJ2689" s="464"/>
      <c r="EK2689" s="464"/>
      <c r="EL2689" s="464"/>
    </row>
    <row r="2690" spans="1:142" s="391" customFormat="1" ht="12" customHeight="1">
      <c r="A2690" s="392"/>
      <c r="B2690" s="972"/>
      <c r="C2690" s="973"/>
      <c r="D2690" s="974"/>
      <c r="E2690" s="1035" t="s">
        <v>7</v>
      </c>
      <c r="F2690" s="1036"/>
      <c r="G2690" s="989" t="s">
        <v>958</v>
      </c>
      <c r="H2690" s="989"/>
      <c r="I2690" s="989"/>
      <c r="J2690" s="989"/>
      <c r="K2690" s="989"/>
      <c r="L2690" s="989"/>
      <c r="M2690" s="989"/>
      <c r="N2690" s="989"/>
      <c r="O2690" s="989"/>
      <c r="P2690" s="989"/>
      <c r="Q2690" s="989"/>
      <c r="R2690" s="989"/>
      <c r="S2690" s="989"/>
      <c r="T2690" s="989"/>
      <c r="U2690" s="989"/>
      <c r="V2690" s="989"/>
      <c r="W2690" s="989"/>
      <c r="X2690" s="989"/>
      <c r="Y2690" s="989"/>
      <c r="Z2690" s="989"/>
      <c r="AA2690" s="989"/>
      <c r="AB2690" s="989"/>
      <c r="AC2690" s="989"/>
      <c r="AD2690" s="989"/>
      <c r="AE2690" s="989"/>
      <c r="AF2690" s="989"/>
      <c r="AG2690" s="989"/>
      <c r="AH2690" s="989"/>
      <c r="AI2690" s="989"/>
      <c r="AJ2690" s="989"/>
      <c r="AK2690" s="989"/>
      <c r="AL2690" s="989"/>
      <c r="AM2690" s="989"/>
      <c r="AN2690" s="989"/>
      <c r="AO2690" s="989"/>
      <c r="AP2690" s="989"/>
      <c r="AQ2690" s="989"/>
      <c r="AR2690" s="989"/>
      <c r="AS2690" s="989"/>
      <c r="AT2690" s="989"/>
      <c r="AU2690" s="989"/>
      <c r="AV2690" s="989"/>
      <c r="AW2690" s="989"/>
      <c r="AX2690" s="989"/>
      <c r="AY2690" s="989"/>
      <c r="AZ2690" s="989"/>
      <c r="BA2690" s="989"/>
      <c r="BB2690" s="989"/>
      <c r="BC2690" s="989"/>
      <c r="BD2690" s="989"/>
      <c r="BE2690" s="989"/>
      <c r="BF2690" s="989"/>
      <c r="BG2690" s="1001"/>
      <c r="BH2690" s="1002"/>
      <c r="BI2690" s="1002"/>
      <c r="BJ2690" s="1002"/>
      <c r="BK2690" s="1002"/>
      <c r="BL2690" s="1003"/>
      <c r="BM2690" s="477"/>
      <c r="BN2690" s="142"/>
      <c r="CE2690" s="464"/>
      <c r="CF2690" s="464"/>
      <c r="CG2690" s="464"/>
      <c r="CH2690" s="464"/>
      <c r="CI2690" s="464"/>
      <c r="CJ2690" s="464"/>
      <c r="CK2690" s="464"/>
      <c r="CL2690" s="464"/>
      <c r="CM2690" s="464"/>
      <c r="CN2690" s="464"/>
      <c r="CO2690" s="464"/>
      <c r="CP2690" s="464"/>
      <c r="CQ2690" s="464"/>
      <c r="CR2690" s="464"/>
      <c r="CS2690" s="464"/>
      <c r="CT2690" s="464"/>
      <c r="CU2690" s="464"/>
      <c r="CV2690" s="464"/>
      <c r="CW2690" s="464"/>
      <c r="CX2690" s="464"/>
      <c r="CY2690" s="464"/>
      <c r="CZ2690" s="464"/>
      <c r="DA2690" s="464"/>
      <c r="DB2690" s="464"/>
      <c r="DC2690" s="464"/>
      <c r="DD2690" s="464"/>
      <c r="DE2690" s="464"/>
      <c r="DF2690" s="464"/>
      <c r="DG2690" s="464"/>
      <c r="DH2690" s="464"/>
      <c r="DI2690" s="464"/>
      <c r="DJ2690" s="464"/>
      <c r="DK2690" s="464"/>
      <c r="DL2690" s="464"/>
      <c r="DM2690" s="464"/>
      <c r="DN2690" s="464"/>
      <c r="DO2690" s="464"/>
      <c r="DP2690" s="464"/>
      <c r="DQ2690" s="464"/>
      <c r="DR2690" s="464"/>
      <c r="DS2690" s="464"/>
      <c r="DT2690" s="464"/>
      <c r="DU2690" s="464"/>
      <c r="DV2690" s="464"/>
      <c r="DW2690" s="464"/>
      <c r="DX2690" s="464"/>
      <c r="DY2690" s="464"/>
      <c r="DZ2690" s="464"/>
      <c r="EA2690" s="464"/>
      <c r="EB2690" s="464"/>
      <c r="EC2690" s="464"/>
      <c r="ED2690" s="464"/>
      <c r="EE2690" s="464"/>
      <c r="EF2690" s="464"/>
      <c r="EG2690" s="464"/>
      <c r="EH2690" s="464"/>
      <c r="EI2690" s="464"/>
      <c r="EJ2690" s="464"/>
      <c r="EK2690" s="464"/>
      <c r="EL2690" s="464"/>
    </row>
    <row r="2691" spans="1:142" s="391" customFormat="1" ht="12" customHeight="1">
      <c r="A2691" s="392"/>
      <c r="B2691" s="972"/>
      <c r="C2691" s="973"/>
      <c r="D2691" s="974"/>
      <c r="E2691" s="1037"/>
      <c r="F2691" s="1038"/>
      <c r="G2691" s="989"/>
      <c r="H2691" s="989"/>
      <c r="I2691" s="989"/>
      <c r="J2691" s="989"/>
      <c r="K2691" s="989"/>
      <c r="L2691" s="989"/>
      <c r="M2691" s="989"/>
      <c r="N2691" s="989"/>
      <c r="O2691" s="989"/>
      <c r="P2691" s="989"/>
      <c r="Q2691" s="989"/>
      <c r="R2691" s="989"/>
      <c r="S2691" s="989"/>
      <c r="T2691" s="989"/>
      <c r="U2691" s="989"/>
      <c r="V2691" s="989"/>
      <c r="W2691" s="989"/>
      <c r="X2691" s="989"/>
      <c r="Y2691" s="989"/>
      <c r="Z2691" s="989"/>
      <c r="AA2691" s="989"/>
      <c r="AB2691" s="989"/>
      <c r="AC2691" s="989"/>
      <c r="AD2691" s="989"/>
      <c r="AE2691" s="989"/>
      <c r="AF2691" s="989"/>
      <c r="AG2691" s="989"/>
      <c r="AH2691" s="989"/>
      <c r="AI2691" s="989"/>
      <c r="AJ2691" s="989"/>
      <c r="AK2691" s="989"/>
      <c r="AL2691" s="989"/>
      <c r="AM2691" s="989"/>
      <c r="AN2691" s="989"/>
      <c r="AO2691" s="989"/>
      <c r="AP2691" s="989"/>
      <c r="AQ2691" s="989"/>
      <c r="AR2691" s="989"/>
      <c r="AS2691" s="989"/>
      <c r="AT2691" s="989"/>
      <c r="AU2691" s="989"/>
      <c r="AV2691" s="989"/>
      <c r="AW2691" s="989"/>
      <c r="AX2691" s="989"/>
      <c r="AY2691" s="989"/>
      <c r="AZ2691" s="989"/>
      <c r="BA2691" s="989"/>
      <c r="BB2691" s="989"/>
      <c r="BC2691" s="989"/>
      <c r="BD2691" s="989"/>
      <c r="BE2691" s="989"/>
      <c r="BF2691" s="989"/>
      <c r="BG2691" s="1001"/>
      <c r="BH2691" s="1002"/>
      <c r="BI2691" s="1002"/>
      <c r="BJ2691" s="1002"/>
      <c r="BK2691" s="1002"/>
      <c r="BL2691" s="1003"/>
      <c r="BM2691" s="477"/>
      <c r="BN2691" s="142"/>
      <c r="CE2691" s="464"/>
      <c r="CF2691" s="464"/>
      <c r="CG2691" s="464"/>
      <c r="CH2691" s="464"/>
      <c r="CI2691" s="464"/>
      <c r="CJ2691" s="464"/>
      <c r="CK2691" s="464"/>
      <c r="CL2691" s="464"/>
      <c r="CM2691" s="464"/>
      <c r="CN2691" s="464"/>
      <c r="CO2691" s="464"/>
      <c r="CP2691" s="464"/>
      <c r="CQ2691" s="464"/>
      <c r="CR2691" s="464"/>
      <c r="CS2691" s="464"/>
      <c r="CT2691" s="464"/>
      <c r="CU2691" s="464"/>
      <c r="CV2691" s="464"/>
      <c r="CW2691" s="464"/>
      <c r="CX2691" s="464"/>
      <c r="CY2691" s="464"/>
      <c r="CZ2691" s="464"/>
      <c r="DA2691" s="464"/>
      <c r="DB2691" s="464"/>
      <c r="DC2691" s="464"/>
      <c r="DD2691" s="464"/>
      <c r="DE2691" s="464"/>
      <c r="DF2691" s="464"/>
      <c r="DG2691" s="464"/>
      <c r="DH2691" s="464"/>
      <c r="DI2691" s="464"/>
      <c r="DJ2691" s="464"/>
      <c r="DK2691" s="464"/>
      <c r="DL2691" s="464"/>
      <c r="DM2691" s="464"/>
      <c r="DN2691" s="464"/>
      <c r="DO2691" s="464"/>
      <c r="DP2691" s="464"/>
      <c r="DQ2691" s="464"/>
      <c r="DR2691" s="464"/>
      <c r="DS2691" s="464"/>
      <c r="DT2691" s="464"/>
      <c r="DU2691" s="464"/>
      <c r="DV2691" s="464"/>
      <c r="DW2691" s="464"/>
      <c r="DX2691" s="464"/>
      <c r="DY2691" s="464"/>
      <c r="DZ2691" s="464"/>
      <c r="EA2691" s="464"/>
      <c r="EB2691" s="464"/>
      <c r="EC2691" s="464"/>
      <c r="ED2691" s="464"/>
      <c r="EE2691" s="464"/>
      <c r="EF2691" s="464"/>
      <c r="EG2691" s="464"/>
      <c r="EH2691" s="464"/>
      <c r="EI2691" s="464"/>
      <c r="EJ2691" s="464"/>
      <c r="EK2691" s="464"/>
      <c r="EL2691" s="464"/>
    </row>
    <row r="2692" spans="1:142" s="391" customFormat="1" ht="12" customHeight="1">
      <c r="A2692" s="392"/>
      <c r="B2692" s="972"/>
      <c r="C2692" s="973"/>
      <c r="D2692" s="974"/>
      <c r="E2692" s="1037" t="s">
        <v>8</v>
      </c>
      <c r="F2692" s="1038"/>
      <c r="G2692" s="1028" t="s">
        <v>959</v>
      </c>
      <c r="H2692" s="1028"/>
      <c r="I2692" s="1028"/>
      <c r="J2692" s="1028"/>
      <c r="K2692" s="1028"/>
      <c r="L2692" s="1028"/>
      <c r="M2692" s="1028"/>
      <c r="N2692" s="1028"/>
      <c r="O2692" s="1028"/>
      <c r="P2692" s="1028"/>
      <c r="Q2692" s="1028"/>
      <c r="R2692" s="1028"/>
      <c r="S2692" s="1028"/>
      <c r="T2692" s="1028"/>
      <c r="U2692" s="1028"/>
      <c r="V2692" s="1028"/>
      <c r="W2692" s="1028"/>
      <c r="X2692" s="1028"/>
      <c r="Y2692" s="1028"/>
      <c r="Z2692" s="1028"/>
      <c r="AA2692" s="1028"/>
      <c r="AB2692" s="1028"/>
      <c r="AC2692" s="1028"/>
      <c r="AD2692" s="1028"/>
      <c r="AE2692" s="1028"/>
      <c r="AF2692" s="1028"/>
      <c r="AG2692" s="1028"/>
      <c r="AH2692" s="1028"/>
      <c r="AI2692" s="1028"/>
      <c r="AJ2692" s="1028"/>
      <c r="AK2692" s="1028"/>
      <c r="AL2692" s="1028"/>
      <c r="AM2692" s="1028"/>
      <c r="AN2692" s="1028"/>
      <c r="AO2692" s="1028"/>
      <c r="AP2692" s="1028"/>
      <c r="AQ2692" s="1028"/>
      <c r="AR2692" s="1028"/>
      <c r="AS2692" s="1028"/>
      <c r="AT2692" s="1028"/>
      <c r="AU2692" s="1028"/>
      <c r="AV2692" s="1028"/>
      <c r="AW2692" s="1028"/>
      <c r="AX2692" s="1028"/>
      <c r="AY2692" s="1028"/>
      <c r="AZ2692" s="1028"/>
      <c r="BA2692" s="1028"/>
      <c r="BB2692" s="1028"/>
      <c r="BC2692" s="1028"/>
      <c r="BD2692" s="1028"/>
      <c r="BE2692" s="1028"/>
      <c r="BF2692" s="1028"/>
      <c r="BG2692" s="1001"/>
      <c r="BH2692" s="1002"/>
      <c r="BI2692" s="1002"/>
      <c r="BJ2692" s="1002"/>
      <c r="BK2692" s="1002"/>
      <c r="BL2692" s="1003"/>
      <c r="BM2692" s="477"/>
      <c r="BN2692" s="142"/>
      <c r="CE2692" s="464"/>
      <c r="CF2692" s="464"/>
      <c r="CG2692" s="464"/>
      <c r="CH2692" s="464"/>
      <c r="CI2692" s="464"/>
      <c r="CJ2692" s="464"/>
      <c r="CK2692" s="464"/>
      <c r="CL2692" s="464"/>
      <c r="CM2692" s="464"/>
      <c r="CN2692" s="464"/>
      <c r="CO2692" s="464"/>
      <c r="CP2692" s="464"/>
      <c r="CQ2692" s="464"/>
      <c r="CR2692" s="464"/>
      <c r="CS2692" s="464"/>
      <c r="CT2692" s="464"/>
      <c r="CU2692" s="464"/>
      <c r="CV2692" s="464"/>
      <c r="CW2692" s="464"/>
      <c r="CX2692" s="464"/>
      <c r="CY2692" s="464"/>
      <c r="CZ2692" s="464"/>
      <c r="DA2692" s="464"/>
      <c r="DB2692" s="464"/>
      <c r="DC2692" s="464"/>
      <c r="DD2692" s="464"/>
      <c r="DE2692" s="464"/>
      <c r="DF2692" s="464"/>
      <c r="DG2692" s="464"/>
      <c r="DH2692" s="464"/>
      <c r="DI2692" s="464"/>
      <c r="DJ2692" s="464"/>
      <c r="DK2692" s="464"/>
      <c r="DL2692" s="464"/>
      <c r="DM2692" s="464"/>
      <c r="DN2692" s="464"/>
      <c r="DO2692" s="464"/>
      <c r="DP2692" s="464"/>
      <c r="DQ2692" s="464"/>
      <c r="DR2692" s="464"/>
      <c r="DS2692" s="464"/>
      <c r="DT2692" s="464"/>
      <c r="DU2692" s="464"/>
      <c r="DV2692" s="464"/>
      <c r="DW2692" s="464"/>
      <c r="DX2692" s="464"/>
      <c r="DY2692" s="464"/>
      <c r="DZ2692" s="464"/>
      <c r="EA2692" s="464"/>
      <c r="EB2692" s="464"/>
      <c r="EC2692" s="464"/>
      <c r="ED2692" s="464"/>
      <c r="EE2692" s="464"/>
      <c r="EF2692" s="464"/>
      <c r="EG2692" s="464"/>
      <c r="EH2692" s="464"/>
      <c r="EI2692" s="464"/>
      <c r="EJ2692" s="464"/>
      <c r="EK2692" s="464"/>
      <c r="EL2692" s="464"/>
    </row>
    <row r="2693" spans="1:142" s="464" customFormat="1" ht="4.5" customHeight="1">
      <c r="A2693" s="392"/>
      <c r="B2693" s="975"/>
      <c r="C2693" s="976"/>
      <c r="D2693" s="977"/>
      <c r="E2693" s="1016"/>
      <c r="F2693" s="1017"/>
      <c r="G2693" s="1029"/>
      <c r="H2693" s="1029"/>
      <c r="I2693" s="1029"/>
      <c r="J2693" s="1029"/>
      <c r="K2693" s="1029"/>
      <c r="L2693" s="1029"/>
      <c r="M2693" s="1029"/>
      <c r="N2693" s="1029"/>
      <c r="O2693" s="1029"/>
      <c r="P2693" s="1029"/>
      <c r="Q2693" s="1029"/>
      <c r="R2693" s="1029"/>
      <c r="S2693" s="1029"/>
      <c r="T2693" s="1029"/>
      <c r="U2693" s="1029"/>
      <c r="V2693" s="1029"/>
      <c r="W2693" s="1029"/>
      <c r="X2693" s="1029"/>
      <c r="Y2693" s="1029"/>
      <c r="Z2693" s="1029"/>
      <c r="AA2693" s="1029"/>
      <c r="AB2693" s="1029"/>
      <c r="AC2693" s="1029"/>
      <c r="AD2693" s="1029"/>
      <c r="AE2693" s="1029"/>
      <c r="AF2693" s="1029"/>
      <c r="AG2693" s="1029"/>
      <c r="AH2693" s="1029"/>
      <c r="AI2693" s="1029"/>
      <c r="AJ2693" s="1029"/>
      <c r="AK2693" s="1029"/>
      <c r="AL2693" s="1029"/>
      <c r="AM2693" s="1029"/>
      <c r="AN2693" s="1029"/>
      <c r="AO2693" s="1029"/>
      <c r="AP2693" s="1029"/>
      <c r="AQ2693" s="1029"/>
      <c r="AR2693" s="1029"/>
      <c r="AS2693" s="1029"/>
      <c r="AT2693" s="1029"/>
      <c r="AU2693" s="1029"/>
      <c r="AV2693" s="1029"/>
      <c r="AW2693" s="1029"/>
      <c r="AX2693" s="1029"/>
      <c r="AY2693" s="1029"/>
      <c r="AZ2693" s="1029"/>
      <c r="BA2693" s="1029"/>
      <c r="BB2693" s="1029"/>
      <c r="BC2693" s="1029"/>
      <c r="BD2693" s="1029"/>
      <c r="BE2693" s="1029"/>
      <c r="BF2693" s="1029"/>
      <c r="BG2693" s="1004"/>
      <c r="BH2693" s="1005"/>
      <c r="BI2693" s="1005"/>
      <c r="BJ2693" s="1005"/>
      <c r="BK2693" s="1005"/>
      <c r="BL2693" s="1006"/>
      <c r="BM2693" s="477"/>
      <c r="BN2693" s="142"/>
      <c r="BO2693" s="391"/>
      <c r="BP2693" s="391"/>
      <c r="BQ2693" s="391"/>
      <c r="BR2693" s="391"/>
      <c r="BS2693" s="391"/>
      <c r="BT2693" s="391"/>
      <c r="BU2693" s="391"/>
      <c r="BV2693" s="391"/>
      <c r="BW2693" s="391"/>
      <c r="BX2693" s="391"/>
      <c r="BY2693" s="391"/>
      <c r="BZ2693" s="391"/>
      <c r="CA2693" s="391"/>
      <c r="CB2693" s="391"/>
      <c r="CC2693" s="391"/>
      <c r="CD2693" s="391"/>
      <c r="CG2693" s="466"/>
    </row>
    <row r="2694" spans="1:142" s="464" customFormat="1" ht="12" customHeight="1">
      <c r="A2694" s="389"/>
      <c r="B2694" s="969" t="s">
        <v>42</v>
      </c>
      <c r="C2694" s="970"/>
      <c r="D2694" s="971"/>
      <c r="E2694" s="940" t="s">
        <v>960</v>
      </c>
      <c r="F2694" s="941"/>
      <c r="G2694" s="941"/>
      <c r="H2694" s="941"/>
      <c r="I2694" s="941"/>
      <c r="J2694" s="941"/>
      <c r="K2694" s="941"/>
      <c r="L2694" s="941"/>
      <c r="M2694" s="941"/>
      <c r="N2694" s="941"/>
      <c r="O2694" s="941"/>
      <c r="P2694" s="941"/>
      <c r="Q2694" s="941"/>
      <c r="R2694" s="941"/>
      <c r="S2694" s="941"/>
      <c r="T2694" s="941"/>
      <c r="U2694" s="941"/>
      <c r="V2694" s="941"/>
      <c r="W2694" s="941"/>
      <c r="X2694" s="941"/>
      <c r="Y2694" s="941"/>
      <c r="Z2694" s="941"/>
      <c r="AA2694" s="941"/>
      <c r="AB2694" s="941"/>
      <c r="AC2694" s="941"/>
      <c r="AD2694" s="941"/>
      <c r="AE2694" s="941"/>
      <c r="AF2694" s="941"/>
      <c r="AG2694" s="941"/>
      <c r="AH2694" s="941"/>
      <c r="AI2694" s="941"/>
      <c r="AJ2694" s="941"/>
      <c r="AK2694" s="941"/>
      <c r="AL2694" s="941"/>
      <c r="AM2694" s="941"/>
      <c r="AN2694" s="941"/>
      <c r="AO2694" s="941"/>
      <c r="AP2694" s="941"/>
      <c r="AQ2694" s="941"/>
      <c r="AR2694" s="941"/>
      <c r="AS2694" s="941"/>
      <c r="AT2694" s="941"/>
      <c r="AU2694" s="941"/>
      <c r="AV2694" s="941"/>
      <c r="AW2694" s="941"/>
      <c r="AX2694" s="941"/>
      <c r="AY2694" s="941"/>
      <c r="AZ2694" s="941"/>
      <c r="BA2694" s="941"/>
      <c r="BB2694" s="941"/>
      <c r="BC2694" s="941"/>
      <c r="BD2694" s="941"/>
      <c r="BE2694" s="941"/>
      <c r="BF2694" s="941"/>
      <c r="BG2694" s="998"/>
      <c r="BH2694" s="999"/>
      <c r="BI2694" s="999"/>
      <c r="BJ2694" s="999"/>
      <c r="BK2694" s="999"/>
      <c r="BL2694" s="1000"/>
      <c r="BM2694" s="477"/>
      <c r="BN2694" s="89"/>
      <c r="BO2694" s="391"/>
      <c r="BP2694" s="391"/>
      <c r="BQ2694" s="391"/>
      <c r="BR2694" s="391"/>
      <c r="BS2694" s="391"/>
      <c r="BT2694" s="391"/>
      <c r="BU2694" s="391"/>
      <c r="BV2694" s="391"/>
      <c r="BW2694" s="391"/>
      <c r="BX2694" s="391"/>
      <c r="BY2694" s="391"/>
      <c r="BZ2694" s="391"/>
      <c r="CA2694" s="391"/>
      <c r="CB2694" s="391"/>
      <c r="CC2694" s="391"/>
    </row>
    <row r="2695" spans="1:142" s="801" customFormat="1" ht="12" customHeight="1">
      <c r="A2695" s="389"/>
      <c r="B2695" s="972"/>
      <c r="C2695" s="973"/>
      <c r="D2695" s="974"/>
      <c r="E2695" s="943"/>
      <c r="F2695" s="944"/>
      <c r="G2695" s="944"/>
      <c r="H2695" s="944"/>
      <c r="I2695" s="944"/>
      <c r="J2695" s="944"/>
      <c r="K2695" s="944"/>
      <c r="L2695" s="944"/>
      <c r="M2695" s="944"/>
      <c r="N2695" s="944"/>
      <c r="O2695" s="944"/>
      <c r="P2695" s="944"/>
      <c r="Q2695" s="944"/>
      <c r="R2695" s="944"/>
      <c r="S2695" s="944"/>
      <c r="T2695" s="944"/>
      <c r="U2695" s="944"/>
      <c r="V2695" s="944"/>
      <c r="W2695" s="944"/>
      <c r="X2695" s="944"/>
      <c r="Y2695" s="944"/>
      <c r="Z2695" s="944"/>
      <c r="AA2695" s="944"/>
      <c r="AB2695" s="944"/>
      <c r="AC2695" s="944"/>
      <c r="AD2695" s="944"/>
      <c r="AE2695" s="944"/>
      <c r="AF2695" s="944"/>
      <c r="AG2695" s="944"/>
      <c r="AH2695" s="944"/>
      <c r="AI2695" s="944"/>
      <c r="AJ2695" s="944"/>
      <c r="AK2695" s="944"/>
      <c r="AL2695" s="944"/>
      <c r="AM2695" s="944"/>
      <c r="AN2695" s="944"/>
      <c r="AO2695" s="944"/>
      <c r="AP2695" s="944"/>
      <c r="AQ2695" s="944"/>
      <c r="AR2695" s="944"/>
      <c r="AS2695" s="944"/>
      <c r="AT2695" s="944"/>
      <c r="AU2695" s="944"/>
      <c r="AV2695" s="944"/>
      <c r="AW2695" s="944"/>
      <c r="AX2695" s="944"/>
      <c r="AY2695" s="944"/>
      <c r="AZ2695" s="944"/>
      <c r="BA2695" s="944"/>
      <c r="BB2695" s="944"/>
      <c r="BC2695" s="944"/>
      <c r="BD2695" s="944"/>
      <c r="BE2695" s="944"/>
      <c r="BF2695" s="944"/>
      <c r="BG2695" s="1001"/>
      <c r="BH2695" s="1002"/>
      <c r="BI2695" s="1002"/>
      <c r="BJ2695" s="1002"/>
      <c r="BK2695" s="1002"/>
      <c r="BL2695" s="1003"/>
      <c r="BM2695" s="477"/>
      <c r="BN2695" s="89"/>
      <c r="BO2695" s="391"/>
      <c r="BP2695" s="391"/>
      <c r="BQ2695" s="391"/>
      <c r="BR2695" s="391"/>
      <c r="BS2695" s="391"/>
      <c r="BT2695" s="391"/>
      <c r="BU2695" s="391"/>
      <c r="BV2695" s="391"/>
      <c r="BW2695" s="391"/>
      <c r="BX2695" s="391"/>
      <c r="BY2695" s="391"/>
      <c r="BZ2695" s="391"/>
      <c r="CA2695" s="391"/>
      <c r="CB2695" s="391"/>
      <c r="CC2695" s="391"/>
    </row>
    <row r="2696" spans="1:142" s="464" customFormat="1" ht="12" customHeight="1">
      <c r="A2696" s="389"/>
      <c r="B2696" s="972"/>
      <c r="C2696" s="973"/>
      <c r="D2696" s="974"/>
      <c r="E2696" s="943"/>
      <c r="F2696" s="944"/>
      <c r="G2696" s="944"/>
      <c r="H2696" s="944"/>
      <c r="I2696" s="944"/>
      <c r="J2696" s="944"/>
      <c r="K2696" s="944"/>
      <c r="L2696" s="944"/>
      <c r="M2696" s="944"/>
      <c r="N2696" s="944"/>
      <c r="O2696" s="944"/>
      <c r="P2696" s="944"/>
      <c r="Q2696" s="944"/>
      <c r="R2696" s="944"/>
      <c r="S2696" s="944"/>
      <c r="T2696" s="944"/>
      <c r="U2696" s="944"/>
      <c r="V2696" s="944"/>
      <c r="W2696" s="944"/>
      <c r="X2696" s="944"/>
      <c r="Y2696" s="944"/>
      <c r="Z2696" s="944"/>
      <c r="AA2696" s="944"/>
      <c r="AB2696" s="944"/>
      <c r="AC2696" s="944"/>
      <c r="AD2696" s="944"/>
      <c r="AE2696" s="944"/>
      <c r="AF2696" s="944"/>
      <c r="AG2696" s="944"/>
      <c r="AH2696" s="944"/>
      <c r="AI2696" s="944"/>
      <c r="AJ2696" s="944"/>
      <c r="AK2696" s="944"/>
      <c r="AL2696" s="944"/>
      <c r="AM2696" s="944"/>
      <c r="AN2696" s="944"/>
      <c r="AO2696" s="944"/>
      <c r="AP2696" s="944"/>
      <c r="AQ2696" s="944"/>
      <c r="AR2696" s="944"/>
      <c r="AS2696" s="944"/>
      <c r="AT2696" s="944"/>
      <c r="AU2696" s="944"/>
      <c r="AV2696" s="944"/>
      <c r="AW2696" s="944"/>
      <c r="AX2696" s="944"/>
      <c r="AY2696" s="944"/>
      <c r="AZ2696" s="944"/>
      <c r="BA2696" s="944"/>
      <c r="BB2696" s="944"/>
      <c r="BC2696" s="944"/>
      <c r="BD2696" s="944"/>
      <c r="BE2696" s="944"/>
      <c r="BF2696" s="944"/>
      <c r="BG2696" s="1001"/>
      <c r="BH2696" s="1002"/>
      <c r="BI2696" s="1002"/>
      <c r="BJ2696" s="1002"/>
      <c r="BK2696" s="1002"/>
      <c r="BL2696" s="1003"/>
      <c r="BM2696" s="477"/>
      <c r="BN2696" s="89"/>
      <c r="BO2696" s="391"/>
      <c r="BP2696" s="391"/>
      <c r="BQ2696" s="391"/>
      <c r="BR2696" s="391"/>
      <c r="BS2696" s="391"/>
      <c r="BT2696" s="391"/>
      <c r="BU2696" s="391"/>
      <c r="BV2696" s="391"/>
      <c r="BW2696" s="391"/>
      <c r="BX2696" s="391"/>
      <c r="BY2696" s="391"/>
      <c r="BZ2696" s="391"/>
      <c r="CA2696" s="391"/>
      <c r="CB2696" s="391"/>
      <c r="CC2696" s="391"/>
    </row>
    <row r="2697" spans="1:142" s="464" customFormat="1" ht="12" customHeight="1">
      <c r="A2697" s="389"/>
      <c r="B2697" s="975"/>
      <c r="C2697" s="976"/>
      <c r="D2697" s="977"/>
      <c r="E2697" s="946"/>
      <c r="F2697" s="947"/>
      <c r="G2697" s="947"/>
      <c r="H2697" s="947"/>
      <c r="I2697" s="947"/>
      <c r="J2697" s="947"/>
      <c r="K2697" s="947"/>
      <c r="L2697" s="947"/>
      <c r="M2697" s="947"/>
      <c r="N2697" s="947"/>
      <c r="O2697" s="947"/>
      <c r="P2697" s="947"/>
      <c r="Q2697" s="947"/>
      <c r="R2697" s="947"/>
      <c r="S2697" s="947"/>
      <c r="T2697" s="947"/>
      <c r="U2697" s="947"/>
      <c r="V2697" s="947"/>
      <c r="W2697" s="947"/>
      <c r="X2697" s="947"/>
      <c r="Y2697" s="947"/>
      <c r="Z2697" s="947"/>
      <c r="AA2697" s="947"/>
      <c r="AB2697" s="947"/>
      <c r="AC2697" s="947"/>
      <c r="AD2697" s="947"/>
      <c r="AE2697" s="947"/>
      <c r="AF2697" s="947"/>
      <c r="AG2697" s="947"/>
      <c r="AH2697" s="947"/>
      <c r="AI2697" s="947"/>
      <c r="AJ2697" s="947"/>
      <c r="AK2697" s="947"/>
      <c r="AL2697" s="947"/>
      <c r="AM2697" s="947"/>
      <c r="AN2697" s="947"/>
      <c r="AO2697" s="947"/>
      <c r="AP2697" s="947"/>
      <c r="AQ2697" s="947"/>
      <c r="AR2697" s="947"/>
      <c r="AS2697" s="947"/>
      <c r="AT2697" s="947"/>
      <c r="AU2697" s="947"/>
      <c r="AV2697" s="947"/>
      <c r="AW2697" s="947"/>
      <c r="AX2697" s="947"/>
      <c r="AY2697" s="947"/>
      <c r="AZ2697" s="947"/>
      <c r="BA2697" s="947"/>
      <c r="BB2697" s="947"/>
      <c r="BC2697" s="947"/>
      <c r="BD2697" s="947"/>
      <c r="BE2697" s="947"/>
      <c r="BF2697" s="947"/>
      <c r="BG2697" s="1004"/>
      <c r="BH2697" s="1005"/>
      <c r="BI2697" s="1005"/>
      <c r="BJ2697" s="1005"/>
      <c r="BK2697" s="1005"/>
      <c r="BL2697" s="1006"/>
      <c r="BM2697" s="477"/>
      <c r="BN2697" s="89"/>
      <c r="BO2697" s="391"/>
      <c r="BP2697" s="391"/>
      <c r="BQ2697" s="391"/>
      <c r="BR2697" s="391"/>
      <c r="BS2697" s="391"/>
      <c r="BT2697" s="391"/>
      <c r="BU2697" s="391"/>
      <c r="BV2697" s="391"/>
      <c r="BW2697" s="391"/>
      <c r="BX2697" s="391"/>
      <c r="BY2697" s="391"/>
      <c r="BZ2697" s="391"/>
      <c r="CA2697" s="391"/>
      <c r="CB2697" s="391"/>
      <c r="CC2697" s="391"/>
    </row>
    <row r="2698" spans="1:142" s="464" customFormat="1" ht="12.6" customHeight="1">
      <c r="A2698" s="389"/>
      <c r="B2698" s="969" t="s">
        <v>43</v>
      </c>
      <c r="C2698" s="970"/>
      <c r="D2698" s="971"/>
      <c r="E2698" s="940" t="s">
        <v>1472</v>
      </c>
      <c r="F2698" s="941"/>
      <c r="G2698" s="941"/>
      <c r="H2698" s="941"/>
      <c r="I2698" s="941"/>
      <c r="J2698" s="941"/>
      <c r="K2698" s="941"/>
      <c r="L2698" s="941"/>
      <c r="M2698" s="941"/>
      <c r="N2698" s="941"/>
      <c r="O2698" s="941"/>
      <c r="P2698" s="941"/>
      <c r="Q2698" s="941"/>
      <c r="R2698" s="941"/>
      <c r="S2698" s="941"/>
      <c r="T2698" s="941"/>
      <c r="U2698" s="941"/>
      <c r="V2698" s="941"/>
      <c r="W2698" s="941"/>
      <c r="X2698" s="941"/>
      <c r="Y2698" s="941"/>
      <c r="Z2698" s="941"/>
      <c r="AA2698" s="941"/>
      <c r="AB2698" s="941"/>
      <c r="AC2698" s="941"/>
      <c r="AD2698" s="941"/>
      <c r="AE2698" s="941"/>
      <c r="AF2698" s="941"/>
      <c r="AG2698" s="941"/>
      <c r="AH2698" s="941"/>
      <c r="AI2698" s="941"/>
      <c r="AJ2698" s="941"/>
      <c r="AK2698" s="941"/>
      <c r="AL2698" s="941"/>
      <c r="AM2698" s="941"/>
      <c r="AN2698" s="941"/>
      <c r="AO2698" s="941"/>
      <c r="AP2698" s="941"/>
      <c r="AQ2698" s="941"/>
      <c r="AR2698" s="941"/>
      <c r="AS2698" s="941"/>
      <c r="AT2698" s="941"/>
      <c r="AU2698" s="941"/>
      <c r="AV2698" s="941"/>
      <c r="AW2698" s="941"/>
      <c r="AX2698" s="941"/>
      <c r="AY2698" s="941"/>
      <c r="AZ2698" s="941"/>
      <c r="BA2698" s="941"/>
      <c r="BB2698" s="941"/>
      <c r="BC2698" s="941"/>
      <c r="BD2698" s="941"/>
      <c r="BE2698" s="941"/>
      <c r="BF2698" s="941"/>
      <c r="BG2698" s="998"/>
      <c r="BH2698" s="999"/>
      <c r="BI2698" s="999"/>
      <c r="BJ2698" s="999"/>
      <c r="BK2698" s="999"/>
      <c r="BL2698" s="1000"/>
      <c r="BM2698" s="477"/>
      <c r="BN2698" s="89"/>
      <c r="BO2698" s="391"/>
      <c r="BP2698" s="391"/>
      <c r="BQ2698" s="391"/>
      <c r="BR2698" s="391"/>
      <c r="BS2698" s="391"/>
      <c r="BT2698" s="391"/>
      <c r="BU2698" s="391"/>
      <c r="BV2698" s="391"/>
      <c r="BW2698" s="391"/>
      <c r="BX2698" s="391"/>
      <c r="BY2698" s="391"/>
      <c r="BZ2698" s="391"/>
      <c r="CA2698" s="391"/>
      <c r="CB2698" s="391"/>
      <c r="CC2698" s="391"/>
    </row>
    <row r="2699" spans="1:142" s="801" customFormat="1" ht="12.6" customHeight="1">
      <c r="A2699" s="389"/>
      <c r="B2699" s="972"/>
      <c r="C2699" s="973"/>
      <c r="D2699" s="974"/>
      <c r="E2699" s="943"/>
      <c r="F2699" s="944"/>
      <c r="G2699" s="944"/>
      <c r="H2699" s="944"/>
      <c r="I2699" s="944"/>
      <c r="J2699" s="944"/>
      <c r="K2699" s="944"/>
      <c r="L2699" s="944"/>
      <c r="M2699" s="944"/>
      <c r="N2699" s="944"/>
      <c r="O2699" s="944"/>
      <c r="P2699" s="944"/>
      <c r="Q2699" s="944"/>
      <c r="R2699" s="944"/>
      <c r="S2699" s="944"/>
      <c r="T2699" s="944"/>
      <c r="U2699" s="944"/>
      <c r="V2699" s="944"/>
      <c r="W2699" s="944"/>
      <c r="X2699" s="944"/>
      <c r="Y2699" s="944"/>
      <c r="Z2699" s="944"/>
      <c r="AA2699" s="944"/>
      <c r="AB2699" s="944"/>
      <c r="AC2699" s="944"/>
      <c r="AD2699" s="944"/>
      <c r="AE2699" s="944"/>
      <c r="AF2699" s="944"/>
      <c r="AG2699" s="944"/>
      <c r="AH2699" s="944"/>
      <c r="AI2699" s="944"/>
      <c r="AJ2699" s="944"/>
      <c r="AK2699" s="944"/>
      <c r="AL2699" s="944"/>
      <c r="AM2699" s="944"/>
      <c r="AN2699" s="944"/>
      <c r="AO2699" s="944"/>
      <c r="AP2699" s="944"/>
      <c r="AQ2699" s="944"/>
      <c r="AR2699" s="944"/>
      <c r="AS2699" s="944"/>
      <c r="AT2699" s="944"/>
      <c r="AU2699" s="944"/>
      <c r="AV2699" s="944"/>
      <c r="AW2699" s="944"/>
      <c r="AX2699" s="944"/>
      <c r="AY2699" s="944"/>
      <c r="AZ2699" s="944"/>
      <c r="BA2699" s="944"/>
      <c r="BB2699" s="944"/>
      <c r="BC2699" s="944"/>
      <c r="BD2699" s="944"/>
      <c r="BE2699" s="944"/>
      <c r="BF2699" s="944"/>
      <c r="BG2699" s="1001"/>
      <c r="BH2699" s="1002"/>
      <c r="BI2699" s="1002"/>
      <c r="BJ2699" s="1002"/>
      <c r="BK2699" s="1002"/>
      <c r="BL2699" s="1003"/>
      <c r="BM2699" s="477"/>
      <c r="BN2699" s="89"/>
      <c r="BO2699" s="391"/>
      <c r="BP2699" s="391"/>
      <c r="BQ2699" s="391"/>
      <c r="BR2699" s="391"/>
      <c r="BS2699" s="391"/>
      <c r="BT2699" s="391"/>
      <c r="BU2699" s="391"/>
      <c r="BV2699" s="391"/>
      <c r="BW2699" s="391"/>
      <c r="BX2699" s="391"/>
      <c r="BY2699" s="391"/>
      <c r="BZ2699" s="391"/>
      <c r="CA2699" s="391"/>
      <c r="CB2699" s="391"/>
      <c r="CC2699" s="391"/>
    </row>
    <row r="2700" spans="1:142" s="464" customFormat="1" ht="12.6" customHeight="1">
      <c r="A2700" s="389"/>
      <c r="B2700" s="975"/>
      <c r="C2700" s="976"/>
      <c r="D2700" s="977"/>
      <c r="E2700" s="946"/>
      <c r="F2700" s="947"/>
      <c r="G2700" s="947"/>
      <c r="H2700" s="947"/>
      <c r="I2700" s="947"/>
      <c r="J2700" s="947"/>
      <c r="K2700" s="947"/>
      <c r="L2700" s="947"/>
      <c r="M2700" s="947"/>
      <c r="N2700" s="947"/>
      <c r="O2700" s="947"/>
      <c r="P2700" s="947"/>
      <c r="Q2700" s="947"/>
      <c r="R2700" s="947"/>
      <c r="S2700" s="947"/>
      <c r="T2700" s="947"/>
      <c r="U2700" s="947"/>
      <c r="V2700" s="947"/>
      <c r="W2700" s="947"/>
      <c r="X2700" s="947"/>
      <c r="Y2700" s="947"/>
      <c r="Z2700" s="947"/>
      <c r="AA2700" s="947"/>
      <c r="AB2700" s="947"/>
      <c r="AC2700" s="947"/>
      <c r="AD2700" s="947"/>
      <c r="AE2700" s="947"/>
      <c r="AF2700" s="947"/>
      <c r="AG2700" s="947"/>
      <c r="AH2700" s="947"/>
      <c r="AI2700" s="947"/>
      <c r="AJ2700" s="947"/>
      <c r="AK2700" s="947"/>
      <c r="AL2700" s="947"/>
      <c r="AM2700" s="947"/>
      <c r="AN2700" s="947"/>
      <c r="AO2700" s="947"/>
      <c r="AP2700" s="947"/>
      <c r="AQ2700" s="947"/>
      <c r="AR2700" s="947"/>
      <c r="AS2700" s="947"/>
      <c r="AT2700" s="947"/>
      <c r="AU2700" s="947"/>
      <c r="AV2700" s="947"/>
      <c r="AW2700" s="947"/>
      <c r="AX2700" s="947"/>
      <c r="AY2700" s="947"/>
      <c r="AZ2700" s="947"/>
      <c r="BA2700" s="947"/>
      <c r="BB2700" s="947"/>
      <c r="BC2700" s="947"/>
      <c r="BD2700" s="947"/>
      <c r="BE2700" s="947"/>
      <c r="BF2700" s="947"/>
      <c r="BG2700" s="1004"/>
      <c r="BH2700" s="1005"/>
      <c r="BI2700" s="1005"/>
      <c r="BJ2700" s="1005"/>
      <c r="BK2700" s="1005"/>
      <c r="BL2700" s="1006"/>
      <c r="BM2700" s="477"/>
      <c r="BN2700" s="89"/>
      <c r="BO2700" s="391"/>
      <c r="BP2700" s="391"/>
      <c r="BQ2700" s="391"/>
      <c r="BR2700" s="391"/>
      <c r="BS2700" s="391"/>
      <c r="BT2700" s="391"/>
      <c r="BU2700" s="391"/>
      <c r="BV2700" s="391"/>
      <c r="BW2700" s="391"/>
      <c r="BX2700" s="391"/>
      <c r="BY2700" s="391"/>
      <c r="BZ2700" s="391"/>
      <c r="CA2700" s="391"/>
      <c r="CB2700" s="391"/>
      <c r="CC2700" s="391"/>
    </row>
    <row r="2701" spans="1:142" s="464" customFormat="1" ht="9.75" customHeight="1">
      <c r="A2701" s="389"/>
      <c r="B2701" s="969" t="s">
        <v>44</v>
      </c>
      <c r="C2701" s="970"/>
      <c r="D2701" s="971"/>
      <c r="E2701" s="881" t="s">
        <v>1581</v>
      </c>
      <c r="F2701" s="882"/>
      <c r="G2701" s="882"/>
      <c r="H2701" s="882"/>
      <c r="I2701" s="882"/>
      <c r="J2701" s="882"/>
      <c r="K2701" s="882"/>
      <c r="L2701" s="882"/>
      <c r="M2701" s="882"/>
      <c r="N2701" s="882"/>
      <c r="O2701" s="882"/>
      <c r="P2701" s="882"/>
      <c r="Q2701" s="882"/>
      <c r="R2701" s="882"/>
      <c r="S2701" s="882"/>
      <c r="T2701" s="882"/>
      <c r="U2701" s="882"/>
      <c r="V2701" s="882"/>
      <c r="W2701" s="882"/>
      <c r="X2701" s="882"/>
      <c r="Y2701" s="882"/>
      <c r="Z2701" s="882"/>
      <c r="AA2701" s="882"/>
      <c r="AB2701" s="882"/>
      <c r="AC2701" s="882"/>
      <c r="AD2701" s="882"/>
      <c r="AE2701" s="882"/>
      <c r="AF2701" s="882"/>
      <c r="AG2701" s="882"/>
      <c r="AH2701" s="882"/>
      <c r="AI2701" s="882"/>
      <c r="AJ2701" s="882"/>
      <c r="AK2701" s="882"/>
      <c r="AL2701" s="882"/>
      <c r="AM2701" s="882"/>
      <c r="AN2701" s="882"/>
      <c r="AO2701" s="882"/>
      <c r="AP2701" s="882"/>
      <c r="AQ2701" s="882"/>
      <c r="AR2701" s="882"/>
      <c r="AS2701" s="882"/>
      <c r="AT2701" s="882"/>
      <c r="AU2701" s="882"/>
      <c r="AV2701" s="882"/>
      <c r="AW2701" s="882"/>
      <c r="AX2701" s="882"/>
      <c r="AY2701" s="882"/>
      <c r="AZ2701" s="882"/>
      <c r="BA2701" s="882"/>
      <c r="BB2701" s="882"/>
      <c r="BC2701" s="882"/>
      <c r="BD2701" s="882"/>
      <c r="BE2701" s="882"/>
      <c r="BF2701" s="882"/>
      <c r="BG2701" s="1007"/>
      <c r="BH2701" s="1008"/>
      <c r="BI2701" s="1008"/>
      <c r="BJ2701" s="1008"/>
      <c r="BK2701" s="1008"/>
      <c r="BL2701" s="1009"/>
      <c r="BM2701" s="477"/>
      <c r="BN2701" s="89"/>
      <c r="BO2701" s="391"/>
      <c r="BP2701" s="391"/>
      <c r="BQ2701" s="391"/>
      <c r="BR2701" s="391"/>
      <c r="BS2701" s="391"/>
      <c r="BT2701" s="391"/>
      <c r="BU2701" s="391"/>
      <c r="BV2701" s="391"/>
      <c r="BW2701" s="391"/>
      <c r="BX2701" s="391"/>
      <c r="BY2701" s="391"/>
      <c r="BZ2701" s="391"/>
      <c r="CA2701" s="391"/>
      <c r="CB2701" s="391"/>
      <c r="CC2701" s="391"/>
    </row>
    <row r="2702" spans="1:142" s="464" customFormat="1" ht="9.75" customHeight="1">
      <c r="A2702" s="389"/>
      <c r="B2702" s="972"/>
      <c r="C2702" s="973"/>
      <c r="D2702" s="974"/>
      <c r="E2702" s="1027"/>
      <c r="F2702" s="886"/>
      <c r="G2702" s="886"/>
      <c r="H2702" s="886"/>
      <c r="I2702" s="886"/>
      <c r="J2702" s="886"/>
      <c r="K2702" s="886"/>
      <c r="L2702" s="886"/>
      <c r="M2702" s="886"/>
      <c r="N2702" s="886"/>
      <c r="O2702" s="886"/>
      <c r="P2702" s="886"/>
      <c r="Q2702" s="886"/>
      <c r="R2702" s="886"/>
      <c r="S2702" s="886"/>
      <c r="T2702" s="886"/>
      <c r="U2702" s="886"/>
      <c r="V2702" s="886"/>
      <c r="W2702" s="886"/>
      <c r="X2702" s="886"/>
      <c r="Y2702" s="886"/>
      <c r="Z2702" s="886"/>
      <c r="AA2702" s="886"/>
      <c r="AB2702" s="886"/>
      <c r="AC2702" s="886"/>
      <c r="AD2702" s="886"/>
      <c r="AE2702" s="886"/>
      <c r="AF2702" s="886"/>
      <c r="AG2702" s="886"/>
      <c r="AH2702" s="886"/>
      <c r="AI2702" s="886"/>
      <c r="AJ2702" s="886"/>
      <c r="AK2702" s="886"/>
      <c r="AL2702" s="886"/>
      <c r="AM2702" s="886"/>
      <c r="AN2702" s="886"/>
      <c r="AO2702" s="886"/>
      <c r="AP2702" s="886"/>
      <c r="AQ2702" s="886"/>
      <c r="AR2702" s="886"/>
      <c r="AS2702" s="886"/>
      <c r="AT2702" s="886"/>
      <c r="AU2702" s="886"/>
      <c r="AV2702" s="886"/>
      <c r="AW2702" s="886"/>
      <c r="AX2702" s="886"/>
      <c r="AY2702" s="886"/>
      <c r="AZ2702" s="886"/>
      <c r="BA2702" s="886"/>
      <c r="BB2702" s="886"/>
      <c r="BC2702" s="886"/>
      <c r="BD2702" s="886"/>
      <c r="BE2702" s="886"/>
      <c r="BF2702" s="886"/>
      <c r="BG2702" s="1010"/>
      <c r="BH2702" s="1011"/>
      <c r="BI2702" s="1011"/>
      <c r="BJ2702" s="1011"/>
      <c r="BK2702" s="1011"/>
      <c r="BL2702" s="1012"/>
      <c r="BM2702" s="477"/>
      <c r="BN2702" s="89"/>
      <c r="BO2702" s="391"/>
      <c r="BP2702" s="391"/>
      <c r="BQ2702" s="391"/>
      <c r="BR2702" s="391"/>
      <c r="BS2702" s="391"/>
      <c r="BT2702" s="391"/>
      <c r="BU2702" s="391"/>
      <c r="BV2702" s="391"/>
      <c r="BW2702" s="391"/>
      <c r="BX2702" s="391"/>
      <c r="BY2702" s="391"/>
      <c r="BZ2702" s="391"/>
      <c r="CA2702" s="391"/>
      <c r="CB2702" s="391"/>
      <c r="CC2702" s="391"/>
    </row>
    <row r="2703" spans="1:142" s="464" customFormat="1" ht="9.75" customHeight="1">
      <c r="A2703" s="389"/>
      <c r="B2703" s="972"/>
      <c r="C2703" s="973"/>
      <c r="D2703" s="974"/>
      <c r="E2703" s="1027"/>
      <c r="F2703" s="886"/>
      <c r="G2703" s="886"/>
      <c r="H2703" s="886"/>
      <c r="I2703" s="886"/>
      <c r="J2703" s="886"/>
      <c r="K2703" s="886"/>
      <c r="L2703" s="886"/>
      <c r="M2703" s="886"/>
      <c r="N2703" s="886"/>
      <c r="O2703" s="886"/>
      <c r="P2703" s="886"/>
      <c r="Q2703" s="886"/>
      <c r="R2703" s="886"/>
      <c r="S2703" s="886"/>
      <c r="T2703" s="886"/>
      <c r="U2703" s="886"/>
      <c r="V2703" s="886"/>
      <c r="W2703" s="886"/>
      <c r="X2703" s="886"/>
      <c r="Y2703" s="886"/>
      <c r="Z2703" s="886"/>
      <c r="AA2703" s="886"/>
      <c r="AB2703" s="886"/>
      <c r="AC2703" s="886"/>
      <c r="AD2703" s="886"/>
      <c r="AE2703" s="886"/>
      <c r="AF2703" s="886"/>
      <c r="AG2703" s="886"/>
      <c r="AH2703" s="886"/>
      <c r="AI2703" s="886"/>
      <c r="AJ2703" s="886"/>
      <c r="AK2703" s="886"/>
      <c r="AL2703" s="886"/>
      <c r="AM2703" s="886"/>
      <c r="AN2703" s="886"/>
      <c r="AO2703" s="886"/>
      <c r="AP2703" s="886"/>
      <c r="AQ2703" s="886"/>
      <c r="AR2703" s="886"/>
      <c r="AS2703" s="886"/>
      <c r="AT2703" s="886"/>
      <c r="AU2703" s="886"/>
      <c r="AV2703" s="886"/>
      <c r="AW2703" s="886"/>
      <c r="AX2703" s="886"/>
      <c r="AY2703" s="886"/>
      <c r="AZ2703" s="886"/>
      <c r="BA2703" s="886"/>
      <c r="BB2703" s="886"/>
      <c r="BC2703" s="886"/>
      <c r="BD2703" s="886"/>
      <c r="BE2703" s="886"/>
      <c r="BF2703" s="886"/>
      <c r="BG2703" s="1010"/>
      <c r="BH2703" s="1011"/>
      <c r="BI2703" s="1011"/>
      <c r="BJ2703" s="1011"/>
      <c r="BK2703" s="1011"/>
      <c r="BL2703" s="1012"/>
      <c r="BM2703" s="477"/>
      <c r="BN2703" s="89"/>
      <c r="BO2703" s="391"/>
      <c r="BP2703" s="391"/>
      <c r="BQ2703" s="391"/>
      <c r="BR2703" s="391"/>
      <c r="BS2703" s="391"/>
      <c r="BT2703" s="391"/>
      <c r="BU2703" s="391"/>
      <c r="BV2703" s="391"/>
      <c r="BW2703" s="391"/>
      <c r="BX2703" s="391"/>
      <c r="BY2703" s="391"/>
      <c r="BZ2703" s="391"/>
      <c r="CA2703" s="391"/>
      <c r="CB2703" s="391"/>
      <c r="CC2703" s="391"/>
    </row>
    <row r="2704" spans="1:142" s="464" customFormat="1" ht="5.25" customHeight="1">
      <c r="A2704" s="389"/>
      <c r="B2704" s="972"/>
      <c r="C2704" s="973"/>
      <c r="D2704" s="974"/>
      <c r="E2704" s="1027" t="s">
        <v>1582</v>
      </c>
      <c r="F2704" s="886"/>
      <c r="G2704" s="886"/>
      <c r="H2704" s="886"/>
      <c r="I2704" s="886"/>
      <c r="J2704" s="886"/>
      <c r="K2704" s="886"/>
      <c r="L2704" s="886"/>
      <c r="M2704" s="886"/>
      <c r="N2704" s="886"/>
      <c r="O2704" s="886"/>
      <c r="P2704" s="886"/>
      <c r="Q2704" s="886"/>
      <c r="R2704" s="886"/>
      <c r="S2704" s="886"/>
      <c r="T2704" s="886"/>
      <c r="U2704" s="886"/>
      <c r="V2704" s="886"/>
      <c r="W2704" s="886"/>
      <c r="X2704" s="886"/>
      <c r="Y2704" s="886"/>
      <c r="Z2704" s="886"/>
      <c r="AA2704" s="886"/>
      <c r="AB2704" s="886"/>
      <c r="AC2704" s="886"/>
      <c r="AD2704" s="886"/>
      <c r="AE2704" s="886"/>
      <c r="AF2704" s="886"/>
      <c r="AG2704" s="886"/>
      <c r="AH2704" s="886"/>
      <c r="AI2704" s="886"/>
      <c r="AJ2704" s="886"/>
      <c r="AK2704" s="886"/>
      <c r="AL2704" s="886"/>
      <c r="AM2704" s="886"/>
      <c r="AN2704" s="886"/>
      <c r="AO2704" s="886"/>
      <c r="AP2704" s="886"/>
      <c r="AQ2704" s="886"/>
      <c r="AR2704" s="886"/>
      <c r="AS2704" s="886"/>
      <c r="AT2704" s="886"/>
      <c r="AU2704" s="886"/>
      <c r="AV2704" s="886"/>
      <c r="AW2704" s="886"/>
      <c r="AX2704" s="886"/>
      <c r="AY2704" s="886"/>
      <c r="AZ2704" s="886"/>
      <c r="BA2704" s="886"/>
      <c r="BB2704" s="886"/>
      <c r="BC2704" s="886"/>
      <c r="BD2704" s="886"/>
      <c r="BE2704" s="886"/>
      <c r="BF2704" s="886"/>
      <c r="BG2704" s="1010"/>
      <c r="BH2704" s="1011"/>
      <c r="BI2704" s="1011"/>
      <c r="BJ2704" s="1011"/>
      <c r="BK2704" s="1011"/>
      <c r="BL2704" s="1012"/>
      <c r="BM2704" s="477"/>
      <c r="BN2704" s="89"/>
      <c r="BO2704" s="391"/>
      <c r="BP2704" s="391"/>
      <c r="BQ2704" s="391"/>
      <c r="BR2704" s="391"/>
      <c r="BS2704" s="391"/>
      <c r="BT2704" s="391"/>
      <c r="BU2704" s="391"/>
      <c r="BV2704" s="391"/>
      <c r="BW2704" s="391"/>
      <c r="BX2704" s="391"/>
      <c r="BY2704" s="391"/>
      <c r="BZ2704" s="391"/>
      <c r="CA2704" s="391"/>
      <c r="CB2704" s="391"/>
      <c r="CC2704" s="391"/>
    </row>
    <row r="2705" spans="1:142" s="464" customFormat="1" ht="9.75" customHeight="1">
      <c r="A2705" s="389"/>
      <c r="B2705" s="972"/>
      <c r="C2705" s="973"/>
      <c r="D2705" s="974"/>
      <c r="E2705" s="1027"/>
      <c r="F2705" s="886"/>
      <c r="G2705" s="886"/>
      <c r="H2705" s="886"/>
      <c r="I2705" s="886"/>
      <c r="J2705" s="886"/>
      <c r="K2705" s="886"/>
      <c r="L2705" s="886"/>
      <c r="M2705" s="886"/>
      <c r="N2705" s="886"/>
      <c r="O2705" s="886"/>
      <c r="P2705" s="886"/>
      <c r="Q2705" s="886"/>
      <c r="R2705" s="886"/>
      <c r="S2705" s="886"/>
      <c r="T2705" s="886"/>
      <c r="U2705" s="886"/>
      <c r="V2705" s="886"/>
      <c r="W2705" s="886"/>
      <c r="X2705" s="886"/>
      <c r="Y2705" s="886"/>
      <c r="Z2705" s="886"/>
      <c r="AA2705" s="886"/>
      <c r="AB2705" s="886"/>
      <c r="AC2705" s="886"/>
      <c r="AD2705" s="886"/>
      <c r="AE2705" s="886"/>
      <c r="AF2705" s="886"/>
      <c r="AG2705" s="886"/>
      <c r="AH2705" s="886"/>
      <c r="AI2705" s="886"/>
      <c r="AJ2705" s="886"/>
      <c r="AK2705" s="886"/>
      <c r="AL2705" s="886"/>
      <c r="AM2705" s="886"/>
      <c r="AN2705" s="886"/>
      <c r="AO2705" s="886"/>
      <c r="AP2705" s="886"/>
      <c r="AQ2705" s="886"/>
      <c r="AR2705" s="886"/>
      <c r="AS2705" s="886"/>
      <c r="AT2705" s="886"/>
      <c r="AU2705" s="886"/>
      <c r="AV2705" s="886"/>
      <c r="AW2705" s="886"/>
      <c r="AX2705" s="886"/>
      <c r="AY2705" s="886"/>
      <c r="AZ2705" s="886"/>
      <c r="BA2705" s="886"/>
      <c r="BB2705" s="886"/>
      <c r="BC2705" s="886"/>
      <c r="BD2705" s="886"/>
      <c r="BE2705" s="886"/>
      <c r="BF2705" s="886"/>
      <c r="BG2705" s="1010"/>
      <c r="BH2705" s="1011"/>
      <c r="BI2705" s="1011"/>
      <c r="BJ2705" s="1011"/>
      <c r="BK2705" s="1011"/>
      <c r="BL2705" s="1012"/>
      <c r="BM2705" s="477"/>
      <c r="BN2705" s="89"/>
      <c r="BO2705" s="391"/>
      <c r="BP2705" s="391"/>
      <c r="BQ2705" s="391"/>
      <c r="BR2705" s="391"/>
      <c r="BS2705" s="391"/>
      <c r="BT2705" s="391"/>
      <c r="BU2705" s="391"/>
      <c r="BV2705" s="391"/>
      <c r="BW2705" s="391"/>
      <c r="BX2705" s="391"/>
      <c r="BY2705" s="391"/>
      <c r="BZ2705" s="391"/>
      <c r="CA2705" s="391"/>
      <c r="CB2705" s="391"/>
      <c r="CC2705" s="391"/>
    </row>
    <row r="2706" spans="1:142" s="801" customFormat="1" ht="9.75" customHeight="1">
      <c r="A2706" s="389"/>
      <c r="B2706" s="972"/>
      <c r="C2706" s="973"/>
      <c r="D2706" s="974"/>
      <c r="E2706" s="1027"/>
      <c r="F2706" s="886"/>
      <c r="G2706" s="886"/>
      <c r="H2706" s="886"/>
      <c r="I2706" s="886"/>
      <c r="J2706" s="886"/>
      <c r="K2706" s="886"/>
      <c r="L2706" s="886"/>
      <c r="M2706" s="886"/>
      <c r="N2706" s="886"/>
      <c r="O2706" s="886"/>
      <c r="P2706" s="886"/>
      <c r="Q2706" s="886"/>
      <c r="R2706" s="886"/>
      <c r="S2706" s="886"/>
      <c r="T2706" s="886"/>
      <c r="U2706" s="886"/>
      <c r="V2706" s="886"/>
      <c r="W2706" s="886"/>
      <c r="X2706" s="886"/>
      <c r="Y2706" s="886"/>
      <c r="Z2706" s="886"/>
      <c r="AA2706" s="886"/>
      <c r="AB2706" s="886"/>
      <c r="AC2706" s="886"/>
      <c r="AD2706" s="886"/>
      <c r="AE2706" s="886"/>
      <c r="AF2706" s="886"/>
      <c r="AG2706" s="886"/>
      <c r="AH2706" s="886"/>
      <c r="AI2706" s="886"/>
      <c r="AJ2706" s="886"/>
      <c r="AK2706" s="886"/>
      <c r="AL2706" s="886"/>
      <c r="AM2706" s="886"/>
      <c r="AN2706" s="886"/>
      <c r="AO2706" s="886"/>
      <c r="AP2706" s="886"/>
      <c r="AQ2706" s="886"/>
      <c r="AR2706" s="886"/>
      <c r="AS2706" s="886"/>
      <c r="AT2706" s="886"/>
      <c r="AU2706" s="886"/>
      <c r="AV2706" s="886"/>
      <c r="AW2706" s="886"/>
      <c r="AX2706" s="886"/>
      <c r="AY2706" s="886"/>
      <c r="AZ2706" s="886"/>
      <c r="BA2706" s="886"/>
      <c r="BB2706" s="886"/>
      <c r="BC2706" s="886"/>
      <c r="BD2706" s="886"/>
      <c r="BE2706" s="886"/>
      <c r="BF2706" s="886"/>
      <c r="BG2706" s="1010"/>
      <c r="BH2706" s="1011"/>
      <c r="BI2706" s="1011"/>
      <c r="BJ2706" s="1011"/>
      <c r="BK2706" s="1011"/>
      <c r="BL2706" s="1012"/>
      <c r="BM2706" s="477"/>
      <c r="BN2706" s="89"/>
      <c r="BO2706" s="391"/>
      <c r="BP2706" s="391"/>
      <c r="BQ2706" s="391"/>
      <c r="BR2706" s="391"/>
      <c r="BS2706" s="391"/>
      <c r="BT2706" s="391"/>
      <c r="BU2706" s="391"/>
      <c r="BV2706" s="391"/>
      <c r="BW2706" s="391"/>
      <c r="BX2706" s="391"/>
      <c r="BY2706" s="391"/>
      <c r="BZ2706" s="391"/>
      <c r="CA2706" s="391"/>
      <c r="CB2706" s="391"/>
      <c r="CC2706" s="391"/>
    </row>
    <row r="2707" spans="1:142" s="464" customFormat="1" ht="9.75" customHeight="1">
      <c r="A2707" s="389"/>
      <c r="B2707" s="972"/>
      <c r="C2707" s="973"/>
      <c r="D2707" s="974"/>
      <c r="E2707" s="1027"/>
      <c r="F2707" s="886"/>
      <c r="G2707" s="886"/>
      <c r="H2707" s="886"/>
      <c r="I2707" s="886"/>
      <c r="J2707" s="886"/>
      <c r="K2707" s="886"/>
      <c r="L2707" s="886"/>
      <c r="M2707" s="886"/>
      <c r="N2707" s="886"/>
      <c r="O2707" s="886"/>
      <c r="P2707" s="886"/>
      <c r="Q2707" s="886"/>
      <c r="R2707" s="886"/>
      <c r="S2707" s="886"/>
      <c r="T2707" s="886"/>
      <c r="U2707" s="886"/>
      <c r="V2707" s="886"/>
      <c r="W2707" s="886"/>
      <c r="X2707" s="886"/>
      <c r="Y2707" s="886"/>
      <c r="Z2707" s="886"/>
      <c r="AA2707" s="886"/>
      <c r="AB2707" s="886"/>
      <c r="AC2707" s="886"/>
      <c r="AD2707" s="886"/>
      <c r="AE2707" s="886"/>
      <c r="AF2707" s="886"/>
      <c r="AG2707" s="886"/>
      <c r="AH2707" s="886"/>
      <c r="AI2707" s="886"/>
      <c r="AJ2707" s="886"/>
      <c r="AK2707" s="886"/>
      <c r="AL2707" s="886"/>
      <c r="AM2707" s="886"/>
      <c r="AN2707" s="886"/>
      <c r="AO2707" s="886"/>
      <c r="AP2707" s="886"/>
      <c r="AQ2707" s="886"/>
      <c r="AR2707" s="886"/>
      <c r="AS2707" s="886"/>
      <c r="AT2707" s="886"/>
      <c r="AU2707" s="886"/>
      <c r="AV2707" s="886"/>
      <c r="AW2707" s="886"/>
      <c r="AX2707" s="886"/>
      <c r="AY2707" s="886"/>
      <c r="AZ2707" s="886"/>
      <c r="BA2707" s="886"/>
      <c r="BB2707" s="886"/>
      <c r="BC2707" s="886"/>
      <c r="BD2707" s="886"/>
      <c r="BE2707" s="886"/>
      <c r="BF2707" s="886"/>
      <c r="BG2707" s="1010"/>
      <c r="BH2707" s="1011"/>
      <c r="BI2707" s="1011"/>
      <c r="BJ2707" s="1011"/>
      <c r="BK2707" s="1011"/>
      <c r="BL2707" s="1012"/>
      <c r="BM2707" s="477"/>
      <c r="BN2707" s="89"/>
      <c r="BO2707" s="391"/>
      <c r="BP2707" s="391"/>
      <c r="BQ2707" s="391"/>
      <c r="BR2707" s="391"/>
      <c r="BS2707" s="391"/>
      <c r="BT2707" s="391"/>
      <c r="BU2707" s="391"/>
      <c r="BV2707" s="391"/>
      <c r="BW2707" s="391"/>
      <c r="BX2707" s="391"/>
      <c r="BY2707" s="391"/>
      <c r="BZ2707" s="391"/>
      <c r="CA2707" s="391"/>
      <c r="CB2707" s="391"/>
      <c r="CC2707" s="391"/>
    </row>
    <row r="2708" spans="1:142" s="464" customFormat="1" ht="9.75" customHeight="1">
      <c r="A2708" s="389"/>
      <c r="B2708" s="975"/>
      <c r="C2708" s="976"/>
      <c r="D2708" s="977"/>
      <c r="E2708" s="883"/>
      <c r="F2708" s="884"/>
      <c r="G2708" s="884"/>
      <c r="H2708" s="884"/>
      <c r="I2708" s="884"/>
      <c r="J2708" s="884"/>
      <c r="K2708" s="884"/>
      <c r="L2708" s="884"/>
      <c r="M2708" s="884"/>
      <c r="N2708" s="884"/>
      <c r="O2708" s="884"/>
      <c r="P2708" s="884"/>
      <c r="Q2708" s="884"/>
      <c r="R2708" s="884"/>
      <c r="S2708" s="884"/>
      <c r="T2708" s="884"/>
      <c r="U2708" s="884"/>
      <c r="V2708" s="884"/>
      <c r="W2708" s="884"/>
      <c r="X2708" s="884"/>
      <c r="Y2708" s="884"/>
      <c r="Z2708" s="884"/>
      <c r="AA2708" s="884"/>
      <c r="AB2708" s="884"/>
      <c r="AC2708" s="884"/>
      <c r="AD2708" s="884"/>
      <c r="AE2708" s="884"/>
      <c r="AF2708" s="884"/>
      <c r="AG2708" s="884"/>
      <c r="AH2708" s="884"/>
      <c r="AI2708" s="884"/>
      <c r="AJ2708" s="884"/>
      <c r="AK2708" s="884"/>
      <c r="AL2708" s="884"/>
      <c r="AM2708" s="884"/>
      <c r="AN2708" s="884"/>
      <c r="AO2708" s="884"/>
      <c r="AP2708" s="884"/>
      <c r="AQ2708" s="884"/>
      <c r="AR2708" s="884"/>
      <c r="AS2708" s="884"/>
      <c r="AT2708" s="884"/>
      <c r="AU2708" s="884"/>
      <c r="AV2708" s="884"/>
      <c r="AW2708" s="884"/>
      <c r="AX2708" s="884"/>
      <c r="AY2708" s="884"/>
      <c r="AZ2708" s="884"/>
      <c r="BA2708" s="884"/>
      <c r="BB2708" s="884"/>
      <c r="BC2708" s="884"/>
      <c r="BD2708" s="884"/>
      <c r="BE2708" s="884"/>
      <c r="BF2708" s="884"/>
      <c r="BG2708" s="1013"/>
      <c r="BH2708" s="1014"/>
      <c r="BI2708" s="1014"/>
      <c r="BJ2708" s="1014"/>
      <c r="BK2708" s="1014"/>
      <c r="BL2708" s="1015"/>
      <c r="BM2708" s="477"/>
      <c r="BN2708" s="89"/>
      <c r="BO2708" s="391"/>
      <c r="BP2708" s="391"/>
      <c r="BQ2708" s="391"/>
      <c r="BR2708" s="391"/>
      <c r="BS2708" s="391"/>
      <c r="BT2708" s="391"/>
      <c r="BU2708" s="391"/>
      <c r="BV2708" s="391"/>
      <c r="BW2708" s="391"/>
      <c r="BX2708" s="391"/>
      <c r="BY2708" s="391"/>
      <c r="BZ2708" s="391"/>
      <c r="CA2708" s="391"/>
      <c r="CB2708" s="391"/>
      <c r="CC2708" s="391"/>
    </row>
    <row r="2709" spans="1:142" s="15" customFormat="1" ht="18" customHeight="1">
      <c r="A2709" s="90"/>
      <c r="B2709" s="925" t="s">
        <v>1473</v>
      </c>
      <c r="C2709" s="926"/>
      <c r="D2709" s="926"/>
      <c r="E2709" s="926"/>
      <c r="F2709" s="926"/>
      <c r="G2709" s="926"/>
      <c r="H2709" s="926"/>
      <c r="I2709" s="926"/>
      <c r="J2709" s="926"/>
      <c r="K2709" s="926"/>
      <c r="L2709" s="926"/>
      <c r="M2709" s="926"/>
      <c r="N2709" s="926"/>
      <c r="O2709" s="926"/>
      <c r="P2709" s="926"/>
      <c r="Q2709" s="926"/>
      <c r="R2709" s="926"/>
      <c r="S2709" s="926"/>
      <c r="T2709" s="926"/>
      <c r="U2709" s="926"/>
      <c r="V2709" s="926"/>
      <c r="W2709" s="926"/>
      <c r="X2709" s="926"/>
      <c r="Y2709" s="926"/>
      <c r="Z2709" s="926"/>
      <c r="AA2709" s="926"/>
      <c r="AB2709" s="926"/>
      <c r="AC2709" s="926"/>
      <c r="AD2709" s="926"/>
      <c r="AE2709" s="926"/>
      <c r="AF2709" s="926"/>
      <c r="AG2709" s="926"/>
      <c r="AH2709" s="926"/>
      <c r="AI2709" s="926"/>
      <c r="AJ2709" s="926"/>
      <c r="AK2709" s="926"/>
      <c r="AL2709" s="926"/>
      <c r="AM2709" s="926"/>
      <c r="AN2709" s="926"/>
      <c r="AO2709" s="926"/>
      <c r="AP2709" s="926"/>
      <c r="AQ2709" s="926"/>
      <c r="AR2709" s="926"/>
      <c r="AS2709" s="926"/>
      <c r="AT2709" s="926"/>
      <c r="AU2709" s="926"/>
      <c r="AV2709" s="926"/>
      <c r="AW2709" s="926"/>
      <c r="AX2709" s="926"/>
      <c r="AY2709" s="926"/>
      <c r="AZ2709" s="926"/>
      <c r="BA2709" s="926"/>
      <c r="BB2709" s="926"/>
      <c r="BC2709" s="926"/>
      <c r="BD2709" s="926"/>
      <c r="BE2709" s="926"/>
      <c r="BF2709" s="926"/>
      <c r="BG2709" s="926"/>
      <c r="BH2709" s="926"/>
      <c r="BI2709" s="926"/>
      <c r="BJ2709" s="926"/>
      <c r="BK2709" s="926"/>
      <c r="BL2709" s="927"/>
      <c r="BM2709" s="473"/>
      <c r="BN2709" s="467"/>
      <c r="BO2709" s="143"/>
      <c r="BP2709" s="143"/>
      <c r="BQ2709" s="143"/>
      <c r="BR2709" s="143"/>
      <c r="BS2709" s="143"/>
      <c r="BT2709" s="143"/>
      <c r="BU2709" s="143"/>
      <c r="BV2709" s="143"/>
      <c r="BW2709" s="143"/>
      <c r="BX2709" s="143"/>
      <c r="BY2709" s="143"/>
      <c r="BZ2709" s="143"/>
      <c r="CA2709" s="143"/>
    </row>
    <row r="2710" spans="1:142" s="801" customFormat="1" ht="12.6" customHeight="1">
      <c r="A2710" s="389"/>
      <c r="B2710" s="969" t="s">
        <v>45</v>
      </c>
      <c r="C2710" s="970"/>
      <c r="D2710" s="971"/>
      <c r="E2710" s="881" t="s">
        <v>1474</v>
      </c>
      <c r="F2710" s="882"/>
      <c r="G2710" s="882"/>
      <c r="H2710" s="882"/>
      <c r="I2710" s="882"/>
      <c r="J2710" s="882"/>
      <c r="K2710" s="882"/>
      <c r="L2710" s="882"/>
      <c r="M2710" s="882"/>
      <c r="N2710" s="882"/>
      <c r="O2710" s="882"/>
      <c r="P2710" s="882"/>
      <c r="Q2710" s="882"/>
      <c r="R2710" s="882"/>
      <c r="S2710" s="882"/>
      <c r="T2710" s="882"/>
      <c r="U2710" s="882"/>
      <c r="V2710" s="882"/>
      <c r="W2710" s="882"/>
      <c r="X2710" s="882"/>
      <c r="Y2710" s="882"/>
      <c r="Z2710" s="882"/>
      <c r="AA2710" s="882"/>
      <c r="AB2710" s="882"/>
      <c r="AC2710" s="882"/>
      <c r="AD2710" s="882"/>
      <c r="AE2710" s="882"/>
      <c r="AF2710" s="882"/>
      <c r="AG2710" s="882"/>
      <c r="AH2710" s="882"/>
      <c r="AI2710" s="882"/>
      <c r="AJ2710" s="882"/>
      <c r="AK2710" s="882"/>
      <c r="AL2710" s="882"/>
      <c r="AM2710" s="882"/>
      <c r="AN2710" s="882"/>
      <c r="AO2710" s="882"/>
      <c r="AP2710" s="882"/>
      <c r="AQ2710" s="882"/>
      <c r="AR2710" s="882"/>
      <c r="AS2710" s="882"/>
      <c r="AT2710" s="882"/>
      <c r="AU2710" s="882"/>
      <c r="AV2710" s="882"/>
      <c r="AW2710" s="882"/>
      <c r="AX2710" s="882"/>
      <c r="AY2710" s="882"/>
      <c r="AZ2710" s="882"/>
      <c r="BA2710" s="882"/>
      <c r="BB2710" s="882"/>
      <c r="BC2710" s="882"/>
      <c r="BD2710" s="882"/>
      <c r="BE2710" s="882"/>
      <c r="BF2710" s="882"/>
      <c r="BG2710" s="998"/>
      <c r="BH2710" s="999"/>
      <c r="BI2710" s="999"/>
      <c r="BJ2710" s="999"/>
      <c r="BK2710" s="999"/>
      <c r="BL2710" s="1000"/>
      <c r="BM2710" s="477"/>
      <c r="BN2710" s="89"/>
      <c r="BO2710" s="391"/>
      <c r="BP2710" s="391"/>
      <c r="BQ2710" s="391"/>
      <c r="BR2710" s="391"/>
      <c r="BS2710" s="391"/>
      <c r="BT2710" s="391"/>
      <c r="BU2710" s="391"/>
      <c r="BV2710" s="391"/>
      <c r="BW2710" s="391"/>
      <c r="BX2710" s="391"/>
      <c r="BY2710" s="391"/>
      <c r="BZ2710" s="391"/>
      <c r="CA2710" s="391"/>
      <c r="CB2710" s="391"/>
      <c r="CC2710" s="391"/>
    </row>
    <row r="2711" spans="1:142" s="801" customFormat="1" ht="12.6" customHeight="1">
      <c r="A2711" s="389"/>
      <c r="B2711" s="975"/>
      <c r="C2711" s="976"/>
      <c r="D2711" s="977"/>
      <c r="E2711" s="883"/>
      <c r="F2711" s="884"/>
      <c r="G2711" s="884"/>
      <c r="H2711" s="884"/>
      <c r="I2711" s="884"/>
      <c r="J2711" s="884"/>
      <c r="K2711" s="884"/>
      <c r="L2711" s="884"/>
      <c r="M2711" s="884"/>
      <c r="N2711" s="884"/>
      <c r="O2711" s="884"/>
      <c r="P2711" s="884"/>
      <c r="Q2711" s="884"/>
      <c r="R2711" s="884"/>
      <c r="S2711" s="884"/>
      <c r="T2711" s="884"/>
      <c r="U2711" s="884"/>
      <c r="V2711" s="884"/>
      <c r="W2711" s="884"/>
      <c r="X2711" s="884"/>
      <c r="Y2711" s="884"/>
      <c r="Z2711" s="884"/>
      <c r="AA2711" s="884"/>
      <c r="AB2711" s="884"/>
      <c r="AC2711" s="884"/>
      <c r="AD2711" s="884"/>
      <c r="AE2711" s="884"/>
      <c r="AF2711" s="884"/>
      <c r="AG2711" s="884"/>
      <c r="AH2711" s="884"/>
      <c r="AI2711" s="884"/>
      <c r="AJ2711" s="884"/>
      <c r="AK2711" s="884"/>
      <c r="AL2711" s="884"/>
      <c r="AM2711" s="884"/>
      <c r="AN2711" s="884"/>
      <c r="AO2711" s="884"/>
      <c r="AP2711" s="884"/>
      <c r="AQ2711" s="884"/>
      <c r="AR2711" s="884"/>
      <c r="AS2711" s="884"/>
      <c r="AT2711" s="884"/>
      <c r="AU2711" s="884"/>
      <c r="AV2711" s="884"/>
      <c r="AW2711" s="884"/>
      <c r="AX2711" s="884"/>
      <c r="AY2711" s="884"/>
      <c r="AZ2711" s="884"/>
      <c r="BA2711" s="884"/>
      <c r="BB2711" s="884"/>
      <c r="BC2711" s="884"/>
      <c r="BD2711" s="884"/>
      <c r="BE2711" s="884"/>
      <c r="BF2711" s="884"/>
      <c r="BG2711" s="1004"/>
      <c r="BH2711" s="1005"/>
      <c r="BI2711" s="1005"/>
      <c r="BJ2711" s="1005"/>
      <c r="BK2711" s="1005"/>
      <c r="BL2711" s="1006"/>
      <c r="BM2711" s="477"/>
      <c r="BN2711" s="89"/>
      <c r="BO2711" s="391"/>
      <c r="BP2711" s="391"/>
      <c r="BQ2711" s="391"/>
      <c r="BR2711" s="391"/>
      <c r="BS2711" s="391"/>
      <c r="BT2711" s="391"/>
      <c r="BU2711" s="391"/>
      <c r="BV2711" s="391"/>
      <c r="BW2711" s="391"/>
      <c r="BX2711" s="391"/>
      <c r="BY2711" s="391"/>
      <c r="BZ2711" s="391"/>
      <c r="CA2711" s="391"/>
      <c r="CB2711" s="391"/>
      <c r="CC2711" s="391"/>
    </row>
    <row r="2712" spans="1:142" s="801" customFormat="1" ht="12" customHeight="1">
      <c r="A2712" s="389"/>
      <c r="B2712" s="969" t="s">
        <v>47</v>
      </c>
      <c r="C2712" s="970"/>
      <c r="D2712" s="971"/>
      <c r="E2712" s="940" t="s">
        <v>1475</v>
      </c>
      <c r="F2712" s="941"/>
      <c r="G2712" s="941"/>
      <c r="H2712" s="941"/>
      <c r="I2712" s="941"/>
      <c r="J2712" s="941"/>
      <c r="K2712" s="941"/>
      <c r="L2712" s="941"/>
      <c r="M2712" s="941"/>
      <c r="N2712" s="941"/>
      <c r="O2712" s="941"/>
      <c r="P2712" s="941"/>
      <c r="Q2712" s="941"/>
      <c r="R2712" s="941"/>
      <c r="S2712" s="941"/>
      <c r="T2712" s="941"/>
      <c r="U2712" s="941"/>
      <c r="V2712" s="941"/>
      <c r="W2712" s="941"/>
      <c r="X2712" s="941"/>
      <c r="Y2712" s="941"/>
      <c r="Z2712" s="941"/>
      <c r="AA2712" s="941"/>
      <c r="AB2712" s="941"/>
      <c r="AC2712" s="941"/>
      <c r="AD2712" s="941"/>
      <c r="AE2712" s="941"/>
      <c r="AF2712" s="941"/>
      <c r="AG2712" s="941"/>
      <c r="AH2712" s="941"/>
      <c r="AI2712" s="941"/>
      <c r="AJ2712" s="941"/>
      <c r="AK2712" s="941"/>
      <c r="AL2712" s="941"/>
      <c r="AM2712" s="941"/>
      <c r="AN2712" s="941"/>
      <c r="AO2712" s="941"/>
      <c r="AP2712" s="941"/>
      <c r="AQ2712" s="941"/>
      <c r="AR2712" s="941"/>
      <c r="AS2712" s="941"/>
      <c r="AT2712" s="941"/>
      <c r="AU2712" s="941"/>
      <c r="AV2712" s="941"/>
      <c r="AW2712" s="941"/>
      <c r="AX2712" s="941"/>
      <c r="AY2712" s="941"/>
      <c r="AZ2712" s="941"/>
      <c r="BA2712" s="941"/>
      <c r="BB2712" s="941"/>
      <c r="BC2712" s="941"/>
      <c r="BD2712" s="941"/>
      <c r="BE2712" s="941"/>
      <c r="BF2712" s="941"/>
      <c r="BG2712" s="998"/>
      <c r="BH2712" s="999"/>
      <c r="BI2712" s="999"/>
      <c r="BJ2712" s="999"/>
      <c r="BK2712" s="999"/>
      <c r="BL2712" s="1000"/>
      <c r="BM2712" s="477"/>
      <c r="BN2712" s="89"/>
      <c r="BO2712" s="391"/>
      <c r="BP2712" s="391"/>
      <c r="BQ2712" s="391"/>
      <c r="BR2712" s="391"/>
      <c r="BS2712" s="391"/>
      <c r="BT2712" s="391"/>
      <c r="BU2712" s="391"/>
      <c r="BV2712" s="391"/>
      <c r="BW2712" s="391"/>
      <c r="BX2712" s="391"/>
      <c r="BY2712" s="391"/>
      <c r="BZ2712" s="391"/>
      <c r="CA2712" s="391"/>
      <c r="CB2712" s="391"/>
      <c r="CC2712" s="391"/>
    </row>
    <row r="2713" spans="1:142" s="801" customFormat="1" ht="6" customHeight="1">
      <c r="A2713" s="389"/>
      <c r="B2713" s="972"/>
      <c r="C2713" s="973"/>
      <c r="D2713" s="974"/>
      <c r="E2713" s="943"/>
      <c r="F2713" s="944"/>
      <c r="G2713" s="944"/>
      <c r="H2713" s="944"/>
      <c r="I2713" s="944"/>
      <c r="J2713" s="944"/>
      <c r="K2713" s="944"/>
      <c r="L2713" s="944"/>
      <c r="M2713" s="944"/>
      <c r="N2713" s="944"/>
      <c r="O2713" s="944"/>
      <c r="P2713" s="944"/>
      <c r="Q2713" s="944"/>
      <c r="R2713" s="944"/>
      <c r="S2713" s="944"/>
      <c r="T2713" s="944"/>
      <c r="U2713" s="944"/>
      <c r="V2713" s="944"/>
      <c r="W2713" s="944"/>
      <c r="X2713" s="944"/>
      <c r="Y2713" s="944"/>
      <c r="Z2713" s="944"/>
      <c r="AA2713" s="944"/>
      <c r="AB2713" s="944"/>
      <c r="AC2713" s="944"/>
      <c r="AD2713" s="944"/>
      <c r="AE2713" s="944"/>
      <c r="AF2713" s="944"/>
      <c r="AG2713" s="944"/>
      <c r="AH2713" s="944"/>
      <c r="AI2713" s="944"/>
      <c r="AJ2713" s="944"/>
      <c r="AK2713" s="944"/>
      <c r="AL2713" s="944"/>
      <c r="AM2713" s="944"/>
      <c r="AN2713" s="944"/>
      <c r="AO2713" s="944"/>
      <c r="AP2713" s="944"/>
      <c r="AQ2713" s="944"/>
      <c r="AR2713" s="944"/>
      <c r="AS2713" s="944"/>
      <c r="AT2713" s="944"/>
      <c r="AU2713" s="944"/>
      <c r="AV2713" s="944"/>
      <c r="AW2713" s="944"/>
      <c r="AX2713" s="944"/>
      <c r="AY2713" s="944"/>
      <c r="AZ2713" s="944"/>
      <c r="BA2713" s="944"/>
      <c r="BB2713" s="944"/>
      <c r="BC2713" s="944"/>
      <c r="BD2713" s="944"/>
      <c r="BE2713" s="944"/>
      <c r="BF2713" s="944"/>
      <c r="BG2713" s="1001"/>
      <c r="BH2713" s="1002"/>
      <c r="BI2713" s="1002"/>
      <c r="BJ2713" s="1002"/>
      <c r="BK2713" s="1002"/>
      <c r="BL2713" s="1003"/>
      <c r="BM2713" s="477"/>
      <c r="BN2713" s="89"/>
      <c r="BO2713" s="391"/>
      <c r="BP2713" s="391"/>
      <c r="BQ2713" s="391"/>
      <c r="BR2713" s="391"/>
      <c r="BS2713" s="391"/>
      <c r="BT2713" s="391"/>
      <c r="BU2713" s="391"/>
      <c r="BV2713" s="391"/>
      <c r="BW2713" s="391"/>
      <c r="BX2713" s="391"/>
      <c r="BY2713" s="391"/>
      <c r="BZ2713" s="391"/>
      <c r="CA2713" s="391"/>
      <c r="CB2713" s="391"/>
      <c r="CC2713" s="391"/>
    </row>
    <row r="2714" spans="1:142" s="391" customFormat="1" ht="12" customHeight="1">
      <c r="A2714" s="392"/>
      <c r="B2714" s="972"/>
      <c r="C2714" s="973"/>
      <c r="D2714" s="974"/>
      <c r="E2714" s="1035" t="s">
        <v>6</v>
      </c>
      <c r="F2714" s="1036"/>
      <c r="G2714" s="989" t="s">
        <v>1583</v>
      </c>
      <c r="H2714" s="989"/>
      <c r="I2714" s="989"/>
      <c r="J2714" s="989"/>
      <c r="K2714" s="989"/>
      <c r="L2714" s="989"/>
      <c r="M2714" s="989"/>
      <c r="N2714" s="989"/>
      <c r="O2714" s="989"/>
      <c r="P2714" s="989"/>
      <c r="Q2714" s="989"/>
      <c r="R2714" s="989"/>
      <c r="S2714" s="989"/>
      <c r="T2714" s="989"/>
      <c r="U2714" s="989"/>
      <c r="V2714" s="989"/>
      <c r="W2714" s="989"/>
      <c r="X2714" s="989"/>
      <c r="Y2714" s="989"/>
      <c r="Z2714" s="989"/>
      <c r="AA2714" s="989"/>
      <c r="AB2714" s="989"/>
      <c r="AC2714" s="989"/>
      <c r="AD2714" s="989"/>
      <c r="AE2714" s="989"/>
      <c r="AF2714" s="989"/>
      <c r="AG2714" s="989"/>
      <c r="AH2714" s="989"/>
      <c r="AI2714" s="989"/>
      <c r="AJ2714" s="989"/>
      <c r="AK2714" s="989"/>
      <c r="AL2714" s="989"/>
      <c r="AM2714" s="989"/>
      <c r="AN2714" s="989"/>
      <c r="AO2714" s="989"/>
      <c r="AP2714" s="989"/>
      <c r="AQ2714" s="989"/>
      <c r="AR2714" s="989"/>
      <c r="AS2714" s="989"/>
      <c r="AT2714" s="989"/>
      <c r="AU2714" s="989"/>
      <c r="AV2714" s="989"/>
      <c r="AW2714" s="989"/>
      <c r="AX2714" s="989"/>
      <c r="AY2714" s="989"/>
      <c r="AZ2714" s="989"/>
      <c r="BA2714" s="989"/>
      <c r="BB2714" s="989"/>
      <c r="BC2714" s="989"/>
      <c r="BD2714" s="989"/>
      <c r="BE2714" s="989"/>
      <c r="BF2714" s="989"/>
      <c r="BG2714" s="1001"/>
      <c r="BH2714" s="1002"/>
      <c r="BI2714" s="1002"/>
      <c r="BJ2714" s="1002"/>
      <c r="BK2714" s="1002"/>
      <c r="BL2714" s="1003"/>
      <c r="BM2714" s="477"/>
      <c r="BN2714" s="142"/>
      <c r="CE2714" s="801"/>
      <c r="CF2714" s="801"/>
      <c r="CG2714" s="801"/>
      <c r="CH2714" s="801"/>
      <c r="CI2714" s="801"/>
      <c r="CJ2714" s="801"/>
      <c r="CK2714" s="801"/>
      <c r="CL2714" s="801"/>
      <c r="CM2714" s="801"/>
      <c r="CN2714" s="801"/>
      <c r="CO2714" s="801"/>
      <c r="CP2714" s="801"/>
      <c r="CQ2714" s="801"/>
      <c r="CR2714" s="801"/>
      <c r="CS2714" s="801"/>
      <c r="CT2714" s="801"/>
      <c r="CU2714" s="801"/>
      <c r="CV2714" s="801"/>
      <c r="CW2714" s="801"/>
      <c r="CX2714" s="801"/>
      <c r="CY2714" s="801"/>
      <c r="CZ2714" s="801"/>
      <c r="DA2714" s="801"/>
      <c r="DB2714" s="801"/>
      <c r="DC2714" s="801"/>
      <c r="DD2714" s="801"/>
      <c r="DE2714" s="801"/>
      <c r="DF2714" s="801"/>
      <c r="DG2714" s="801"/>
      <c r="DH2714" s="801"/>
      <c r="DI2714" s="801"/>
      <c r="DJ2714" s="801"/>
      <c r="DK2714" s="801"/>
      <c r="DL2714" s="801"/>
      <c r="DM2714" s="801"/>
      <c r="DN2714" s="801"/>
      <c r="DO2714" s="801"/>
      <c r="DP2714" s="801"/>
      <c r="DQ2714" s="801"/>
      <c r="DR2714" s="801"/>
      <c r="DS2714" s="801"/>
      <c r="DT2714" s="801"/>
      <c r="DU2714" s="801"/>
      <c r="DV2714" s="801"/>
      <c r="DW2714" s="801"/>
      <c r="DX2714" s="801"/>
      <c r="DY2714" s="801"/>
      <c r="DZ2714" s="801"/>
      <c r="EA2714" s="801"/>
      <c r="EB2714" s="801"/>
      <c r="EC2714" s="801"/>
      <c r="ED2714" s="801"/>
      <c r="EE2714" s="801"/>
      <c r="EF2714" s="801"/>
      <c r="EG2714" s="801"/>
      <c r="EH2714" s="801"/>
      <c r="EI2714" s="801"/>
      <c r="EJ2714" s="801"/>
      <c r="EK2714" s="801"/>
      <c r="EL2714" s="801"/>
    </row>
    <row r="2715" spans="1:142" s="391" customFormat="1" ht="12" customHeight="1">
      <c r="A2715" s="392"/>
      <c r="B2715" s="972"/>
      <c r="C2715" s="973"/>
      <c r="D2715" s="974"/>
      <c r="E2715" s="1035" t="s">
        <v>1502</v>
      </c>
      <c r="F2715" s="1602"/>
      <c r="G2715" s="989" t="s">
        <v>1503</v>
      </c>
      <c r="H2715" s="1600"/>
      <c r="I2715" s="1600"/>
      <c r="J2715" s="1600"/>
      <c r="K2715" s="1600"/>
      <c r="L2715" s="1600"/>
      <c r="M2715" s="1600"/>
      <c r="N2715" s="1600"/>
      <c r="O2715" s="1600"/>
      <c r="P2715" s="1600"/>
      <c r="Q2715" s="1600"/>
      <c r="R2715" s="1600"/>
      <c r="S2715" s="1600"/>
      <c r="T2715" s="1600"/>
      <c r="U2715" s="1600"/>
      <c r="V2715" s="1600"/>
      <c r="W2715" s="1600"/>
      <c r="X2715" s="1600"/>
      <c r="Y2715" s="1600"/>
      <c r="Z2715" s="1600"/>
      <c r="AA2715" s="1600"/>
      <c r="AB2715" s="1600"/>
      <c r="AC2715" s="1600"/>
      <c r="AD2715" s="1600"/>
      <c r="AE2715" s="1600"/>
      <c r="AF2715" s="1600"/>
      <c r="AG2715" s="1600"/>
      <c r="AH2715" s="1600"/>
      <c r="AI2715" s="1600"/>
      <c r="AJ2715" s="1600"/>
      <c r="AK2715" s="1600"/>
      <c r="AL2715" s="1600"/>
      <c r="AM2715" s="1600"/>
      <c r="AN2715" s="1600"/>
      <c r="AO2715" s="1600"/>
      <c r="AP2715" s="1600"/>
      <c r="AQ2715" s="1600"/>
      <c r="AR2715" s="1600"/>
      <c r="AS2715" s="1600"/>
      <c r="AT2715" s="1600"/>
      <c r="AU2715" s="1600"/>
      <c r="AV2715" s="1600"/>
      <c r="AW2715" s="1600"/>
      <c r="AX2715" s="1600"/>
      <c r="AY2715" s="1600"/>
      <c r="AZ2715" s="1600"/>
      <c r="BA2715" s="1600"/>
      <c r="BB2715" s="1600"/>
      <c r="BC2715" s="1600"/>
      <c r="BD2715" s="1600"/>
      <c r="BE2715" s="1600"/>
      <c r="BF2715" s="1601"/>
      <c r="BG2715" s="1001"/>
      <c r="BH2715" s="1002"/>
      <c r="BI2715" s="1002"/>
      <c r="BJ2715" s="1002"/>
      <c r="BK2715" s="1002"/>
      <c r="BL2715" s="1003"/>
      <c r="BM2715" s="477"/>
      <c r="BN2715" s="142"/>
      <c r="CE2715" s="803"/>
      <c r="CF2715" s="803"/>
      <c r="CG2715" s="803"/>
      <c r="CH2715" s="803"/>
      <c r="CI2715" s="803"/>
      <c r="CJ2715" s="803"/>
      <c r="CK2715" s="803"/>
      <c r="CL2715" s="803"/>
      <c r="CM2715" s="803"/>
      <c r="CN2715" s="803"/>
      <c r="CO2715" s="803"/>
      <c r="CP2715" s="803"/>
      <c r="CQ2715" s="803"/>
      <c r="CR2715" s="803"/>
      <c r="CS2715" s="803"/>
      <c r="CT2715" s="803"/>
      <c r="CU2715" s="803"/>
      <c r="CV2715" s="803"/>
      <c r="CW2715" s="803"/>
      <c r="CX2715" s="803"/>
      <c r="CY2715" s="803"/>
      <c r="CZ2715" s="803"/>
      <c r="DA2715" s="803"/>
      <c r="DB2715" s="803"/>
      <c r="DC2715" s="803"/>
      <c r="DD2715" s="803"/>
      <c r="DE2715" s="803"/>
      <c r="DF2715" s="803"/>
      <c r="DG2715" s="803"/>
      <c r="DH2715" s="803"/>
      <c r="DI2715" s="803"/>
      <c r="DJ2715" s="803"/>
      <c r="DK2715" s="803"/>
      <c r="DL2715" s="803"/>
      <c r="DM2715" s="803"/>
      <c r="DN2715" s="803"/>
      <c r="DO2715" s="803"/>
      <c r="DP2715" s="803"/>
      <c r="DQ2715" s="803"/>
      <c r="DR2715" s="803"/>
      <c r="DS2715" s="803"/>
      <c r="DT2715" s="803"/>
      <c r="DU2715" s="803"/>
      <c r="DV2715" s="803"/>
      <c r="DW2715" s="803"/>
      <c r="DX2715" s="803"/>
      <c r="DY2715" s="803"/>
      <c r="DZ2715" s="803"/>
      <c r="EA2715" s="803"/>
      <c r="EB2715" s="803"/>
      <c r="EC2715" s="803"/>
      <c r="ED2715" s="803"/>
      <c r="EE2715" s="803"/>
      <c r="EF2715" s="803"/>
      <c r="EG2715" s="803"/>
      <c r="EH2715" s="803"/>
      <c r="EI2715" s="803"/>
      <c r="EJ2715" s="803"/>
      <c r="EK2715" s="803"/>
      <c r="EL2715" s="803"/>
    </row>
    <row r="2716" spans="1:142" s="391" customFormat="1" ht="12" customHeight="1">
      <c r="A2716" s="392"/>
      <c r="B2716" s="972"/>
      <c r="C2716" s="973"/>
      <c r="D2716" s="974"/>
      <c r="E2716" s="1035" t="s">
        <v>4</v>
      </c>
      <c r="F2716" s="1036"/>
      <c r="G2716" s="989" t="s">
        <v>1476</v>
      </c>
      <c r="H2716" s="989"/>
      <c r="I2716" s="989"/>
      <c r="J2716" s="989"/>
      <c r="K2716" s="989"/>
      <c r="L2716" s="989"/>
      <c r="M2716" s="989"/>
      <c r="N2716" s="989"/>
      <c r="O2716" s="989"/>
      <c r="P2716" s="989"/>
      <c r="Q2716" s="989"/>
      <c r="R2716" s="989"/>
      <c r="S2716" s="989"/>
      <c r="T2716" s="989"/>
      <c r="U2716" s="989"/>
      <c r="V2716" s="989"/>
      <c r="W2716" s="989"/>
      <c r="X2716" s="989"/>
      <c r="Y2716" s="989"/>
      <c r="Z2716" s="989"/>
      <c r="AA2716" s="989"/>
      <c r="AB2716" s="989"/>
      <c r="AC2716" s="989"/>
      <c r="AD2716" s="989"/>
      <c r="AE2716" s="989"/>
      <c r="AF2716" s="989"/>
      <c r="AG2716" s="989"/>
      <c r="AH2716" s="989"/>
      <c r="AI2716" s="989"/>
      <c r="AJ2716" s="989"/>
      <c r="AK2716" s="989"/>
      <c r="AL2716" s="989"/>
      <c r="AM2716" s="989"/>
      <c r="AN2716" s="989"/>
      <c r="AO2716" s="989"/>
      <c r="AP2716" s="989"/>
      <c r="AQ2716" s="989"/>
      <c r="AR2716" s="989"/>
      <c r="AS2716" s="989"/>
      <c r="AT2716" s="989"/>
      <c r="AU2716" s="989"/>
      <c r="AV2716" s="989"/>
      <c r="AW2716" s="989"/>
      <c r="AX2716" s="989"/>
      <c r="AY2716" s="989"/>
      <c r="AZ2716" s="989"/>
      <c r="BA2716" s="989"/>
      <c r="BB2716" s="989"/>
      <c r="BC2716" s="989"/>
      <c r="BD2716" s="989"/>
      <c r="BE2716" s="989"/>
      <c r="BF2716" s="989"/>
      <c r="BG2716" s="1001"/>
      <c r="BH2716" s="1002"/>
      <c r="BI2716" s="1002"/>
      <c r="BJ2716" s="1002"/>
      <c r="BK2716" s="1002"/>
      <c r="BL2716" s="1003"/>
      <c r="BM2716" s="477"/>
      <c r="BN2716" s="142"/>
      <c r="CE2716" s="801"/>
      <c r="CF2716" s="801"/>
      <c r="CG2716" s="801"/>
      <c r="CH2716" s="801"/>
      <c r="CI2716" s="801"/>
      <c r="CJ2716" s="801"/>
      <c r="CK2716" s="801"/>
      <c r="CL2716" s="801"/>
      <c r="CM2716" s="801"/>
      <c r="CN2716" s="801"/>
      <c r="CO2716" s="801"/>
      <c r="CP2716" s="801"/>
      <c r="CQ2716" s="801"/>
      <c r="CR2716" s="801"/>
      <c r="CS2716" s="801"/>
      <c r="CT2716" s="801"/>
      <c r="CU2716" s="801"/>
      <c r="CV2716" s="801"/>
      <c r="CW2716" s="801"/>
      <c r="CX2716" s="801"/>
      <c r="CY2716" s="801"/>
      <c r="CZ2716" s="801"/>
      <c r="DA2716" s="801"/>
      <c r="DB2716" s="801"/>
      <c r="DC2716" s="801"/>
      <c r="DD2716" s="801"/>
      <c r="DE2716" s="801"/>
      <c r="DF2716" s="801"/>
      <c r="DG2716" s="801"/>
      <c r="DH2716" s="801"/>
      <c r="DI2716" s="801"/>
      <c r="DJ2716" s="801"/>
      <c r="DK2716" s="801"/>
      <c r="DL2716" s="801"/>
      <c r="DM2716" s="801"/>
      <c r="DN2716" s="801"/>
      <c r="DO2716" s="801"/>
      <c r="DP2716" s="801"/>
      <c r="DQ2716" s="801"/>
      <c r="DR2716" s="801"/>
      <c r="DS2716" s="801"/>
      <c r="DT2716" s="801"/>
      <c r="DU2716" s="801"/>
      <c r="DV2716" s="801"/>
      <c r="DW2716" s="801"/>
      <c r="DX2716" s="801"/>
      <c r="DY2716" s="801"/>
      <c r="DZ2716" s="801"/>
      <c r="EA2716" s="801"/>
      <c r="EB2716" s="801"/>
      <c r="EC2716" s="801"/>
      <c r="ED2716" s="801"/>
      <c r="EE2716" s="801"/>
      <c r="EF2716" s="801"/>
      <c r="EG2716" s="801"/>
      <c r="EH2716" s="801"/>
      <c r="EI2716" s="801"/>
      <c r="EJ2716" s="801"/>
      <c r="EK2716" s="801"/>
      <c r="EL2716" s="801"/>
    </row>
    <row r="2717" spans="1:142" s="801" customFormat="1" ht="4.5" customHeight="1">
      <c r="A2717" s="392"/>
      <c r="B2717" s="975"/>
      <c r="C2717" s="976"/>
      <c r="D2717" s="977"/>
      <c r="E2717" s="1598"/>
      <c r="F2717" s="1599"/>
      <c r="G2717" s="1029"/>
      <c r="H2717" s="1029"/>
      <c r="I2717" s="1029"/>
      <c r="J2717" s="1029"/>
      <c r="K2717" s="1029"/>
      <c r="L2717" s="1029"/>
      <c r="M2717" s="1029"/>
      <c r="N2717" s="1029"/>
      <c r="O2717" s="1029"/>
      <c r="P2717" s="1029"/>
      <c r="Q2717" s="1029"/>
      <c r="R2717" s="1029"/>
      <c r="S2717" s="1029"/>
      <c r="T2717" s="1029"/>
      <c r="U2717" s="1029"/>
      <c r="V2717" s="1029"/>
      <c r="W2717" s="1029"/>
      <c r="X2717" s="1029"/>
      <c r="Y2717" s="1029"/>
      <c r="Z2717" s="1029"/>
      <c r="AA2717" s="1029"/>
      <c r="AB2717" s="1029"/>
      <c r="AC2717" s="1029"/>
      <c r="AD2717" s="1029"/>
      <c r="AE2717" s="1029"/>
      <c r="AF2717" s="1029"/>
      <c r="AG2717" s="1029"/>
      <c r="AH2717" s="1029"/>
      <c r="AI2717" s="1029"/>
      <c r="AJ2717" s="1029"/>
      <c r="AK2717" s="1029"/>
      <c r="AL2717" s="1029"/>
      <c r="AM2717" s="1029"/>
      <c r="AN2717" s="1029"/>
      <c r="AO2717" s="1029"/>
      <c r="AP2717" s="1029"/>
      <c r="AQ2717" s="1029"/>
      <c r="AR2717" s="1029"/>
      <c r="AS2717" s="1029"/>
      <c r="AT2717" s="1029"/>
      <c r="AU2717" s="1029"/>
      <c r="AV2717" s="1029"/>
      <c r="AW2717" s="1029"/>
      <c r="AX2717" s="1029"/>
      <c r="AY2717" s="1029"/>
      <c r="AZ2717" s="1029"/>
      <c r="BA2717" s="1029"/>
      <c r="BB2717" s="1029"/>
      <c r="BC2717" s="1029"/>
      <c r="BD2717" s="1029"/>
      <c r="BE2717" s="1029"/>
      <c r="BF2717" s="1029"/>
      <c r="BG2717" s="1004"/>
      <c r="BH2717" s="1005"/>
      <c r="BI2717" s="1005"/>
      <c r="BJ2717" s="1005"/>
      <c r="BK2717" s="1005"/>
      <c r="BL2717" s="1006"/>
      <c r="BM2717" s="477"/>
      <c r="BN2717" s="142"/>
      <c r="BO2717" s="391"/>
      <c r="BP2717" s="391"/>
      <c r="BQ2717" s="391"/>
      <c r="BR2717" s="391"/>
      <c r="BS2717" s="391"/>
      <c r="BT2717" s="391"/>
      <c r="BU2717" s="391"/>
      <c r="BV2717" s="391"/>
      <c r="BW2717" s="391"/>
      <c r="BX2717" s="391"/>
      <c r="BY2717" s="391"/>
      <c r="BZ2717" s="391"/>
      <c r="CA2717" s="391"/>
      <c r="CB2717" s="391"/>
      <c r="CC2717" s="391"/>
      <c r="CD2717" s="391"/>
      <c r="CG2717" s="466"/>
    </row>
    <row r="2718" spans="1:142" s="15" customFormat="1" ht="18" customHeight="1">
      <c r="A2718" s="90"/>
      <c r="B2718" s="925" t="s">
        <v>1477</v>
      </c>
      <c r="C2718" s="926"/>
      <c r="D2718" s="926"/>
      <c r="E2718" s="926"/>
      <c r="F2718" s="926"/>
      <c r="G2718" s="926"/>
      <c r="H2718" s="926"/>
      <c r="I2718" s="926"/>
      <c r="J2718" s="926"/>
      <c r="K2718" s="926"/>
      <c r="L2718" s="926"/>
      <c r="M2718" s="926"/>
      <c r="N2718" s="926"/>
      <c r="O2718" s="926"/>
      <c r="P2718" s="926"/>
      <c r="Q2718" s="926"/>
      <c r="R2718" s="926"/>
      <c r="S2718" s="926"/>
      <c r="T2718" s="926"/>
      <c r="U2718" s="926"/>
      <c r="V2718" s="926"/>
      <c r="W2718" s="926"/>
      <c r="X2718" s="926"/>
      <c r="Y2718" s="926"/>
      <c r="Z2718" s="926"/>
      <c r="AA2718" s="926"/>
      <c r="AB2718" s="926"/>
      <c r="AC2718" s="926"/>
      <c r="AD2718" s="926"/>
      <c r="AE2718" s="926"/>
      <c r="AF2718" s="926"/>
      <c r="AG2718" s="926"/>
      <c r="AH2718" s="926"/>
      <c r="AI2718" s="926"/>
      <c r="AJ2718" s="926"/>
      <c r="AK2718" s="926"/>
      <c r="AL2718" s="926"/>
      <c r="AM2718" s="926"/>
      <c r="AN2718" s="926"/>
      <c r="AO2718" s="926"/>
      <c r="AP2718" s="926"/>
      <c r="AQ2718" s="926"/>
      <c r="AR2718" s="926"/>
      <c r="AS2718" s="926"/>
      <c r="AT2718" s="926"/>
      <c r="AU2718" s="926"/>
      <c r="AV2718" s="926"/>
      <c r="AW2718" s="926"/>
      <c r="AX2718" s="926"/>
      <c r="AY2718" s="926"/>
      <c r="AZ2718" s="926"/>
      <c r="BA2718" s="926"/>
      <c r="BB2718" s="926"/>
      <c r="BC2718" s="926"/>
      <c r="BD2718" s="926"/>
      <c r="BE2718" s="926"/>
      <c r="BF2718" s="926"/>
      <c r="BG2718" s="926"/>
      <c r="BH2718" s="926"/>
      <c r="BI2718" s="926"/>
      <c r="BJ2718" s="926"/>
      <c r="BK2718" s="926"/>
      <c r="BL2718" s="927"/>
      <c r="BM2718" s="473"/>
      <c r="BN2718" s="467"/>
      <c r="BO2718" s="143"/>
      <c r="BP2718" s="143"/>
      <c r="BQ2718" s="143"/>
      <c r="BR2718" s="143"/>
      <c r="BS2718" s="143"/>
      <c r="BT2718" s="143"/>
      <c r="BU2718" s="143"/>
      <c r="BV2718" s="143"/>
      <c r="BW2718" s="143"/>
      <c r="BX2718" s="143"/>
      <c r="BY2718" s="143"/>
      <c r="BZ2718" s="143"/>
      <c r="CA2718" s="143"/>
    </row>
    <row r="2719" spans="1:142" s="464" customFormat="1" ht="12.6" customHeight="1">
      <c r="A2719" s="389"/>
      <c r="B2719" s="969" t="s">
        <v>63</v>
      </c>
      <c r="C2719" s="970"/>
      <c r="D2719" s="971"/>
      <c r="E2719" s="881" t="s">
        <v>961</v>
      </c>
      <c r="F2719" s="882"/>
      <c r="G2719" s="882"/>
      <c r="H2719" s="882"/>
      <c r="I2719" s="882"/>
      <c r="J2719" s="882"/>
      <c r="K2719" s="882"/>
      <c r="L2719" s="882"/>
      <c r="M2719" s="882"/>
      <c r="N2719" s="882"/>
      <c r="O2719" s="882"/>
      <c r="P2719" s="882"/>
      <c r="Q2719" s="882"/>
      <c r="R2719" s="882"/>
      <c r="S2719" s="882"/>
      <c r="T2719" s="882"/>
      <c r="U2719" s="882"/>
      <c r="V2719" s="882"/>
      <c r="W2719" s="882"/>
      <c r="X2719" s="882"/>
      <c r="Y2719" s="882"/>
      <c r="Z2719" s="882"/>
      <c r="AA2719" s="882"/>
      <c r="AB2719" s="882"/>
      <c r="AC2719" s="882"/>
      <c r="AD2719" s="882"/>
      <c r="AE2719" s="882"/>
      <c r="AF2719" s="882"/>
      <c r="AG2719" s="882"/>
      <c r="AH2719" s="882"/>
      <c r="AI2719" s="882"/>
      <c r="AJ2719" s="882"/>
      <c r="AK2719" s="882"/>
      <c r="AL2719" s="882"/>
      <c r="AM2719" s="882"/>
      <c r="AN2719" s="882"/>
      <c r="AO2719" s="882"/>
      <c r="AP2719" s="882"/>
      <c r="AQ2719" s="882"/>
      <c r="AR2719" s="882"/>
      <c r="AS2719" s="882"/>
      <c r="AT2719" s="882"/>
      <c r="AU2719" s="882"/>
      <c r="AV2719" s="882"/>
      <c r="AW2719" s="882"/>
      <c r="AX2719" s="882"/>
      <c r="AY2719" s="882"/>
      <c r="AZ2719" s="882"/>
      <c r="BA2719" s="882"/>
      <c r="BB2719" s="882"/>
      <c r="BC2719" s="882"/>
      <c r="BD2719" s="882"/>
      <c r="BE2719" s="882"/>
      <c r="BF2719" s="882"/>
      <c r="BG2719" s="998"/>
      <c r="BH2719" s="999"/>
      <c r="BI2719" s="999"/>
      <c r="BJ2719" s="999"/>
      <c r="BK2719" s="999"/>
      <c r="BL2719" s="1000"/>
      <c r="BM2719" s="477"/>
      <c r="BN2719" s="89"/>
      <c r="BO2719" s="391"/>
      <c r="BP2719" s="391"/>
      <c r="BQ2719" s="391"/>
      <c r="BR2719" s="391"/>
      <c r="BS2719" s="391"/>
      <c r="BT2719" s="391"/>
      <c r="BU2719" s="391"/>
      <c r="BV2719" s="391"/>
      <c r="BW2719" s="391"/>
      <c r="BX2719" s="391"/>
      <c r="BY2719" s="391"/>
      <c r="BZ2719" s="391"/>
      <c r="CA2719" s="391"/>
      <c r="CB2719" s="391"/>
      <c r="CC2719" s="391"/>
    </row>
    <row r="2720" spans="1:142" s="464" customFormat="1" ht="12.6" customHeight="1">
      <c r="A2720" s="389"/>
      <c r="B2720" s="975"/>
      <c r="C2720" s="976"/>
      <c r="D2720" s="977"/>
      <c r="E2720" s="883"/>
      <c r="F2720" s="884"/>
      <c r="G2720" s="884"/>
      <c r="H2720" s="884"/>
      <c r="I2720" s="884"/>
      <c r="J2720" s="884"/>
      <c r="K2720" s="884"/>
      <c r="L2720" s="884"/>
      <c r="M2720" s="884"/>
      <c r="N2720" s="884"/>
      <c r="O2720" s="884"/>
      <c r="P2720" s="884"/>
      <c r="Q2720" s="884"/>
      <c r="R2720" s="884"/>
      <c r="S2720" s="884"/>
      <c r="T2720" s="884"/>
      <c r="U2720" s="884"/>
      <c r="V2720" s="884"/>
      <c r="W2720" s="884"/>
      <c r="X2720" s="884"/>
      <c r="Y2720" s="884"/>
      <c r="Z2720" s="884"/>
      <c r="AA2720" s="884"/>
      <c r="AB2720" s="884"/>
      <c r="AC2720" s="884"/>
      <c r="AD2720" s="884"/>
      <c r="AE2720" s="884"/>
      <c r="AF2720" s="884"/>
      <c r="AG2720" s="884"/>
      <c r="AH2720" s="884"/>
      <c r="AI2720" s="884"/>
      <c r="AJ2720" s="884"/>
      <c r="AK2720" s="884"/>
      <c r="AL2720" s="884"/>
      <c r="AM2720" s="884"/>
      <c r="AN2720" s="884"/>
      <c r="AO2720" s="884"/>
      <c r="AP2720" s="884"/>
      <c r="AQ2720" s="884"/>
      <c r="AR2720" s="884"/>
      <c r="AS2720" s="884"/>
      <c r="AT2720" s="884"/>
      <c r="AU2720" s="884"/>
      <c r="AV2720" s="884"/>
      <c r="AW2720" s="884"/>
      <c r="AX2720" s="884"/>
      <c r="AY2720" s="884"/>
      <c r="AZ2720" s="884"/>
      <c r="BA2720" s="884"/>
      <c r="BB2720" s="884"/>
      <c r="BC2720" s="884"/>
      <c r="BD2720" s="884"/>
      <c r="BE2720" s="884"/>
      <c r="BF2720" s="884"/>
      <c r="BG2720" s="1004"/>
      <c r="BH2720" s="1005"/>
      <c r="BI2720" s="1005"/>
      <c r="BJ2720" s="1005"/>
      <c r="BK2720" s="1005"/>
      <c r="BL2720" s="1006"/>
      <c r="BM2720" s="477"/>
      <c r="BN2720" s="89"/>
      <c r="BO2720" s="391"/>
      <c r="BP2720" s="391"/>
      <c r="BQ2720" s="391"/>
      <c r="BR2720" s="391"/>
      <c r="BS2720" s="391"/>
      <c r="BT2720" s="391"/>
      <c r="BU2720" s="391"/>
      <c r="BV2720" s="391"/>
      <c r="BW2720" s="391"/>
      <c r="BX2720" s="391"/>
      <c r="BY2720" s="391"/>
      <c r="BZ2720" s="391"/>
      <c r="CA2720" s="391"/>
      <c r="CB2720" s="391"/>
      <c r="CC2720" s="391"/>
    </row>
    <row r="2721" spans="1:97" s="15" customFormat="1" ht="18" customHeight="1">
      <c r="A2721" s="90"/>
      <c r="B2721" s="925" t="s">
        <v>1478</v>
      </c>
      <c r="C2721" s="926"/>
      <c r="D2721" s="926"/>
      <c r="E2721" s="926"/>
      <c r="F2721" s="926"/>
      <c r="G2721" s="926"/>
      <c r="H2721" s="926"/>
      <c r="I2721" s="926"/>
      <c r="J2721" s="926"/>
      <c r="K2721" s="926"/>
      <c r="L2721" s="926"/>
      <c r="M2721" s="926"/>
      <c r="N2721" s="926"/>
      <c r="O2721" s="926"/>
      <c r="P2721" s="926"/>
      <c r="Q2721" s="926"/>
      <c r="R2721" s="926"/>
      <c r="S2721" s="926"/>
      <c r="T2721" s="926"/>
      <c r="U2721" s="926"/>
      <c r="V2721" s="926"/>
      <c r="W2721" s="926"/>
      <c r="X2721" s="926"/>
      <c r="Y2721" s="926"/>
      <c r="Z2721" s="926"/>
      <c r="AA2721" s="926"/>
      <c r="AB2721" s="926"/>
      <c r="AC2721" s="926"/>
      <c r="AD2721" s="926"/>
      <c r="AE2721" s="926"/>
      <c r="AF2721" s="926"/>
      <c r="AG2721" s="926"/>
      <c r="AH2721" s="926"/>
      <c r="AI2721" s="926"/>
      <c r="AJ2721" s="926"/>
      <c r="AK2721" s="926"/>
      <c r="AL2721" s="926"/>
      <c r="AM2721" s="926"/>
      <c r="AN2721" s="926"/>
      <c r="AO2721" s="926"/>
      <c r="AP2721" s="926"/>
      <c r="AQ2721" s="926"/>
      <c r="AR2721" s="926"/>
      <c r="AS2721" s="926"/>
      <c r="AT2721" s="926"/>
      <c r="AU2721" s="926"/>
      <c r="AV2721" s="926"/>
      <c r="AW2721" s="926"/>
      <c r="AX2721" s="926"/>
      <c r="AY2721" s="926"/>
      <c r="AZ2721" s="926"/>
      <c r="BA2721" s="926"/>
      <c r="BB2721" s="926"/>
      <c r="BC2721" s="926"/>
      <c r="BD2721" s="926"/>
      <c r="BE2721" s="926"/>
      <c r="BF2721" s="926"/>
      <c r="BG2721" s="926"/>
      <c r="BH2721" s="926"/>
      <c r="BI2721" s="926"/>
      <c r="BJ2721" s="926"/>
      <c r="BK2721" s="926"/>
      <c r="BL2721" s="927"/>
      <c r="BM2721" s="473"/>
      <c r="BN2721" s="467"/>
      <c r="BO2721" s="143"/>
      <c r="BP2721" s="143"/>
      <c r="BQ2721" s="143"/>
      <c r="BR2721" s="143"/>
      <c r="BS2721" s="143"/>
      <c r="BT2721" s="143"/>
      <c r="BU2721" s="143"/>
      <c r="BV2721" s="143"/>
      <c r="BW2721" s="143"/>
      <c r="BX2721" s="143"/>
      <c r="BY2721" s="143"/>
      <c r="BZ2721" s="143"/>
      <c r="CA2721" s="143"/>
    </row>
    <row r="2722" spans="1:97" s="801" customFormat="1" ht="12.6" customHeight="1">
      <c r="A2722" s="389"/>
      <c r="B2722" s="969" t="s">
        <v>66</v>
      </c>
      <c r="C2722" s="970"/>
      <c r="D2722" s="971"/>
      <c r="E2722" s="881" t="s">
        <v>1479</v>
      </c>
      <c r="F2722" s="882"/>
      <c r="G2722" s="882"/>
      <c r="H2722" s="882"/>
      <c r="I2722" s="882"/>
      <c r="J2722" s="882"/>
      <c r="K2722" s="882"/>
      <c r="L2722" s="882"/>
      <c r="M2722" s="882"/>
      <c r="N2722" s="882"/>
      <c r="O2722" s="882"/>
      <c r="P2722" s="882"/>
      <c r="Q2722" s="882"/>
      <c r="R2722" s="882"/>
      <c r="S2722" s="882"/>
      <c r="T2722" s="882"/>
      <c r="U2722" s="882"/>
      <c r="V2722" s="882"/>
      <c r="W2722" s="882"/>
      <c r="X2722" s="882"/>
      <c r="Y2722" s="882"/>
      <c r="Z2722" s="882"/>
      <c r="AA2722" s="882"/>
      <c r="AB2722" s="882"/>
      <c r="AC2722" s="882"/>
      <c r="AD2722" s="882"/>
      <c r="AE2722" s="882"/>
      <c r="AF2722" s="882"/>
      <c r="AG2722" s="882"/>
      <c r="AH2722" s="882"/>
      <c r="AI2722" s="882"/>
      <c r="AJ2722" s="882"/>
      <c r="AK2722" s="882"/>
      <c r="AL2722" s="882"/>
      <c r="AM2722" s="882"/>
      <c r="AN2722" s="882"/>
      <c r="AO2722" s="882"/>
      <c r="AP2722" s="882"/>
      <c r="AQ2722" s="882"/>
      <c r="AR2722" s="882"/>
      <c r="AS2722" s="882"/>
      <c r="AT2722" s="882"/>
      <c r="AU2722" s="882"/>
      <c r="AV2722" s="882"/>
      <c r="AW2722" s="882"/>
      <c r="AX2722" s="882"/>
      <c r="AY2722" s="882"/>
      <c r="AZ2722" s="882"/>
      <c r="BA2722" s="882"/>
      <c r="BB2722" s="882"/>
      <c r="BC2722" s="882"/>
      <c r="BD2722" s="882"/>
      <c r="BE2722" s="882"/>
      <c r="BF2722" s="882"/>
      <c r="BG2722" s="998"/>
      <c r="BH2722" s="999"/>
      <c r="BI2722" s="999"/>
      <c r="BJ2722" s="999"/>
      <c r="BK2722" s="999"/>
      <c r="BL2722" s="1000"/>
      <c r="BM2722" s="477"/>
      <c r="BN2722" s="89"/>
      <c r="BO2722" s="391"/>
      <c r="BP2722" s="391"/>
      <c r="BQ2722" s="391"/>
      <c r="BR2722" s="391"/>
      <c r="BS2722" s="391"/>
      <c r="BT2722" s="391"/>
      <c r="BU2722" s="391"/>
      <c r="BV2722" s="391"/>
      <c r="BW2722" s="391"/>
      <c r="BX2722" s="391"/>
      <c r="BY2722" s="391"/>
      <c r="BZ2722" s="391"/>
      <c r="CA2722" s="391"/>
      <c r="CB2722" s="391"/>
      <c r="CC2722" s="391"/>
    </row>
    <row r="2723" spans="1:97" s="801" customFormat="1" ht="12.6" customHeight="1">
      <c r="A2723" s="389"/>
      <c r="B2723" s="975"/>
      <c r="C2723" s="976"/>
      <c r="D2723" s="977"/>
      <c r="E2723" s="883"/>
      <c r="F2723" s="884"/>
      <c r="G2723" s="884"/>
      <c r="H2723" s="884"/>
      <c r="I2723" s="884"/>
      <c r="J2723" s="884"/>
      <c r="K2723" s="884"/>
      <c r="L2723" s="884"/>
      <c r="M2723" s="884"/>
      <c r="N2723" s="884"/>
      <c r="O2723" s="884"/>
      <c r="P2723" s="884"/>
      <c r="Q2723" s="884"/>
      <c r="R2723" s="884"/>
      <c r="S2723" s="884"/>
      <c r="T2723" s="884"/>
      <c r="U2723" s="884"/>
      <c r="V2723" s="884"/>
      <c r="W2723" s="884"/>
      <c r="X2723" s="884"/>
      <c r="Y2723" s="884"/>
      <c r="Z2723" s="884"/>
      <c r="AA2723" s="884"/>
      <c r="AB2723" s="884"/>
      <c r="AC2723" s="884"/>
      <c r="AD2723" s="884"/>
      <c r="AE2723" s="884"/>
      <c r="AF2723" s="884"/>
      <c r="AG2723" s="884"/>
      <c r="AH2723" s="884"/>
      <c r="AI2723" s="884"/>
      <c r="AJ2723" s="884"/>
      <c r="AK2723" s="884"/>
      <c r="AL2723" s="884"/>
      <c r="AM2723" s="884"/>
      <c r="AN2723" s="884"/>
      <c r="AO2723" s="884"/>
      <c r="AP2723" s="884"/>
      <c r="AQ2723" s="884"/>
      <c r="AR2723" s="884"/>
      <c r="AS2723" s="884"/>
      <c r="AT2723" s="884"/>
      <c r="AU2723" s="884"/>
      <c r="AV2723" s="884"/>
      <c r="AW2723" s="884"/>
      <c r="AX2723" s="884"/>
      <c r="AY2723" s="884"/>
      <c r="AZ2723" s="884"/>
      <c r="BA2723" s="884"/>
      <c r="BB2723" s="884"/>
      <c r="BC2723" s="884"/>
      <c r="BD2723" s="884"/>
      <c r="BE2723" s="884"/>
      <c r="BF2723" s="884"/>
      <c r="BG2723" s="1004"/>
      <c r="BH2723" s="1005"/>
      <c r="BI2723" s="1005"/>
      <c r="BJ2723" s="1005"/>
      <c r="BK2723" s="1005"/>
      <c r="BL2723" s="1006"/>
      <c r="BM2723" s="477"/>
      <c r="BN2723" s="89"/>
      <c r="BO2723" s="391"/>
      <c r="BP2723" s="391"/>
      <c r="BQ2723" s="391"/>
      <c r="BR2723" s="391"/>
      <c r="BS2723" s="391"/>
      <c r="BT2723" s="391"/>
      <c r="BU2723" s="391"/>
      <c r="BV2723" s="391"/>
      <c r="BW2723" s="391"/>
      <c r="BX2723" s="391"/>
      <c r="BY2723" s="391"/>
      <c r="BZ2723" s="391"/>
      <c r="CA2723" s="391"/>
      <c r="CB2723" s="391"/>
      <c r="CC2723" s="391"/>
    </row>
    <row r="2724" spans="1:97" s="15" customFormat="1" ht="18" customHeight="1">
      <c r="A2724" s="90"/>
      <c r="B2724" s="471" t="s">
        <v>962</v>
      </c>
      <c r="C2724" s="472"/>
      <c r="D2724" s="472"/>
      <c r="E2724" s="472"/>
      <c r="F2724" s="472"/>
      <c r="G2724" s="472"/>
      <c r="H2724" s="472"/>
      <c r="I2724" s="472"/>
      <c r="J2724" s="472"/>
      <c r="K2724" s="472"/>
      <c r="L2724" s="472"/>
      <c r="M2724" s="472"/>
      <c r="N2724" s="472"/>
      <c r="O2724" s="472"/>
      <c r="P2724" s="472"/>
      <c r="Q2724" s="472"/>
      <c r="R2724" s="472"/>
      <c r="S2724" s="472"/>
      <c r="T2724" s="472"/>
      <c r="U2724" s="472"/>
      <c r="V2724" s="472"/>
      <c r="W2724" s="472"/>
      <c r="X2724" s="472"/>
      <c r="Y2724" s="472"/>
      <c r="Z2724" s="472"/>
      <c r="AA2724" s="472"/>
      <c r="AB2724" s="472"/>
      <c r="AC2724" s="472"/>
      <c r="AD2724" s="472"/>
      <c r="AE2724" s="472"/>
      <c r="AF2724" s="472"/>
      <c r="AG2724" s="472"/>
      <c r="AH2724" s="472"/>
      <c r="AI2724" s="472"/>
      <c r="AJ2724" s="472"/>
      <c r="AK2724" s="472"/>
      <c r="AL2724" s="472"/>
      <c r="AM2724" s="472"/>
      <c r="AN2724" s="472"/>
      <c r="AO2724" s="472"/>
      <c r="AP2724" s="472"/>
      <c r="AQ2724" s="472"/>
      <c r="AR2724" s="472"/>
      <c r="AS2724" s="472"/>
      <c r="AT2724" s="472"/>
      <c r="AU2724" s="472"/>
      <c r="AV2724" s="472"/>
      <c r="AW2724" s="472"/>
      <c r="AX2724" s="472"/>
      <c r="AY2724" s="472"/>
      <c r="AZ2724" s="472"/>
      <c r="BA2724" s="472"/>
      <c r="BB2724" s="472"/>
      <c r="BC2724" s="472"/>
      <c r="BD2724" s="472"/>
      <c r="BE2724" s="472"/>
      <c r="BF2724" s="472"/>
      <c r="BG2724" s="472"/>
      <c r="BH2724" s="472"/>
      <c r="BI2724" s="472"/>
      <c r="BJ2724" s="472"/>
      <c r="BK2724" s="472"/>
      <c r="BL2724" s="856"/>
      <c r="BM2724" s="473"/>
      <c r="BN2724" s="467"/>
      <c r="BO2724" s="103"/>
      <c r="BP2724" s="103"/>
      <c r="BQ2724" s="103"/>
      <c r="BR2724" s="103"/>
      <c r="BS2724" s="103"/>
      <c r="BT2724" s="103"/>
      <c r="BU2724" s="103"/>
      <c r="BV2724" s="103"/>
    </row>
    <row r="2725" spans="1:97" s="464" customFormat="1" ht="12.6" customHeight="1">
      <c r="A2725" s="389"/>
      <c r="B2725" s="969" t="s">
        <v>67</v>
      </c>
      <c r="C2725" s="970"/>
      <c r="D2725" s="971"/>
      <c r="E2725" s="881" t="s">
        <v>963</v>
      </c>
      <c r="F2725" s="882"/>
      <c r="G2725" s="882"/>
      <c r="H2725" s="882"/>
      <c r="I2725" s="882"/>
      <c r="J2725" s="882"/>
      <c r="K2725" s="882"/>
      <c r="L2725" s="882"/>
      <c r="M2725" s="882"/>
      <c r="N2725" s="882"/>
      <c r="O2725" s="882"/>
      <c r="P2725" s="882"/>
      <c r="Q2725" s="882"/>
      <c r="R2725" s="882"/>
      <c r="S2725" s="882"/>
      <c r="T2725" s="882"/>
      <c r="U2725" s="882"/>
      <c r="V2725" s="882"/>
      <c r="W2725" s="882"/>
      <c r="X2725" s="882"/>
      <c r="Y2725" s="882"/>
      <c r="Z2725" s="882"/>
      <c r="AA2725" s="882"/>
      <c r="AB2725" s="882"/>
      <c r="AC2725" s="882"/>
      <c r="AD2725" s="882"/>
      <c r="AE2725" s="882"/>
      <c r="AF2725" s="882"/>
      <c r="AG2725" s="882"/>
      <c r="AH2725" s="882"/>
      <c r="AI2725" s="882"/>
      <c r="AJ2725" s="882"/>
      <c r="AK2725" s="882"/>
      <c r="AL2725" s="882"/>
      <c r="AM2725" s="882"/>
      <c r="AN2725" s="882"/>
      <c r="AO2725" s="882"/>
      <c r="AP2725" s="882"/>
      <c r="AQ2725" s="882"/>
      <c r="AR2725" s="882"/>
      <c r="AS2725" s="882"/>
      <c r="AT2725" s="882"/>
      <c r="AU2725" s="882"/>
      <c r="AV2725" s="882"/>
      <c r="AW2725" s="882"/>
      <c r="AX2725" s="882"/>
      <c r="AY2725" s="882"/>
      <c r="AZ2725" s="882"/>
      <c r="BA2725" s="882"/>
      <c r="BB2725" s="882"/>
      <c r="BC2725" s="882"/>
      <c r="BD2725" s="882"/>
      <c r="BE2725" s="882"/>
      <c r="BF2725" s="882"/>
      <c r="BG2725" s="998"/>
      <c r="BH2725" s="999"/>
      <c r="BI2725" s="999"/>
      <c r="BJ2725" s="999"/>
      <c r="BK2725" s="999"/>
      <c r="BL2725" s="1000"/>
      <c r="BM2725" s="477"/>
      <c r="BN2725" s="89"/>
      <c r="BO2725" s="391"/>
      <c r="BP2725" s="391"/>
      <c r="BQ2725" s="391"/>
      <c r="BR2725" s="391"/>
      <c r="BS2725" s="391"/>
      <c r="BT2725" s="391"/>
      <c r="BU2725" s="391"/>
      <c r="BV2725" s="391"/>
      <c r="BW2725" s="391"/>
      <c r="BX2725" s="391"/>
      <c r="BY2725" s="391"/>
      <c r="BZ2725" s="391"/>
      <c r="CA2725" s="391"/>
      <c r="CB2725" s="391"/>
      <c r="CC2725" s="391"/>
    </row>
    <row r="2726" spans="1:97" s="464" customFormat="1" ht="12.6" customHeight="1">
      <c r="A2726" s="389"/>
      <c r="B2726" s="975"/>
      <c r="C2726" s="976"/>
      <c r="D2726" s="977"/>
      <c r="E2726" s="883"/>
      <c r="F2726" s="884"/>
      <c r="G2726" s="884"/>
      <c r="H2726" s="884"/>
      <c r="I2726" s="884"/>
      <c r="J2726" s="884"/>
      <c r="K2726" s="884"/>
      <c r="L2726" s="884"/>
      <c r="M2726" s="884"/>
      <c r="N2726" s="884"/>
      <c r="O2726" s="884"/>
      <c r="P2726" s="884"/>
      <c r="Q2726" s="884"/>
      <c r="R2726" s="884"/>
      <c r="S2726" s="884"/>
      <c r="T2726" s="884"/>
      <c r="U2726" s="884"/>
      <c r="V2726" s="884"/>
      <c r="W2726" s="884"/>
      <c r="X2726" s="884"/>
      <c r="Y2726" s="884"/>
      <c r="Z2726" s="884"/>
      <c r="AA2726" s="884"/>
      <c r="AB2726" s="884"/>
      <c r="AC2726" s="884"/>
      <c r="AD2726" s="884"/>
      <c r="AE2726" s="884"/>
      <c r="AF2726" s="884"/>
      <c r="AG2726" s="884"/>
      <c r="AH2726" s="884"/>
      <c r="AI2726" s="884"/>
      <c r="AJ2726" s="884"/>
      <c r="AK2726" s="884"/>
      <c r="AL2726" s="884"/>
      <c r="AM2726" s="884"/>
      <c r="AN2726" s="884"/>
      <c r="AO2726" s="884"/>
      <c r="AP2726" s="884"/>
      <c r="AQ2726" s="884"/>
      <c r="AR2726" s="884"/>
      <c r="AS2726" s="884"/>
      <c r="AT2726" s="884"/>
      <c r="AU2726" s="884"/>
      <c r="AV2726" s="884"/>
      <c r="AW2726" s="884"/>
      <c r="AX2726" s="884"/>
      <c r="AY2726" s="884"/>
      <c r="AZ2726" s="884"/>
      <c r="BA2726" s="884"/>
      <c r="BB2726" s="884"/>
      <c r="BC2726" s="884"/>
      <c r="BD2726" s="884"/>
      <c r="BE2726" s="884"/>
      <c r="BF2726" s="884"/>
      <c r="BG2726" s="1004"/>
      <c r="BH2726" s="1005"/>
      <c r="BI2726" s="1005"/>
      <c r="BJ2726" s="1005"/>
      <c r="BK2726" s="1005"/>
      <c r="BL2726" s="1006"/>
      <c r="BM2726" s="477"/>
      <c r="BN2726" s="89"/>
      <c r="BO2726" s="391"/>
      <c r="BP2726" s="391"/>
      <c r="BQ2726" s="391"/>
      <c r="BR2726" s="391"/>
      <c r="BS2726" s="391"/>
      <c r="BT2726" s="391"/>
      <c r="BU2726" s="391"/>
      <c r="BV2726" s="391"/>
      <c r="BW2726" s="391"/>
      <c r="BX2726" s="391"/>
      <c r="BY2726" s="391"/>
      <c r="BZ2726" s="391"/>
      <c r="CA2726" s="391"/>
      <c r="CB2726" s="391"/>
      <c r="CC2726" s="391"/>
    </row>
    <row r="2727" spans="1:97" s="15" customFormat="1" ht="18" customHeight="1">
      <c r="A2727" s="90"/>
      <c r="B2727" s="471" t="s">
        <v>964</v>
      </c>
      <c r="C2727" s="472"/>
      <c r="D2727" s="472"/>
      <c r="E2727" s="472"/>
      <c r="F2727" s="472"/>
      <c r="G2727" s="472"/>
      <c r="H2727" s="472"/>
      <c r="I2727" s="472"/>
      <c r="J2727" s="472"/>
      <c r="K2727" s="472"/>
      <c r="L2727" s="472"/>
      <c r="M2727" s="472"/>
      <c r="N2727" s="472"/>
      <c r="O2727" s="472"/>
      <c r="P2727" s="472"/>
      <c r="Q2727" s="472"/>
      <c r="R2727" s="472"/>
      <c r="S2727" s="472"/>
      <c r="T2727" s="472"/>
      <c r="U2727" s="472"/>
      <c r="V2727" s="472"/>
      <c r="W2727" s="472"/>
      <c r="X2727" s="472"/>
      <c r="Y2727" s="472"/>
      <c r="Z2727" s="472"/>
      <c r="AA2727" s="472"/>
      <c r="AB2727" s="472"/>
      <c r="AC2727" s="472"/>
      <c r="AD2727" s="472"/>
      <c r="AE2727" s="472"/>
      <c r="AF2727" s="472"/>
      <c r="AG2727" s="472"/>
      <c r="AH2727" s="472"/>
      <c r="AI2727" s="472"/>
      <c r="AJ2727" s="472"/>
      <c r="AK2727" s="472"/>
      <c r="AL2727" s="472"/>
      <c r="AM2727" s="472"/>
      <c r="AN2727" s="472"/>
      <c r="AO2727" s="472"/>
      <c r="AP2727" s="472"/>
      <c r="AQ2727" s="472"/>
      <c r="AR2727" s="472"/>
      <c r="AS2727" s="472"/>
      <c r="AT2727" s="472"/>
      <c r="AU2727" s="472"/>
      <c r="AV2727" s="472"/>
      <c r="AW2727" s="472"/>
      <c r="AX2727" s="472"/>
      <c r="AY2727" s="472"/>
      <c r="AZ2727" s="472"/>
      <c r="BA2727" s="472"/>
      <c r="BB2727" s="472"/>
      <c r="BC2727" s="472"/>
      <c r="BD2727" s="472"/>
      <c r="BE2727" s="472"/>
      <c r="BF2727" s="472"/>
      <c r="BG2727" s="472"/>
      <c r="BH2727" s="472"/>
      <c r="BI2727" s="472"/>
      <c r="BJ2727" s="472"/>
      <c r="BK2727" s="472"/>
      <c r="BL2727" s="856"/>
      <c r="BM2727" s="473"/>
      <c r="BN2727" s="467"/>
      <c r="BO2727" s="103"/>
      <c r="BP2727" s="103"/>
      <c r="BQ2727" s="103"/>
      <c r="BR2727" s="103"/>
      <c r="BS2727" s="103"/>
      <c r="BT2727" s="103"/>
      <c r="BU2727" s="103"/>
      <c r="BV2727" s="103"/>
    </row>
    <row r="2728" spans="1:97" s="464" customFormat="1" ht="12.6" customHeight="1">
      <c r="A2728" s="389"/>
      <c r="B2728" s="969" t="s">
        <v>68</v>
      </c>
      <c r="C2728" s="970"/>
      <c r="D2728" s="971"/>
      <c r="E2728" s="881" t="s">
        <v>965</v>
      </c>
      <c r="F2728" s="882"/>
      <c r="G2728" s="882"/>
      <c r="H2728" s="882"/>
      <c r="I2728" s="882"/>
      <c r="J2728" s="882"/>
      <c r="K2728" s="882"/>
      <c r="L2728" s="882"/>
      <c r="M2728" s="882"/>
      <c r="N2728" s="882"/>
      <c r="O2728" s="882"/>
      <c r="P2728" s="882"/>
      <c r="Q2728" s="882"/>
      <c r="R2728" s="882"/>
      <c r="S2728" s="882"/>
      <c r="T2728" s="882"/>
      <c r="U2728" s="882"/>
      <c r="V2728" s="882"/>
      <c r="W2728" s="882"/>
      <c r="X2728" s="882"/>
      <c r="Y2728" s="882"/>
      <c r="Z2728" s="882"/>
      <c r="AA2728" s="882"/>
      <c r="AB2728" s="882"/>
      <c r="AC2728" s="882"/>
      <c r="AD2728" s="882"/>
      <c r="AE2728" s="882"/>
      <c r="AF2728" s="882"/>
      <c r="AG2728" s="882"/>
      <c r="AH2728" s="882"/>
      <c r="AI2728" s="882"/>
      <c r="AJ2728" s="882"/>
      <c r="AK2728" s="882"/>
      <c r="AL2728" s="882"/>
      <c r="AM2728" s="882"/>
      <c r="AN2728" s="882"/>
      <c r="AO2728" s="882"/>
      <c r="AP2728" s="882"/>
      <c r="AQ2728" s="882"/>
      <c r="AR2728" s="882"/>
      <c r="AS2728" s="882"/>
      <c r="AT2728" s="882"/>
      <c r="AU2728" s="882"/>
      <c r="AV2728" s="882"/>
      <c r="AW2728" s="882"/>
      <c r="AX2728" s="882"/>
      <c r="AY2728" s="882"/>
      <c r="AZ2728" s="882"/>
      <c r="BA2728" s="882"/>
      <c r="BB2728" s="882"/>
      <c r="BC2728" s="882"/>
      <c r="BD2728" s="882"/>
      <c r="BE2728" s="882"/>
      <c r="BF2728" s="882"/>
      <c r="BG2728" s="998"/>
      <c r="BH2728" s="999"/>
      <c r="BI2728" s="999"/>
      <c r="BJ2728" s="999"/>
      <c r="BK2728" s="999"/>
      <c r="BL2728" s="1000"/>
      <c r="BM2728" s="477"/>
      <c r="BN2728" s="89"/>
      <c r="BO2728" s="391"/>
      <c r="BP2728" s="391"/>
      <c r="BQ2728" s="391"/>
      <c r="BR2728" s="391"/>
      <c r="BS2728" s="391"/>
      <c r="BT2728" s="391"/>
      <c r="BU2728" s="391"/>
      <c r="BV2728" s="391"/>
      <c r="BW2728" s="391"/>
      <c r="BX2728" s="391"/>
      <c r="BY2728" s="391"/>
      <c r="BZ2728" s="391"/>
      <c r="CA2728" s="391"/>
      <c r="CB2728" s="391"/>
      <c r="CC2728" s="391"/>
    </row>
    <row r="2729" spans="1:97" s="464" customFormat="1" ht="12.6" customHeight="1">
      <c r="A2729" s="389"/>
      <c r="B2729" s="975"/>
      <c r="C2729" s="976"/>
      <c r="D2729" s="977"/>
      <c r="E2729" s="883"/>
      <c r="F2729" s="884"/>
      <c r="G2729" s="884"/>
      <c r="H2729" s="884"/>
      <c r="I2729" s="884"/>
      <c r="J2729" s="884"/>
      <c r="K2729" s="884"/>
      <c r="L2729" s="884"/>
      <c r="M2729" s="884"/>
      <c r="N2729" s="884"/>
      <c r="O2729" s="884"/>
      <c r="P2729" s="884"/>
      <c r="Q2729" s="884"/>
      <c r="R2729" s="884"/>
      <c r="S2729" s="884"/>
      <c r="T2729" s="884"/>
      <c r="U2729" s="884"/>
      <c r="V2729" s="884"/>
      <c r="W2729" s="884"/>
      <c r="X2729" s="884"/>
      <c r="Y2729" s="884"/>
      <c r="Z2729" s="884"/>
      <c r="AA2729" s="884"/>
      <c r="AB2729" s="884"/>
      <c r="AC2729" s="884"/>
      <c r="AD2729" s="884"/>
      <c r="AE2729" s="884"/>
      <c r="AF2729" s="884"/>
      <c r="AG2729" s="884"/>
      <c r="AH2729" s="884"/>
      <c r="AI2729" s="884"/>
      <c r="AJ2729" s="884"/>
      <c r="AK2729" s="884"/>
      <c r="AL2729" s="884"/>
      <c r="AM2729" s="884"/>
      <c r="AN2729" s="884"/>
      <c r="AO2729" s="884"/>
      <c r="AP2729" s="884"/>
      <c r="AQ2729" s="884"/>
      <c r="AR2729" s="884"/>
      <c r="AS2729" s="884"/>
      <c r="AT2729" s="884"/>
      <c r="AU2729" s="884"/>
      <c r="AV2729" s="884"/>
      <c r="AW2729" s="884"/>
      <c r="AX2729" s="884"/>
      <c r="AY2729" s="884"/>
      <c r="AZ2729" s="884"/>
      <c r="BA2729" s="884"/>
      <c r="BB2729" s="884"/>
      <c r="BC2729" s="884"/>
      <c r="BD2729" s="884"/>
      <c r="BE2729" s="884"/>
      <c r="BF2729" s="884"/>
      <c r="BG2729" s="1004"/>
      <c r="BH2729" s="1005"/>
      <c r="BI2729" s="1005"/>
      <c r="BJ2729" s="1005"/>
      <c r="BK2729" s="1005"/>
      <c r="BL2729" s="1006"/>
      <c r="BM2729" s="477"/>
      <c r="BN2729" s="89"/>
      <c r="BO2729" s="391"/>
      <c r="BP2729" s="391"/>
      <c r="BQ2729" s="391"/>
      <c r="BR2729" s="391"/>
      <c r="BS2729" s="391"/>
      <c r="BT2729" s="391"/>
      <c r="BU2729" s="391"/>
      <c r="BV2729" s="391"/>
      <c r="BW2729" s="391"/>
      <c r="BX2729" s="391"/>
      <c r="BY2729" s="391"/>
      <c r="BZ2729" s="391"/>
      <c r="CA2729" s="391"/>
      <c r="CB2729" s="391"/>
      <c r="CC2729" s="391"/>
    </row>
    <row r="2730" spans="1:97" s="827" customFormat="1" ht="9.75" customHeight="1">
      <c r="BG2730" s="828"/>
      <c r="BH2730" s="828"/>
      <c r="BI2730" s="828"/>
      <c r="BJ2730" s="828"/>
      <c r="BK2730" s="828"/>
      <c r="BL2730" s="829"/>
      <c r="BM2730" s="829"/>
      <c r="BN2730" s="829"/>
      <c r="BO2730" s="829"/>
      <c r="BP2730" s="829"/>
      <c r="BQ2730" s="829"/>
      <c r="BR2730" s="829"/>
      <c r="BS2730" s="829"/>
      <c r="BT2730" s="829"/>
      <c r="BU2730" s="829"/>
      <c r="BV2730" s="829"/>
      <c r="BW2730" s="829"/>
      <c r="BX2730" s="829"/>
      <c r="BY2730" s="829"/>
      <c r="BZ2730" s="829"/>
      <c r="CA2730" s="829"/>
    </row>
    <row r="2731" spans="1:97" s="830" customFormat="1" ht="12.75" customHeight="1">
      <c r="B2731" s="831"/>
      <c r="C2731" s="831"/>
      <c r="D2731" s="831"/>
      <c r="E2731" s="858" t="s">
        <v>1513</v>
      </c>
      <c r="F2731" s="859"/>
      <c r="G2731" s="859"/>
      <c r="H2731" s="859"/>
      <c r="I2731" s="859"/>
      <c r="J2731" s="859"/>
      <c r="K2731" s="859"/>
      <c r="L2731" s="859"/>
      <c r="M2731" s="859"/>
      <c r="N2731" s="859"/>
      <c r="O2731" s="859"/>
      <c r="P2731" s="859"/>
      <c r="Q2731" s="859"/>
      <c r="R2731" s="859"/>
      <c r="S2731" s="859"/>
      <c r="T2731" s="859"/>
      <c r="U2731" s="859"/>
      <c r="V2731" s="859"/>
      <c r="W2731" s="859"/>
      <c r="X2731" s="859"/>
      <c r="Y2731" s="859"/>
      <c r="Z2731" s="859"/>
      <c r="AA2731" s="859"/>
      <c r="AB2731" s="859"/>
      <c r="AC2731" s="859"/>
      <c r="AD2731" s="859"/>
      <c r="AE2731" s="860"/>
      <c r="AF2731" s="864"/>
      <c r="AG2731" s="865"/>
      <c r="AH2731" s="865"/>
      <c r="AI2731" s="865"/>
      <c r="AJ2731" s="865"/>
      <c r="AK2731" s="865"/>
      <c r="AL2731" s="865"/>
      <c r="AM2731" s="865"/>
      <c r="AN2731" s="865"/>
      <c r="AO2731" s="865"/>
      <c r="AP2731" s="866"/>
      <c r="AQ2731" s="870" t="s">
        <v>1514</v>
      </c>
      <c r="AR2731" s="870"/>
      <c r="AS2731" s="870"/>
      <c r="AT2731" s="870"/>
      <c r="AU2731" s="870"/>
      <c r="AV2731" s="870"/>
      <c r="AW2731" s="870"/>
      <c r="AX2731" s="870"/>
      <c r="AY2731" s="870"/>
      <c r="AZ2731" s="870"/>
      <c r="BA2731" s="870"/>
      <c r="BB2731" s="870"/>
      <c r="BC2731" s="870"/>
      <c r="BD2731" s="870"/>
      <c r="BE2731" s="870"/>
      <c r="BF2731" s="870"/>
      <c r="BG2731" s="832"/>
      <c r="BH2731" s="832"/>
      <c r="BI2731" s="832"/>
      <c r="BJ2731" s="832"/>
      <c r="BK2731" s="832"/>
      <c r="BL2731" s="832"/>
      <c r="BM2731" s="857" t="s">
        <v>82</v>
      </c>
      <c r="BN2731" s="857"/>
      <c r="BO2731" s="857"/>
      <c r="BP2731" s="857"/>
      <c r="BQ2731" s="857"/>
      <c r="BR2731" s="857"/>
      <c r="BS2731" s="857"/>
      <c r="BT2731" s="857"/>
      <c r="BU2731" s="857"/>
      <c r="BV2731" s="857"/>
      <c r="BW2731" s="857"/>
      <c r="BX2731" s="832"/>
      <c r="BY2731" s="832"/>
      <c r="BZ2731" s="832"/>
      <c r="CA2731" s="832"/>
      <c r="CB2731" s="832"/>
      <c r="CC2731" s="832"/>
      <c r="CD2731" s="832"/>
      <c r="CE2731" s="832"/>
      <c r="CF2731" s="832"/>
      <c r="CG2731" s="832"/>
      <c r="CH2731" s="832"/>
      <c r="CK2731" s="833"/>
      <c r="CL2731" s="834"/>
      <c r="CM2731" s="834"/>
      <c r="CN2731" s="834"/>
      <c r="CO2731" s="834"/>
      <c r="CP2731" s="834"/>
      <c r="CQ2731" s="834"/>
      <c r="CR2731" s="834"/>
      <c r="CS2731" s="834"/>
    </row>
    <row r="2732" spans="1:97" s="830" customFormat="1" ht="12.75" customHeight="1">
      <c r="B2732" s="831"/>
      <c r="C2732" s="831"/>
      <c r="D2732" s="831"/>
      <c r="E2732" s="861"/>
      <c r="F2732" s="862"/>
      <c r="G2732" s="862"/>
      <c r="H2732" s="862"/>
      <c r="I2732" s="862"/>
      <c r="J2732" s="862"/>
      <c r="K2732" s="862"/>
      <c r="L2732" s="862"/>
      <c r="M2732" s="862"/>
      <c r="N2732" s="862"/>
      <c r="O2732" s="862"/>
      <c r="P2732" s="862"/>
      <c r="Q2732" s="862"/>
      <c r="R2732" s="862"/>
      <c r="S2732" s="862"/>
      <c r="T2732" s="862"/>
      <c r="U2732" s="862"/>
      <c r="V2732" s="862"/>
      <c r="W2732" s="862"/>
      <c r="X2732" s="862"/>
      <c r="Y2732" s="862"/>
      <c r="Z2732" s="862"/>
      <c r="AA2732" s="862"/>
      <c r="AB2732" s="862"/>
      <c r="AC2732" s="862"/>
      <c r="AD2732" s="862"/>
      <c r="AE2732" s="863"/>
      <c r="AF2732" s="867"/>
      <c r="AG2732" s="868"/>
      <c r="AH2732" s="868"/>
      <c r="AI2732" s="868"/>
      <c r="AJ2732" s="868"/>
      <c r="AK2732" s="868"/>
      <c r="AL2732" s="868"/>
      <c r="AM2732" s="868"/>
      <c r="AN2732" s="868"/>
      <c r="AO2732" s="868"/>
      <c r="AP2732" s="869"/>
      <c r="AQ2732" s="870"/>
      <c r="AR2732" s="870"/>
      <c r="AS2732" s="870"/>
      <c r="AT2732" s="870"/>
      <c r="AU2732" s="870"/>
      <c r="AV2732" s="870"/>
      <c r="AW2732" s="870"/>
      <c r="AX2732" s="870"/>
      <c r="AY2732" s="870"/>
      <c r="AZ2732" s="870"/>
      <c r="BA2732" s="870"/>
      <c r="BB2732" s="870"/>
      <c r="BC2732" s="870"/>
      <c r="BD2732" s="870"/>
      <c r="BE2732" s="870"/>
      <c r="BF2732" s="870"/>
      <c r="BG2732" s="832"/>
      <c r="BH2732" s="832"/>
      <c r="BI2732" s="832"/>
      <c r="BJ2732" s="832"/>
      <c r="BK2732" s="832"/>
      <c r="BL2732" s="832"/>
      <c r="BM2732" s="832"/>
      <c r="BN2732" s="832"/>
      <c r="BO2732" s="832"/>
      <c r="BP2732" s="832"/>
      <c r="BQ2732" s="832"/>
      <c r="BR2732" s="832"/>
      <c r="BS2732" s="832"/>
      <c r="BT2732" s="832"/>
      <c r="BU2732" s="832"/>
      <c r="BV2732" s="832"/>
      <c r="BW2732" s="832"/>
      <c r="BX2732" s="832"/>
      <c r="BY2732" s="832"/>
      <c r="BZ2732" s="832"/>
      <c r="CA2732" s="832"/>
      <c r="CB2732" s="832"/>
      <c r="CC2732" s="832"/>
      <c r="CD2732" s="832"/>
      <c r="CE2732" s="832"/>
      <c r="CF2732" s="832"/>
      <c r="CG2732" s="832"/>
      <c r="CH2732" s="832"/>
      <c r="CK2732" s="833"/>
      <c r="CL2732" s="833"/>
      <c r="CM2732" s="833"/>
      <c r="CN2732" s="833"/>
      <c r="CO2732" s="833"/>
      <c r="CP2732" s="834"/>
      <c r="CQ2732" s="834"/>
      <c r="CR2732" s="834"/>
      <c r="CS2732" s="834"/>
    </row>
    <row r="2733" spans="1:97" s="14" customFormat="1" ht="12.95" customHeight="1">
      <c r="A2733" s="113"/>
      <c r="B2733" s="90"/>
      <c r="C2733" s="90"/>
      <c r="D2733" s="20"/>
      <c r="E2733" s="138"/>
      <c r="F2733" s="138"/>
      <c r="G2733" s="138"/>
      <c r="H2733" s="138"/>
      <c r="I2733" s="17"/>
      <c r="J2733" s="17"/>
      <c r="K2733" s="17"/>
      <c r="L2733" s="17"/>
      <c r="M2733" s="17"/>
      <c r="N2733" s="17"/>
      <c r="O2733" s="17"/>
      <c r="P2733" s="17"/>
      <c r="Q2733" s="17"/>
      <c r="R2733" s="17"/>
      <c r="S2733" s="17"/>
      <c r="T2733" s="17"/>
      <c r="U2733" s="17"/>
      <c r="V2733" s="17"/>
      <c r="W2733" s="18"/>
      <c r="X2733" s="18"/>
      <c r="Y2733" s="18"/>
      <c r="Z2733" s="18"/>
      <c r="AA2733" s="18"/>
      <c r="AB2733" s="18"/>
      <c r="AC2733" s="18"/>
      <c r="AD2733" s="18"/>
      <c r="AE2733" s="18"/>
      <c r="AF2733" s="18"/>
      <c r="AG2733" s="18"/>
      <c r="AH2733" s="18"/>
      <c r="AI2733" s="18"/>
      <c r="AJ2733" s="18"/>
      <c r="AK2733" s="18"/>
      <c r="AL2733" s="18"/>
      <c r="AM2733" s="18"/>
      <c r="AN2733" s="18"/>
      <c r="AO2733" s="18"/>
      <c r="AP2733" s="18"/>
      <c r="AQ2733" s="19"/>
      <c r="AR2733" s="19"/>
      <c r="AS2733" s="19"/>
      <c r="AT2733" s="19"/>
      <c r="AU2733" s="19"/>
      <c r="AV2733" s="19"/>
      <c r="AW2733" s="19"/>
      <c r="AX2733" s="19"/>
      <c r="AY2733" s="19"/>
      <c r="AZ2733" s="19"/>
      <c r="BA2733" s="19"/>
      <c r="BB2733" s="19"/>
      <c r="BC2733" s="19"/>
      <c r="BD2733" s="19"/>
      <c r="BE2733" s="19"/>
      <c r="BF2733" s="19"/>
      <c r="BG2733" s="102"/>
      <c r="BH2733" s="102"/>
      <c r="BI2733" s="102"/>
      <c r="BJ2733" s="102"/>
      <c r="BK2733" s="102"/>
      <c r="BL2733" s="102"/>
      <c r="BM2733" s="101"/>
      <c r="BN2733" s="101"/>
      <c r="BO2733" s="101"/>
      <c r="BP2733" s="101"/>
      <c r="BQ2733" s="101"/>
      <c r="BR2733" s="101"/>
      <c r="BS2733" s="101"/>
      <c r="BT2733" s="101"/>
      <c r="BU2733" s="101"/>
      <c r="BV2733" s="101"/>
      <c r="BW2733" s="101"/>
      <c r="BX2733" s="101"/>
      <c r="BY2733" s="101"/>
      <c r="BZ2733" s="101"/>
      <c r="CA2733" s="101"/>
      <c r="CB2733" s="101"/>
    </row>
    <row r="2734" spans="1:97" s="14" customFormat="1" ht="12.95" customHeight="1">
      <c r="A2734" s="113"/>
      <c r="B2734" s="90"/>
      <c r="C2734" s="90"/>
      <c r="D2734" s="20"/>
      <c r="E2734" s="138"/>
      <c r="F2734" s="138"/>
      <c r="G2734" s="138"/>
      <c r="H2734" s="138"/>
      <c r="I2734" s="17"/>
      <c r="J2734" s="17"/>
      <c r="K2734" s="17"/>
      <c r="L2734" s="17"/>
      <c r="M2734" s="17"/>
      <c r="N2734" s="17"/>
      <c r="O2734" s="17"/>
      <c r="P2734" s="17"/>
      <c r="Q2734" s="17"/>
      <c r="R2734" s="17"/>
      <c r="S2734" s="17"/>
      <c r="T2734" s="17"/>
      <c r="U2734" s="17"/>
      <c r="V2734" s="17"/>
      <c r="W2734" s="18"/>
      <c r="X2734" s="18"/>
      <c r="Y2734" s="18"/>
      <c r="Z2734" s="18"/>
      <c r="AA2734" s="18"/>
      <c r="AB2734" s="18"/>
      <c r="AC2734" s="18"/>
      <c r="AD2734" s="18"/>
      <c r="AE2734" s="18"/>
      <c r="AF2734" s="18"/>
      <c r="AG2734" s="18"/>
      <c r="AH2734" s="18"/>
      <c r="AI2734" s="18"/>
      <c r="AJ2734" s="18"/>
      <c r="AK2734" s="18"/>
      <c r="AL2734" s="18"/>
      <c r="AM2734" s="18"/>
      <c r="AN2734" s="18"/>
      <c r="AO2734" s="18"/>
      <c r="AP2734" s="18"/>
      <c r="AQ2734" s="19"/>
      <c r="AR2734" s="19"/>
      <c r="AS2734" s="19"/>
      <c r="AT2734" s="19"/>
      <c r="AU2734" s="19"/>
      <c r="AV2734" s="19"/>
      <c r="AW2734" s="19"/>
      <c r="AX2734" s="19"/>
      <c r="AY2734" s="19"/>
      <c r="AZ2734" s="19"/>
      <c r="BA2734" s="19"/>
      <c r="BB2734" s="19"/>
      <c r="BC2734" s="19"/>
      <c r="BD2734" s="19"/>
      <c r="BE2734" s="19"/>
      <c r="BF2734" s="19"/>
      <c r="BG2734" s="87"/>
      <c r="BH2734" s="87"/>
      <c r="BI2734" s="87"/>
      <c r="BJ2734" s="87"/>
      <c r="BK2734" s="87"/>
      <c r="BL2734" s="87"/>
      <c r="BM2734" s="101"/>
      <c r="BN2734" s="101"/>
      <c r="BO2734" s="101"/>
      <c r="BP2734" s="101"/>
      <c r="BQ2734" s="101"/>
      <c r="BR2734" s="101"/>
      <c r="BS2734" s="101"/>
      <c r="BT2734" s="101"/>
      <c r="BU2734" s="101"/>
      <c r="BV2734" s="101"/>
      <c r="BW2734" s="101"/>
      <c r="BX2734" s="101"/>
      <c r="BY2734" s="101"/>
      <c r="BZ2734" s="101"/>
      <c r="CA2734" s="101"/>
      <c r="CB2734" s="101"/>
    </row>
    <row r="2735" spans="1:97" s="14" customFormat="1" ht="12.95" customHeight="1">
      <c r="A2735" s="113"/>
      <c r="B2735" s="90"/>
      <c r="C2735" s="90"/>
      <c r="D2735" s="20"/>
      <c r="E2735" s="138"/>
      <c r="F2735" s="138"/>
      <c r="G2735" s="138"/>
      <c r="H2735" s="138"/>
      <c r="I2735" s="17"/>
      <c r="J2735" s="17"/>
      <c r="K2735" s="17"/>
      <c r="L2735" s="17"/>
      <c r="M2735" s="17"/>
      <c r="N2735" s="17"/>
      <c r="O2735" s="17"/>
      <c r="P2735" s="17"/>
      <c r="Q2735" s="17"/>
      <c r="R2735" s="17"/>
      <c r="S2735" s="17"/>
      <c r="T2735" s="17"/>
      <c r="U2735" s="17"/>
      <c r="V2735" s="17"/>
      <c r="W2735" s="18"/>
      <c r="X2735" s="18"/>
      <c r="Y2735" s="18"/>
      <c r="Z2735" s="18"/>
      <c r="AA2735" s="18"/>
      <c r="AB2735" s="18"/>
      <c r="AC2735" s="18"/>
      <c r="AD2735" s="18"/>
      <c r="AE2735" s="18"/>
      <c r="AF2735" s="18"/>
      <c r="AG2735" s="18"/>
      <c r="AH2735" s="18"/>
      <c r="AI2735" s="18"/>
      <c r="AJ2735" s="18"/>
      <c r="AK2735" s="18"/>
      <c r="AL2735" s="18"/>
      <c r="AM2735" s="18"/>
      <c r="AN2735" s="18"/>
      <c r="AO2735" s="18"/>
      <c r="AP2735" s="18"/>
      <c r="AQ2735" s="19"/>
      <c r="AR2735" s="19"/>
      <c r="AS2735" s="19"/>
      <c r="AT2735" s="19"/>
      <c r="AU2735" s="19"/>
      <c r="AV2735" s="19"/>
      <c r="AW2735" s="19"/>
      <c r="AX2735" s="19"/>
      <c r="AY2735" s="19"/>
      <c r="AZ2735" s="19"/>
      <c r="BA2735" s="19"/>
      <c r="BB2735" s="19"/>
      <c r="BC2735" s="19"/>
      <c r="BD2735" s="19"/>
      <c r="BE2735" s="19"/>
      <c r="BF2735" s="19"/>
      <c r="BG2735" s="87"/>
      <c r="BH2735" s="87"/>
      <c r="BI2735" s="87"/>
      <c r="BJ2735" s="87"/>
      <c r="BK2735" s="87"/>
      <c r="BL2735" s="87"/>
      <c r="BM2735" s="101"/>
      <c r="BN2735" s="101"/>
      <c r="BO2735" s="101"/>
      <c r="BP2735" s="101"/>
      <c r="BQ2735" s="101"/>
      <c r="BR2735" s="101"/>
      <c r="BS2735" s="101"/>
      <c r="BT2735" s="101"/>
      <c r="BU2735" s="101"/>
      <c r="BV2735" s="101"/>
      <c r="BW2735" s="101"/>
      <c r="BX2735" s="101"/>
      <c r="BY2735" s="101"/>
      <c r="BZ2735" s="101"/>
      <c r="CA2735" s="101"/>
      <c r="CB2735" s="101"/>
    </row>
    <row r="2736" spans="1:97" s="14" customFormat="1" ht="12.95" customHeight="1">
      <c r="A2736" s="113"/>
      <c r="B2736" s="90"/>
      <c r="C2736" s="90"/>
      <c r="D2736" s="11"/>
      <c r="E2736" s="12"/>
      <c r="F2736" s="12"/>
      <c r="G2736" s="12"/>
      <c r="H2736" s="12"/>
      <c r="I2736" s="12"/>
      <c r="J2736" s="12"/>
      <c r="K2736" s="12"/>
      <c r="L2736" s="12"/>
      <c r="M2736" s="12"/>
      <c r="N2736" s="12"/>
      <c r="O2736" s="12"/>
      <c r="P2736" s="12"/>
      <c r="Q2736" s="12"/>
      <c r="R2736" s="12"/>
      <c r="S2736" s="12"/>
      <c r="T2736" s="12"/>
      <c r="U2736" s="12"/>
      <c r="V2736" s="12"/>
      <c r="W2736" s="13"/>
      <c r="X2736" s="13"/>
      <c r="Y2736" s="13"/>
      <c r="Z2736" s="13"/>
      <c r="AA2736" s="13"/>
      <c r="AB2736" s="13"/>
      <c r="AC2736" s="13"/>
      <c r="AD2736" s="13"/>
      <c r="AE2736" s="13"/>
      <c r="AF2736" s="13"/>
      <c r="AG2736" s="13"/>
      <c r="AH2736" s="13"/>
      <c r="AI2736" s="13"/>
      <c r="AJ2736" s="13"/>
      <c r="AK2736" s="13"/>
      <c r="AL2736" s="13"/>
      <c r="AM2736" s="13"/>
      <c r="AN2736" s="13"/>
      <c r="AO2736" s="13"/>
      <c r="AP2736" s="13"/>
      <c r="BG2736" s="93"/>
      <c r="BH2736" s="93"/>
      <c r="BI2736" s="93"/>
      <c r="BJ2736" s="93"/>
      <c r="BK2736" s="93"/>
      <c r="BL2736" s="93"/>
      <c r="BM2736" s="101"/>
      <c r="BN2736" s="101"/>
      <c r="BO2736" s="101"/>
      <c r="BP2736" s="101"/>
      <c r="BQ2736" s="101"/>
      <c r="BR2736" s="101"/>
      <c r="BS2736" s="101"/>
      <c r="BT2736" s="101"/>
      <c r="BU2736" s="101"/>
      <c r="BV2736" s="101"/>
      <c r="BW2736" s="101"/>
      <c r="BX2736" s="101"/>
      <c r="BY2736" s="101"/>
      <c r="BZ2736" s="101"/>
      <c r="CA2736" s="101"/>
      <c r="CB2736" s="101"/>
    </row>
    <row r="2737" spans="1:80" s="14" customFormat="1" ht="12.95" customHeight="1">
      <c r="A2737" s="113"/>
      <c r="B2737" s="90"/>
      <c r="C2737" s="90"/>
      <c r="D2737" s="11"/>
      <c r="E2737" s="12"/>
      <c r="F2737" s="12"/>
      <c r="G2737" s="12"/>
      <c r="H2737" s="12"/>
      <c r="I2737" s="12"/>
      <c r="J2737" s="12"/>
      <c r="K2737" s="12"/>
      <c r="L2737" s="12"/>
      <c r="M2737" s="12"/>
      <c r="N2737" s="12"/>
      <c r="O2737" s="12"/>
      <c r="P2737" s="12"/>
      <c r="Q2737" s="12"/>
      <c r="R2737" s="12"/>
      <c r="S2737" s="12"/>
      <c r="T2737" s="12"/>
      <c r="U2737" s="12"/>
      <c r="V2737" s="12"/>
      <c r="W2737" s="13"/>
      <c r="X2737" s="13"/>
      <c r="Y2737" s="13"/>
      <c r="Z2737" s="13"/>
      <c r="AA2737" s="13"/>
      <c r="AB2737" s="13"/>
      <c r="AC2737" s="13"/>
      <c r="AD2737" s="13"/>
      <c r="AE2737" s="13"/>
      <c r="AF2737" s="13"/>
      <c r="AG2737" s="13"/>
      <c r="AH2737" s="13"/>
      <c r="AI2737" s="13"/>
      <c r="AJ2737" s="13"/>
      <c r="AK2737" s="13"/>
      <c r="AL2737" s="13"/>
      <c r="AM2737" s="13"/>
      <c r="AN2737" s="13"/>
      <c r="AO2737" s="13"/>
      <c r="AP2737" s="13"/>
      <c r="BG2737" s="93"/>
      <c r="BH2737" s="93"/>
      <c r="BI2737" s="93"/>
      <c r="BJ2737" s="93"/>
      <c r="BK2737" s="93"/>
      <c r="BL2737" s="93"/>
      <c r="BM2737" s="101"/>
      <c r="BN2737" s="101"/>
      <c r="BO2737" s="101"/>
      <c r="BP2737" s="101"/>
      <c r="BQ2737" s="101"/>
      <c r="BR2737" s="101"/>
      <c r="BS2737" s="101"/>
      <c r="BT2737" s="101"/>
      <c r="BU2737" s="101"/>
      <c r="BV2737" s="101"/>
      <c r="BW2737" s="101"/>
      <c r="BX2737" s="101"/>
      <c r="BY2737" s="101"/>
      <c r="BZ2737" s="101"/>
      <c r="CA2737" s="101"/>
      <c r="CB2737" s="101"/>
    </row>
    <row r="2738" spans="1:80" s="14" customFormat="1" ht="12.75" customHeight="1">
      <c r="A2738" s="113"/>
      <c r="B2738" s="90"/>
      <c r="C2738" s="90"/>
      <c r="D2738" s="11"/>
      <c r="E2738" s="12"/>
      <c r="F2738" s="12"/>
      <c r="G2738" s="12"/>
      <c r="H2738" s="12"/>
      <c r="I2738" s="12"/>
      <c r="J2738" s="12"/>
      <c r="K2738" s="12"/>
      <c r="L2738" s="12"/>
      <c r="M2738" s="12"/>
      <c r="N2738" s="12"/>
      <c r="O2738" s="12"/>
      <c r="P2738" s="12"/>
      <c r="Q2738" s="12"/>
      <c r="R2738" s="12"/>
      <c r="S2738" s="12"/>
      <c r="T2738" s="12"/>
      <c r="U2738" s="12"/>
      <c r="V2738" s="12"/>
      <c r="W2738" s="13"/>
      <c r="X2738" s="13"/>
      <c r="Y2738" s="13"/>
      <c r="Z2738" s="13"/>
      <c r="AA2738" s="13"/>
      <c r="AB2738" s="13"/>
      <c r="AC2738" s="13"/>
      <c r="AD2738" s="13"/>
      <c r="AE2738" s="13"/>
      <c r="AF2738" s="13"/>
      <c r="AG2738" s="13"/>
      <c r="AH2738" s="13"/>
      <c r="AI2738" s="13"/>
      <c r="AJ2738" s="13"/>
      <c r="AK2738" s="13"/>
      <c r="AL2738" s="13"/>
      <c r="AM2738" s="13"/>
      <c r="AN2738" s="13"/>
      <c r="AO2738" s="13"/>
      <c r="AP2738" s="13"/>
      <c r="BG2738" s="93"/>
      <c r="BH2738" s="93"/>
      <c r="BI2738" s="93"/>
      <c r="BJ2738" s="93"/>
      <c r="BK2738" s="93"/>
      <c r="BL2738" s="93"/>
      <c r="BM2738" s="101"/>
      <c r="BN2738" s="101"/>
      <c r="BO2738" s="101"/>
      <c r="BP2738" s="101"/>
      <c r="BQ2738" s="101"/>
      <c r="BR2738" s="101"/>
      <c r="BS2738" s="101"/>
      <c r="BT2738" s="101"/>
      <c r="BU2738" s="101"/>
      <c r="BV2738" s="101"/>
      <c r="BW2738" s="101"/>
      <c r="BX2738" s="101"/>
      <c r="BY2738" s="101"/>
      <c r="BZ2738" s="101"/>
      <c r="CA2738" s="101"/>
      <c r="CB2738" s="101"/>
    </row>
    <row r="2739" spans="1:80" s="144" customFormat="1" ht="30" customHeight="1">
      <c r="A2739" s="260" t="s">
        <v>69</v>
      </c>
      <c r="B2739" s="115"/>
      <c r="C2739" s="115"/>
      <c r="D2739" s="115"/>
      <c r="E2739" s="115"/>
      <c r="F2739" s="115"/>
      <c r="G2739" s="115"/>
      <c r="H2739" s="115"/>
      <c r="I2739" s="115"/>
      <c r="BG2739" s="446"/>
      <c r="BH2739" s="446"/>
      <c r="BI2739" s="446"/>
      <c r="BJ2739" s="446"/>
      <c r="BK2739" s="446"/>
      <c r="BL2739" s="446"/>
    </row>
    <row r="2740" spans="1:80" s="145" customFormat="1" ht="12.75" customHeight="1">
      <c r="A2740" s="268"/>
      <c r="B2740" s="120"/>
      <c r="C2740" s="120"/>
      <c r="D2740" s="120"/>
      <c r="E2740" s="120"/>
      <c r="F2740" s="120"/>
      <c r="G2740" s="120"/>
      <c r="H2740" s="120"/>
      <c r="I2740" s="120"/>
      <c r="BG2740" s="447"/>
      <c r="BH2740" s="447"/>
      <c r="BI2740" s="447"/>
      <c r="BJ2740" s="447"/>
      <c r="BK2740" s="447"/>
      <c r="BL2740" s="447"/>
    </row>
    <row r="2741" spans="1:80" s="14" customFormat="1" ht="20.100000000000001" customHeight="1">
      <c r="A2741" s="113" t="s">
        <v>505</v>
      </c>
      <c r="B2741" s="90"/>
      <c r="C2741" s="90"/>
      <c r="D2741" s="11"/>
      <c r="E2741" s="12"/>
      <c r="F2741" s="12"/>
      <c r="G2741" s="12"/>
      <c r="H2741" s="12"/>
      <c r="I2741" s="12"/>
      <c r="J2741" s="12"/>
      <c r="K2741" s="12"/>
      <c r="L2741" s="12"/>
      <c r="M2741" s="12"/>
      <c r="N2741" s="12"/>
      <c r="O2741" s="12"/>
      <c r="P2741" s="12"/>
      <c r="Q2741" s="12"/>
      <c r="R2741" s="12"/>
      <c r="S2741" s="12"/>
      <c r="T2741" s="12"/>
      <c r="U2741" s="12"/>
      <c r="V2741" s="12"/>
      <c r="W2741" s="13"/>
      <c r="X2741" s="13"/>
      <c r="Y2741" s="13"/>
      <c r="Z2741" s="13"/>
      <c r="AA2741" s="13"/>
      <c r="AB2741" s="13"/>
      <c r="AC2741" s="13"/>
      <c r="AD2741" s="13"/>
      <c r="AE2741" s="13"/>
      <c r="AF2741" s="13"/>
      <c r="AG2741" s="13"/>
      <c r="AH2741" s="13"/>
      <c r="AI2741" s="13"/>
      <c r="AJ2741" s="13"/>
      <c r="AK2741" s="13"/>
      <c r="AL2741" s="13"/>
      <c r="AM2741" s="13"/>
      <c r="AN2741" s="13"/>
      <c r="AO2741" s="13"/>
      <c r="AP2741" s="13"/>
      <c r="BG2741" s="448"/>
      <c r="BH2741" s="448"/>
      <c r="BI2741" s="448"/>
      <c r="BJ2741" s="448"/>
      <c r="BK2741" s="448"/>
      <c r="BL2741" s="448"/>
    </row>
    <row r="2742" spans="1:80" s="442" customFormat="1" ht="12.75" customHeight="1">
      <c r="A2742" s="257"/>
      <c r="B2742" s="969" t="s">
        <v>30</v>
      </c>
      <c r="C2742" s="970"/>
      <c r="D2742" s="971"/>
      <c r="E2742" s="931" t="s">
        <v>282</v>
      </c>
      <c r="F2742" s="932"/>
      <c r="G2742" s="932"/>
      <c r="H2742" s="932"/>
      <c r="I2742" s="932"/>
      <c r="J2742" s="932"/>
      <c r="K2742" s="932"/>
      <c r="L2742" s="932"/>
      <c r="M2742" s="932"/>
      <c r="N2742" s="932"/>
      <c r="O2742" s="932"/>
      <c r="P2742" s="932"/>
      <c r="Q2742" s="932"/>
      <c r="R2742" s="932"/>
      <c r="S2742" s="932"/>
      <c r="T2742" s="932"/>
      <c r="U2742" s="932"/>
      <c r="V2742" s="932"/>
      <c r="W2742" s="932"/>
      <c r="X2742" s="932"/>
      <c r="Y2742" s="932"/>
      <c r="Z2742" s="932"/>
      <c r="AA2742" s="932"/>
      <c r="AB2742" s="932"/>
      <c r="AC2742" s="932"/>
      <c r="AD2742" s="932"/>
      <c r="AE2742" s="932"/>
      <c r="AF2742" s="932"/>
      <c r="AG2742" s="932"/>
      <c r="AH2742" s="932"/>
      <c r="AI2742" s="932"/>
      <c r="AJ2742" s="932"/>
      <c r="AK2742" s="932"/>
      <c r="AL2742" s="932"/>
      <c r="AM2742" s="932"/>
      <c r="AN2742" s="932"/>
      <c r="AO2742" s="932"/>
      <c r="AP2742" s="932"/>
      <c r="AQ2742" s="932"/>
      <c r="AR2742" s="932"/>
      <c r="AS2742" s="932"/>
      <c r="AT2742" s="932"/>
      <c r="AU2742" s="932"/>
      <c r="AV2742" s="932"/>
      <c r="AW2742" s="932"/>
      <c r="AX2742" s="932"/>
      <c r="AY2742" s="932"/>
      <c r="AZ2742" s="932"/>
      <c r="BA2742" s="932"/>
      <c r="BB2742" s="932"/>
      <c r="BC2742" s="932"/>
      <c r="BD2742" s="932"/>
      <c r="BE2742" s="932"/>
      <c r="BF2742" s="933"/>
      <c r="BG2742" s="1100"/>
      <c r="BH2742" s="1101"/>
      <c r="BI2742" s="1101"/>
      <c r="BJ2742" s="1101"/>
      <c r="BK2742" s="1101"/>
      <c r="BL2742" s="1102"/>
      <c r="BN2742" s="442" t="s">
        <v>82</v>
      </c>
    </row>
    <row r="2743" spans="1:80" s="442" customFormat="1" ht="12.75" customHeight="1">
      <c r="A2743" s="257"/>
      <c r="B2743" s="972"/>
      <c r="C2743" s="973"/>
      <c r="D2743" s="974"/>
      <c r="E2743" s="934"/>
      <c r="F2743" s="935"/>
      <c r="G2743" s="935"/>
      <c r="H2743" s="935"/>
      <c r="I2743" s="935"/>
      <c r="J2743" s="935"/>
      <c r="K2743" s="935"/>
      <c r="L2743" s="935"/>
      <c r="M2743" s="935"/>
      <c r="N2743" s="935"/>
      <c r="O2743" s="935"/>
      <c r="P2743" s="935"/>
      <c r="Q2743" s="935"/>
      <c r="R2743" s="935"/>
      <c r="S2743" s="935"/>
      <c r="T2743" s="935"/>
      <c r="U2743" s="935"/>
      <c r="V2743" s="935"/>
      <c r="W2743" s="935"/>
      <c r="X2743" s="935"/>
      <c r="Y2743" s="935"/>
      <c r="Z2743" s="935"/>
      <c r="AA2743" s="935"/>
      <c r="AB2743" s="935"/>
      <c r="AC2743" s="935"/>
      <c r="AD2743" s="935"/>
      <c r="AE2743" s="935"/>
      <c r="AF2743" s="935"/>
      <c r="AG2743" s="935"/>
      <c r="AH2743" s="935"/>
      <c r="AI2743" s="935"/>
      <c r="AJ2743" s="935"/>
      <c r="AK2743" s="935"/>
      <c r="AL2743" s="935"/>
      <c r="AM2743" s="935"/>
      <c r="AN2743" s="935"/>
      <c r="AO2743" s="935"/>
      <c r="AP2743" s="935"/>
      <c r="AQ2743" s="935"/>
      <c r="AR2743" s="935"/>
      <c r="AS2743" s="935"/>
      <c r="AT2743" s="935"/>
      <c r="AU2743" s="935"/>
      <c r="AV2743" s="935"/>
      <c r="AW2743" s="935"/>
      <c r="AX2743" s="935"/>
      <c r="AY2743" s="935"/>
      <c r="AZ2743" s="935"/>
      <c r="BA2743" s="935"/>
      <c r="BB2743" s="935"/>
      <c r="BC2743" s="935"/>
      <c r="BD2743" s="935"/>
      <c r="BE2743" s="935"/>
      <c r="BF2743" s="936"/>
      <c r="BG2743" s="1103"/>
      <c r="BH2743" s="1104"/>
      <c r="BI2743" s="1104"/>
      <c r="BJ2743" s="1104"/>
      <c r="BK2743" s="1104"/>
      <c r="BL2743" s="1105"/>
    </row>
    <row r="2744" spans="1:80" s="442" customFormat="1" ht="12.75" customHeight="1">
      <c r="A2744" s="257"/>
      <c r="B2744" s="972"/>
      <c r="C2744" s="973"/>
      <c r="D2744" s="974"/>
      <c r="E2744" s="934"/>
      <c r="F2744" s="935"/>
      <c r="G2744" s="935"/>
      <c r="H2744" s="935"/>
      <c r="I2744" s="935"/>
      <c r="J2744" s="935"/>
      <c r="K2744" s="935"/>
      <c r="L2744" s="935"/>
      <c r="M2744" s="935"/>
      <c r="N2744" s="935"/>
      <c r="O2744" s="935"/>
      <c r="P2744" s="935"/>
      <c r="Q2744" s="935"/>
      <c r="R2744" s="935"/>
      <c r="S2744" s="935"/>
      <c r="T2744" s="935"/>
      <c r="U2744" s="935"/>
      <c r="V2744" s="935"/>
      <c r="W2744" s="935"/>
      <c r="X2744" s="935"/>
      <c r="Y2744" s="935"/>
      <c r="Z2744" s="935"/>
      <c r="AA2744" s="935"/>
      <c r="AB2744" s="935"/>
      <c r="AC2744" s="935"/>
      <c r="AD2744" s="935"/>
      <c r="AE2744" s="935"/>
      <c r="AF2744" s="935"/>
      <c r="AG2744" s="935"/>
      <c r="AH2744" s="935"/>
      <c r="AI2744" s="935"/>
      <c r="AJ2744" s="935"/>
      <c r="AK2744" s="935"/>
      <c r="AL2744" s="935"/>
      <c r="AM2744" s="935"/>
      <c r="AN2744" s="935"/>
      <c r="AO2744" s="935"/>
      <c r="AP2744" s="935"/>
      <c r="AQ2744" s="935"/>
      <c r="AR2744" s="935"/>
      <c r="AS2744" s="935"/>
      <c r="AT2744" s="935"/>
      <c r="AU2744" s="935"/>
      <c r="AV2744" s="935"/>
      <c r="AW2744" s="935"/>
      <c r="AX2744" s="935"/>
      <c r="AY2744" s="935"/>
      <c r="AZ2744" s="935"/>
      <c r="BA2744" s="935"/>
      <c r="BB2744" s="935"/>
      <c r="BC2744" s="935"/>
      <c r="BD2744" s="935"/>
      <c r="BE2744" s="935"/>
      <c r="BF2744" s="936"/>
      <c r="BG2744" s="1103"/>
      <c r="BH2744" s="1104"/>
      <c r="BI2744" s="1104"/>
      <c r="BJ2744" s="1104"/>
      <c r="BK2744" s="1104"/>
      <c r="BL2744" s="1105"/>
      <c r="BN2744" s="14"/>
      <c r="BO2744" s="14"/>
      <c r="BP2744" s="14"/>
    </row>
    <row r="2745" spans="1:80" s="442" customFormat="1" ht="12.75" customHeight="1">
      <c r="A2745" s="257"/>
      <c r="B2745" s="972"/>
      <c r="C2745" s="973"/>
      <c r="D2745" s="974"/>
      <c r="E2745" s="934"/>
      <c r="F2745" s="935"/>
      <c r="G2745" s="935"/>
      <c r="H2745" s="935"/>
      <c r="I2745" s="935"/>
      <c r="J2745" s="935"/>
      <c r="K2745" s="935"/>
      <c r="L2745" s="935"/>
      <c r="M2745" s="935"/>
      <c r="N2745" s="935"/>
      <c r="O2745" s="935"/>
      <c r="P2745" s="935"/>
      <c r="Q2745" s="935"/>
      <c r="R2745" s="935"/>
      <c r="S2745" s="935"/>
      <c r="T2745" s="935"/>
      <c r="U2745" s="935"/>
      <c r="V2745" s="935"/>
      <c r="W2745" s="935"/>
      <c r="X2745" s="935"/>
      <c r="Y2745" s="935"/>
      <c r="Z2745" s="935"/>
      <c r="AA2745" s="935"/>
      <c r="AB2745" s="935"/>
      <c r="AC2745" s="935"/>
      <c r="AD2745" s="935"/>
      <c r="AE2745" s="935"/>
      <c r="AF2745" s="935"/>
      <c r="AG2745" s="935"/>
      <c r="AH2745" s="935"/>
      <c r="AI2745" s="935"/>
      <c r="AJ2745" s="935"/>
      <c r="AK2745" s="935"/>
      <c r="AL2745" s="935"/>
      <c r="AM2745" s="935"/>
      <c r="AN2745" s="935"/>
      <c r="AO2745" s="935"/>
      <c r="AP2745" s="935"/>
      <c r="AQ2745" s="935"/>
      <c r="AR2745" s="935"/>
      <c r="AS2745" s="935"/>
      <c r="AT2745" s="935"/>
      <c r="AU2745" s="935"/>
      <c r="AV2745" s="935"/>
      <c r="AW2745" s="935"/>
      <c r="AX2745" s="935"/>
      <c r="AY2745" s="935"/>
      <c r="AZ2745" s="935"/>
      <c r="BA2745" s="935"/>
      <c r="BB2745" s="935"/>
      <c r="BC2745" s="935"/>
      <c r="BD2745" s="935"/>
      <c r="BE2745" s="935"/>
      <c r="BF2745" s="936"/>
      <c r="BG2745" s="1103"/>
      <c r="BH2745" s="1104"/>
      <c r="BI2745" s="1104"/>
      <c r="BJ2745" s="1104"/>
      <c r="BK2745" s="1104"/>
      <c r="BL2745" s="1105"/>
    </row>
    <row r="2746" spans="1:80" s="16" customFormat="1" ht="12.75" customHeight="1">
      <c r="A2746" s="262"/>
      <c r="B2746" s="969" t="s">
        <v>33</v>
      </c>
      <c r="C2746" s="970"/>
      <c r="D2746" s="971"/>
      <c r="E2746" s="908" t="s">
        <v>218</v>
      </c>
      <c r="F2746" s="909"/>
      <c r="G2746" s="909"/>
      <c r="H2746" s="909"/>
      <c r="I2746" s="909"/>
      <c r="J2746" s="909"/>
      <c r="K2746" s="909"/>
      <c r="L2746" s="909"/>
      <c r="M2746" s="909"/>
      <c r="N2746" s="909"/>
      <c r="O2746" s="909"/>
      <c r="P2746" s="909"/>
      <c r="Q2746" s="909"/>
      <c r="R2746" s="909"/>
      <c r="S2746" s="909"/>
      <c r="T2746" s="909"/>
      <c r="U2746" s="909"/>
      <c r="V2746" s="909"/>
      <c r="W2746" s="909"/>
      <c r="X2746" s="909"/>
      <c r="Y2746" s="909"/>
      <c r="Z2746" s="909"/>
      <c r="AA2746" s="909"/>
      <c r="AB2746" s="909"/>
      <c r="AC2746" s="909"/>
      <c r="AD2746" s="909"/>
      <c r="AE2746" s="909"/>
      <c r="AF2746" s="909"/>
      <c r="AG2746" s="909"/>
      <c r="AH2746" s="909"/>
      <c r="AI2746" s="909"/>
      <c r="AJ2746" s="909"/>
      <c r="AK2746" s="909"/>
      <c r="AL2746" s="909"/>
      <c r="AM2746" s="909"/>
      <c r="AN2746" s="909"/>
      <c r="AO2746" s="909"/>
      <c r="AP2746" s="909"/>
      <c r="AQ2746" s="909"/>
      <c r="AR2746" s="909"/>
      <c r="AS2746" s="909"/>
      <c r="AT2746" s="909"/>
      <c r="AU2746" s="909"/>
      <c r="AV2746" s="909"/>
      <c r="AW2746" s="909"/>
      <c r="AX2746" s="909"/>
      <c r="AY2746" s="909"/>
      <c r="AZ2746" s="909"/>
      <c r="BA2746" s="909"/>
      <c r="BB2746" s="909"/>
      <c r="BC2746" s="909"/>
      <c r="BD2746" s="909"/>
      <c r="BE2746" s="909"/>
      <c r="BF2746" s="910"/>
      <c r="BG2746" s="1115"/>
      <c r="BH2746" s="1116"/>
      <c r="BI2746" s="1116"/>
      <c r="BJ2746" s="1116"/>
      <c r="BK2746" s="1116"/>
      <c r="BL2746" s="1117"/>
    </row>
    <row r="2747" spans="1:80" s="16" customFormat="1" ht="12.75" customHeight="1">
      <c r="A2747" s="262"/>
      <c r="B2747" s="975"/>
      <c r="C2747" s="976"/>
      <c r="D2747" s="977"/>
      <c r="E2747" s="914"/>
      <c r="F2747" s="915"/>
      <c r="G2747" s="915"/>
      <c r="H2747" s="915"/>
      <c r="I2747" s="915"/>
      <c r="J2747" s="915"/>
      <c r="K2747" s="915"/>
      <c r="L2747" s="915"/>
      <c r="M2747" s="915"/>
      <c r="N2747" s="915"/>
      <c r="O2747" s="915"/>
      <c r="P2747" s="915"/>
      <c r="Q2747" s="915"/>
      <c r="R2747" s="915"/>
      <c r="S2747" s="915"/>
      <c r="T2747" s="915"/>
      <c r="U2747" s="915"/>
      <c r="V2747" s="915"/>
      <c r="W2747" s="915"/>
      <c r="X2747" s="915"/>
      <c r="Y2747" s="915"/>
      <c r="Z2747" s="915"/>
      <c r="AA2747" s="915"/>
      <c r="AB2747" s="915"/>
      <c r="AC2747" s="915"/>
      <c r="AD2747" s="915"/>
      <c r="AE2747" s="915"/>
      <c r="AF2747" s="915"/>
      <c r="AG2747" s="915"/>
      <c r="AH2747" s="915"/>
      <c r="AI2747" s="915"/>
      <c r="AJ2747" s="915"/>
      <c r="AK2747" s="915"/>
      <c r="AL2747" s="915"/>
      <c r="AM2747" s="915"/>
      <c r="AN2747" s="915"/>
      <c r="AO2747" s="915"/>
      <c r="AP2747" s="915"/>
      <c r="AQ2747" s="915"/>
      <c r="AR2747" s="915"/>
      <c r="AS2747" s="915"/>
      <c r="AT2747" s="915"/>
      <c r="AU2747" s="915"/>
      <c r="AV2747" s="915"/>
      <c r="AW2747" s="915"/>
      <c r="AX2747" s="915"/>
      <c r="AY2747" s="915"/>
      <c r="AZ2747" s="915"/>
      <c r="BA2747" s="915"/>
      <c r="BB2747" s="915"/>
      <c r="BC2747" s="915"/>
      <c r="BD2747" s="915"/>
      <c r="BE2747" s="915"/>
      <c r="BF2747" s="916"/>
      <c r="BG2747" s="1167"/>
      <c r="BH2747" s="1168"/>
      <c r="BI2747" s="1168"/>
      <c r="BJ2747" s="1168"/>
      <c r="BK2747" s="1168"/>
      <c r="BL2747" s="1169"/>
    </row>
    <row r="2748" spans="1:80" s="8" customFormat="1" ht="12.75" customHeight="1">
      <c r="A2748" s="266"/>
      <c r="B2748" s="9"/>
      <c r="C2748" s="9"/>
      <c r="D2748" s="9"/>
      <c r="E2748" s="9"/>
      <c r="F2748" s="9"/>
      <c r="G2748" s="9"/>
      <c r="H2748" s="9"/>
      <c r="I2748" s="9"/>
      <c r="J2748" s="9"/>
      <c r="K2748" s="9"/>
      <c r="L2748" s="9"/>
      <c r="M2748" s="9"/>
      <c r="N2748" s="9"/>
      <c r="O2748" s="9"/>
      <c r="P2748" s="9"/>
      <c r="Q2748" s="9"/>
      <c r="R2748" s="9"/>
      <c r="S2748" s="9"/>
      <c r="BG2748" s="449"/>
      <c r="BH2748" s="449"/>
      <c r="BI2748" s="449"/>
      <c r="BJ2748" s="449"/>
      <c r="BK2748" s="449"/>
      <c r="BL2748" s="449"/>
    </row>
    <row r="2749" spans="1:80" s="14" customFormat="1" ht="20.100000000000001" customHeight="1">
      <c r="A2749" s="113" t="s">
        <v>506</v>
      </c>
      <c r="B2749" s="90"/>
      <c r="C2749" s="90"/>
      <c r="D2749" s="11"/>
      <c r="E2749" s="12"/>
      <c r="F2749" s="12"/>
      <c r="G2749" s="12"/>
      <c r="H2749" s="12"/>
      <c r="I2749" s="12"/>
      <c r="J2749" s="12"/>
      <c r="K2749" s="12"/>
      <c r="L2749" s="12"/>
      <c r="M2749" s="12"/>
      <c r="N2749" s="12"/>
      <c r="O2749" s="12"/>
      <c r="P2749" s="12"/>
      <c r="Q2749" s="12"/>
      <c r="R2749" s="12"/>
      <c r="S2749" s="12"/>
      <c r="T2749" s="12"/>
      <c r="U2749" s="12"/>
      <c r="V2749" s="12"/>
      <c r="W2749" s="13"/>
      <c r="X2749" s="13"/>
      <c r="Y2749" s="13"/>
      <c r="Z2749" s="13"/>
      <c r="AA2749" s="13"/>
      <c r="AB2749" s="13"/>
      <c r="AC2749" s="13"/>
      <c r="AD2749" s="13"/>
      <c r="AE2749" s="13"/>
      <c r="AF2749" s="13"/>
      <c r="AG2749" s="13"/>
      <c r="AH2749" s="13"/>
      <c r="AI2749" s="13"/>
      <c r="AJ2749" s="13"/>
      <c r="AK2749" s="13"/>
      <c r="AL2749" s="13"/>
      <c r="AM2749" s="13"/>
      <c r="AN2749" s="13"/>
      <c r="AO2749" s="13"/>
      <c r="AP2749" s="13"/>
      <c r="BG2749" s="448"/>
      <c r="BH2749" s="448"/>
      <c r="BI2749" s="448"/>
      <c r="BJ2749" s="448"/>
      <c r="BK2749" s="448"/>
      <c r="BL2749" s="448"/>
    </row>
    <row r="2750" spans="1:80" s="442" customFormat="1" ht="12.75" customHeight="1">
      <c r="A2750" s="257"/>
      <c r="B2750" s="969" t="s">
        <v>30</v>
      </c>
      <c r="C2750" s="970"/>
      <c r="D2750" s="971"/>
      <c r="E2750" s="931" t="s">
        <v>283</v>
      </c>
      <c r="F2750" s="932"/>
      <c r="G2750" s="932"/>
      <c r="H2750" s="932"/>
      <c r="I2750" s="932"/>
      <c r="J2750" s="932"/>
      <c r="K2750" s="932"/>
      <c r="L2750" s="932"/>
      <c r="M2750" s="932"/>
      <c r="N2750" s="932"/>
      <c r="O2750" s="932"/>
      <c r="P2750" s="932"/>
      <c r="Q2750" s="932"/>
      <c r="R2750" s="932"/>
      <c r="S2750" s="932"/>
      <c r="T2750" s="932"/>
      <c r="U2750" s="932"/>
      <c r="V2750" s="932"/>
      <c r="W2750" s="932"/>
      <c r="X2750" s="932"/>
      <c r="Y2750" s="932"/>
      <c r="Z2750" s="932"/>
      <c r="AA2750" s="932"/>
      <c r="AB2750" s="932"/>
      <c r="AC2750" s="932"/>
      <c r="AD2750" s="932"/>
      <c r="AE2750" s="932"/>
      <c r="AF2750" s="932"/>
      <c r="AG2750" s="932"/>
      <c r="AH2750" s="932"/>
      <c r="AI2750" s="932"/>
      <c r="AJ2750" s="932"/>
      <c r="AK2750" s="932"/>
      <c r="AL2750" s="932"/>
      <c r="AM2750" s="932"/>
      <c r="AN2750" s="932"/>
      <c r="AO2750" s="932"/>
      <c r="AP2750" s="932"/>
      <c r="AQ2750" s="932"/>
      <c r="AR2750" s="932"/>
      <c r="AS2750" s="932"/>
      <c r="AT2750" s="932"/>
      <c r="AU2750" s="932"/>
      <c r="AV2750" s="932"/>
      <c r="AW2750" s="932"/>
      <c r="AX2750" s="932"/>
      <c r="AY2750" s="932"/>
      <c r="AZ2750" s="932"/>
      <c r="BA2750" s="932"/>
      <c r="BB2750" s="932"/>
      <c r="BC2750" s="932"/>
      <c r="BD2750" s="932"/>
      <c r="BE2750" s="932"/>
      <c r="BF2750" s="933"/>
      <c r="BG2750" s="1100"/>
      <c r="BH2750" s="1101"/>
      <c r="BI2750" s="1101"/>
      <c r="BJ2750" s="1101"/>
      <c r="BK2750" s="1101"/>
      <c r="BL2750" s="1102"/>
      <c r="BN2750" s="442" t="s">
        <v>82</v>
      </c>
    </row>
    <row r="2751" spans="1:80" s="442" customFormat="1" ht="12.75" customHeight="1">
      <c r="A2751" s="257"/>
      <c r="B2751" s="972"/>
      <c r="C2751" s="973"/>
      <c r="D2751" s="974"/>
      <c r="E2751" s="934"/>
      <c r="F2751" s="935"/>
      <c r="G2751" s="935"/>
      <c r="H2751" s="935"/>
      <c r="I2751" s="935"/>
      <c r="J2751" s="935"/>
      <c r="K2751" s="935"/>
      <c r="L2751" s="935"/>
      <c r="M2751" s="935"/>
      <c r="N2751" s="935"/>
      <c r="O2751" s="935"/>
      <c r="P2751" s="935"/>
      <c r="Q2751" s="935"/>
      <c r="R2751" s="935"/>
      <c r="S2751" s="935"/>
      <c r="T2751" s="935"/>
      <c r="U2751" s="935"/>
      <c r="V2751" s="935"/>
      <c r="W2751" s="935"/>
      <c r="X2751" s="935"/>
      <c r="Y2751" s="935"/>
      <c r="Z2751" s="935"/>
      <c r="AA2751" s="935"/>
      <c r="AB2751" s="935"/>
      <c r="AC2751" s="935"/>
      <c r="AD2751" s="935"/>
      <c r="AE2751" s="935"/>
      <c r="AF2751" s="935"/>
      <c r="AG2751" s="935"/>
      <c r="AH2751" s="935"/>
      <c r="AI2751" s="935"/>
      <c r="AJ2751" s="935"/>
      <c r="AK2751" s="935"/>
      <c r="AL2751" s="935"/>
      <c r="AM2751" s="935"/>
      <c r="AN2751" s="935"/>
      <c r="AO2751" s="935"/>
      <c r="AP2751" s="935"/>
      <c r="AQ2751" s="935"/>
      <c r="AR2751" s="935"/>
      <c r="AS2751" s="935"/>
      <c r="AT2751" s="935"/>
      <c r="AU2751" s="935"/>
      <c r="AV2751" s="935"/>
      <c r="AW2751" s="935"/>
      <c r="AX2751" s="935"/>
      <c r="AY2751" s="935"/>
      <c r="AZ2751" s="935"/>
      <c r="BA2751" s="935"/>
      <c r="BB2751" s="935"/>
      <c r="BC2751" s="935"/>
      <c r="BD2751" s="935"/>
      <c r="BE2751" s="935"/>
      <c r="BF2751" s="936"/>
      <c r="BG2751" s="1103"/>
      <c r="BH2751" s="1104"/>
      <c r="BI2751" s="1104"/>
      <c r="BJ2751" s="1104"/>
      <c r="BK2751" s="1104"/>
      <c r="BL2751" s="1105"/>
    </row>
    <row r="2752" spans="1:80" s="442" customFormat="1" ht="12.75" customHeight="1">
      <c r="A2752" s="257"/>
      <c r="B2752" s="972"/>
      <c r="C2752" s="973"/>
      <c r="D2752" s="974"/>
      <c r="E2752" s="934"/>
      <c r="F2752" s="935"/>
      <c r="G2752" s="935"/>
      <c r="H2752" s="935"/>
      <c r="I2752" s="935"/>
      <c r="J2752" s="935"/>
      <c r="K2752" s="935"/>
      <c r="L2752" s="935"/>
      <c r="M2752" s="935"/>
      <c r="N2752" s="935"/>
      <c r="O2752" s="935"/>
      <c r="P2752" s="935"/>
      <c r="Q2752" s="935"/>
      <c r="R2752" s="935"/>
      <c r="S2752" s="935"/>
      <c r="T2752" s="935"/>
      <c r="U2752" s="935"/>
      <c r="V2752" s="935"/>
      <c r="W2752" s="935"/>
      <c r="X2752" s="935"/>
      <c r="Y2752" s="935"/>
      <c r="Z2752" s="935"/>
      <c r="AA2752" s="935"/>
      <c r="AB2752" s="935"/>
      <c r="AC2752" s="935"/>
      <c r="AD2752" s="935"/>
      <c r="AE2752" s="935"/>
      <c r="AF2752" s="935"/>
      <c r="AG2752" s="935"/>
      <c r="AH2752" s="935"/>
      <c r="AI2752" s="935"/>
      <c r="AJ2752" s="935"/>
      <c r="AK2752" s="935"/>
      <c r="AL2752" s="935"/>
      <c r="AM2752" s="935"/>
      <c r="AN2752" s="935"/>
      <c r="AO2752" s="935"/>
      <c r="AP2752" s="935"/>
      <c r="AQ2752" s="935"/>
      <c r="AR2752" s="935"/>
      <c r="AS2752" s="935"/>
      <c r="AT2752" s="935"/>
      <c r="AU2752" s="935"/>
      <c r="AV2752" s="935"/>
      <c r="AW2752" s="935"/>
      <c r="AX2752" s="935"/>
      <c r="AY2752" s="935"/>
      <c r="AZ2752" s="935"/>
      <c r="BA2752" s="935"/>
      <c r="BB2752" s="935"/>
      <c r="BC2752" s="935"/>
      <c r="BD2752" s="935"/>
      <c r="BE2752" s="935"/>
      <c r="BF2752" s="936"/>
      <c r="BG2752" s="1103"/>
      <c r="BH2752" s="1104"/>
      <c r="BI2752" s="1104"/>
      <c r="BJ2752" s="1104"/>
      <c r="BK2752" s="1104"/>
      <c r="BL2752" s="1105"/>
      <c r="BN2752" s="14"/>
      <c r="BO2752" s="14"/>
      <c r="BP2752" s="14"/>
    </row>
    <row r="2753" spans="1:68" s="442" customFormat="1" ht="12.75" customHeight="1">
      <c r="A2753" s="257"/>
      <c r="B2753" s="972"/>
      <c r="C2753" s="973"/>
      <c r="D2753" s="974"/>
      <c r="E2753" s="1137" t="s">
        <v>303</v>
      </c>
      <c r="F2753" s="1138"/>
      <c r="G2753" s="935" t="s">
        <v>304</v>
      </c>
      <c r="H2753" s="935"/>
      <c r="I2753" s="935"/>
      <c r="J2753" s="935"/>
      <c r="K2753" s="935"/>
      <c r="L2753" s="935"/>
      <c r="M2753" s="935"/>
      <c r="N2753" s="935"/>
      <c r="O2753" s="935"/>
      <c r="P2753" s="935"/>
      <c r="Q2753" s="935"/>
      <c r="R2753" s="935"/>
      <c r="S2753" s="935"/>
      <c r="T2753" s="935"/>
      <c r="U2753" s="935"/>
      <c r="V2753" s="935"/>
      <c r="W2753" s="935"/>
      <c r="X2753" s="935"/>
      <c r="Y2753" s="935"/>
      <c r="Z2753" s="935"/>
      <c r="AA2753" s="935"/>
      <c r="AB2753" s="935"/>
      <c r="AC2753" s="935"/>
      <c r="AD2753" s="935"/>
      <c r="AE2753" s="935"/>
      <c r="AF2753" s="935"/>
      <c r="AG2753" s="935"/>
      <c r="AH2753" s="935"/>
      <c r="AI2753" s="935"/>
      <c r="AJ2753" s="935"/>
      <c r="AK2753" s="935"/>
      <c r="AL2753" s="935"/>
      <c r="AM2753" s="935"/>
      <c r="AN2753" s="935"/>
      <c r="AO2753" s="935"/>
      <c r="AP2753" s="935"/>
      <c r="AQ2753" s="935"/>
      <c r="AR2753" s="935"/>
      <c r="AS2753" s="935"/>
      <c r="AT2753" s="935"/>
      <c r="AU2753" s="935"/>
      <c r="AV2753" s="935"/>
      <c r="AW2753" s="935"/>
      <c r="AX2753" s="935"/>
      <c r="AY2753" s="935"/>
      <c r="AZ2753" s="935"/>
      <c r="BA2753" s="935"/>
      <c r="BB2753" s="935"/>
      <c r="BC2753" s="935"/>
      <c r="BD2753" s="935"/>
      <c r="BE2753" s="935"/>
      <c r="BF2753" s="936"/>
      <c r="BG2753" s="1103"/>
      <c r="BH2753" s="1104"/>
      <c r="BI2753" s="1104"/>
      <c r="BJ2753" s="1104"/>
      <c r="BK2753" s="1104"/>
      <c r="BL2753" s="1105"/>
      <c r="BN2753" s="14"/>
      <c r="BO2753" s="14"/>
      <c r="BP2753" s="14"/>
    </row>
    <row r="2754" spans="1:68" s="442" customFormat="1" ht="7.5" customHeight="1">
      <c r="A2754" s="257"/>
      <c r="B2754" s="972"/>
      <c r="C2754" s="973"/>
      <c r="D2754" s="974"/>
      <c r="E2754" s="37"/>
      <c r="F2754" s="108"/>
      <c r="G2754" s="108"/>
      <c r="H2754" s="108"/>
      <c r="I2754" s="108"/>
      <c r="J2754" s="108"/>
      <c r="K2754" s="108"/>
      <c r="L2754" s="108"/>
      <c r="M2754" s="108"/>
      <c r="N2754" s="108"/>
      <c r="O2754" s="108"/>
      <c r="P2754" s="108"/>
      <c r="Q2754" s="108"/>
      <c r="R2754" s="108"/>
      <c r="S2754" s="108"/>
      <c r="T2754" s="108"/>
      <c r="U2754" s="108"/>
      <c r="V2754" s="108"/>
      <c r="W2754" s="108"/>
      <c r="X2754" s="108"/>
      <c r="Y2754" s="108"/>
      <c r="Z2754" s="108"/>
      <c r="AA2754" s="108"/>
      <c r="AB2754" s="108"/>
      <c r="AC2754" s="108"/>
      <c r="AD2754" s="108"/>
      <c r="AE2754" s="108"/>
      <c r="AF2754" s="108"/>
      <c r="AG2754" s="108"/>
      <c r="AH2754" s="108"/>
      <c r="AI2754" s="108"/>
      <c r="AJ2754" s="108"/>
      <c r="AK2754" s="108"/>
      <c r="AL2754" s="108"/>
      <c r="AM2754" s="108"/>
      <c r="AN2754" s="108"/>
      <c r="AO2754" s="108"/>
      <c r="AP2754" s="108"/>
      <c r="AQ2754" s="108"/>
      <c r="AR2754" s="108"/>
      <c r="AS2754" s="108"/>
      <c r="AT2754" s="108"/>
      <c r="AU2754" s="108"/>
      <c r="AV2754" s="108"/>
      <c r="AW2754" s="108"/>
      <c r="AX2754" s="108"/>
      <c r="AY2754" s="108"/>
      <c r="AZ2754" s="108"/>
      <c r="BA2754" s="108"/>
      <c r="BB2754" s="108"/>
      <c r="BC2754" s="108"/>
      <c r="BD2754" s="108"/>
      <c r="BE2754" s="108"/>
      <c r="BF2754" s="211"/>
      <c r="BG2754" s="1103"/>
      <c r="BH2754" s="1104"/>
      <c r="BI2754" s="1104"/>
      <c r="BJ2754" s="1104"/>
      <c r="BK2754" s="1104"/>
      <c r="BL2754" s="1105"/>
    </row>
    <row r="2755" spans="1:68" s="135" customFormat="1" ht="12.75" customHeight="1">
      <c r="A2755" s="265"/>
      <c r="B2755" s="969" t="s">
        <v>48</v>
      </c>
      <c r="C2755" s="970"/>
      <c r="D2755" s="971"/>
      <c r="E2755" s="908" t="s">
        <v>217</v>
      </c>
      <c r="F2755" s="909"/>
      <c r="G2755" s="909"/>
      <c r="H2755" s="909"/>
      <c r="I2755" s="909"/>
      <c r="J2755" s="909"/>
      <c r="K2755" s="909"/>
      <c r="L2755" s="909"/>
      <c r="M2755" s="909"/>
      <c r="N2755" s="909"/>
      <c r="O2755" s="909"/>
      <c r="P2755" s="909"/>
      <c r="Q2755" s="909"/>
      <c r="R2755" s="909"/>
      <c r="S2755" s="909"/>
      <c r="T2755" s="909"/>
      <c r="U2755" s="909"/>
      <c r="V2755" s="909"/>
      <c r="W2755" s="909"/>
      <c r="X2755" s="909"/>
      <c r="Y2755" s="909"/>
      <c r="Z2755" s="909"/>
      <c r="AA2755" s="909"/>
      <c r="AB2755" s="909"/>
      <c r="AC2755" s="909"/>
      <c r="AD2755" s="909"/>
      <c r="AE2755" s="909"/>
      <c r="AF2755" s="909"/>
      <c r="AG2755" s="909"/>
      <c r="AH2755" s="909"/>
      <c r="AI2755" s="909"/>
      <c r="AJ2755" s="909"/>
      <c r="AK2755" s="909"/>
      <c r="AL2755" s="909"/>
      <c r="AM2755" s="909"/>
      <c r="AN2755" s="909"/>
      <c r="AO2755" s="909"/>
      <c r="AP2755" s="909"/>
      <c r="AQ2755" s="909"/>
      <c r="AR2755" s="909"/>
      <c r="AS2755" s="909"/>
      <c r="AT2755" s="909"/>
      <c r="AU2755" s="909"/>
      <c r="AV2755" s="909"/>
      <c r="AW2755" s="909"/>
      <c r="AX2755" s="909"/>
      <c r="AY2755" s="909"/>
      <c r="AZ2755" s="909"/>
      <c r="BA2755" s="909"/>
      <c r="BB2755" s="909"/>
      <c r="BC2755" s="909"/>
      <c r="BD2755" s="909"/>
      <c r="BE2755" s="909"/>
      <c r="BF2755" s="910"/>
      <c r="BG2755" s="1115"/>
      <c r="BH2755" s="1116"/>
      <c r="BI2755" s="1116"/>
      <c r="BJ2755" s="1116"/>
      <c r="BK2755" s="1116"/>
      <c r="BL2755" s="1117"/>
    </row>
    <row r="2756" spans="1:68" s="16" customFormat="1" ht="12.75" customHeight="1">
      <c r="A2756" s="262"/>
      <c r="B2756" s="972"/>
      <c r="C2756" s="973"/>
      <c r="D2756" s="974"/>
      <c r="E2756" s="911"/>
      <c r="F2756" s="912"/>
      <c r="G2756" s="912"/>
      <c r="H2756" s="912"/>
      <c r="I2756" s="912"/>
      <c r="J2756" s="912"/>
      <c r="K2756" s="912"/>
      <c r="L2756" s="912"/>
      <c r="M2756" s="912"/>
      <c r="N2756" s="912"/>
      <c r="O2756" s="912"/>
      <c r="P2756" s="912"/>
      <c r="Q2756" s="912"/>
      <c r="R2756" s="912"/>
      <c r="S2756" s="912"/>
      <c r="T2756" s="912"/>
      <c r="U2756" s="912"/>
      <c r="V2756" s="912"/>
      <c r="W2756" s="912"/>
      <c r="X2756" s="912"/>
      <c r="Y2756" s="912"/>
      <c r="Z2756" s="912"/>
      <c r="AA2756" s="912"/>
      <c r="AB2756" s="912"/>
      <c r="AC2756" s="912"/>
      <c r="AD2756" s="912"/>
      <c r="AE2756" s="912"/>
      <c r="AF2756" s="912"/>
      <c r="AG2756" s="912"/>
      <c r="AH2756" s="912"/>
      <c r="AI2756" s="912"/>
      <c r="AJ2756" s="912"/>
      <c r="AK2756" s="912"/>
      <c r="AL2756" s="912"/>
      <c r="AM2756" s="912"/>
      <c r="AN2756" s="912"/>
      <c r="AO2756" s="912"/>
      <c r="AP2756" s="912"/>
      <c r="AQ2756" s="912"/>
      <c r="AR2756" s="912"/>
      <c r="AS2756" s="912"/>
      <c r="AT2756" s="912"/>
      <c r="AU2756" s="912"/>
      <c r="AV2756" s="912"/>
      <c r="AW2756" s="912"/>
      <c r="AX2756" s="912"/>
      <c r="AY2756" s="912"/>
      <c r="AZ2756" s="912"/>
      <c r="BA2756" s="912"/>
      <c r="BB2756" s="912"/>
      <c r="BC2756" s="912"/>
      <c r="BD2756" s="912"/>
      <c r="BE2756" s="912"/>
      <c r="BF2756" s="913"/>
      <c r="BG2756" s="1118"/>
      <c r="BH2756" s="1119"/>
      <c r="BI2756" s="1119"/>
      <c r="BJ2756" s="1119"/>
      <c r="BK2756" s="1119"/>
      <c r="BL2756" s="1120"/>
    </row>
    <row r="2757" spans="1:68" s="16" customFormat="1" ht="12.75" customHeight="1">
      <c r="A2757" s="262"/>
      <c r="B2757" s="972"/>
      <c r="C2757" s="973"/>
      <c r="D2757" s="974"/>
      <c r="E2757" s="911"/>
      <c r="F2757" s="912"/>
      <c r="G2757" s="912"/>
      <c r="H2757" s="912"/>
      <c r="I2757" s="912"/>
      <c r="J2757" s="912"/>
      <c r="K2757" s="912"/>
      <c r="L2757" s="912"/>
      <c r="M2757" s="912"/>
      <c r="N2757" s="912"/>
      <c r="O2757" s="912"/>
      <c r="P2757" s="912"/>
      <c r="Q2757" s="912"/>
      <c r="R2757" s="912"/>
      <c r="S2757" s="912"/>
      <c r="T2757" s="912"/>
      <c r="U2757" s="912"/>
      <c r="V2757" s="912"/>
      <c r="W2757" s="912"/>
      <c r="X2757" s="912"/>
      <c r="Y2757" s="912"/>
      <c r="Z2757" s="912"/>
      <c r="AA2757" s="912"/>
      <c r="AB2757" s="912"/>
      <c r="AC2757" s="912"/>
      <c r="AD2757" s="912"/>
      <c r="AE2757" s="912"/>
      <c r="AF2757" s="912"/>
      <c r="AG2757" s="912"/>
      <c r="AH2757" s="912"/>
      <c r="AI2757" s="912"/>
      <c r="AJ2757" s="912"/>
      <c r="AK2757" s="912"/>
      <c r="AL2757" s="912"/>
      <c r="AM2757" s="912"/>
      <c r="AN2757" s="912"/>
      <c r="AO2757" s="912"/>
      <c r="AP2757" s="912"/>
      <c r="AQ2757" s="912"/>
      <c r="AR2757" s="912"/>
      <c r="AS2757" s="912"/>
      <c r="AT2757" s="912"/>
      <c r="AU2757" s="912"/>
      <c r="AV2757" s="912"/>
      <c r="AW2757" s="912"/>
      <c r="AX2757" s="912"/>
      <c r="AY2757" s="912"/>
      <c r="AZ2757" s="912"/>
      <c r="BA2757" s="912"/>
      <c r="BB2757" s="912"/>
      <c r="BC2757" s="912"/>
      <c r="BD2757" s="912"/>
      <c r="BE2757" s="912"/>
      <c r="BF2757" s="913"/>
      <c r="BG2757" s="1118"/>
      <c r="BH2757" s="1119"/>
      <c r="BI2757" s="1119"/>
      <c r="BJ2757" s="1119"/>
      <c r="BK2757" s="1119"/>
      <c r="BL2757" s="1120"/>
    </row>
    <row r="2758" spans="1:68" s="16" customFormat="1" ht="12.75" customHeight="1">
      <c r="A2758" s="262"/>
      <c r="B2758" s="975"/>
      <c r="C2758" s="976"/>
      <c r="D2758" s="977"/>
      <c r="E2758" s="914"/>
      <c r="F2758" s="915"/>
      <c r="G2758" s="915"/>
      <c r="H2758" s="915"/>
      <c r="I2758" s="915"/>
      <c r="J2758" s="915"/>
      <c r="K2758" s="915"/>
      <c r="L2758" s="915"/>
      <c r="M2758" s="915"/>
      <c r="N2758" s="915"/>
      <c r="O2758" s="915"/>
      <c r="P2758" s="915"/>
      <c r="Q2758" s="915"/>
      <c r="R2758" s="915"/>
      <c r="S2758" s="915"/>
      <c r="T2758" s="915"/>
      <c r="U2758" s="915"/>
      <c r="V2758" s="915"/>
      <c r="W2758" s="915"/>
      <c r="X2758" s="915"/>
      <c r="Y2758" s="915"/>
      <c r="Z2758" s="915"/>
      <c r="AA2758" s="915"/>
      <c r="AB2758" s="915"/>
      <c r="AC2758" s="915"/>
      <c r="AD2758" s="915"/>
      <c r="AE2758" s="915"/>
      <c r="AF2758" s="915"/>
      <c r="AG2758" s="915"/>
      <c r="AH2758" s="915"/>
      <c r="AI2758" s="915"/>
      <c r="AJ2758" s="915"/>
      <c r="AK2758" s="915"/>
      <c r="AL2758" s="915"/>
      <c r="AM2758" s="915"/>
      <c r="AN2758" s="915"/>
      <c r="AO2758" s="915"/>
      <c r="AP2758" s="915"/>
      <c r="AQ2758" s="915"/>
      <c r="AR2758" s="915"/>
      <c r="AS2758" s="915"/>
      <c r="AT2758" s="915"/>
      <c r="AU2758" s="915"/>
      <c r="AV2758" s="915"/>
      <c r="AW2758" s="915"/>
      <c r="AX2758" s="915"/>
      <c r="AY2758" s="915"/>
      <c r="AZ2758" s="915"/>
      <c r="BA2758" s="915"/>
      <c r="BB2758" s="915"/>
      <c r="BC2758" s="915"/>
      <c r="BD2758" s="915"/>
      <c r="BE2758" s="915"/>
      <c r="BF2758" s="916"/>
      <c r="BG2758" s="1167"/>
      <c r="BH2758" s="1168"/>
      <c r="BI2758" s="1168"/>
      <c r="BJ2758" s="1168"/>
      <c r="BK2758" s="1168"/>
      <c r="BL2758" s="1169"/>
    </row>
    <row r="2759" spans="1:68" s="8" customFormat="1" ht="12.75" customHeight="1">
      <c r="A2759" s="266"/>
      <c r="B2759" s="9"/>
      <c r="C2759" s="9"/>
      <c r="D2759" s="9"/>
      <c r="E2759" s="9"/>
      <c r="F2759" s="9"/>
      <c r="G2759" s="9"/>
      <c r="H2759" s="9"/>
      <c r="I2759" s="9"/>
      <c r="J2759" s="9"/>
      <c r="K2759" s="9"/>
      <c r="L2759" s="9"/>
      <c r="M2759" s="9"/>
      <c r="N2759" s="9"/>
      <c r="O2759" s="9"/>
      <c r="P2759" s="9"/>
      <c r="Q2759" s="9"/>
      <c r="R2759" s="9"/>
      <c r="S2759" s="9"/>
      <c r="BG2759" s="449"/>
      <c r="BH2759" s="449"/>
      <c r="BI2759" s="449"/>
      <c r="BJ2759" s="449"/>
      <c r="BK2759" s="449"/>
      <c r="BL2759" s="449"/>
    </row>
    <row r="2760" spans="1:68" s="14" customFormat="1" ht="20.100000000000001" customHeight="1">
      <c r="A2760" s="113" t="s">
        <v>507</v>
      </c>
      <c r="B2760" s="90"/>
      <c r="C2760" s="90"/>
      <c r="D2760" s="11"/>
      <c r="E2760" s="12"/>
      <c r="F2760" s="12"/>
      <c r="G2760" s="12"/>
      <c r="H2760" s="12"/>
      <c r="I2760" s="12"/>
      <c r="J2760" s="12"/>
      <c r="K2760" s="12"/>
      <c r="L2760" s="12"/>
      <c r="M2760" s="12"/>
      <c r="N2760" s="12"/>
      <c r="O2760" s="12"/>
      <c r="P2760" s="12"/>
      <c r="Q2760" s="12"/>
      <c r="R2760" s="12"/>
      <c r="S2760" s="12"/>
      <c r="T2760" s="12"/>
      <c r="U2760" s="12"/>
      <c r="V2760" s="12"/>
      <c r="W2760" s="13"/>
      <c r="X2760" s="13"/>
      <c r="Y2760" s="13"/>
      <c r="Z2760" s="13"/>
      <c r="AA2760" s="13"/>
      <c r="AB2760" s="13"/>
      <c r="AC2760" s="13"/>
      <c r="AD2760" s="13"/>
      <c r="AE2760" s="13"/>
      <c r="AF2760" s="13"/>
      <c r="AG2760" s="13"/>
      <c r="AH2760" s="13"/>
      <c r="AI2760" s="13"/>
      <c r="AJ2760" s="13"/>
      <c r="AK2760" s="13"/>
      <c r="AL2760" s="13"/>
      <c r="AM2760" s="13"/>
      <c r="AN2760" s="13"/>
      <c r="AO2760" s="13"/>
      <c r="AP2760" s="13"/>
      <c r="BG2760" s="448"/>
      <c r="BH2760" s="448"/>
      <c r="BI2760" s="448"/>
      <c r="BJ2760" s="448"/>
      <c r="BK2760" s="448"/>
      <c r="BL2760" s="448"/>
    </row>
    <row r="2761" spans="1:68" s="15" customFormat="1" ht="18" customHeight="1">
      <c r="A2761" s="113"/>
      <c r="B2761" s="925" t="s">
        <v>208</v>
      </c>
      <c r="C2761" s="926"/>
      <c r="D2761" s="926"/>
      <c r="E2761" s="926"/>
      <c r="F2761" s="926"/>
      <c r="G2761" s="926"/>
      <c r="H2761" s="926"/>
      <c r="I2761" s="926"/>
      <c r="J2761" s="926"/>
      <c r="K2761" s="926"/>
      <c r="L2761" s="926"/>
      <c r="M2761" s="926"/>
      <c r="N2761" s="926"/>
      <c r="O2761" s="926"/>
      <c r="P2761" s="926"/>
      <c r="Q2761" s="926"/>
      <c r="R2761" s="926"/>
      <c r="S2761" s="926"/>
      <c r="T2761" s="926"/>
      <c r="U2761" s="926"/>
      <c r="V2761" s="926"/>
      <c r="W2761" s="926"/>
      <c r="X2761" s="926"/>
      <c r="Y2761" s="926"/>
      <c r="Z2761" s="926"/>
      <c r="AA2761" s="926"/>
      <c r="AB2761" s="926"/>
      <c r="AC2761" s="926"/>
      <c r="AD2761" s="926"/>
      <c r="AE2761" s="926"/>
      <c r="AF2761" s="926"/>
      <c r="AG2761" s="926"/>
      <c r="AH2761" s="926"/>
      <c r="AI2761" s="926"/>
      <c r="AJ2761" s="926"/>
      <c r="AK2761" s="926"/>
      <c r="AL2761" s="926"/>
      <c r="AM2761" s="926"/>
      <c r="AN2761" s="926"/>
      <c r="AO2761" s="926"/>
      <c r="AP2761" s="926"/>
      <c r="AQ2761" s="926"/>
      <c r="AR2761" s="926"/>
      <c r="AS2761" s="926"/>
      <c r="AT2761" s="926"/>
      <c r="AU2761" s="926"/>
      <c r="AV2761" s="926"/>
      <c r="AW2761" s="926"/>
      <c r="AX2761" s="926"/>
      <c r="AY2761" s="926"/>
      <c r="AZ2761" s="926"/>
      <c r="BA2761" s="926"/>
      <c r="BB2761" s="926"/>
      <c r="BC2761" s="926"/>
      <c r="BD2761" s="926"/>
      <c r="BE2761" s="926"/>
      <c r="BF2761" s="926"/>
      <c r="BG2761" s="926"/>
      <c r="BH2761" s="926"/>
      <c r="BI2761" s="926"/>
      <c r="BJ2761" s="926"/>
      <c r="BK2761" s="926"/>
      <c r="BL2761" s="927"/>
    </row>
    <row r="2762" spans="1:68" s="442" customFormat="1" ht="12.75" customHeight="1">
      <c r="A2762" s="257"/>
      <c r="B2762" s="969" t="s">
        <v>30</v>
      </c>
      <c r="C2762" s="970"/>
      <c r="D2762" s="971"/>
      <c r="E2762" s="931" t="s">
        <v>209</v>
      </c>
      <c r="F2762" s="932"/>
      <c r="G2762" s="932"/>
      <c r="H2762" s="932"/>
      <c r="I2762" s="932"/>
      <c r="J2762" s="932"/>
      <c r="K2762" s="932"/>
      <c r="L2762" s="932"/>
      <c r="M2762" s="932"/>
      <c r="N2762" s="932"/>
      <c r="O2762" s="932"/>
      <c r="P2762" s="932"/>
      <c r="Q2762" s="932"/>
      <c r="R2762" s="932"/>
      <c r="S2762" s="932"/>
      <c r="T2762" s="932"/>
      <c r="U2762" s="932"/>
      <c r="V2762" s="932"/>
      <c r="W2762" s="932"/>
      <c r="X2762" s="932"/>
      <c r="Y2762" s="932"/>
      <c r="Z2762" s="932"/>
      <c r="AA2762" s="932"/>
      <c r="AB2762" s="932"/>
      <c r="AC2762" s="932"/>
      <c r="AD2762" s="932"/>
      <c r="AE2762" s="932"/>
      <c r="AF2762" s="932"/>
      <c r="AG2762" s="932"/>
      <c r="AH2762" s="932"/>
      <c r="AI2762" s="932"/>
      <c r="AJ2762" s="932"/>
      <c r="AK2762" s="932"/>
      <c r="AL2762" s="932"/>
      <c r="AM2762" s="932"/>
      <c r="AN2762" s="932"/>
      <c r="AO2762" s="932"/>
      <c r="AP2762" s="932"/>
      <c r="AQ2762" s="932"/>
      <c r="AR2762" s="932"/>
      <c r="AS2762" s="932"/>
      <c r="AT2762" s="932"/>
      <c r="AU2762" s="932"/>
      <c r="AV2762" s="932"/>
      <c r="AW2762" s="932"/>
      <c r="AX2762" s="932"/>
      <c r="AY2762" s="932"/>
      <c r="AZ2762" s="932"/>
      <c r="BA2762" s="932"/>
      <c r="BB2762" s="932"/>
      <c r="BC2762" s="932"/>
      <c r="BD2762" s="932"/>
      <c r="BE2762" s="932"/>
      <c r="BF2762" s="933"/>
      <c r="BG2762" s="1100"/>
      <c r="BH2762" s="1101"/>
      <c r="BI2762" s="1101"/>
      <c r="BJ2762" s="1101"/>
      <c r="BK2762" s="1101"/>
      <c r="BL2762" s="1102"/>
      <c r="BN2762" s="442" t="s">
        <v>82</v>
      </c>
    </row>
    <row r="2763" spans="1:68" s="442" customFormat="1" ht="12.75" customHeight="1">
      <c r="A2763" s="257"/>
      <c r="B2763" s="972"/>
      <c r="C2763" s="973"/>
      <c r="D2763" s="974"/>
      <c r="E2763" s="934"/>
      <c r="F2763" s="935"/>
      <c r="G2763" s="935"/>
      <c r="H2763" s="935"/>
      <c r="I2763" s="935"/>
      <c r="J2763" s="935"/>
      <c r="K2763" s="935"/>
      <c r="L2763" s="935"/>
      <c r="M2763" s="935"/>
      <c r="N2763" s="935"/>
      <c r="O2763" s="935"/>
      <c r="P2763" s="935"/>
      <c r="Q2763" s="935"/>
      <c r="R2763" s="935"/>
      <c r="S2763" s="935"/>
      <c r="T2763" s="935"/>
      <c r="U2763" s="935"/>
      <c r="V2763" s="935"/>
      <c r="W2763" s="935"/>
      <c r="X2763" s="935"/>
      <c r="Y2763" s="935"/>
      <c r="Z2763" s="935"/>
      <c r="AA2763" s="935"/>
      <c r="AB2763" s="935"/>
      <c r="AC2763" s="935"/>
      <c r="AD2763" s="935"/>
      <c r="AE2763" s="935"/>
      <c r="AF2763" s="935"/>
      <c r="AG2763" s="935"/>
      <c r="AH2763" s="935"/>
      <c r="AI2763" s="935"/>
      <c r="AJ2763" s="935"/>
      <c r="AK2763" s="935"/>
      <c r="AL2763" s="935"/>
      <c r="AM2763" s="935"/>
      <c r="AN2763" s="935"/>
      <c r="AO2763" s="935"/>
      <c r="AP2763" s="935"/>
      <c r="AQ2763" s="935"/>
      <c r="AR2763" s="935"/>
      <c r="AS2763" s="935"/>
      <c r="AT2763" s="935"/>
      <c r="AU2763" s="935"/>
      <c r="AV2763" s="935"/>
      <c r="AW2763" s="935"/>
      <c r="AX2763" s="935"/>
      <c r="AY2763" s="935"/>
      <c r="AZ2763" s="935"/>
      <c r="BA2763" s="935"/>
      <c r="BB2763" s="935"/>
      <c r="BC2763" s="935"/>
      <c r="BD2763" s="935"/>
      <c r="BE2763" s="935"/>
      <c r="BF2763" s="936"/>
      <c r="BG2763" s="1103"/>
      <c r="BH2763" s="1104"/>
      <c r="BI2763" s="1104"/>
      <c r="BJ2763" s="1104"/>
      <c r="BK2763" s="1104"/>
      <c r="BL2763" s="1105"/>
      <c r="BN2763" s="14"/>
      <c r="BO2763" s="14"/>
      <c r="BP2763" s="14"/>
    </row>
    <row r="2764" spans="1:68" s="442" customFormat="1" ht="12.75" customHeight="1">
      <c r="A2764" s="257"/>
      <c r="B2764" s="972"/>
      <c r="C2764" s="973"/>
      <c r="D2764" s="974"/>
      <c r="E2764" s="934"/>
      <c r="F2764" s="935"/>
      <c r="G2764" s="935"/>
      <c r="H2764" s="935"/>
      <c r="I2764" s="935"/>
      <c r="J2764" s="935"/>
      <c r="K2764" s="935"/>
      <c r="L2764" s="935"/>
      <c r="M2764" s="935"/>
      <c r="N2764" s="935"/>
      <c r="O2764" s="935"/>
      <c r="P2764" s="935"/>
      <c r="Q2764" s="935"/>
      <c r="R2764" s="935"/>
      <c r="S2764" s="935"/>
      <c r="T2764" s="935"/>
      <c r="U2764" s="935"/>
      <c r="V2764" s="935"/>
      <c r="W2764" s="935"/>
      <c r="X2764" s="935"/>
      <c r="Y2764" s="935"/>
      <c r="Z2764" s="935"/>
      <c r="AA2764" s="935"/>
      <c r="AB2764" s="935"/>
      <c r="AC2764" s="935"/>
      <c r="AD2764" s="935"/>
      <c r="AE2764" s="935"/>
      <c r="AF2764" s="935"/>
      <c r="AG2764" s="935"/>
      <c r="AH2764" s="935"/>
      <c r="AI2764" s="935"/>
      <c r="AJ2764" s="935"/>
      <c r="AK2764" s="935"/>
      <c r="AL2764" s="935"/>
      <c r="AM2764" s="935"/>
      <c r="AN2764" s="935"/>
      <c r="AO2764" s="935"/>
      <c r="AP2764" s="935"/>
      <c r="AQ2764" s="935"/>
      <c r="AR2764" s="935"/>
      <c r="AS2764" s="935"/>
      <c r="AT2764" s="935"/>
      <c r="AU2764" s="935"/>
      <c r="AV2764" s="935"/>
      <c r="AW2764" s="935"/>
      <c r="AX2764" s="935"/>
      <c r="AY2764" s="935"/>
      <c r="AZ2764" s="935"/>
      <c r="BA2764" s="935"/>
      <c r="BB2764" s="935"/>
      <c r="BC2764" s="935"/>
      <c r="BD2764" s="935"/>
      <c r="BE2764" s="935"/>
      <c r="BF2764" s="936"/>
      <c r="BG2764" s="1103"/>
      <c r="BH2764" s="1104"/>
      <c r="BI2764" s="1104"/>
      <c r="BJ2764" s="1104"/>
      <c r="BK2764" s="1104"/>
      <c r="BL2764" s="1105"/>
    </row>
    <row r="2765" spans="1:68" s="135" customFormat="1" ht="12.75" customHeight="1">
      <c r="A2765" s="265"/>
      <c r="B2765" s="969" t="s">
        <v>48</v>
      </c>
      <c r="C2765" s="970"/>
      <c r="D2765" s="971"/>
      <c r="E2765" s="908" t="s">
        <v>210</v>
      </c>
      <c r="F2765" s="909"/>
      <c r="G2765" s="909"/>
      <c r="H2765" s="909"/>
      <c r="I2765" s="909"/>
      <c r="J2765" s="909"/>
      <c r="K2765" s="909"/>
      <c r="L2765" s="909"/>
      <c r="M2765" s="909"/>
      <c r="N2765" s="909"/>
      <c r="O2765" s="909"/>
      <c r="P2765" s="909"/>
      <c r="Q2765" s="909"/>
      <c r="R2765" s="909"/>
      <c r="S2765" s="909"/>
      <c r="T2765" s="909"/>
      <c r="U2765" s="909"/>
      <c r="V2765" s="909"/>
      <c r="W2765" s="909"/>
      <c r="X2765" s="909"/>
      <c r="Y2765" s="909"/>
      <c r="Z2765" s="909"/>
      <c r="AA2765" s="909"/>
      <c r="AB2765" s="909"/>
      <c r="AC2765" s="909"/>
      <c r="AD2765" s="909"/>
      <c r="AE2765" s="909"/>
      <c r="AF2765" s="909"/>
      <c r="AG2765" s="909"/>
      <c r="AH2765" s="909"/>
      <c r="AI2765" s="909"/>
      <c r="AJ2765" s="909"/>
      <c r="AK2765" s="909"/>
      <c r="AL2765" s="909"/>
      <c r="AM2765" s="909"/>
      <c r="AN2765" s="909"/>
      <c r="AO2765" s="909"/>
      <c r="AP2765" s="909"/>
      <c r="AQ2765" s="909"/>
      <c r="AR2765" s="909"/>
      <c r="AS2765" s="909"/>
      <c r="AT2765" s="909"/>
      <c r="AU2765" s="909"/>
      <c r="AV2765" s="909"/>
      <c r="AW2765" s="909"/>
      <c r="AX2765" s="909"/>
      <c r="AY2765" s="909"/>
      <c r="AZ2765" s="909"/>
      <c r="BA2765" s="909"/>
      <c r="BB2765" s="909"/>
      <c r="BC2765" s="909"/>
      <c r="BD2765" s="909"/>
      <c r="BE2765" s="909"/>
      <c r="BF2765" s="910"/>
      <c r="BG2765" s="1115"/>
      <c r="BH2765" s="1116"/>
      <c r="BI2765" s="1116"/>
      <c r="BJ2765" s="1116"/>
      <c r="BK2765" s="1116"/>
      <c r="BL2765" s="1117"/>
    </row>
    <row r="2766" spans="1:68" s="16" customFormat="1" ht="12.75" customHeight="1">
      <c r="A2766" s="262"/>
      <c r="B2766" s="972"/>
      <c r="C2766" s="973"/>
      <c r="D2766" s="974"/>
      <c r="E2766" s="911"/>
      <c r="F2766" s="912"/>
      <c r="G2766" s="912"/>
      <c r="H2766" s="912"/>
      <c r="I2766" s="912"/>
      <c r="J2766" s="912"/>
      <c r="K2766" s="912"/>
      <c r="L2766" s="912"/>
      <c r="M2766" s="912"/>
      <c r="N2766" s="912"/>
      <c r="O2766" s="912"/>
      <c r="P2766" s="912"/>
      <c r="Q2766" s="912"/>
      <c r="R2766" s="912"/>
      <c r="S2766" s="912"/>
      <c r="T2766" s="912"/>
      <c r="U2766" s="912"/>
      <c r="V2766" s="912"/>
      <c r="W2766" s="912"/>
      <c r="X2766" s="912"/>
      <c r="Y2766" s="912"/>
      <c r="Z2766" s="912"/>
      <c r="AA2766" s="912"/>
      <c r="AB2766" s="912"/>
      <c r="AC2766" s="912"/>
      <c r="AD2766" s="912"/>
      <c r="AE2766" s="912"/>
      <c r="AF2766" s="912"/>
      <c r="AG2766" s="912"/>
      <c r="AH2766" s="912"/>
      <c r="AI2766" s="912"/>
      <c r="AJ2766" s="912"/>
      <c r="AK2766" s="912"/>
      <c r="AL2766" s="912"/>
      <c r="AM2766" s="912"/>
      <c r="AN2766" s="912"/>
      <c r="AO2766" s="912"/>
      <c r="AP2766" s="912"/>
      <c r="AQ2766" s="912"/>
      <c r="AR2766" s="912"/>
      <c r="AS2766" s="912"/>
      <c r="AT2766" s="912"/>
      <c r="AU2766" s="912"/>
      <c r="AV2766" s="912"/>
      <c r="AW2766" s="912"/>
      <c r="AX2766" s="912"/>
      <c r="AY2766" s="912"/>
      <c r="AZ2766" s="912"/>
      <c r="BA2766" s="912"/>
      <c r="BB2766" s="912"/>
      <c r="BC2766" s="912"/>
      <c r="BD2766" s="912"/>
      <c r="BE2766" s="912"/>
      <c r="BF2766" s="913"/>
      <c r="BG2766" s="1118"/>
      <c r="BH2766" s="1119"/>
      <c r="BI2766" s="1119"/>
      <c r="BJ2766" s="1119"/>
      <c r="BK2766" s="1119"/>
      <c r="BL2766" s="1120"/>
    </row>
    <row r="2767" spans="1:68" s="16" customFormat="1" ht="12.75" customHeight="1">
      <c r="A2767" s="262"/>
      <c r="B2767" s="972"/>
      <c r="C2767" s="973"/>
      <c r="D2767" s="974"/>
      <c r="E2767" s="911"/>
      <c r="F2767" s="912"/>
      <c r="G2767" s="912"/>
      <c r="H2767" s="912"/>
      <c r="I2767" s="912"/>
      <c r="J2767" s="912"/>
      <c r="K2767" s="912"/>
      <c r="L2767" s="912"/>
      <c r="M2767" s="912"/>
      <c r="N2767" s="912"/>
      <c r="O2767" s="912"/>
      <c r="P2767" s="912"/>
      <c r="Q2767" s="912"/>
      <c r="R2767" s="912"/>
      <c r="S2767" s="912"/>
      <c r="T2767" s="912"/>
      <c r="U2767" s="912"/>
      <c r="V2767" s="912"/>
      <c r="W2767" s="912"/>
      <c r="X2767" s="912"/>
      <c r="Y2767" s="912"/>
      <c r="Z2767" s="912"/>
      <c r="AA2767" s="912"/>
      <c r="AB2767" s="912"/>
      <c r="AC2767" s="912"/>
      <c r="AD2767" s="912"/>
      <c r="AE2767" s="912"/>
      <c r="AF2767" s="912"/>
      <c r="AG2767" s="912"/>
      <c r="AH2767" s="912"/>
      <c r="AI2767" s="912"/>
      <c r="AJ2767" s="912"/>
      <c r="AK2767" s="912"/>
      <c r="AL2767" s="912"/>
      <c r="AM2767" s="912"/>
      <c r="AN2767" s="912"/>
      <c r="AO2767" s="912"/>
      <c r="AP2767" s="912"/>
      <c r="AQ2767" s="912"/>
      <c r="AR2767" s="912"/>
      <c r="AS2767" s="912"/>
      <c r="AT2767" s="912"/>
      <c r="AU2767" s="912"/>
      <c r="AV2767" s="912"/>
      <c r="AW2767" s="912"/>
      <c r="AX2767" s="912"/>
      <c r="AY2767" s="912"/>
      <c r="AZ2767" s="912"/>
      <c r="BA2767" s="912"/>
      <c r="BB2767" s="912"/>
      <c r="BC2767" s="912"/>
      <c r="BD2767" s="912"/>
      <c r="BE2767" s="912"/>
      <c r="BF2767" s="913"/>
      <c r="BG2767" s="1118"/>
      <c r="BH2767" s="1119"/>
      <c r="BI2767" s="1119"/>
      <c r="BJ2767" s="1119"/>
      <c r="BK2767" s="1119"/>
      <c r="BL2767" s="1120"/>
    </row>
    <row r="2768" spans="1:68" s="16" customFormat="1" ht="12.75" customHeight="1">
      <c r="A2768" s="262"/>
      <c r="B2768" s="972"/>
      <c r="C2768" s="973"/>
      <c r="D2768" s="974"/>
      <c r="E2768" s="911"/>
      <c r="F2768" s="912"/>
      <c r="G2768" s="912"/>
      <c r="H2768" s="912"/>
      <c r="I2768" s="912"/>
      <c r="J2768" s="912"/>
      <c r="K2768" s="912"/>
      <c r="L2768" s="912"/>
      <c r="M2768" s="912"/>
      <c r="N2768" s="912"/>
      <c r="O2768" s="912"/>
      <c r="P2768" s="912"/>
      <c r="Q2768" s="912"/>
      <c r="R2768" s="912"/>
      <c r="S2768" s="912"/>
      <c r="T2768" s="912"/>
      <c r="U2768" s="912"/>
      <c r="V2768" s="912"/>
      <c r="W2768" s="912"/>
      <c r="X2768" s="912"/>
      <c r="Y2768" s="912"/>
      <c r="Z2768" s="912"/>
      <c r="AA2768" s="912"/>
      <c r="AB2768" s="912"/>
      <c r="AC2768" s="912"/>
      <c r="AD2768" s="912"/>
      <c r="AE2768" s="912"/>
      <c r="AF2768" s="912"/>
      <c r="AG2768" s="912"/>
      <c r="AH2768" s="912"/>
      <c r="AI2768" s="912"/>
      <c r="AJ2768" s="912"/>
      <c r="AK2768" s="912"/>
      <c r="AL2768" s="912"/>
      <c r="AM2768" s="912"/>
      <c r="AN2768" s="912"/>
      <c r="AO2768" s="912"/>
      <c r="AP2768" s="912"/>
      <c r="AQ2768" s="912"/>
      <c r="AR2768" s="912"/>
      <c r="AS2768" s="912"/>
      <c r="AT2768" s="912"/>
      <c r="AU2768" s="912"/>
      <c r="AV2768" s="912"/>
      <c r="AW2768" s="912"/>
      <c r="AX2768" s="912"/>
      <c r="AY2768" s="912"/>
      <c r="AZ2768" s="912"/>
      <c r="BA2768" s="912"/>
      <c r="BB2768" s="912"/>
      <c r="BC2768" s="912"/>
      <c r="BD2768" s="912"/>
      <c r="BE2768" s="912"/>
      <c r="BF2768" s="913"/>
      <c r="BG2768" s="1118"/>
      <c r="BH2768" s="1119"/>
      <c r="BI2768" s="1119"/>
      <c r="BJ2768" s="1119"/>
      <c r="BK2768" s="1119"/>
      <c r="BL2768" s="1120"/>
    </row>
    <row r="2769" spans="1:80" s="16" customFormat="1" ht="12.75" customHeight="1">
      <c r="A2769" s="262"/>
      <c r="B2769" s="972"/>
      <c r="C2769" s="973"/>
      <c r="D2769" s="974"/>
      <c r="E2769" s="911"/>
      <c r="F2769" s="912"/>
      <c r="G2769" s="912"/>
      <c r="H2769" s="912"/>
      <c r="I2769" s="912"/>
      <c r="J2769" s="912"/>
      <c r="K2769" s="912"/>
      <c r="L2769" s="912"/>
      <c r="M2769" s="912"/>
      <c r="N2769" s="912"/>
      <c r="O2769" s="912"/>
      <c r="P2769" s="912"/>
      <c r="Q2769" s="912"/>
      <c r="R2769" s="912"/>
      <c r="S2769" s="912"/>
      <c r="T2769" s="912"/>
      <c r="U2769" s="912"/>
      <c r="V2769" s="912"/>
      <c r="W2769" s="912"/>
      <c r="X2769" s="912"/>
      <c r="Y2769" s="912"/>
      <c r="Z2769" s="912"/>
      <c r="AA2769" s="912"/>
      <c r="AB2769" s="912"/>
      <c r="AC2769" s="912"/>
      <c r="AD2769" s="912"/>
      <c r="AE2769" s="912"/>
      <c r="AF2769" s="912"/>
      <c r="AG2769" s="912"/>
      <c r="AH2769" s="912"/>
      <c r="AI2769" s="912"/>
      <c r="AJ2769" s="912"/>
      <c r="AK2769" s="912"/>
      <c r="AL2769" s="912"/>
      <c r="AM2769" s="912"/>
      <c r="AN2769" s="912"/>
      <c r="AO2769" s="912"/>
      <c r="AP2769" s="912"/>
      <c r="AQ2769" s="912"/>
      <c r="AR2769" s="912"/>
      <c r="AS2769" s="912"/>
      <c r="AT2769" s="912"/>
      <c r="AU2769" s="912"/>
      <c r="AV2769" s="912"/>
      <c r="AW2769" s="912"/>
      <c r="AX2769" s="912"/>
      <c r="AY2769" s="912"/>
      <c r="AZ2769" s="912"/>
      <c r="BA2769" s="912"/>
      <c r="BB2769" s="912"/>
      <c r="BC2769" s="912"/>
      <c r="BD2769" s="912"/>
      <c r="BE2769" s="912"/>
      <c r="BF2769" s="913"/>
      <c r="BG2769" s="1118"/>
      <c r="BH2769" s="1119"/>
      <c r="BI2769" s="1119"/>
      <c r="BJ2769" s="1119"/>
      <c r="BK2769" s="1119"/>
      <c r="BL2769" s="1120"/>
    </row>
    <row r="2770" spans="1:80" s="15" customFormat="1" ht="18" customHeight="1">
      <c r="A2770" s="113"/>
      <c r="B2770" s="925" t="s">
        <v>211</v>
      </c>
      <c r="C2770" s="926"/>
      <c r="D2770" s="926"/>
      <c r="E2770" s="926"/>
      <c r="F2770" s="926"/>
      <c r="G2770" s="926"/>
      <c r="H2770" s="926"/>
      <c r="I2770" s="926"/>
      <c r="J2770" s="926"/>
      <c r="K2770" s="926"/>
      <c r="L2770" s="926"/>
      <c r="M2770" s="926"/>
      <c r="N2770" s="926"/>
      <c r="O2770" s="926"/>
      <c r="P2770" s="926"/>
      <c r="Q2770" s="926"/>
      <c r="R2770" s="926"/>
      <c r="S2770" s="926"/>
      <c r="T2770" s="926"/>
      <c r="U2770" s="926"/>
      <c r="V2770" s="926"/>
      <c r="W2770" s="926"/>
      <c r="X2770" s="926"/>
      <c r="Y2770" s="926"/>
      <c r="Z2770" s="926"/>
      <c r="AA2770" s="926"/>
      <c r="AB2770" s="926"/>
      <c r="AC2770" s="926"/>
      <c r="AD2770" s="926"/>
      <c r="AE2770" s="926"/>
      <c r="AF2770" s="926"/>
      <c r="AG2770" s="926"/>
      <c r="AH2770" s="926"/>
      <c r="AI2770" s="926"/>
      <c r="AJ2770" s="926"/>
      <c r="AK2770" s="926"/>
      <c r="AL2770" s="926"/>
      <c r="AM2770" s="926"/>
      <c r="AN2770" s="926"/>
      <c r="AO2770" s="926"/>
      <c r="AP2770" s="926"/>
      <c r="AQ2770" s="926"/>
      <c r="AR2770" s="926"/>
      <c r="AS2770" s="926"/>
      <c r="AT2770" s="926"/>
      <c r="AU2770" s="926"/>
      <c r="AV2770" s="926"/>
      <c r="AW2770" s="926"/>
      <c r="AX2770" s="926"/>
      <c r="AY2770" s="926"/>
      <c r="AZ2770" s="926"/>
      <c r="BA2770" s="926"/>
      <c r="BB2770" s="926"/>
      <c r="BC2770" s="926"/>
      <c r="BD2770" s="926"/>
      <c r="BE2770" s="926"/>
      <c r="BF2770" s="926"/>
      <c r="BG2770" s="926"/>
      <c r="BH2770" s="926"/>
      <c r="BI2770" s="926"/>
      <c r="BJ2770" s="926"/>
      <c r="BK2770" s="926"/>
      <c r="BL2770" s="927"/>
    </row>
    <row r="2771" spans="1:80" s="442" customFormat="1" ht="12.75" customHeight="1">
      <c r="A2771" s="257"/>
      <c r="B2771" s="969" t="s">
        <v>34</v>
      </c>
      <c r="C2771" s="970"/>
      <c r="D2771" s="971"/>
      <c r="E2771" s="931" t="s">
        <v>212</v>
      </c>
      <c r="F2771" s="932"/>
      <c r="G2771" s="932"/>
      <c r="H2771" s="932"/>
      <c r="I2771" s="932"/>
      <c r="J2771" s="932"/>
      <c r="K2771" s="932"/>
      <c r="L2771" s="932"/>
      <c r="M2771" s="932"/>
      <c r="N2771" s="932"/>
      <c r="O2771" s="932"/>
      <c r="P2771" s="932"/>
      <c r="Q2771" s="932"/>
      <c r="R2771" s="932"/>
      <c r="S2771" s="932"/>
      <c r="T2771" s="932"/>
      <c r="U2771" s="932"/>
      <c r="V2771" s="932"/>
      <c r="W2771" s="932"/>
      <c r="X2771" s="932"/>
      <c r="Y2771" s="932"/>
      <c r="Z2771" s="932"/>
      <c r="AA2771" s="932"/>
      <c r="AB2771" s="932"/>
      <c r="AC2771" s="932"/>
      <c r="AD2771" s="932"/>
      <c r="AE2771" s="932"/>
      <c r="AF2771" s="932"/>
      <c r="AG2771" s="932"/>
      <c r="AH2771" s="932"/>
      <c r="AI2771" s="932"/>
      <c r="AJ2771" s="932"/>
      <c r="AK2771" s="932"/>
      <c r="AL2771" s="932"/>
      <c r="AM2771" s="932"/>
      <c r="AN2771" s="932"/>
      <c r="AO2771" s="932"/>
      <c r="AP2771" s="932"/>
      <c r="AQ2771" s="932"/>
      <c r="AR2771" s="932"/>
      <c r="AS2771" s="932"/>
      <c r="AT2771" s="932"/>
      <c r="AU2771" s="932"/>
      <c r="AV2771" s="932"/>
      <c r="AW2771" s="932"/>
      <c r="AX2771" s="932"/>
      <c r="AY2771" s="932"/>
      <c r="AZ2771" s="932"/>
      <c r="BA2771" s="932"/>
      <c r="BB2771" s="932"/>
      <c r="BC2771" s="932"/>
      <c r="BD2771" s="932"/>
      <c r="BE2771" s="932"/>
      <c r="BF2771" s="933"/>
      <c r="BG2771" s="1100"/>
      <c r="BH2771" s="1101"/>
      <c r="BI2771" s="1101"/>
      <c r="BJ2771" s="1101"/>
      <c r="BK2771" s="1101"/>
      <c r="BL2771" s="1102"/>
      <c r="BN2771" s="442" t="s">
        <v>82</v>
      </c>
    </row>
    <row r="2772" spans="1:80" s="442" customFormat="1" ht="12.75" customHeight="1">
      <c r="A2772" s="257"/>
      <c r="B2772" s="972"/>
      <c r="C2772" s="973"/>
      <c r="D2772" s="974"/>
      <c r="E2772" s="934"/>
      <c r="F2772" s="935"/>
      <c r="G2772" s="935"/>
      <c r="H2772" s="935"/>
      <c r="I2772" s="935"/>
      <c r="J2772" s="935"/>
      <c r="K2772" s="935"/>
      <c r="L2772" s="935"/>
      <c r="M2772" s="935"/>
      <c r="N2772" s="935"/>
      <c r="O2772" s="935"/>
      <c r="P2772" s="935"/>
      <c r="Q2772" s="935"/>
      <c r="R2772" s="935"/>
      <c r="S2772" s="935"/>
      <c r="T2772" s="935"/>
      <c r="U2772" s="935"/>
      <c r="V2772" s="935"/>
      <c r="W2772" s="935"/>
      <c r="X2772" s="935"/>
      <c r="Y2772" s="935"/>
      <c r="Z2772" s="935"/>
      <c r="AA2772" s="935"/>
      <c r="AB2772" s="935"/>
      <c r="AC2772" s="935"/>
      <c r="AD2772" s="935"/>
      <c r="AE2772" s="935"/>
      <c r="AF2772" s="935"/>
      <c r="AG2772" s="935"/>
      <c r="AH2772" s="935"/>
      <c r="AI2772" s="935"/>
      <c r="AJ2772" s="935"/>
      <c r="AK2772" s="935"/>
      <c r="AL2772" s="935"/>
      <c r="AM2772" s="935"/>
      <c r="AN2772" s="935"/>
      <c r="AO2772" s="935"/>
      <c r="AP2772" s="935"/>
      <c r="AQ2772" s="935"/>
      <c r="AR2772" s="935"/>
      <c r="AS2772" s="935"/>
      <c r="AT2772" s="935"/>
      <c r="AU2772" s="935"/>
      <c r="AV2772" s="935"/>
      <c r="AW2772" s="935"/>
      <c r="AX2772" s="935"/>
      <c r="AY2772" s="935"/>
      <c r="AZ2772" s="935"/>
      <c r="BA2772" s="935"/>
      <c r="BB2772" s="935"/>
      <c r="BC2772" s="935"/>
      <c r="BD2772" s="935"/>
      <c r="BE2772" s="935"/>
      <c r="BF2772" s="936"/>
      <c r="BG2772" s="1103"/>
      <c r="BH2772" s="1104"/>
      <c r="BI2772" s="1104"/>
      <c r="BJ2772" s="1104"/>
      <c r="BK2772" s="1104"/>
      <c r="BL2772" s="1105"/>
      <c r="BN2772" s="14"/>
      <c r="BO2772" s="14"/>
      <c r="BP2772" s="14"/>
    </row>
    <row r="2773" spans="1:80" s="442" customFormat="1" ht="12.75" customHeight="1">
      <c r="A2773" s="257"/>
      <c r="B2773" s="972"/>
      <c r="C2773" s="973"/>
      <c r="D2773" s="974"/>
      <c r="E2773" s="934"/>
      <c r="F2773" s="935"/>
      <c r="G2773" s="935"/>
      <c r="H2773" s="935"/>
      <c r="I2773" s="935"/>
      <c r="J2773" s="935"/>
      <c r="K2773" s="935"/>
      <c r="L2773" s="935"/>
      <c r="M2773" s="935"/>
      <c r="N2773" s="935"/>
      <c r="O2773" s="935"/>
      <c r="P2773" s="935"/>
      <c r="Q2773" s="935"/>
      <c r="R2773" s="935"/>
      <c r="S2773" s="935"/>
      <c r="T2773" s="935"/>
      <c r="U2773" s="935"/>
      <c r="V2773" s="935"/>
      <c r="W2773" s="935"/>
      <c r="X2773" s="935"/>
      <c r="Y2773" s="935"/>
      <c r="Z2773" s="935"/>
      <c r="AA2773" s="935"/>
      <c r="AB2773" s="935"/>
      <c r="AC2773" s="935"/>
      <c r="AD2773" s="935"/>
      <c r="AE2773" s="935"/>
      <c r="AF2773" s="935"/>
      <c r="AG2773" s="935"/>
      <c r="AH2773" s="935"/>
      <c r="AI2773" s="935"/>
      <c r="AJ2773" s="935"/>
      <c r="AK2773" s="935"/>
      <c r="AL2773" s="935"/>
      <c r="AM2773" s="935"/>
      <c r="AN2773" s="935"/>
      <c r="AO2773" s="935"/>
      <c r="AP2773" s="935"/>
      <c r="AQ2773" s="935"/>
      <c r="AR2773" s="935"/>
      <c r="AS2773" s="935"/>
      <c r="AT2773" s="935"/>
      <c r="AU2773" s="935"/>
      <c r="AV2773" s="935"/>
      <c r="AW2773" s="935"/>
      <c r="AX2773" s="935"/>
      <c r="AY2773" s="935"/>
      <c r="AZ2773" s="935"/>
      <c r="BA2773" s="935"/>
      <c r="BB2773" s="935"/>
      <c r="BC2773" s="935"/>
      <c r="BD2773" s="935"/>
      <c r="BE2773" s="935"/>
      <c r="BF2773" s="936"/>
      <c r="BG2773" s="1103"/>
      <c r="BH2773" s="1104"/>
      <c r="BI2773" s="1104"/>
      <c r="BJ2773" s="1104"/>
      <c r="BK2773" s="1104"/>
      <c r="BL2773" s="1105"/>
    </row>
    <row r="2774" spans="1:80" s="16" customFormat="1" ht="12.75" customHeight="1">
      <c r="A2774" s="262"/>
      <c r="B2774" s="969" t="s">
        <v>50</v>
      </c>
      <c r="C2774" s="970"/>
      <c r="D2774" s="971"/>
      <c r="E2774" s="908" t="s">
        <v>284</v>
      </c>
      <c r="F2774" s="909"/>
      <c r="G2774" s="909"/>
      <c r="H2774" s="909"/>
      <c r="I2774" s="909"/>
      <c r="J2774" s="909"/>
      <c r="K2774" s="909"/>
      <c r="L2774" s="909"/>
      <c r="M2774" s="909"/>
      <c r="N2774" s="909"/>
      <c r="O2774" s="909"/>
      <c r="P2774" s="909"/>
      <c r="Q2774" s="909"/>
      <c r="R2774" s="909"/>
      <c r="S2774" s="909"/>
      <c r="T2774" s="909"/>
      <c r="U2774" s="909"/>
      <c r="V2774" s="909"/>
      <c r="W2774" s="909"/>
      <c r="X2774" s="909"/>
      <c r="Y2774" s="909"/>
      <c r="Z2774" s="909"/>
      <c r="AA2774" s="909"/>
      <c r="AB2774" s="909"/>
      <c r="AC2774" s="909"/>
      <c r="AD2774" s="909"/>
      <c r="AE2774" s="909"/>
      <c r="AF2774" s="909"/>
      <c r="AG2774" s="909"/>
      <c r="AH2774" s="909"/>
      <c r="AI2774" s="909"/>
      <c r="AJ2774" s="909"/>
      <c r="AK2774" s="909"/>
      <c r="AL2774" s="909"/>
      <c r="AM2774" s="909"/>
      <c r="AN2774" s="909"/>
      <c r="AO2774" s="909"/>
      <c r="AP2774" s="909"/>
      <c r="AQ2774" s="909"/>
      <c r="AR2774" s="909"/>
      <c r="AS2774" s="909"/>
      <c r="AT2774" s="909"/>
      <c r="AU2774" s="909"/>
      <c r="AV2774" s="909"/>
      <c r="AW2774" s="909"/>
      <c r="AX2774" s="909"/>
      <c r="AY2774" s="909"/>
      <c r="AZ2774" s="909"/>
      <c r="BA2774" s="909"/>
      <c r="BB2774" s="909"/>
      <c r="BC2774" s="909"/>
      <c r="BD2774" s="909"/>
      <c r="BE2774" s="909"/>
      <c r="BF2774" s="910"/>
      <c r="BG2774" s="966"/>
      <c r="BH2774" s="966"/>
      <c r="BI2774" s="966"/>
      <c r="BJ2774" s="966"/>
      <c r="BK2774" s="966"/>
      <c r="BL2774" s="966"/>
    </row>
    <row r="2775" spans="1:80" s="16" customFormat="1" ht="12.75" customHeight="1">
      <c r="A2775" s="262"/>
      <c r="B2775" s="972"/>
      <c r="C2775" s="973"/>
      <c r="D2775" s="974"/>
      <c r="E2775" s="911"/>
      <c r="F2775" s="912"/>
      <c r="G2775" s="912"/>
      <c r="H2775" s="912"/>
      <c r="I2775" s="912"/>
      <c r="J2775" s="912"/>
      <c r="K2775" s="912"/>
      <c r="L2775" s="912"/>
      <c r="M2775" s="912"/>
      <c r="N2775" s="912"/>
      <c r="O2775" s="912"/>
      <c r="P2775" s="912"/>
      <c r="Q2775" s="912"/>
      <c r="R2775" s="912"/>
      <c r="S2775" s="912"/>
      <c r="T2775" s="912"/>
      <c r="U2775" s="912"/>
      <c r="V2775" s="912"/>
      <c r="W2775" s="912"/>
      <c r="X2775" s="912"/>
      <c r="Y2775" s="912"/>
      <c r="Z2775" s="912"/>
      <c r="AA2775" s="912"/>
      <c r="AB2775" s="912"/>
      <c r="AC2775" s="912"/>
      <c r="AD2775" s="912"/>
      <c r="AE2775" s="912"/>
      <c r="AF2775" s="912"/>
      <c r="AG2775" s="912"/>
      <c r="AH2775" s="912"/>
      <c r="AI2775" s="912"/>
      <c r="AJ2775" s="912"/>
      <c r="AK2775" s="912"/>
      <c r="AL2775" s="912"/>
      <c r="AM2775" s="912"/>
      <c r="AN2775" s="912"/>
      <c r="AO2775" s="912"/>
      <c r="AP2775" s="912"/>
      <c r="AQ2775" s="912"/>
      <c r="AR2775" s="912"/>
      <c r="AS2775" s="912"/>
      <c r="AT2775" s="912"/>
      <c r="AU2775" s="912"/>
      <c r="AV2775" s="912"/>
      <c r="AW2775" s="912"/>
      <c r="AX2775" s="912"/>
      <c r="AY2775" s="912"/>
      <c r="AZ2775" s="912"/>
      <c r="BA2775" s="912"/>
      <c r="BB2775" s="912"/>
      <c r="BC2775" s="912"/>
      <c r="BD2775" s="912"/>
      <c r="BE2775" s="912"/>
      <c r="BF2775" s="913"/>
      <c r="BG2775" s="966"/>
      <c r="BH2775" s="966"/>
      <c r="BI2775" s="966"/>
      <c r="BJ2775" s="966"/>
      <c r="BK2775" s="966"/>
      <c r="BL2775" s="966"/>
      <c r="BM2775" s="137"/>
      <c r="BN2775" s="137"/>
      <c r="BO2775" s="137"/>
      <c r="BP2775" s="137"/>
      <c r="BQ2775" s="137"/>
      <c r="BR2775" s="137"/>
      <c r="BS2775" s="137"/>
      <c r="BT2775" s="137"/>
      <c r="BU2775" s="137"/>
      <c r="BV2775" s="137"/>
      <c r="BW2775" s="137"/>
      <c r="BX2775" s="137"/>
      <c r="BY2775" s="137"/>
      <c r="BZ2775" s="137"/>
      <c r="CA2775" s="137"/>
      <c r="CB2775" s="137"/>
    </row>
    <row r="2776" spans="1:80" s="16" customFormat="1" ht="12.75" customHeight="1">
      <c r="A2776" s="262"/>
      <c r="B2776" s="972"/>
      <c r="C2776" s="973"/>
      <c r="D2776" s="974"/>
      <c r="E2776" s="911"/>
      <c r="F2776" s="912"/>
      <c r="G2776" s="912"/>
      <c r="H2776" s="912"/>
      <c r="I2776" s="912"/>
      <c r="J2776" s="912"/>
      <c r="K2776" s="912"/>
      <c r="L2776" s="912"/>
      <c r="M2776" s="912"/>
      <c r="N2776" s="912"/>
      <c r="O2776" s="912"/>
      <c r="P2776" s="912"/>
      <c r="Q2776" s="912"/>
      <c r="R2776" s="912"/>
      <c r="S2776" s="912"/>
      <c r="T2776" s="912"/>
      <c r="U2776" s="912"/>
      <c r="V2776" s="912"/>
      <c r="W2776" s="912"/>
      <c r="X2776" s="912"/>
      <c r="Y2776" s="912"/>
      <c r="Z2776" s="912"/>
      <c r="AA2776" s="912"/>
      <c r="AB2776" s="912"/>
      <c r="AC2776" s="912"/>
      <c r="AD2776" s="912"/>
      <c r="AE2776" s="912"/>
      <c r="AF2776" s="912"/>
      <c r="AG2776" s="912"/>
      <c r="AH2776" s="912"/>
      <c r="AI2776" s="912"/>
      <c r="AJ2776" s="912"/>
      <c r="AK2776" s="912"/>
      <c r="AL2776" s="912"/>
      <c r="AM2776" s="912"/>
      <c r="AN2776" s="912"/>
      <c r="AO2776" s="912"/>
      <c r="AP2776" s="912"/>
      <c r="AQ2776" s="912"/>
      <c r="AR2776" s="912"/>
      <c r="AS2776" s="912"/>
      <c r="AT2776" s="912"/>
      <c r="AU2776" s="912"/>
      <c r="AV2776" s="912"/>
      <c r="AW2776" s="912"/>
      <c r="AX2776" s="912"/>
      <c r="AY2776" s="912"/>
      <c r="AZ2776" s="912"/>
      <c r="BA2776" s="912"/>
      <c r="BB2776" s="912"/>
      <c r="BC2776" s="912"/>
      <c r="BD2776" s="912"/>
      <c r="BE2776" s="912"/>
      <c r="BF2776" s="913"/>
      <c r="BG2776" s="966"/>
      <c r="BH2776" s="966"/>
      <c r="BI2776" s="966"/>
      <c r="BJ2776" s="966"/>
      <c r="BK2776" s="966"/>
      <c r="BL2776" s="966"/>
      <c r="BM2776" s="137"/>
      <c r="BN2776" s="137"/>
      <c r="BO2776" s="137"/>
      <c r="BP2776" s="137"/>
      <c r="BQ2776" s="137"/>
      <c r="BR2776" s="137"/>
      <c r="BS2776" s="137"/>
      <c r="BT2776" s="137"/>
      <c r="BU2776" s="137"/>
      <c r="BV2776" s="137"/>
      <c r="BW2776" s="137"/>
      <c r="BX2776" s="137"/>
      <c r="BY2776" s="137"/>
      <c r="BZ2776" s="137"/>
      <c r="CA2776" s="137"/>
      <c r="CB2776" s="137"/>
    </row>
    <row r="2777" spans="1:80" s="16" customFormat="1" ht="12.75" customHeight="1">
      <c r="A2777" s="262"/>
      <c r="B2777" s="975"/>
      <c r="C2777" s="976"/>
      <c r="D2777" s="977"/>
      <c r="E2777" s="914"/>
      <c r="F2777" s="915"/>
      <c r="G2777" s="915"/>
      <c r="H2777" s="915"/>
      <c r="I2777" s="915"/>
      <c r="J2777" s="915"/>
      <c r="K2777" s="915"/>
      <c r="L2777" s="915"/>
      <c r="M2777" s="915"/>
      <c r="N2777" s="915"/>
      <c r="O2777" s="915"/>
      <c r="P2777" s="915"/>
      <c r="Q2777" s="915"/>
      <c r="R2777" s="915"/>
      <c r="S2777" s="915"/>
      <c r="T2777" s="915"/>
      <c r="U2777" s="915"/>
      <c r="V2777" s="915"/>
      <c r="W2777" s="915"/>
      <c r="X2777" s="915"/>
      <c r="Y2777" s="915"/>
      <c r="Z2777" s="915"/>
      <c r="AA2777" s="915"/>
      <c r="AB2777" s="915"/>
      <c r="AC2777" s="915"/>
      <c r="AD2777" s="915"/>
      <c r="AE2777" s="915"/>
      <c r="AF2777" s="915"/>
      <c r="AG2777" s="915"/>
      <c r="AH2777" s="915"/>
      <c r="AI2777" s="915"/>
      <c r="AJ2777" s="915"/>
      <c r="AK2777" s="915"/>
      <c r="AL2777" s="915"/>
      <c r="AM2777" s="915"/>
      <c r="AN2777" s="915"/>
      <c r="AO2777" s="915"/>
      <c r="AP2777" s="915"/>
      <c r="AQ2777" s="915"/>
      <c r="AR2777" s="915"/>
      <c r="AS2777" s="915"/>
      <c r="AT2777" s="915"/>
      <c r="AU2777" s="915"/>
      <c r="AV2777" s="915"/>
      <c r="AW2777" s="915"/>
      <c r="AX2777" s="915"/>
      <c r="AY2777" s="915"/>
      <c r="AZ2777" s="915"/>
      <c r="BA2777" s="915"/>
      <c r="BB2777" s="915"/>
      <c r="BC2777" s="915"/>
      <c r="BD2777" s="915"/>
      <c r="BE2777" s="915"/>
      <c r="BF2777" s="916"/>
      <c r="BG2777" s="966"/>
      <c r="BH2777" s="966"/>
      <c r="BI2777" s="966"/>
      <c r="BJ2777" s="966"/>
      <c r="BK2777" s="966"/>
      <c r="BL2777" s="966"/>
    </row>
    <row r="2778" spans="1:80" s="15" customFormat="1" ht="18" customHeight="1">
      <c r="A2778" s="113"/>
      <c r="B2778" s="925" t="s">
        <v>213</v>
      </c>
      <c r="C2778" s="926"/>
      <c r="D2778" s="926"/>
      <c r="E2778" s="926"/>
      <c r="F2778" s="926"/>
      <c r="G2778" s="926"/>
      <c r="H2778" s="926"/>
      <c r="I2778" s="926"/>
      <c r="J2778" s="926"/>
      <c r="K2778" s="926"/>
      <c r="L2778" s="926"/>
      <c r="M2778" s="926"/>
      <c r="N2778" s="926"/>
      <c r="O2778" s="926"/>
      <c r="P2778" s="926"/>
      <c r="Q2778" s="926"/>
      <c r="R2778" s="926"/>
      <c r="S2778" s="926"/>
      <c r="T2778" s="926"/>
      <c r="U2778" s="926"/>
      <c r="V2778" s="926"/>
      <c r="W2778" s="926"/>
      <c r="X2778" s="926"/>
      <c r="Y2778" s="926"/>
      <c r="Z2778" s="926"/>
      <c r="AA2778" s="926"/>
      <c r="AB2778" s="926"/>
      <c r="AC2778" s="926"/>
      <c r="AD2778" s="926"/>
      <c r="AE2778" s="926"/>
      <c r="AF2778" s="926"/>
      <c r="AG2778" s="926"/>
      <c r="AH2778" s="926"/>
      <c r="AI2778" s="926"/>
      <c r="AJ2778" s="926"/>
      <c r="AK2778" s="926"/>
      <c r="AL2778" s="926"/>
      <c r="AM2778" s="926"/>
      <c r="AN2778" s="926"/>
      <c r="AO2778" s="926"/>
      <c r="AP2778" s="926"/>
      <c r="AQ2778" s="926"/>
      <c r="AR2778" s="926"/>
      <c r="AS2778" s="926"/>
      <c r="AT2778" s="926"/>
      <c r="AU2778" s="926"/>
      <c r="AV2778" s="926"/>
      <c r="AW2778" s="926"/>
      <c r="AX2778" s="926"/>
      <c r="AY2778" s="926"/>
      <c r="AZ2778" s="926"/>
      <c r="BA2778" s="926"/>
      <c r="BB2778" s="926"/>
      <c r="BC2778" s="926"/>
      <c r="BD2778" s="926"/>
      <c r="BE2778" s="926"/>
      <c r="BF2778" s="926"/>
      <c r="BG2778" s="926"/>
      <c r="BH2778" s="926"/>
      <c r="BI2778" s="926"/>
      <c r="BJ2778" s="926"/>
      <c r="BK2778" s="926"/>
      <c r="BL2778" s="927"/>
    </row>
    <row r="2779" spans="1:80" s="442" customFormat="1" ht="12.75" customHeight="1">
      <c r="A2779" s="257"/>
      <c r="B2779" s="969" t="s">
        <v>36</v>
      </c>
      <c r="C2779" s="970"/>
      <c r="D2779" s="971"/>
      <c r="E2779" s="931" t="s">
        <v>214</v>
      </c>
      <c r="F2779" s="932"/>
      <c r="G2779" s="932"/>
      <c r="H2779" s="932"/>
      <c r="I2779" s="932"/>
      <c r="J2779" s="932"/>
      <c r="K2779" s="932"/>
      <c r="L2779" s="932"/>
      <c r="M2779" s="932"/>
      <c r="N2779" s="932"/>
      <c r="O2779" s="932"/>
      <c r="P2779" s="932"/>
      <c r="Q2779" s="932"/>
      <c r="R2779" s="932"/>
      <c r="S2779" s="932"/>
      <c r="T2779" s="932"/>
      <c r="U2779" s="932"/>
      <c r="V2779" s="932"/>
      <c r="W2779" s="932"/>
      <c r="X2779" s="932"/>
      <c r="Y2779" s="932"/>
      <c r="Z2779" s="932"/>
      <c r="AA2779" s="932"/>
      <c r="AB2779" s="932"/>
      <c r="AC2779" s="932"/>
      <c r="AD2779" s="932"/>
      <c r="AE2779" s="932"/>
      <c r="AF2779" s="932"/>
      <c r="AG2779" s="932"/>
      <c r="AH2779" s="932"/>
      <c r="AI2779" s="932"/>
      <c r="AJ2779" s="932"/>
      <c r="AK2779" s="932"/>
      <c r="AL2779" s="932"/>
      <c r="AM2779" s="932"/>
      <c r="AN2779" s="932"/>
      <c r="AO2779" s="932"/>
      <c r="AP2779" s="932"/>
      <c r="AQ2779" s="932"/>
      <c r="AR2779" s="932"/>
      <c r="AS2779" s="932"/>
      <c r="AT2779" s="932"/>
      <c r="AU2779" s="932"/>
      <c r="AV2779" s="932"/>
      <c r="AW2779" s="932"/>
      <c r="AX2779" s="932"/>
      <c r="AY2779" s="932"/>
      <c r="AZ2779" s="932"/>
      <c r="BA2779" s="932"/>
      <c r="BB2779" s="932"/>
      <c r="BC2779" s="932"/>
      <c r="BD2779" s="932"/>
      <c r="BE2779" s="932"/>
      <c r="BF2779" s="933"/>
      <c r="BG2779" s="1100"/>
      <c r="BH2779" s="1101"/>
      <c r="BI2779" s="1101"/>
      <c r="BJ2779" s="1101"/>
      <c r="BK2779" s="1101"/>
      <c r="BL2779" s="1102"/>
      <c r="BN2779" s="442" t="s">
        <v>82</v>
      </c>
    </row>
    <row r="2780" spans="1:80" s="442" customFormat="1" ht="12.75" customHeight="1">
      <c r="A2780" s="257"/>
      <c r="B2780" s="972"/>
      <c r="C2780" s="973"/>
      <c r="D2780" s="974"/>
      <c r="E2780" s="934"/>
      <c r="F2780" s="935"/>
      <c r="G2780" s="935"/>
      <c r="H2780" s="935"/>
      <c r="I2780" s="935"/>
      <c r="J2780" s="935"/>
      <c r="K2780" s="935"/>
      <c r="L2780" s="935"/>
      <c r="M2780" s="935"/>
      <c r="N2780" s="935"/>
      <c r="O2780" s="935"/>
      <c r="P2780" s="935"/>
      <c r="Q2780" s="935"/>
      <c r="R2780" s="935"/>
      <c r="S2780" s="935"/>
      <c r="T2780" s="935"/>
      <c r="U2780" s="935"/>
      <c r="V2780" s="935"/>
      <c r="W2780" s="935"/>
      <c r="X2780" s="935"/>
      <c r="Y2780" s="935"/>
      <c r="Z2780" s="935"/>
      <c r="AA2780" s="935"/>
      <c r="AB2780" s="935"/>
      <c r="AC2780" s="935"/>
      <c r="AD2780" s="935"/>
      <c r="AE2780" s="935"/>
      <c r="AF2780" s="935"/>
      <c r="AG2780" s="935"/>
      <c r="AH2780" s="935"/>
      <c r="AI2780" s="935"/>
      <c r="AJ2780" s="935"/>
      <c r="AK2780" s="935"/>
      <c r="AL2780" s="935"/>
      <c r="AM2780" s="935"/>
      <c r="AN2780" s="935"/>
      <c r="AO2780" s="935"/>
      <c r="AP2780" s="935"/>
      <c r="AQ2780" s="935"/>
      <c r="AR2780" s="935"/>
      <c r="AS2780" s="935"/>
      <c r="AT2780" s="935"/>
      <c r="AU2780" s="935"/>
      <c r="AV2780" s="935"/>
      <c r="AW2780" s="935"/>
      <c r="AX2780" s="935"/>
      <c r="AY2780" s="935"/>
      <c r="AZ2780" s="935"/>
      <c r="BA2780" s="935"/>
      <c r="BB2780" s="935"/>
      <c r="BC2780" s="935"/>
      <c r="BD2780" s="935"/>
      <c r="BE2780" s="935"/>
      <c r="BF2780" s="936"/>
      <c r="BG2780" s="1103"/>
      <c r="BH2780" s="1104"/>
      <c r="BI2780" s="1104"/>
      <c r="BJ2780" s="1104"/>
      <c r="BK2780" s="1104"/>
      <c r="BL2780" s="1105"/>
      <c r="BN2780" s="14"/>
      <c r="BO2780" s="14"/>
      <c r="BP2780" s="14"/>
    </row>
    <row r="2781" spans="1:80" s="442" customFormat="1" ht="12.75" customHeight="1">
      <c r="A2781" s="257"/>
      <c r="B2781" s="972"/>
      <c r="C2781" s="973"/>
      <c r="D2781" s="974"/>
      <c r="E2781" s="934"/>
      <c r="F2781" s="935"/>
      <c r="G2781" s="935"/>
      <c r="H2781" s="935"/>
      <c r="I2781" s="935"/>
      <c r="J2781" s="935"/>
      <c r="K2781" s="935"/>
      <c r="L2781" s="935"/>
      <c r="M2781" s="935"/>
      <c r="N2781" s="935"/>
      <c r="O2781" s="935"/>
      <c r="P2781" s="935"/>
      <c r="Q2781" s="935"/>
      <c r="R2781" s="935"/>
      <c r="S2781" s="935"/>
      <c r="T2781" s="935"/>
      <c r="U2781" s="935"/>
      <c r="V2781" s="935"/>
      <c r="W2781" s="935"/>
      <c r="X2781" s="935"/>
      <c r="Y2781" s="935"/>
      <c r="Z2781" s="935"/>
      <c r="AA2781" s="935"/>
      <c r="AB2781" s="935"/>
      <c r="AC2781" s="935"/>
      <c r="AD2781" s="935"/>
      <c r="AE2781" s="935"/>
      <c r="AF2781" s="935"/>
      <c r="AG2781" s="935"/>
      <c r="AH2781" s="935"/>
      <c r="AI2781" s="935"/>
      <c r="AJ2781" s="935"/>
      <c r="AK2781" s="935"/>
      <c r="AL2781" s="935"/>
      <c r="AM2781" s="935"/>
      <c r="AN2781" s="935"/>
      <c r="AO2781" s="935"/>
      <c r="AP2781" s="935"/>
      <c r="AQ2781" s="935"/>
      <c r="AR2781" s="935"/>
      <c r="AS2781" s="935"/>
      <c r="AT2781" s="935"/>
      <c r="AU2781" s="935"/>
      <c r="AV2781" s="935"/>
      <c r="AW2781" s="935"/>
      <c r="AX2781" s="935"/>
      <c r="AY2781" s="935"/>
      <c r="AZ2781" s="935"/>
      <c r="BA2781" s="935"/>
      <c r="BB2781" s="935"/>
      <c r="BC2781" s="935"/>
      <c r="BD2781" s="935"/>
      <c r="BE2781" s="935"/>
      <c r="BF2781" s="936"/>
      <c r="BG2781" s="1103"/>
      <c r="BH2781" s="1104"/>
      <c r="BI2781" s="1104"/>
      <c r="BJ2781" s="1104"/>
      <c r="BK2781" s="1104"/>
      <c r="BL2781" s="1105"/>
    </row>
    <row r="2782" spans="1:80" s="16" customFormat="1" ht="12.75" customHeight="1">
      <c r="A2782" s="262"/>
      <c r="B2782" s="969" t="s">
        <v>52</v>
      </c>
      <c r="C2782" s="970"/>
      <c r="D2782" s="971"/>
      <c r="E2782" s="908" t="s">
        <v>285</v>
      </c>
      <c r="F2782" s="909"/>
      <c r="G2782" s="909"/>
      <c r="H2782" s="909"/>
      <c r="I2782" s="909"/>
      <c r="J2782" s="909"/>
      <c r="K2782" s="909"/>
      <c r="L2782" s="909"/>
      <c r="M2782" s="909"/>
      <c r="N2782" s="909"/>
      <c r="O2782" s="909"/>
      <c r="P2782" s="909"/>
      <c r="Q2782" s="909"/>
      <c r="R2782" s="909"/>
      <c r="S2782" s="909"/>
      <c r="T2782" s="909"/>
      <c r="U2782" s="909"/>
      <c r="V2782" s="909"/>
      <c r="W2782" s="909"/>
      <c r="X2782" s="909"/>
      <c r="Y2782" s="909"/>
      <c r="Z2782" s="909"/>
      <c r="AA2782" s="909"/>
      <c r="AB2782" s="909"/>
      <c r="AC2782" s="909"/>
      <c r="AD2782" s="909"/>
      <c r="AE2782" s="909"/>
      <c r="AF2782" s="909"/>
      <c r="AG2782" s="909"/>
      <c r="AH2782" s="909"/>
      <c r="AI2782" s="909"/>
      <c r="AJ2782" s="909"/>
      <c r="AK2782" s="909"/>
      <c r="AL2782" s="909"/>
      <c r="AM2782" s="909"/>
      <c r="AN2782" s="909"/>
      <c r="AO2782" s="909"/>
      <c r="AP2782" s="909"/>
      <c r="AQ2782" s="909"/>
      <c r="AR2782" s="909"/>
      <c r="AS2782" s="909"/>
      <c r="AT2782" s="909"/>
      <c r="AU2782" s="909"/>
      <c r="AV2782" s="909"/>
      <c r="AW2782" s="909"/>
      <c r="AX2782" s="909"/>
      <c r="AY2782" s="909"/>
      <c r="AZ2782" s="909"/>
      <c r="BA2782" s="909"/>
      <c r="BB2782" s="909"/>
      <c r="BC2782" s="909"/>
      <c r="BD2782" s="909"/>
      <c r="BE2782" s="909"/>
      <c r="BF2782" s="910"/>
      <c r="BG2782" s="1170"/>
      <c r="BH2782" s="1170"/>
      <c r="BI2782" s="1170"/>
      <c r="BJ2782" s="1170"/>
      <c r="BK2782" s="1170"/>
      <c r="BL2782" s="1170"/>
    </row>
    <row r="2783" spans="1:80" s="16" customFormat="1" ht="12.75" customHeight="1">
      <c r="A2783" s="262"/>
      <c r="B2783" s="972"/>
      <c r="C2783" s="973"/>
      <c r="D2783" s="974"/>
      <c r="E2783" s="911"/>
      <c r="F2783" s="912"/>
      <c r="G2783" s="912"/>
      <c r="H2783" s="912"/>
      <c r="I2783" s="912"/>
      <c r="J2783" s="912"/>
      <c r="K2783" s="912"/>
      <c r="L2783" s="912"/>
      <c r="M2783" s="912"/>
      <c r="N2783" s="912"/>
      <c r="O2783" s="912"/>
      <c r="P2783" s="912"/>
      <c r="Q2783" s="912"/>
      <c r="R2783" s="912"/>
      <c r="S2783" s="912"/>
      <c r="T2783" s="912"/>
      <c r="U2783" s="912"/>
      <c r="V2783" s="912"/>
      <c r="W2783" s="912"/>
      <c r="X2783" s="912"/>
      <c r="Y2783" s="912"/>
      <c r="Z2783" s="912"/>
      <c r="AA2783" s="912"/>
      <c r="AB2783" s="912"/>
      <c r="AC2783" s="912"/>
      <c r="AD2783" s="912"/>
      <c r="AE2783" s="912"/>
      <c r="AF2783" s="912"/>
      <c r="AG2783" s="912"/>
      <c r="AH2783" s="912"/>
      <c r="AI2783" s="912"/>
      <c r="AJ2783" s="912"/>
      <c r="AK2783" s="912"/>
      <c r="AL2783" s="912"/>
      <c r="AM2783" s="912"/>
      <c r="AN2783" s="912"/>
      <c r="AO2783" s="912"/>
      <c r="AP2783" s="912"/>
      <c r="AQ2783" s="912"/>
      <c r="AR2783" s="912"/>
      <c r="AS2783" s="912"/>
      <c r="AT2783" s="912"/>
      <c r="AU2783" s="912"/>
      <c r="AV2783" s="912"/>
      <c r="AW2783" s="912"/>
      <c r="AX2783" s="912"/>
      <c r="AY2783" s="912"/>
      <c r="AZ2783" s="912"/>
      <c r="BA2783" s="912"/>
      <c r="BB2783" s="912"/>
      <c r="BC2783" s="912"/>
      <c r="BD2783" s="912"/>
      <c r="BE2783" s="912"/>
      <c r="BF2783" s="913"/>
      <c r="BG2783" s="1170"/>
      <c r="BH2783" s="1170"/>
      <c r="BI2783" s="1170"/>
      <c r="BJ2783" s="1170"/>
      <c r="BK2783" s="1170"/>
      <c r="BL2783" s="1170"/>
    </row>
    <row r="2784" spans="1:80" s="16" customFormat="1" ht="12.75" customHeight="1">
      <c r="A2784" s="262"/>
      <c r="B2784" s="972"/>
      <c r="C2784" s="973"/>
      <c r="D2784" s="974"/>
      <c r="E2784" s="911"/>
      <c r="F2784" s="912"/>
      <c r="G2784" s="912"/>
      <c r="H2784" s="912"/>
      <c r="I2784" s="912"/>
      <c r="J2784" s="912"/>
      <c r="K2784" s="912"/>
      <c r="L2784" s="912"/>
      <c r="M2784" s="912"/>
      <c r="N2784" s="912"/>
      <c r="O2784" s="912"/>
      <c r="P2784" s="912"/>
      <c r="Q2784" s="912"/>
      <c r="R2784" s="912"/>
      <c r="S2784" s="912"/>
      <c r="T2784" s="912"/>
      <c r="U2784" s="912"/>
      <c r="V2784" s="912"/>
      <c r="W2784" s="912"/>
      <c r="X2784" s="912"/>
      <c r="Y2784" s="912"/>
      <c r="Z2784" s="912"/>
      <c r="AA2784" s="912"/>
      <c r="AB2784" s="912"/>
      <c r="AC2784" s="912"/>
      <c r="AD2784" s="912"/>
      <c r="AE2784" s="912"/>
      <c r="AF2784" s="912"/>
      <c r="AG2784" s="912"/>
      <c r="AH2784" s="912"/>
      <c r="AI2784" s="912"/>
      <c r="AJ2784" s="912"/>
      <c r="AK2784" s="912"/>
      <c r="AL2784" s="912"/>
      <c r="AM2784" s="912"/>
      <c r="AN2784" s="912"/>
      <c r="AO2784" s="912"/>
      <c r="AP2784" s="912"/>
      <c r="AQ2784" s="912"/>
      <c r="AR2784" s="912"/>
      <c r="AS2784" s="912"/>
      <c r="AT2784" s="912"/>
      <c r="AU2784" s="912"/>
      <c r="AV2784" s="912"/>
      <c r="AW2784" s="912"/>
      <c r="AX2784" s="912"/>
      <c r="AY2784" s="912"/>
      <c r="AZ2784" s="912"/>
      <c r="BA2784" s="912"/>
      <c r="BB2784" s="912"/>
      <c r="BC2784" s="912"/>
      <c r="BD2784" s="912"/>
      <c r="BE2784" s="912"/>
      <c r="BF2784" s="913"/>
      <c r="BG2784" s="1170"/>
      <c r="BH2784" s="1170"/>
      <c r="BI2784" s="1170"/>
      <c r="BJ2784" s="1170"/>
      <c r="BK2784" s="1170"/>
      <c r="BL2784" s="1170"/>
    </row>
    <row r="2785" spans="1:68" s="16" customFormat="1" ht="12.75" customHeight="1">
      <c r="A2785" s="262"/>
      <c r="B2785" s="975"/>
      <c r="C2785" s="976"/>
      <c r="D2785" s="977"/>
      <c r="E2785" s="914"/>
      <c r="F2785" s="915"/>
      <c r="G2785" s="915"/>
      <c r="H2785" s="915"/>
      <c r="I2785" s="915"/>
      <c r="J2785" s="915"/>
      <c r="K2785" s="915"/>
      <c r="L2785" s="915"/>
      <c r="M2785" s="915"/>
      <c r="N2785" s="915"/>
      <c r="O2785" s="915"/>
      <c r="P2785" s="915"/>
      <c r="Q2785" s="915"/>
      <c r="R2785" s="915"/>
      <c r="S2785" s="915"/>
      <c r="T2785" s="915"/>
      <c r="U2785" s="915"/>
      <c r="V2785" s="915"/>
      <c r="W2785" s="915"/>
      <c r="X2785" s="915"/>
      <c r="Y2785" s="915"/>
      <c r="Z2785" s="915"/>
      <c r="AA2785" s="915"/>
      <c r="AB2785" s="915"/>
      <c r="AC2785" s="915"/>
      <c r="AD2785" s="915"/>
      <c r="AE2785" s="915"/>
      <c r="AF2785" s="915"/>
      <c r="AG2785" s="915"/>
      <c r="AH2785" s="915"/>
      <c r="AI2785" s="915"/>
      <c r="AJ2785" s="915"/>
      <c r="AK2785" s="915"/>
      <c r="AL2785" s="915"/>
      <c r="AM2785" s="915"/>
      <c r="AN2785" s="915"/>
      <c r="AO2785" s="915"/>
      <c r="AP2785" s="915"/>
      <c r="AQ2785" s="915"/>
      <c r="AR2785" s="915"/>
      <c r="AS2785" s="915"/>
      <c r="AT2785" s="915"/>
      <c r="AU2785" s="915"/>
      <c r="AV2785" s="915"/>
      <c r="AW2785" s="915"/>
      <c r="AX2785" s="915"/>
      <c r="AY2785" s="915"/>
      <c r="AZ2785" s="915"/>
      <c r="BA2785" s="915"/>
      <c r="BB2785" s="915"/>
      <c r="BC2785" s="915"/>
      <c r="BD2785" s="915"/>
      <c r="BE2785" s="915"/>
      <c r="BF2785" s="916"/>
      <c r="BG2785" s="1170"/>
      <c r="BH2785" s="1170"/>
      <c r="BI2785" s="1170"/>
      <c r="BJ2785" s="1170"/>
      <c r="BK2785" s="1170"/>
      <c r="BL2785" s="1170"/>
    </row>
    <row r="2786" spans="1:68" s="15" customFormat="1" ht="18" customHeight="1">
      <c r="A2786" s="113"/>
      <c r="B2786" s="925" t="s">
        <v>215</v>
      </c>
      <c r="C2786" s="926"/>
      <c r="D2786" s="926"/>
      <c r="E2786" s="926"/>
      <c r="F2786" s="926"/>
      <c r="G2786" s="926"/>
      <c r="H2786" s="926"/>
      <c r="I2786" s="926"/>
      <c r="J2786" s="926"/>
      <c r="K2786" s="926"/>
      <c r="L2786" s="926"/>
      <c r="M2786" s="926"/>
      <c r="N2786" s="926"/>
      <c r="O2786" s="926"/>
      <c r="P2786" s="926"/>
      <c r="Q2786" s="926"/>
      <c r="R2786" s="926"/>
      <c r="S2786" s="926"/>
      <c r="T2786" s="926"/>
      <c r="U2786" s="926"/>
      <c r="V2786" s="926"/>
      <c r="W2786" s="926"/>
      <c r="X2786" s="926"/>
      <c r="Y2786" s="926"/>
      <c r="Z2786" s="926"/>
      <c r="AA2786" s="926"/>
      <c r="AB2786" s="926"/>
      <c r="AC2786" s="926"/>
      <c r="AD2786" s="926"/>
      <c r="AE2786" s="926"/>
      <c r="AF2786" s="926"/>
      <c r="AG2786" s="926"/>
      <c r="AH2786" s="926"/>
      <c r="AI2786" s="926"/>
      <c r="AJ2786" s="926"/>
      <c r="AK2786" s="926"/>
      <c r="AL2786" s="926"/>
      <c r="AM2786" s="926"/>
      <c r="AN2786" s="926"/>
      <c r="AO2786" s="926"/>
      <c r="AP2786" s="926"/>
      <c r="AQ2786" s="926"/>
      <c r="AR2786" s="926"/>
      <c r="AS2786" s="926"/>
      <c r="AT2786" s="926"/>
      <c r="AU2786" s="926"/>
      <c r="AV2786" s="926"/>
      <c r="AW2786" s="926"/>
      <c r="AX2786" s="926"/>
      <c r="AY2786" s="926"/>
      <c r="AZ2786" s="926"/>
      <c r="BA2786" s="926"/>
      <c r="BB2786" s="926"/>
      <c r="BC2786" s="926"/>
      <c r="BD2786" s="926"/>
      <c r="BE2786" s="926"/>
      <c r="BF2786" s="926"/>
      <c r="BG2786" s="926"/>
      <c r="BH2786" s="926"/>
      <c r="BI2786" s="926"/>
      <c r="BJ2786" s="926"/>
      <c r="BK2786" s="926"/>
      <c r="BL2786" s="927"/>
    </row>
    <row r="2787" spans="1:68" s="442" customFormat="1" ht="12.75" customHeight="1">
      <c r="A2787" s="257"/>
      <c r="B2787" s="969" t="s">
        <v>41</v>
      </c>
      <c r="C2787" s="970"/>
      <c r="D2787" s="971"/>
      <c r="E2787" s="931" t="s">
        <v>216</v>
      </c>
      <c r="F2787" s="932"/>
      <c r="G2787" s="932"/>
      <c r="H2787" s="932"/>
      <c r="I2787" s="932"/>
      <c r="J2787" s="932"/>
      <c r="K2787" s="932"/>
      <c r="L2787" s="932"/>
      <c r="M2787" s="932"/>
      <c r="N2787" s="932"/>
      <c r="O2787" s="932"/>
      <c r="P2787" s="932"/>
      <c r="Q2787" s="932"/>
      <c r="R2787" s="932"/>
      <c r="S2787" s="932"/>
      <c r="T2787" s="932"/>
      <c r="U2787" s="932"/>
      <c r="V2787" s="932"/>
      <c r="W2787" s="932"/>
      <c r="X2787" s="932"/>
      <c r="Y2787" s="932"/>
      <c r="Z2787" s="932"/>
      <c r="AA2787" s="932"/>
      <c r="AB2787" s="932"/>
      <c r="AC2787" s="932"/>
      <c r="AD2787" s="932"/>
      <c r="AE2787" s="932"/>
      <c r="AF2787" s="932"/>
      <c r="AG2787" s="932"/>
      <c r="AH2787" s="932"/>
      <c r="AI2787" s="932"/>
      <c r="AJ2787" s="932"/>
      <c r="AK2787" s="932"/>
      <c r="AL2787" s="932"/>
      <c r="AM2787" s="932"/>
      <c r="AN2787" s="932"/>
      <c r="AO2787" s="932"/>
      <c r="AP2787" s="932"/>
      <c r="AQ2787" s="932"/>
      <c r="AR2787" s="932"/>
      <c r="AS2787" s="932"/>
      <c r="AT2787" s="932"/>
      <c r="AU2787" s="932"/>
      <c r="AV2787" s="932"/>
      <c r="AW2787" s="932"/>
      <c r="AX2787" s="932"/>
      <c r="AY2787" s="932"/>
      <c r="AZ2787" s="932"/>
      <c r="BA2787" s="932"/>
      <c r="BB2787" s="932"/>
      <c r="BC2787" s="932"/>
      <c r="BD2787" s="932"/>
      <c r="BE2787" s="932"/>
      <c r="BF2787" s="933"/>
      <c r="BG2787" s="1100"/>
      <c r="BH2787" s="1101"/>
      <c r="BI2787" s="1101"/>
      <c r="BJ2787" s="1101"/>
      <c r="BK2787" s="1101"/>
      <c r="BL2787" s="1102"/>
      <c r="BN2787" s="442" t="s">
        <v>82</v>
      </c>
    </row>
    <row r="2788" spans="1:68" s="442" customFormat="1" ht="12.75" customHeight="1">
      <c r="A2788" s="257"/>
      <c r="B2788" s="972"/>
      <c r="C2788" s="973"/>
      <c r="D2788" s="974"/>
      <c r="E2788" s="934"/>
      <c r="F2788" s="935"/>
      <c r="G2788" s="935"/>
      <c r="H2788" s="935"/>
      <c r="I2788" s="935"/>
      <c r="J2788" s="935"/>
      <c r="K2788" s="935"/>
      <c r="L2788" s="935"/>
      <c r="M2788" s="935"/>
      <c r="N2788" s="935"/>
      <c r="O2788" s="935"/>
      <c r="P2788" s="935"/>
      <c r="Q2788" s="935"/>
      <c r="R2788" s="935"/>
      <c r="S2788" s="935"/>
      <c r="T2788" s="935"/>
      <c r="U2788" s="935"/>
      <c r="V2788" s="935"/>
      <c r="W2788" s="935"/>
      <c r="X2788" s="935"/>
      <c r="Y2788" s="935"/>
      <c r="Z2788" s="935"/>
      <c r="AA2788" s="935"/>
      <c r="AB2788" s="935"/>
      <c r="AC2788" s="935"/>
      <c r="AD2788" s="935"/>
      <c r="AE2788" s="935"/>
      <c r="AF2788" s="935"/>
      <c r="AG2788" s="935"/>
      <c r="AH2788" s="935"/>
      <c r="AI2788" s="935"/>
      <c r="AJ2788" s="935"/>
      <c r="AK2788" s="935"/>
      <c r="AL2788" s="935"/>
      <c r="AM2788" s="935"/>
      <c r="AN2788" s="935"/>
      <c r="AO2788" s="935"/>
      <c r="AP2788" s="935"/>
      <c r="AQ2788" s="935"/>
      <c r="AR2788" s="935"/>
      <c r="AS2788" s="935"/>
      <c r="AT2788" s="935"/>
      <c r="AU2788" s="935"/>
      <c r="AV2788" s="935"/>
      <c r="AW2788" s="935"/>
      <c r="AX2788" s="935"/>
      <c r="AY2788" s="935"/>
      <c r="AZ2788" s="935"/>
      <c r="BA2788" s="935"/>
      <c r="BB2788" s="935"/>
      <c r="BC2788" s="935"/>
      <c r="BD2788" s="935"/>
      <c r="BE2788" s="935"/>
      <c r="BF2788" s="936"/>
      <c r="BG2788" s="1103"/>
      <c r="BH2788" s="1104"/>
      <c r="BI2788" s="1104"/>
      <c r="BJ2788" s="1104"/>
      <c r="BK2788" s="1104"/>
      <c r="BL2788" s="1105"/>
      <c r="BN2788" s="14"/>
      <c r="BO2788" s="14"/>
      <c r="BP2788" s="14"/>
    </row>
    <row r="2789" spans="1:68" s="442" customFormat="1" ht="12.75" customHeight="1">
      <c r="A2789" s="257"/>
      <c r="B2789" s="972"/>
      <c r="C2789" s="973"/>
      <c r="D2789" s="974"/>
      <c r="E2789" s="934"/>
      <c r="F2789" s="935"/>
      <c r="G2789" s="935"/>
      <c r="H2789" s="935"/>
      <c r="I2789" s="935"/>
      <c r="J2789" s="935"/>
      <c r="K2789" s="935"/>
      <c r="L2789" s="935"/>
      <c r="M2789" s="935"/>
      <c r="N2789" s="935"/>
      <c r="O2789" s="935"/>
      <c r="P2789" s="935"/>
      <c r="Q2789" s="935"/>
      <c r="R2789" s="935"/>
      <c r="S2789" s="935"/>
      <c r="T2789" s="935"/>
      <c r="U2789" s="935"/>
      <c r="V2789" s="935"/>
      <c r="W2789" s="935"/>
      <c r="X2789" s="935"/>
      <c r="Y2789" s="935"/>
      <c r="Z2789" s="935"/>
      <c r="AA2789" s="935"/>
      <c r="AB2789" s="935"/>
      <c r="AC2789" s="935"/>
      <c r="AD2789" s="935"/>
      <c r="AE2789" s="935"/>
      <c r="AF2789" s="935"/>
      <c r="AG2789" s="935"/>
      <c r="AH2789" s="935"/>
      <c r="AI2789" s="935"/>
      <c r="AJ2789" s="935"/>
      <c r="AK2789" s="935"/>
      <c r="AL2789" s="935"/>
      <c r="AM2789" s="935"/>
      <c r="AN2789" s="935"/>
      <c r="AO2789" s="935"/>
      <c r="AP2789" s="935"/>
      <c r="AQ2789" s="935"/>
      <c r="AR2789" s="935"/>
      <c r="AS2789" s="935"/>
      <c r="AT2789" s="935"/>
      <c r="AU2789" s="935"/>
      <c r="AV2789" s="935"/>
      <c r="AW2789" s="935"/>
      <c r="AX2789" s="935"/>
      <c r="AY2789" s="935"/>
      <c r="AZ2789" s="935"/>
      <c r="BA2789" s="935"/>
      <c r="BB2789" s="935"/>
      <c r="BC2789" s="935"/>
      <c r="BD2789" s="935"/>
      <c r="BE2789" s="935"/>
      <c r="BF2789" s="936"/>
      <c r="BG2789" s="1103"/>
      <c r="BH2789" s="1104"/>
      <c r="BI2789" s="1104"/>
      <c r="BJ2789" s="1104"/>
      <c r="BK2789" s="1104"/>
      <c r="BL2789" s="1105"/>
    </row>
    <row r="2790" spans="1:68" s="16" customFormat="1" ht="12.75" customHeight="1">
      <c r="A2790" s="262"/>
      <c r="B2790" s="969" t="s">
        <v>54</v>
      </c>
      <c r="C2790" s="970"/>
      <c r="D2790" s="971"/>
      <c r="E2790" s="908" t="s">
        <v>286</v>
      </c>
      <c r="F2790" s="909"/>
      <c r="G2790" s="909"/>
      <c r="H2790" s="909"/>
      <c r="I2790" s="909"/>
      <c r="J2790" s="909"/>
      <c r="K2790" s="909"/>
      <c r="L2790" s="909"/>
      <c r="M2790" s="909"/>
      <c r="N2790" s="909"/>
      <c r="O2790" s="909"/>
      <c r="P2790" s="909"/>
      <c r="Q2790" s="909"/>
      <c r="R2790" s="909"/>
      <c r="S2790" s="909"/>
      <c r="T2790" s="909"/>
      <c r="U2790" s="909"/>
      <c r="V2790" s="909"/>
      <c r="W2790" s="909"/>
      <c r="X2790" s="909"/>
      <c r="Y2790" s="909"/>
      <c r="Z2790" s="909"/>
      <c r="AA2790" s="909"/>
      <c r="AB2790" s="909"/>
      <c r="AC2790" s="909"/>
      <c r="AD2790" s="909"/>
      <c r="AE2790" s="909"/>
      <c r="AF2790" s="909"/>
      <c r="AG2790" s="909"/>
      <c r="AH2790" s="909"/>
      <c r="AI2790" s="909"/>
      <c r="AJ2790" s="909"/>
      <c r="AK2790" s="909"/>
      <c r="AL2790" s="909"/>
      <c r="AM2790" s="909"/>
      <c r="AN2790" s="909"/>
      <c r="AO2790" s="909"/>
      <c r="AP2790" s="909"/>
      <c r="AQ2790" s="909"/>
      <c r="AR2790" s="909"/>
      <c r="AS2790" s="909"/>
      <c r="AT2790" s="909"/>
      <c r="AU2790" s="909"/>
      <c r="AV2790" s="909"/>
      <c r="AW2790" s="909"/>
      <c r="AX2790" s="909"/>
      <c r="AY2790" s="909"/>
      <c r="AZ2790" s="909"/>
      <c r="BA2790" s="909"/>
      <c r="BB2790" s="909"/>
      <c r="BC2790" s="909"/>
      <c r="BD2790" s="909"/>
      <c r="BE2790" s="909"/>
      <c r="BF2790" s="910"/>
      <c r="BG2790" s="1170"/>
      <c r="BH2790" s="1170"/>
      <c r="BI2790" s="1170"/>
      <c r="BJ2790" s="1170"/>
      <c r="BK2790" s="1170"/>
      <c r="BL2790" s="1170"/>
    </row>
    <row r="2791" spans="1:68" s="16" customFormat="1" ht="12.75" customHeight="1">
      <c r="A2791" s="262"/>
      <c r="B2791" s="972"/>
      <c r="C2791" s="973"/>
      <c r="D2791" s="974"/>
      <c r="E2791" s="911"/>
      <c r="F2791" s="912"/>
      <c r="G2791" s="912"/>
      <c r="H2791" s="912"/>
      <c r="I2791" s="912"/>
      <c r="J2791" s="912"/>
      <c r="K2791" s="912"/>
      <c r="L2791" s="912"/>
      <c r="M2791" s="912"/>
      <c r="N2791" s="912"/>
      <c r="O2791" s="912"/>
      <c r="P2791" s="912"/>
      <c r="Q2791" s="912"/>
      <c r="R2791" s="912"/>
      <c r="S2791" s="912"/>
      <c r="T2791" s="912"/>
      <c r="U2791" s="912"/>
      <c r="V2791" s="912"/>
      <c r="W2791" s="912"/>
      <c r="X2791" s="912"/>
      <c r="Y2791" s="912"/>
      <c r="Z2791" s="912"/>
      <c r="AA2791" s="912"/>
      <c r="AB2791" s="912"/>
      <c r="AC2791" s="912"/>
      <c r="AD2791" s="912"/>
      <c r="AE2791" s="912"/>
      <c r="AF2791" s="912"/>
      <c r="AG2791" s="912"/>
      <c r="AH2791" s="912"/>
      <c r="AI2791" s="912"/>
      <c r="AJ2791" s="912"/>
      <c r="AK2791" s="912"/>
      <c r="AL2791" s="912"/>
      <c r="AM2791" s="912"/>
      <c r="AN2791" s="912"/>
      <c r="AO2791" s="912"/>
      <c r="AP2791" s="912"/>
      <c r="AQ2791" s="912"/>
      <c r="AR2791" s="912"/>
      <c r="AS2791" s="912"/>
      <c r="AT2791" s="912"/>
      <c r="AU2791" s="912"/>
      <c r="AV2791" s="912"/>
      <c r="AW2791" s="912"/>
      <c r="AX2791" s="912"/>
      <c r="AY2791" s="912"/>
      <c r="AZ2791" s="912"/>
      <c r="BA2791" s="912"/>
      <c r="BB2791" s="912"/>
      <c r="BC2791" s="912"/>
      <c r="BD2791" s="912"/>
      <c r="BE2791" s="912"/>
      <c r="BF2791" s="913"/>
      <c r="BG2791" s="1170"/>
      <c r="BH2791" s="1170"/>
      <c r="BI2791" s="1170"/>
      <c r="BJ2791" s="1170"/>
      <c r="BK2791" s="1170"/>
      <c r="BL2791" s="1170"/>
    </row>
    <row r="2792" spans="1:68" s="16" customFormat="1" ht="12.75" customHeight="1">
      <c r="A2792" s="262"/>
      <c r="B2792" s="972"/>
      <c r="C2792" s="973"/>
      <c r="D2792" s="974"/>
      <c r="E2792" s="911"/>
      <c r="F2792" s="912"/>
      <c r="G2792" s="912"/>
      <c r="H2792" s="912"/>
      <c r="I2792" s="912"/>
      <c r="J2792" s="912"/>
      <c r="K2792" s="912"/>
      <c r="L2792" s="912"/>
      <c r="M2792" s="912"/>
      <c r="N2792" s="912"/>
      <c r="O2792" s="912"/>
      <c r="P2792" s="912"/>
      <c r="Q2792" s="912"/>
      <c r="R2792" s="912"/>
      <c r="S2792" s="912"/>
      <c r="T2792" s="912"/>
      <c r="U2792" s="912"/>
      <c r="V2792" s="912"/>
      <c r="W2792" s="912"/>
      <c r="X2792" s="912"/>
      <c r="Y2792" s="912"/>
      <c r="Z2792" s="912"/>
      <c r="AA2792" s="912"/>
      <c r="AB2792" s="912"/>
      <c r="AC2792" s="912"/>
      <c r="AD2792" s="912"/>
      <c r="AE2792" s="912"/>
      <c r="AF2792" s="912"/>
      <c r="AG2792" s="912"/>
      <c r="AH2792" s="912"/>
      <c r="AI2792" s="912"/>
      <c r="AJ2792" s="912"/>
      <c r="AK2792" s="912"/>
      <c r="AL2792" s="912"/>
      <c r="AM2792" s="912"/>
      <c r="AN2792" s="912"/>
      <c r="AO2792" s="912"/>
      <c r="AP2792" s="912"/>
      <c r="AQ2792" s="912"/>
      <c r="AR2792" s="912"/>
      <c r="AS2792" s="912"/>
      <c r="AT2792" s="912"/>
      <c r="AU2792" s="912"/>
      <c r="AV2792" s="912"/>
      <c r="AW2792" s="912"/>
      <c r="AX2792" s="912"/>
      <c r="AY2792" s="912"/>
      <c r="AZ2792" s="912"/>
      <c r="BA2792" s="912"/>
      <c r="BB2792" s="912"/>
      <c r="BC2792" s="912"/>
      <c r="BD2792" s="912"/>
      <c r="BE2792" s="912"/>
      <c r="BF2792" s="913"/>
      <c r="BG2792" s="1170"/>
      <c r="BH2792" s="1170"/>
      <c r="BI2792" s="1170"/>
      <c r="BJ2792" s="1170"/>
      <c r="BK2792" s="1170"/>
      <c r="BL2792" s="1170"/>
    </row>
    <row r="2793" spans="1:68" s="16" customFormat="1" ht="12.75" customHeight="1">
      <c r="A2793" s="262"/>
      <c r="B2793" s="975"/>
      <c r="C2793" s="976"/>
      <c r="D2793" s="977"/>
      <c r="E2793" s="914"/>
      <c r="F2793" s="915"/>
      <c r="G2793" s="915"/>
      <c r="H2793" s="915"/>
      <c r="I2793" s="915"/>
      <c r="J2793" s="915"/>
      <c r="K2793" s="915"/>
      <c r="L2793" s="915"/>
      <c r="M2793" s="915"/>
      <c r="N2793" s="915"/>
      <c r="O2793" s="915"/>
      <c r="P2793" s="915"/>
      <c r="Q2793" s="915"/>
      <c r="R2793" s="915"/>
      <c r="S2793" s="915"/>
      <c r="T2793" s="915"/>
      <c r="U2793" s="915"/>
      <c r="V2793" s="915"/>
      <c r="W2793" s="915"/>
      <c r="X2793" s="915"/>
      <c r="Y2793" s="915"/>
      <c r="Z2793" s="915"/>
      <c r="AA2793" s="915"/>
      <c r="AB2793" s="915"/>
      <c r="AC2793" s="915"/>
      <c r="AD2793" s="915"/>
      <c r="AE2793" s="915"/>
      <c r="AF2793" s="915"/>
      <c r="AG2793" s="915"/>
      <c r="AH2793" s="915"/>
      <c r="AI2793" s="915"/>
      <c r="AJ2793" s="915"/>
      <c r="AK2793" s="915"/>
      <c r="AL2793" s="915"/>
      <c r="AM2793" s="915"/>
      <c r="AN2793" s="915"/>
      <c r="AO2793" s="915"/>
      <c r="AP2793" s="915"/>
      <c r="AQ2793" s="915"/>
      <c r="AR2793" s="915"/>
      <c r="AS2793" s="915"/>
      <c r="AT2793" s="915"/>
      <c r="AU2793" s="915"/>
      <c r="AV2793" s="915"/>
      <c r="AW2793" s="915"/>
      <c r="AX2793" s="915"/>
      <c r="AY2793" s="915"/>
      <c r="AZ2793" s="915"/>
      <c r="BA2793" s="915"/>
      <c r="BB2793" s="915"/>
      <c r="BC2793" s="915"/>
      <c r="BD2793" s="915"/>
      <c r="BE2793" s="915"/>
      <c r="BF2793" s="916"/>
      <c r="BG2793" s="1170"/>
      <c r="BH2793" s="1170"/>
      <c r="BI2793" s="1170"/>
      <c r="BJ2793" s="1170"/>
      <c r="BK2793" s="1170"/>
      <c r="BL2793" s="1170"/>
    </row>
    <row r="2794" spans="1:68" s="16" customFormat="1" ht="3.75" customHeight="1">
      <c r="A2794" s="262"/>
      <c r="B2794" s="443"/>
      <c r="C2794" s="443"/>
      <c r="D2794" s="443"/>
      <c r="E2794" s="441"/>
      <c r="F2794" s="441"/>
      <c r="G2794" s="441"/>
      <c r="H2794" s="441"/>
      <c r="I2794" s="441"/>
      <c r="J2794" s="441"/>
      <c r="K2794" s="441"/>
      <c r="L2794" s="441"/>
      <c r="M2794" s="441"/>
      <c r="N2794" s="441"/>
      <c r="O2794" s="441"/>
      <c r="P2794" s="441"/>
      <c r="Q2794" s="441"/>
      <c r="R2794" s="441"/>
      <c r="S2794" s="441"/>
      <c r="T2794" s="441"/>
      <c r="U2794" s="441"/>
      <c r="V2794" s="441"/>
      <c r="W2794" s="441"/>
      <c r="X2794" s="441"/>
      <c r="Y2794" s="441"/>
      <c r="Z2794" s="441"/>
      <c r="AA2794" s="441"/>
      <c r="AB2794" s="441"/>
      <c r="AC2794" s="441"/>
      <c r="AD2794" s="441"/>
      <c r="AE2794" s="441"/>
      <c r="AF2794" s="441"/>
      <c r="AG2794" s="441"/>
      <c r="AH2794" s="441"/>
      <c r="AI2794" s="441"/>
      <c r="AJ2794" s="441"/>
      <c r="AK2794" s="441"/>
      <c r="AL2794" s="441"/>
      <c r="AM2794" s="441"/>
      <c r="AN2794" s="441"/>
      <c r="AO2794" s="441"/>
      <c r="AP2794" s="441"/>
      <c r="AQ2794" s="441"/>
      <c r="AR2794" s="441"/>
      <c r="AS2794" s="441"/>
      <c r="AT2794" s="441"/>
      <c r="AU2794" s="441"/>
      <c r="AV2794" s="441"/>
      <c r="AW2794" s="441"/>
      <c r="AX2794" s="441"/>
      <c r="AY2794" s="441"/>
      <c r="AZ2794" s="441"/>
      <c r="BA2794" s="441"/>
      <c r="BB2794" s="441"/>
      <c r="BC2794" s="441"/>
      <c r="BD2794" s="441"/>
      <c r="BE2794" s="441"/>
      <c r="BF2794" s="441"/>
      <c r="BG2794" s="450"/>
      <c r="BH2794" s="450"/>
      <c r="BI2794" s="450"/>
      <c r="BJ2794" s="450"/>
      <c r="BK2794" s="450"/>
      <c r="BL2794" s="450"/>
    </row>
    <row r="2795" spans="1:68" s="16" customFormat="1" ht="12.75" customHeight="1">
      <c r="A2795" s="262"/>
      <c r="B2795" s="886" t="s">
        <v>302</v>
      </c>
      <c r="C2795" s="886"/>
      <c r="D2795" s="886"/>
      <c r="E2795" s="886"/>
      <c r="F2795" s="886"/>
      <c r="G2795" s="886"/>
      <c r="H2795" s="886"/>
      <c r="I2795" s="886"/>
      <c r="J2795" s="886"/>
      <c r="K2795" s="886"/>
      <c r="L2795" s="886"/>
      <c r="M2795" s="886"/>
      <c r="N2795" s="886"/>
      <c r="O2795" s="886"/>
      <c r="P2795" s="886"/>
      <c r="Q2795" s="886"/>
      <c r="R2795" s="886"/>
      <c r="S2795" s="886"/>
      <c r="T2795" s="886"/>
      <c r="U2795" s="886"/>
      <c r="V2795" s="886"/>
      <c r="W2795" s="886"/>
      <c r="X2795" s="886"/>
      <c r="Y2795" s="886"/>
      <c r="Z2795" s="886"/>
      <c r="AA2795" s="886"/>
      <c r="AB2795" s="886"/>
      <c r="AC2795" s="886"/>
      <c r="AD2795" s="886"/>
      <c r="AE2795" s="886"/>
      <c r="AF2795" s="886"/>
      <c r="AG2795" s="886"/>
      <c r="AH2795" s="886"/>
      <c r="AI2795" s="886"/>
      <c r="AJ2795" s="886"/>
      <c r="AK2795" s="886"/>
      <c r="AL2795" s="886"/>
      <c r="AM2795" s="886"/>
      <c r="AN2795" s="886"/>
      <c r="AO2795" s="886"/>
      <c r="AP2795" s="886"/>
      <c r="AQ2795" s="886"/>
      <c r="AR2795" s="886"/>
      <c r="AS2795" s="886"/>
      <c r="AT2795" s="886"/>
      <c r="AU2795" s="886"/>
      <c r="AV2795" s="886"/>
      <c r="AW2795" s="886"/>
      <c r="AX2795" s="886"/>
      <c r="AY2795" s="886"/>
      <c r="AZ2795" s="886"/>
      <c r="BA2795" s="886"/>
      <c r="BB2795" s="886"/>
      <c r="BC2795" s="886"/>
      <c r="BD2795" s="886"/>
      <c r="BE2795" s="886"/>
      <c r="BF2795" s="886"/>
      <c r="BG2795" s="886"/>
      <c r="BH2795" s="886"/>
      <c r="BI2795" s="886"/>
      <c r="BJ2795" s="886"/>
      <c r="BK2795" s="886"/>
      <c r="BL2795" s="886"/>
    </row>
    <row r="2796" spans="1:68" s="8" customFormat="1" ht="12.75" customHeight="1">
      <c r="A2796" s="266"/>
      <c r="B2796" s="9"/>
      <c r="C2796" s="9"/>
      <c r="D2796" s="9"/>
      <c r="E2796" s="9"/>
      <c r="F2796" s="9"/>
      <c r="G2796" s="9"/>
      <c r="H2796" s="9"/>
      <c r="I2796" s="9"/>
      <c r="J2796" s="9"/>
      <c r="K2796" s="9"/>
      <c r="L2796" s="9"/>
      <c r="M2796" s="9"/>
      <c r="N2796" s="9"/>
      <c r="O2796" s="9"/>
      <c r="P2796" s="9"/>
      <c r="Q2796" s="9"/>
      <c r="R2796" s="9"/>
      <c r="S2796" s="9"/>
      <c r="BG2796" s="449"/>
      <c r="BH2796" s="449"/>
      <c r="BI2796" s="449"/>
      <c r="BJ2796" s="449"/>
      <c r="BK2796" s="449"/>
      <c r="BL2796" s="449"/>
    </row>
    <row r="2797" spans="1:68" s="14" customFormat="1" ht="20.100000000000001" customHeight="1">
      <c r="A2797" s="113" t="s">
        <v>70</v>
      </c>
      <c r="B2797" s="90"/>
      <c r="C2797" s="90"/>
      <c r="D2797" s="11"/>
      <c r="E2797" s="12"/>
      <c r="F2797" s="12"/>
      <c r="G2797" s="12"/>
      <c r="H2797" s="12"/>
      <c r="I2797" s="12"/>
      <c r="J2797" s="12"/>
      <c r="K2797" s="12"/>
      <c r="L2797" s="12"/>
      <c r="M2797" s="12"/>
      <c r="N2797" s="12"/>
      <c r="O2797" s="12"/>
      <c r="P2797" s="12"/>
      <c r="Q2797" s="12"/>
      <c r="R2797" s="12"/>
      <c r="S2797" s="12"/>
      <c r="T2797" s="12"/>
      <c r="U2797" s="12"/>
      <c r="V2797" s="12"/>
      <c r="W2797" s="13"/>
      <c r="X2797" s="13"/>
      <c r="Y2797" s="13"/>
      <c r="Z2797" s="13"/>
      <c r="AA2797" s="13"/>
      <c r="AB2797" s="13"/>
      <c r="AC2797" s="13"/>
      <c r="AD2797" s="13"/>
      <c r="AE2797" s="13"/>
      <c r="AF2797" s="13"/>
      <c r="AG2797" s="13"/>
      <c r="AH2797" s="13"/>
      <c r="AI2797" s="13"/>
      <c r="AJ2797" s="13"/>
      <c r="AK2797" s="13"/>
      <c r="AL2797" s="13"/>
      <c r="AM2797" s="13"/>
      <c r="AN2797" s="13"/>
      <c r="AO2797" s="13"/>
      <c r="AP2797" s="13"/>
      <c r="BG2797" s="448"/>
      <c r="BH2797" s="448"/>
      <c r="BI2797" s="448"/>
      <c r="BJ2797" s="448"/>
      <c r="BK2797" s="448"/>
      <c r="BL2797" s="448"/>
    </row>
    <row r="2798" spans="1:68" s="442" customFormat="1" ht="12.75" customHeight="1">
      <c r="A2798" s="257"/>
      <c r="B2798" s="969" t="s">
        <v>30</v>
      </c>
      <c r="C2798" s="970"/>
      <c r="D2798" s="971"/>
      <c r="E2798" s="940" t="s">
        <v>280</v>
      </c>
      <c r="F2798" s="941"/>
      <c r="G2798" s="941"/>
      <c r="H2798" s="941"/>
      <c r="I2798" s="941"/>
      <c r="J2798" s="941"/>
      <c r="K2798" s="941"/>
      <c r="L2798" s="941"/>
      <c r="M2798" s="941"/>
      <c r="N2798" s="941"/>
      <c r="O2798" s="941"/>
      <c r="P2798" s="941"/>
      <c r="Q2798" s="941"/>
      <c r="R2798" s="941"/>
      <c r="S2798" s="941"/>
      <c r="T2798" s="941"/>
      <c r="U2798" s="941"/>
      <c r="V2798" s="941"/>
      <c r="W2798" s="941"/>
      <c r="X2798" s="941"/>
      <c r="Y2798" s="941"/>
      <c r="Z2798" s="941"/>
      <c r="AA2798" s="941"/>
      <c r="AB2798" s="941"/>
      <c r="AC2798" s="941"/>
      <c r="AD2798" s="941"/>
      <c r="AE2798" s="941"/>
      <c r="AF2798" s="941"/>
      <c r="AG2798" s="941"/>
      <c r="AH2798" s="941"/>
      <c r="AI2798" s="941"/>
      <c r="AJ2798" s="941"/>
      <c r="AK2798" s="941"/>
      <c r="AL2798" s="941"/>
      <c r="AM2798" s="941"/>
      <c r="AN2798" s="941"/>
      <c r="AO2798" s="941"/>
      <c r="AP2798" s="941"/>
      <c r="AQ2798" s="941"/>
      <c r="AR2798" s="941"/>
      <c r="AS2798" s="941"/>
      <c r="AT2798" s="941"/>
      <c r="AU2798" s="941"/>
      <c r="AV2798" s="941"/>
      <c r="AW2798" s="941"/>
      <c r="AX2798" s="941"/>
      <c r="AY2798" s="941"/>
      <c r="AZ2798" s="941"/>
      <c r="BA2798" s="941"/>
      <c r="BB2798" s="941"/>
      <c r="BC2798" s="941"/>
      <c r="BD2798" s="941"/>
      <c r="BE2798" s="941"/>
      <c r="BF2798" s="942"/>
      <c r="BG2798" s="1100"/>
      <c r="BH2798" s="1101"/>
      <c r="BI2798" s="1101"/>
      <c r="BJ2798" s="1101"/>
      <c r="BK2798" s="1101"/>
      <c r="BL2798" s="1102"/>
      <c r="BN2798" s="442" t="s">
        <v>82</v>
      </c>
    </row>
    <row r="2799" spans="1:68" s="442" customFormat="1" ht="12.75" customHeight="1">
      <c r="A2799" s="257"/>
      <c r="B2799" s="972"/>
      <c r="C2799" s="973"/>
      <c r="D2799" s="974"/>
      <c r="E2799" s="943"/>
      <c r="F2799" s="944"/>
      <c r="G2799" s="944"/>
      <c r="H2799" s="944"/>
      <c r="I2799" s="944"/>
      <c r="J2799" s="944"/>
      <c r="K2799" s="944"/>
      <c r="L2799" s="944"/>
      <c r="M2799" s="944"/>
      <c r="N2799" s="944"/>
      <c r="O2799" s="944"/>
      <c r="P2799" s="944"/>
      <c r="Q2799" s="944"/>
      <c r="R2799" s="944"/>
      <c r="S2799" s="944"/>
      <c r="T2799" s="944"/>
      <c r="U2799" s="944"/>
      <c r="V2799" s="944"/>
      <c r="W2799" s="944"/>
      <c r="X2799" s="944"/>
      <c r="Y2799" s="944"/>
      <c r="Z2799" s="944"/>
      <c r="AA2799" s="944"/>
      <c r="AB2799" s="944"/>
      <c r="AC2799" s="944"/>
      <c r="AD2799" s="944"/>
      <c r="AE2799" s="944"/>
      <c r="AF2799" s="944"/>
      <c r="AG2799" s="944"/>
      <c r="AH2799" s="944"/>
      <c r="AI2799" s="944"/>
      <c r="AJ2799" s="944"/>
      <c r="AK2799" s="944"/>
      <c r="AL2799" s="944"/>
      <c r="AM2799" s="944"/>
      <c r="AN2799" s="944"/>
      <c r="AO2799" s="944"/>
      <c r="AP2799" s="944"/>
      <c r="AQ2799" s="944"/>
      <c r="AR2799" s="944"/>
      <c r="AS2799" s="944"/>
      <c r="AT2799" s="944"/>
      <c r="AU2799" s="944"/>
      <c r="AV2799" s="944"/>
      <c r="AW2799" s="944"/>
      <c r="AX2799" s="944"/>
      <c r="AY2799" s="944"/>
      <c r="AZ2799" s="944"/>
      <c r="BA2799" s="944"/>
      <c r="BB2799" s="944"/>
      <c r="BC2799" s="944"/>
      <c r="BD2799" s="944"/>
      <c r="BE2799" s="944"/>
      <c r="BF2799" s="945"/>
      <c r="BG2799" s="1103"/>
      <c r="BH2799" s="1104"/>
      <c r="BI2799" s="1104"/>
      <c r="BJ2799" s="1104"/>
      <c r="BK2799" s="1104"/>
      <c r="BL2799" s="1105"/>
    </row>
    <row r="2800" spans="1:68" s="442" customFormat="1" ht="12.75" customHeight="1">
      <c r="A2800" s="257"/>
      <c r="B2800" s="972"/>
      <c r="C2800" s="973"/>
      <c r="D2800" s="974"/>
      <c r="E2800" s="943"/>
      <c r="F2800" s="944"/>
      <c r="G2800" s="944"/>
      <c r="H2800" s="944"/>
      <c r="I2800" s="944"/>
      <c r="J2800" s="944"/>
      <c r="K2800" s="944"/>
      <c r="L2800" s="944"/>
      <c r="M2800" s="944"/>
      <c r="N2800" s="944"/>
      <c r="O2800" s="944"/>
      <c r="P2800" s="944"/>
      <c r="Q2800" s="944"/>
      <c r="R2800" s="944"/>
      <c r="S2800" s="944"/>
      <c r="T2800" s="944"/>
      <c r="U2800" s="944"/>
      <c r="V2800" s="944"/>
      <c r="W2800" s="944"/>
      <c r="X2800" s="944"/>
      <c r="Y2800" s="944"/>
      <c r="Z2800" s="944"/>
      <c r="AA2800" s="944"/>
      <c r="AB2800" s="944"/>
      <c r="AC2800" s="944"/>
      <c r="AD2800" s="944"/>
      <c r="AE2800" s="944"/>
      <c r="AF2800" s="944"/>
      <c r="AG2800" s="944"/>
      <c r="AH2800" s="944"/>
      <c r="AI2800" s="944"/>
      <c r="AJ2800" s="944"/>
      <c r="AK2800" s="944"/>
      <c r="AL2800" s="944"/>
      <c r="AM2800" s="944"/>
      <c r="AN2800" s="944"/>
      <c r="AO2800" s="944"/>
      <c r="AP2800" s="944"/>
      <c r="AQ2800" s="944"/>
      <c r="AR2800" s="944"/>
      <c r="AS2800" s="944"/>
      <c r="AT2800" s="944"/>
      <c r="AU2800" s="944"/>
      <c r="AV2800" s="944"/>
      <c r="AW2800" s="944"/>
      <c r="AX2800" s="944"/>
      <c r="AY2800" s="944"/>
      <c r="AZ2800" s="944"/>
      <c r="BA2800" s="944"/>
      <c r="BB2800" s="944"/>
      <c r="BC2800" s="944"/>
      <c r="BD2800" s="944"/>
      <c r="BE2800" s="944"/>
      <c r="BF2800" s="945"/>
      <c r="BG2800" s="1103"/>
      <c r="BH2800" s="1104"/>
      <c r="BI2800" s="1104"/>
      <c r="BJ2800" s="1104"/>
      <c r="BK2800" s="1104"/>
      <c r="BL2800" s="1105"/>
      <c r="BN2800" s="14"/>
      <c r="BO2800" s="14"/>
      <c r="BP2800" s="14"/>
    </row>
    <row r="2801" spans="1:80" s="442" customFormat="1" ht="12.75" customHeight="1">
      <c r="A2801" s="257"/>
      <c r="B2801" s="972"/>
      <c r="C2801" s="973"/>
      <c r="D2801" s="974"/>
      <c r="E2801" s="943"/>
      <c r="F2801" s="944"/>
      <c r="G2801" s="944"/>
      <c r="H2801" s="944"/>
      <c r="I2801" s="944"/>
      <c r="J2801" s="944"/>
      <c r="K2801" s="944"/>
      <c r="L2801" s="944"/>
      <c r="M2801" s="944"/>
      <c r="N2801" s="944"/>
      <c r="O2801" s="944"/>
      <c r="P2801" s="944"/>
      <c r="Q2801" s="944"/>
      <c r="R2801" s="944"/>
      <c r="S2801" s="944"/>
      <c r="T2801" s="944"/>
      <c r="U2801" s="944"/>
      <c r="V2801" s="944"/>
      <c r="W2801" s="944"/>
      <c r="X2801" s="944"/>
      <c r="Y2801" s="944"/>
      <c r="Z2801" s="944"/>
      <c r="AA2801" s="944"/>
      <c r="AB2801" s="944"/>
      <c r="AC2801" s="944"/>
      <c r="AD2801" s="944"/>
      <c r="AE2801" s="944"/>
      <c r="AF2801" s="944"/>
      <c r="AG2801" s="944"/>
      <c r="AH2801" s="944"/>
      <c r="AI2801" s="944"/>
      <c r="AJ2801" s="944"/>
      <c r="AK2801" s="944"/>
      <c r="AL2801" s="944"/>
      <c r="AM2801" s="944"/>
      <c r="AN2801" s="944"/>
      <c r="AO2801" s="944"/>
      <c r="AP2801" s="944"/>
      <c r="AQ2801" s="944"/>
      <c r="AR2801" s="944"/>
      <c r="AS2801" s="944"/>
      <c r="AT2801" s="944"/>
      <c r="AU2801" s="944"/>
      <c r="AV2801" s="944"/>
      <c r="AW2801" s="944"/>
      <c r="AX2801" s="944"/>
      <c r="AY2801" s="944"/>
      <c r="AZ2801" s="944"/>
      <c r="BA2801" s="944"/>
      <c r="BB2801" s="944"/>
      <c r="BC2801" s="944"/>
      <c r="BD2801" s="944"/>
      <c r="BE2801" s="944"/>
      <c r="BF2801" s="945"/>
      <c r="BG2801" s="1103"/>
      <c r="BH2801" s="1104"/>
      <c r="BI2801" s="1104"/>
      <c r="BJ2801" s="1104"/>
      <c r="BK2801" s="1104"/>
      <c r="BL2801" s="1105"/>
    </row>
    <row r="2802" spans="1:80" s="442" customFormat="1" ht="12.75" customHeight="1">
      <c r="A2802" s="257"/>
      <c r="B2802" s="969" t="s">
        <v>33</v>
      </c>
      <c r="C2802" s="970"/>
      <c r="D2802" s="971"/>
      <c r="E2802" s="940" t="s">
        <v>281</v>
      </c>
      <c r="F2802" s="941"/>
      <c r="G2802" s="941"/>
      <c r="H2802" s="941"/>
      <c r="I2802" s="941"/>
      <c r="J2802" s="941"/>
      <c r="K2802" s="941"/>
      <c r="L2802" s="941"/>
      <c r="M2802" s="941"/>
      <c r="N2802" s="941"/>
      <c r="O2802" s="941"/>
      <c r="P2802" s="941"/>
      <c r="Q2802" s="941"/>
      <c r="R2802" s="941"/>
      <c r="S2802" s="941"/>
      <c r="T2802" s="941"/>
      <c r="U2802" s="941"/>
      <c r="V2802" s="941"/>
      <c r="W2802" s="941"/>
      <c r="X2802" s="941"/>
      <c r="Y2802" s="941"/>
      <c r="Z2802" s="941"/>
      <c r="AA2802" s="941"/>
      <c r="AB2802" s="941"/>
      <c r="AC2802" s="941"/>
      <c r="AD2802" s="941"/>
      <c r="AE2802" s="941"/>
      <c r="AF2802" s="941"/>
      <c r="AG2802" s="941"/>
      <c r="AH2802" s="941"/>
      <c r="AI2802" s="941"/>
      <c r="AJ2802" s="941"/>
      <c r="AK2802" s="941"/>
      <c r="AL2802" s="941"/>
      <c r="AM2802" s="941"/>
      <c r="AN2802" s="941"/>
      <c r="AO2802" s="941"/>
      <c r="AP2802" s="941"/>
      <c r="AQ2802" s="941"/>
      <c r="AR2802" s="941"/>
      <c r="AS2802" s="941"/>
      <c r="AT2802" s="941"/>
      <c r="AU2802" s="941"/>
      <c r="AV2802" s="941"/>
      <c r="AW2802" s="941"/>
      <c r="AX2802" s="941"/>
      <c r="AY2802" s="941"/>
      <c r="AZ2802" s="941"/>
      <c r="BA2802" s="941"/>
      <c r="BB2802" s="941"/>
      <c r="BC2802" s="941"/>
      <c r="BD2802" s="941"/>
      <c r="BE2802" s="941"/>
      <c r="BF2802" s="942"/>
      <c r="BG2802" s="1100"/>
      <c r="BH2802" s="1101"/>
      <c r="BI2802" s="1101"/>
      <c r="BJ2802" s="1101"/>
      <c r="BK2802" s="1101"/>
      <c r="BL2802" s="1102"/>
      <c r="BN2802" s="442" t="s">
        <v>82</v>
      </c>
    </row>
    <row r="2803" spans="1:80" s="442" customFormat="1" ht="12.75" customHeight="1">
      <c r="A2803" s="257"/>
      <c r="B2803" s="972"/>
      <c r="C2803" s="973"/>
      <c r="D2803" s="974"/>
      <c r="E2803" s="943"/>
      <c r="F2803" s="944"/>
      <c r="G2803" s="944"/>
      <c r="H2803" s="944"/>
      <c r="I2803" s="944"/>
      <c r="J2803" s="944"/>
      <c r="K2803" s="944"/>
      <c r="L2803" s="944"/>
      <c r="M2803" s="944"/>
      <c r="N2803" s="944"/>
      <c r="O2803" s="944"/>
      <c r="P2803" s="944"/>
      <c r="Q2803" s="944"/>
      <c r="R2803" s="944"/>
      <c r="S2803" s="944"/>
      <c r="T2803" s="944"/>
      <c r="U2803" s="944"/>
      <c r="V2803" s="944"/>
      <c r="W2803" s="944"/>
      <c r="X2803" s="944"/>
      <c r="Y2803" s="944"/>
      <c r="Z2803" s="944"/>
      <c r="AA2803" s="944"/>
      <c r="AB2803" s="944"/>
      <c r="AC2803" s="944"/>
      <c r="AD2803" s="944"/>
      <c r="AE2803" s="944"/>
      <c r="AF2803" s="944"/>
      <c r="AG2803" s="944"/>
      <c r="AH2803" s="944"/>
      <c r="AI2803" s="944"/>
      <c r="AJ2803" s="944"/>
      <c r="AK2803" s="944"/>
      <c r="AL2803" s="944"/>
      <c r="AM2803" s="944"/>
      <c r="AN2803" s="944"/>
      <c r="AO2803" s="944"/>
      <c r="AP2803" s="944"/>
      <c r="AQ2803" s="944"/>
      <c r="AR2803" s="944"/>
      <c r="AS2803" s="944"/>
      <c r="AT2803" s="944"/>
      <c r="AU2803" s="944"/>
      <c r="AV2803" s="944"/>
      <c r="AW2803" s="944"/>
      <c r="AX2803" s="944"/>
      <c r="AY2803" s="944"/>
      <c r="AZ2803" s="944"/>
      <c r="BA2803" s="944"/>
      <c r="BB2803" s="944"/>
      <c r="BC2803" s="944"/>
      <c r="BD2803" s="944"/>
      <c r="BE2803" s="944"/>
      <c r="BF2803" s="945"/>
      <c r="BG2803" s="1103"/>
      <c r="BH2803" s="1104"/>
      <c r="BI2803" s="1104"/>
      <c r="BJ2803" s="1104"/>
      <c r="BK2803" s="1104"/>
      <c r="BL2803" s="1105"/>
    </row>
    <row r="2804" spans="1:80" s="442" customFormat="1" ht="12.75" customHeight="1">
      <c r="A2804" s="257"/>
      <c r="B2804" s="972"/>
      <c r="C2804" s="973"/>
      <c r="D2804" s="974"/>
      <c r="E2804" s="943"/>
      <c r="F2804" s="944"/>
      <c r="G2804" s="944"/>
      <c r="H2804" s="944"/>
      <c r="I2804" s="944"/>
      <c r="J2804" s="944"/>
      <c r="K2804" s="944"/>
      <c r="L2804" s="944"/>
      <c r="M2804" s="944"/>
      <c r="N2804" s="944"/>
      <c r="O2804" s="944"/>
      <c r="P2804" s="944"/>
      <c r="Q2804" s="944"/>
      <c r="R2804" s="944"/>
      <c r="S2804" s="944"/>
      <c r="T2804" s="944"/>
      <c r="U2804" s="944"/>
      <c r="V2804" s="944"/>
      <c r="W2804" s="944"/>
      <c r="X2804" s="944"/>
      <c r="Y2804" s="944"/>
      <c r="Z2804" s="944"/>
      <c r="AA2804" s="944"/>
      <c r="AB2804" s="944"/>
      <c r="AC2804" s="944"/>
      <c r="AD2804" s="944"/>
      <c r="AE2804" s="944"/>
      <c r="AF2804" s="944"/>
      <c r="AG2804" s="944"/>
      <c r="AH2804" s="944"/>
      <c r="AI2804" s="944"/>
      <c r="AJ2804" s="944"/>
      <c r="AK2804" s="944"/>
      <c r="AL2804" s="944"/>
      <c r="AM2804" s="944"/>
      <c r="AN2804" s="944"/>
      <c r="AO2804" s="944"/>
      <c r="AP2804" s="944"/>
      <c r="AQ2804" s="944"/>
      <c r="AR2804" s="944"/>
      <c r="AS2804" s="944"/>
      <c r="AT2804" s="944"/>
      <c r="AU2804" s="944"/>
      <c r="AV2804" s="944"/>
      <c r="AW2804" s="944"/>
      <c r="AX2804" s="944"/>
      <c r="AY2804" s="944"/>
      <c r="AZ2804" s="944"/>
      <c r="BA2804" s="944"/>
      <c r="BB2804" s="944"/>
      <c r="BC2804" s="944"/>
      <c r="BD2804" s="944"/>
      <c r="BE2804" s="944"/>
      <c r="BF2804" s="945"/>
      <c r="BG2804" s="1103"/>
      <c r="BH2804" s="1104"/>
      <c r="BI2804" s="1104"/>
      <c r="BJ2804" s="1104"/>
      <c r="BK2804" s="1104"/>
      <c r="BL2804" s="1105"/>
    </row>
    <row r="2805" spans="1:80" s="16" customFormat="1" ht="12.75" customHeight="1">
      <c r="A2805" s="262"/>
      <c r="B2805" s="969" t="s">
        <v>34</v>
      </c>
      <c r="C2805" s="970"/>
      <c r="D2805" s="971"/>
      <c r="E2805" s="881" t="s">
        <v>219</v>
      </c>
      <c r="F2805" s="882"/>
      <c r="G2805" s="882"/>
      <c r="H2805" s="882"/>
      <c r="I2805" s="882"/>
      <c r="J2805" s="882"/>
      <c r="K2805" s="882"/>
      <c r="L2805" s="882"/>
      <c r="M2805" s="882"/>
      <c r="N2805" s="882"/>
      <c r="O2805" s="882"/>
      <c r="P2805" s="882"/>
      <c r="Q2805" s="882"/>
      <c r="R2805" s="882"/>
      <c r="S2805" s="882"/>
      <c r="T2805" s="882"/>
      <c r="U2805" s="882"/>
      <c r="V2805" s="882"/>
      <c r="W2805" s="882"/>
      <c r="X2805" s="882"/>
      <c r="Y2805" s="882"/>
      <c r="Z2805" s="882"/>
      <c r="AA2805" s="882"/>
      <c r="AB2805" s="882"/>
      <c r="AC2805" s="882"/>
      <c r="AD2805" s="882"/>
      <c r="AE2805" s="882"/>
      <c r="AF2805" s="882"/>
      <c r="AG2805" s="882"/>
      <c r="AH2805" s="882"/>
      <c r="AI2805" s="882"/>
      <c r="AJ2805" s="882"/>
      <c r="AK2805" s="882"/>
      <c r="AL2805" s="882"/>
      <c r="AM2805" s="882"/>
      <c r="AN2805" s="882"/>
      <c r="AO2805" s="882"/>
      <c r="AP2805" s="882"/>
      <c r="AQ2805" s="882"/>
      <c r="AR2805" s="882"/>
      <c r="AS2805" s="882"/>
      <c r="AT2805" s="882"/>
      <c r="AU2805" s="882"/>
      <c r="AV2805" s="882"/>
      <c r="AW2805" s="882"/>
      <c r="AX2805" s="882"/>
      <c r="AY2805" s="882"/>
      <c r="AZ2805" s="882"/>
      <c r="BA2805" s="882"/>
      <c r="BB2805" s="882"/>
      <c r="BC2805" s="882"/>
      <c r="BD2805" s="882"/>
      <c r="BE2805" s="882"/>
      <c r="BF2805" s="891"/>
      <c r="BG2805" s="1115"/>
      <c r="BH2805" s="1116"/>
      <c r="BI2805" s="1116"/>
      <c r="BJ2805" s="1116"/>
      <c r="BK2805" s="1116"/>
      <c r="BL2805" s="1117"/>
    </row>
    <row r="2806" spans="1:80" s="16" customFormat="1" ht="12.75" customHeight="1">
      <c r="A2806" s="262"/>
      <c r="B2806" s="972"/>
      <c r="C2806" s="973"/>
      <c r="D2806" s="974"/>
      <c r="E2806" s="1027"/>
      <c r="F2806" s="886"/>
      <c r="G2806" s="886"/>
      <c r="H2806" s="886"/>
      <c r="I2806" s="886"/>
      <c r="J2806" s="886"/>
      <c r="K2806" s="886"/>
      <c r="L2806" s="886"/>
      <c r="M2806" s="886"/>
      <c r="N2806" s="886"/>
      <c r="O2806" s="886"/>
      <c r="P2806" s="886"/>
      <c r="Q2806" s="886"/>
      <c r="R2806" s="886"/>
      <c r="S2806" s="886"/>
      <c r="T2806" s="886"/>
      <c r="U2806" s="886"/>
      <c r="V2806" s="886"/>
      <c r="W2806" s="886"/>
      <c r="X2806" s="886"/>
      <c r="Y2806" s="886"/>
      <c r="Z2806" s="886"/>
      <c r="AA2806" s="886"/>
      <c r="AB2806" s="886"/>
      <c r="AC2806" s="886"/>
      <c r="AD2806" s="886"/>
      <c r="AE2806" s="886"/>
      <c r="AF2806" s="886"/>
      <c r="AG2806" s="886"/>
      <c r="AH2806" s="886"/>
      <c r="AI2806" s="886"/>
      <c r="AJ2806" s="886"/>
      <c r="AK2806" s="886"/>
      <c r="AL2806" s="886"/>
      <c r="AM2806" s="886"/>
      <c r="AN2806" s="886"/>
      <c r="AO2806" s="886"/>
      <c r="AP2806" s="886"/>
      <c r="AQ2806" s="886"/>
      <c r="AR2806" s="886"/>
      <c r="AS2806" s="886"/>
      <c r="AT2806" s="886"/>
      <c r="AU2806" s="886"/>
      <c r="AV2806" s="886"/>
      <c r="AW2806" s="886"/>
      <c r="AX2806" s="886"/>
      <c r="AY2806" s="886"/>
      <c r="AZ2806" s="886"/>
      <c r="BA2806" s="886"/>
      <c r="BB2806" s="886"/>
      <c r="BC2806" s="886"/>
      <c r="BD2806" s="886"/>
      <c r="BE2806" s="886"/>
      <c r="BF2806" s="919"/>
      <c r="BG2806" s="1118"/>
      <c r="BH2806" s="1119"/>
      <c r="BI2806" s="1119"/>
      <c r="BJ2806" s="1119"/>
      <c r="BK2806" s="1119"/>
      <c r="BL2806" s="1120"/>
    </row>
    <row r="2807" spans="1:80" s="16" customFormat="1" ht="12.75" customHeight="1">
      <c r="A2807" s="262"/>
      <c r="B2807" s="972"/>
      <c r="C2807" s="973"/>
      <c r="D2807" s="974"/>
      <c r="E2807" s="1027"/>
      <c r="F2807" s="886"/>
      <c r="G2807" s="886"/>
      <c r="H2807" s="886"/>
      <c r="I2807" s="886"/>
      <c r="J2807" s="886"/>
      <c r="K2807" s="886"/>
      <c r="L2807" s="886"/>
      <c r="M2807" s="886"/>
      <c r="N2807" s="886"/>
      <c r="O2807" s="886"/>
      <c r="P2807" s="886"/>
      <c r="Q2807" s="886"/>
      <c r="R2807" s="886"/>
      <c r="S2807" s="886"/>
      <c r="T2807" s="886"/>
      <c r="U2807" s="886"/>
      <c r="V2807" s="886"/>
      <c r="W2807" s="886"/>
      <c r="X2807" s="886"/>
      <c r="Y2807" s="886"/>
      <c r="Z2807" s="886"/>
      <c r="AA2807" s="886"/>
      <c r="AB2807" s="886"/>
      <c r="AC2807" s="886"/>
      <c r="AD2807" s="886"/>
      <c r="AE2807" s="886"/>
      <c r="AF2807" s="886"/>
      <c r="AG2807" s="886"/>
      <c r="AH2807" s="886"/>
      <c r="AI2807" s="886"/>
      <c r="AJ2807" s="886"/>
      <c r="AK2807" s="886"/>
      <c r="AL2807" s="886"/>
      <c r="AM2807" s="886"/>
      <c r="AN2807" s="886"/>
      <c r="AO2807" s="886"/>
      <c r="AP2807" s="886"/>
      <c r="AQ2807" s="886"/>
      <c r="AR2807" s="886"/>
      <c r="AS2807" s="886"/>
      <c r="AT2807" s="886"/>
      <c r="AU2807" s="886"/>
      <c r="AV2807" s="886"/>
      <c r="AW2807" s="886"/>
      <c r="AX2807" s="886"/>
      <c r="AY2807" s="886"/>
      <c r="AZ2807" s="886"/>
      <c r="BA2807" s="886"/>
      <c r="BB2807" s="886"/>
      <c r="BC2807" s="886"/>
      <c r="BD2807" s="886"/>
      <c r="BE2807" s="886"/>
      <c r="BF2807" s="919"/>
      <c r="BG2807" s="1118"/>
      <c r="BH2807" s="1119"/>
      <c r="BI2807" s="1119"/>
      <c r="BJ2807" s="1119"/>
      <c r="BK2807" s="1119"/>
      <c r="BL2807" s="1120"/>
    </row>
    <row r="2808" spans="1:80" s="16" customFormat="1" ht="12.75" customHeight="1">
      <c r="A2808" s="262"/>
      <c r="B2808" s="972"/>
      <c r="C2808" s="973"/>
      <c r="D2808" s="974"/>
      <c r="E2808" s="917" t="s">
        <v>1</v>
      </c>
      <c r="F2808" s="918"/>
      <c r="G2808" s="886" t="s">
        <v>279</v>
      </c>
      <c r="H2808" s="886"/>
      <c r="I2808" s="886"/>
      <c r="J2808" s="886"/>
      <c r="K2808" s="886"/>
      <c r="L2808" s="886"/>
      <c r="M2808" s="886"/>
      <c r="N2808" s="886"/>
      <c r="O2808" s="886"/>
      <c r="P2808" s="886"/>
      <c r="Q2808" s="886"/>
      <c r="R2808" s="886"/>
      <c r="S2808" s="886"/>
      <c r="T2808" s="886"/>
      <c r="U2808" s="886"/>
      <c r="V2808" s="886"/>
      <c r="W2808" s="886"/>
      <c r="X2808" s="886"/>
      <c r="Y2808" s="886"/>
      <c r="Z2808" s="886"/>
      <c r="AA2808" s="886"/>
      <c r="AB2808" s="886"/>
      <c r="AC2808" s="886"/>
      <c r="AD2808" s="886"/>
      <c r="AE2808" s="886"/>
      <c r="AF2808" s="886"/>
      <c r="AG2808" s="886"/>
      <c r="AH2808" s="886"/>
      <c r="AI2808" s="886"/>
      <c r="AJ2808" s="886"/>
      <c r="AK2808" s="886"/>
      <c r="AL2808" s="886"/>
      <c r="AM2808" s="886"/>
      <c r="AN2808" s="886"/>
      <c r="AO2808" s="886"/>
      <c r="AP2808" s="886"/>
      <c r="AQ2808" s="886"/>
      <c r="AR2808" s="886"/>
      <c r="AS2808" s="886"/>
      <c r="AT2808" s="886"/>
      <c r="AU2808" s="886"/>
      <c r="AV2808" s="886"/>
      <c r="AW2808" s="886"/>
      <c r="AX2808" s="886"/>
      <c r="AY2808" s="886"/>
      <c r="AZ2808" s="886"/>
      <c r="BA2808" s="886"/>
      <c r="BB2808" s="886"/>
      <c r="BC2808" s="886"/>
      <c r="BD2808" s="886"/>
      <c r="BE2808" s="886"/>
      <c r="BF2808" s="919"/>
      <c r="BG2808" s="1118"/>
      <c r="BH2808" s="1119"/>
      <c r="BI2808" s="1119"/>
      <c r="BJ2808" s="1119"/>
      <c r="BK2808" s="1119"/>
      <c r="BL2808" s="1120"/>
    </row>
    <row r="2809" spans="1:80" s="16" customFormat="1" ht="7.5" customHeight="1">
      <c r="A2809" s="262"/>
      <c r="B2809" s="975"/>
      <c r="C2809" s="976"/>
      <c r="D2809" s="977"/>
      <c r="E2809" s="280"/>
      <c r="F2809" s="281"/>
      <c r="G2809" s="281"/>
      <c r="H2809" s="281"/>
      <c r="I2809" s="281"/>
      <c r="J2809" s="281"/>
      <c r="K2809" s="281"/>
      <c r="L2809" s="281"/>
      <c r="M2809" s="281"/>
      <c r="N2809" s="281"/>
      <c r="O2809" s="281"/>
      <c r="P2809" s="281"/>
      <c r="Q2809" s="281"/>
      <c r="R2809" s="281"/>
      <c r="S2809" s="281"/>
      <c r="T2809" s="281"/>
      <c r="U2809" s="281"/>
      <c r="V2809" s="281"/>
      <c r="W2809" s="281"/>
      <c r="X2809" s="281"/>
      <c r="Y2809" s="281"/>
      <c r="Z2809" s="281"/>
      <c r="AA2809" s="281"/>
      <c r="AB2809" s="281"/>
      <c r="AC2809" s="281"/>
      <c r="AD2809" s="281"/>
      <c r="AE2809" s="281"/>
      <c r="AF2809" s="281"/>
      <c r="AG2809" s="281"/>
      <c r="AH2809" s="281"/>
      <c r="AI2809" s="281"/>
      <c r="AJ2809" s="281"/>
      <c r="AK2809" s="281"/>
      <c r="AL2809" s="281"/>
      <c r="AM2809" s="281"/>
      <c r="AN2809" s="281"/>
      <c r="AO2809" s="281"/>
      <c r="AP2809" s="281"/>
      <c r="AQ2809" s="281"/>
      <c r="AR2809" s="281"/>
      <c r="AS2809" s="281"/>
      <c r="AT2809" s="281"/>
      <c r="AU2809" s="281"/>
      <c r="AV2809" s="281"/>
      <c r="AW2809" s="281"/>
      <c r="AX2809" s="281"/>
      <c r="AY2809" s="281"/>
      <c r="AZ2809" s="281"/>
      <c r="BA2809" s="281"/>
      <c r="BB2809" s="281"/>
      <c r="BC2809" s="281"/>
      <c r="BD2809" s="281"/>
      <c r="BE2809" s="281"/>
      <c r="BF2809" s="282"/>
      <c r="BG2809" s="1167"/>
      <c r="BH2809" s="1168"/>
      <c r="BI2809" s="1168"/>
      <c r="BJ2809" s="1168"/>
      <c r="BK2809" s="1168"/>
      <c r="BL2809" s="1169"/>
    </row>
    <row r="2810" spans="1:80" s="8" customFormat="1" ht="12.75" customHeight="1">
      <c r="A2810" s="266"/>
      <c r="B2810" s="9"/>
      <c r="C2810" s="9"/>
      <c r="D2810" s="9"/>
      <c r="E2810" s="9"/>
      <c r="F2810" s="9"/>
      <c r="G2810" s="9"/>
      <c r="H2810" s="9"/>
      <c r="I2810" s="9"/>
      <c r="J2810" s="9"/>
      <c r="K2810" s="9"/>
      <c r="L2810" s="9"/>
      <c r="M2810" s="9"/>
      <c r="N2810" s="9"/>
      <c r="O2810" s="9"/>
      <c r="P2810" s="9"/>
      <c r="Q2810" s="9"/>
      <c r="R2810" s="9"/>
      <c r="S2810" s="9"/>
      <c r="BG2810" s="449"/>
      <c r="BH2810" s="449"/>
      <c r="BI2810" s="449"/>
      <c r="BJ2810" s="449"/>
      <c r="BK2810" s="449"/>
      <c r="BL2810" s="449"/>
    </row>
    <row r="2811" spans="1:80" s="8" customFormat="1" ht="21">
      <c r="A2811" s="266"/>
      <c r="B2811" s="9"/>
      <c r="C2811" s="9"/>
      <c r="D2811" s="7"/>
      <c r="E2811" s="7"/>
      <c r="F2811" s="7"/>
      <c r="G2811" s="7"/>
      <c r="H2811" s="7"/>
      <c r="I2811" s="7"/>
      <c r="J2811" s="7"/>
      <c r="K2811" s="7"/>
      <c r="L2811" s="7"/>
      <c r="M2811" s="9"/>
      <c r="N2811" s="9"/>
      <c r="O2811" s="9"/>
      <c r="P2811" s="9"/>
      <c r="Q2811" s="9"/>
      <c r="R2811" s="9"/>
      <c r="S2811" s="9"/>
      <c r="BG2811" s="102"/>
      <c r="BH2811" s="102"/>
      <c r="BI2811" s="102"/>
      <c r="BJ2811" s="102"/>
      <c r="BK2811" s="102"/>
      <c r="BL2811" s="102"/>
      <c r="BM2811" s="136"/>
      <c r="BN2811" s="136"/>
      <c r="BO2811" s="136"/>
      <c r="BP2811" s="136"/>
      <c r="BQ2811" s="136"/>
      <c r="BR2811" s="136"/>
      <c r="BS2811" s="136"/>
      <c r="BT2811" s="136"/>
      <c r="BU2811" s="136"/>
      <c r="BV2811" s="136"/>
      <c r="BW2811" s="136"/>
      <c r="BX2811" s="136"/>
      <c r="BY2811" s="136"/>
      <c r="BZ2811" s="136"/>
      <c r="CA2811" s="136"/>
      <c r="CB2811" s="136"/>
    </row>
    <row r="2812" spans="1:80" s="8" customFormat="1" ht="21">
      <c r="A2812" s="266"/>
      <c r="B2812" s="9"/>
      <c r="C2812" s="9"/>
      <c r="D2812" s="7"/>
      <c r="E2812" s="7"/>
      <c r="F2812" s="7"/>
      <c r="G2812" s="7"/>
      <c r="H2812" s="7"/>
      <c r="I2812" s="7"/>
      <c r="J2812" s="7"/>
      <c r="K2812" s="7"/>
      <c r="L2812" s="7"/>
      <c r="M2812" s="9"/>
      <c r="N2812" s="9"/>
      <c r="O2812" s="9"/>
      <c r="P2812" s="9"/>
      <c r="Q2812" s="9"/>
      <c r="R2812" s="9"/>
      <c r="S2812" s="9"/>
      <c r="BG2812" s="102"/>
      <c r="BH2812" s="102"/>
      <c r="BI2812" s="102"/>
      <c r="BJ2812" s="102"/>
      <c r="BK2812" s="102"/>
      <c r="BL2812" s="102"/>
      <c r="BM2812" s="136"/>
      <c r="BN2812" s="136"/>
      <c r="BO2812" s="136"/>
      <c r="BP2812" s="136"/>
      <c r="BQ2812" s="136"/>
      <c r="BR2812" s="136"/>
      <c r="BS2812" s="136"/>
      <c r="BT2812" s="136"/>
      <c r="BU2812" s="136"/>
      <c r="BV2812" s="136"/>
      <c r="BW2812" s="136"/>
      <c r="BX2812" s="136"/>
      <c r="BY2812" s="136"/>
      <c r="BZ2812" s="136"/>
      <c r="CA2812" s="136"/>
      <c r="CB2812" s="136"/>
    </row>
    <row r="2813" spans="1:80" s="8" customFormat="1" ht="15.6" customHeight="1">
      <c r="A2813" s="266"/>
      <c r="B2813" s="9"/>
      <c r="C2813" s="9"/>
      <c r="D2813" s="9"/>
      <c r="E2813" s="9"/>
      <c r="F2813" s="9"/>
      <c r="G2813" s="9"/>
      <c r="H2813" s="9"/>
      <c r="I2813" s="9"/>
      <c r="J2813" s="9"/>
      <c r="K2813" s="9"/>
      <c r="L2813" s="9"/>
      <c r="M2813" s="9"/>
      <c r="N2813" s="9"/>
      <c r="O2813" s="9"/>
      <c r="P2813" s="9"/>
      <c r="Q2813" s="9"/>
      <c r="R2813" s="9"/>
      <c r="S2813" s="9"/>
      <c r="BG2813" s="102"/>
      <c r="BH2813" s="102"/>
      <c r="BI2813" s="102"/>
      <c r="BJ2813" s="102"/>
      <c r="BK2813" s="102"/>
      <c r="BL2813" s="102"/>
      <c r="BM2813" s="136"/>
      <c r="BN2813" s="136"/>
      <c r="BO2813" s="136"/>
      <c r="BP2813" s="136"/>
      <c r="BQ2813" s="136"/>
      <c r="BR2813" s="136"/>
      <c r="BS2813" s="136"/>
      <c r="BT2813" s="136"/>
      <c r="BU2813" s="136"/>
      <c r="BV2813" s="136"/>
      <c r="BW2813" s="136"/>
      <c r="BX2813" s="136"/>
      <c r="BY2813" s="136"/>
      <c r="BZ2813" s="136"/>
      <c r="CA2813" s="136"/>
      <c r="CB2813" s="136"/>
    </row>
    <row r="2814" spans="1:80" s="8" customFormat="1" ht="21">
      <c r="A2814" s="269"/>
      <c r="B2814" s="146"/>
      <c r="C2814" s="146"/>
      <c r="D2814" s="9"/>
      <c r="E2814" s="9"/>
      <c r="F2814" s="9"/>
      <c r="G2814" s="9"/>
      <c r="H2814" s="9"/>
      <c r="I2814" s="9"/>
      <c r="J2814" s="9"/>
      <c r="K2814" s="9"/>
      <c r="L2814" s="9"/>
      <c r="M2814" s="9"/>
      <c r="N2814" s="9"/>
      <c r="O2814" s="9"/>
      <c r="P2814" s="9"/>
      <c r="Q2814" s="9"/>
      <c r="R2814" s="9"/>
      <c r="S2814" s="9"/>
      <c r="BG2814" s="102"/>
      <c r="BH2814" s="102"/>
      <c r="BI2814" s="102"/>
      <c r="BJ2814" s="102"/>
      <c r="BK2814" s="102"/>
      <c r="BL2814" s="102"/>
      <c r="BM2814" s="136"/>
      <c r="BN2814" s="136"/>
      <c r="BO2814" s="136"/>
      <c r="BP2814" s="136"/>
      <c r="BQ2814" s="136"/>
      <c r="BR2814" s="136"/>
      <c r="BS2814" s="136"/>
      <c r="BT2814" s="136"/>
      <c r="BU2814" s="136"/>
      <c r="BV2814" s="136"/>
      <c r="BW2814" s="136"/>
      <c r="BX2814" s="136"/>
      <c r="BY2814" s="136"/>
      <c r="BZ2814" s="136"/>
      <c r="CA2814" s="136"/>
      <c r="CB2814" s="136"/>
    </row>
    <row r="2815" spans="1:80" s="8" customFormat="1" ht="21">
      <c r="A2815" s="270"/>
      <c r="BG2815" s="147"/>
      <c r="BH2815" s="147"/>
      <c r="BI2815" s="147"/>
      <c r="BJ2815" s="147"/>
      <c r="BK2815" s="147"/>
      <c r="BL2815" s="147"/>
      <c r="BM2815" s="136"/>
      <c r="BN2815" s="136"/>
      <c r="BO2815" s="136"/>
      <c r="BP2815" s="136"/>
      <c r="BQ2815" s="136"/>
      <c r="BR2815" s="136"/>
      <c r="BS2815" s="136"/>
      <c r="BT2815" s="136"/>
      <c r="BU2815" s="136"/>
      <c r="BV2815" s="136"/>
      <c r="BW2815" s="136"/>
      <c r="BX2815" s="136"/>
      <c r="BY2815" s="136"/>
      <c r="BZ2815" s="136"/>
      <c r="CA2815" s="136"/>
      <c r="CB2815" s="136"/>
    </row>
    <row r="2816" spans="1:80" s="8" customFormat="1" ht="21">
      <c r="A2816" s="270"/>
      <c r="BG2816" s="147"/>
      <c r="BH2816" s="147"/>
      <c r="BI2816" s="147"/>
      <c r="BJ2816" s="147"/>
      <c r="BK2816" s="147"/>
      <c r="BL2816" s="147"/>
      <c r="BM2816" s="136"/>
      <c r="BN2816" s="136"/>
      <c r="BO2816" s="136"/>
      <c r="BP2816" s="136"/>
      <c r="BQ2816" s="136"/>
      <c r="BR2816" s="136"/>
      <c r="BS2816" s="136"/>
      <c r="BT2816" s="136"/>
      <c r="BU2816" s="136"/>
      <c r="BV2816" s="136"/>
      <c r="BW2816" s="136"/>
      <c r="BX2816" s="136"/>
      <c r="BY2816" s="136"/>
      <c r="BZ2816" s="136"/>
      <c r="CA2816" s="136"/>
      <c r="CB2816" s="136"/>
    </row>
    <row r="2817" spans="1:80" s="8" customFormat="1" ht="24.4" customHeight="1">
      <c r="A2817" s="270"/>
      <c r="BG2817" s="147"/>
      <c r="BH2817" s="147"/>
      <c r="BI2817" s="147"/>
      <c r="BJ2817" s="147"/>
      <c r="BK2817" s="147"/>
      <c r="BL2817" s="147"/>
      <c r="BM2817" s="136"/>
      <c r="BN2817" s="136"/>
      <c r="BO2817" s="136"/>
      <c r="BP2817" s="136"/>
      <c r="BQ2817" s="136"/>
      <c r="BR2817" s="136"/>
      <c r="BS2817" s="136"/>
      <c r="BT2817" s="136"/>
      <c r="BU2817" s="136"/>
      <c r="BV2817" s="136"/>
      <c r="BW2817" s="136"/>
      <c r="BX2817" s="136"/>
      <c r="BY2817" s="136"/>
      <c r="BZ2817" s="136"/>
      <c r="CA2817" s="136"/>
      <c r="CB2817" s="136"/>
    </row>
    <row r="2818" spans="1:80" s="8" customFormat="1" ht="21">
      <c r="A2818" s="270"/>
      <c r="BG2818" s="147"/>
      <c r="BH2818" s="147"/>
      <c r="BI2818" s="147"/>
      <c r="BJ2818" s="147"/>
      <c r="BK2818" s="147"/>
      <c r="BL2818" s="147"/>
      <c r="BM2818" s="136"/>
      <c r="BN2818" s="136"/>
      <c r="BO2818" s="136"/>
      <c r="BP2818" s="136"/>
      <c r="BQ2818" s="136"/>
      <c r="BR2818" s="136"/>
      <c r="BS2818" s="136"/>
      <c r="BT2818" s="136"/>
      <c r="BU2818" s="136"/>
      <c r="BV2818" s="136"/>
      <c r="BW2818" s="136"/>
      <c r="BX2818" s="136"/>
      <c r="BY2818" s="136"/>
      <c r="BZ2818" s="136"/>
      <c r="CA2818" s="136"/>
      <c r="CB2818" s="136"/>
    </row>
    <row r="2819" spans="1:80" s="8" customFormat="1" ht="21">
      <c r="A2819" s="270"/>
      <c r="BG2819" s="147"/>
      <c r="BH2819" s="147"/>
      <c r="BI2819" s="147"/>
      <c r="BJ2819" s="147"/>
      <c r="BK2819" s="147"/>
      <c r="BL2819" s="147"/>
      <c r="BM2819" s="136"/>
      <c r="BN2819" s="136"/>
      <c r="BO2819" s="136"/>
      <c r="BP2819" s="136"/>
      <c r="BQ2819" s="136"/>
      <c r="BR2819" s="136"/>
      <c r="BS2819" s="136"/>
      <c r="BT2819" s="136"/>
      <c r="BU2819" s="136"/>
      <c r="BV2819" s="136"/>
      <c r="BW2819" s="136"/>
      <c r="BX2819" s="136"/>
      <c r="BY2819" s="136"/>
      <c r="BZ2819" s="136"/>
      <c r="CA2819" s="136"/>
      <c r="CB2819" s="136"/>
    </row>
    <row r="2820" spans="1:80" s="8" customFormat="1" ht="21">
      <c r="A2820" s="270"/>
      <c r="BG2820" s="147"/>
      <c r="BH2820" s="147"/>
      <c r="BI2820" s="147"/>
      <c r="BJ2820" s="147"/>
      <c r="BK2820" s="147"/>
      <c r="BL2820" s="147"/>
      <c r="BM2820" s="136"/>
      <c r="BN2820" s="136"/>
      <c r="BO2820" s="136"/>
      <c r="BP2820" s="136"/>
      <c r="BQ2820" s="136"/>
      <c r="BR2820" s="136"/>
      <c r="BS2820" s="136"/>
      <c r="BT2820" s="136"/>
      <c r="BU2820" s="136"/>
      <c r="BV2820" s="136"/>
      <c r="BW2820" s="136"/>
      <c r="BX2820" s="136"/>
      <c r="BY2820" s="136"/>
      <c r="BZ2820" s="136"/>
      <c r="CA2820" s="136"/>
      <c r="CB2820" s="136"/>
    </row>
    <row r="2821" spans="1:80" s="8" customFormat="1" ht="21">
      <c r="A2821" s="270"/>
      <c r="BG2821" s="147"/>
      <c r="BH2821" s="147"/>
      <c r="BI2821" s="147"/>
      <c r="BJ2821" s="147"/>
      <c r="BK2821" s="147"/>
      <c r="BL2821" s="147"/>
      <c r="BM2821" s="136"/>
      <c r="BN2821" s="136"/>
      <c r="BO2821" s="136"/>
      <c r="BP2821" s="136"/>
      <c r="BQ2821" s="136"/>
      <c r="BR2821" s="136"/>
      <c r="BS2821" s="136"/>
      <c r="BT2821" s="136"/>
      <c r="BU2821" s="136"/>
      <c r="BV2821" s="136"/>
      <c r="BW2821" s="136"/>
      <c r="BX2821" s="136"/>
      <c r="BY2821" s="136"/>
      <c r="BZ2821" s="136"/>
      <c r="CA2821" s="136"/>
      <c r="CB2821" s="136"/>
    </row>
    <row r="2822" spans="1:80" s="8" customFormat="1" ht="21">
      <c r="A2822" s="270"/>
      <c r="BG2822" s="147"/>
      <c r="BH2822" s="147"/>
      <c r="BI2822" s="147"/>
      <c r="BJ2822" s="147"/>
      <c r="BK2822" s="147"/>
      <c r="BL2822" s="147"/>
      <c r="BM2822" s="136"/>
      <c r="BN2822" s="136"/>
      <c r="BO2822" s="136"/>
      <c r="BP2822" s="136"/>
      <c r="BQ2822" s="136"/>
      <c r="BR2822" s="136"/>
      <c r="BS2822" s="136"/>
      <c r="BT2822" s="136"/>
      <c r="BU2822" s="136"/>
      <c r="BV2822" s="136"/>
      <c r="BW2822" s="136"/>
      <c r="BX2822" s="136"/>
      <c r="BY2822" s="136"/>
      <c r="BZ2822" s="136"/>
      <c r="CA2822" s="136"/>
      <c r="CB2822" s="136"/>
    </row>
    <row r="2823" spans="1:80" s="8" customFormat="1" ht="21">
      <c r="A2823" s="270"/>
      <c r="BG2823" s="147"/>
      <c r="BH2823" s="147"/>
      <c r="BI2823" s="147"/>
      <c r="BJ2823" s="147"/>
      <c r="BK2823" s="147"/>
      <c r="BL2823" s="147"/>
      <c r="BM2823" s="136"/>
      <c r="BN2823" s="136"/>
      <c r="BO2823" s="136"/>
      <c r="BP2823" s="136"/>
      <c r="BQ2823" s="136"/>
      <c r="BR2823" s="136"/>
      <c r="BS2823" s="136"/>
      <c r="BT2823" s="136"/>
      <c r="BU2823" s="136"/>
      <c r="BV2823" s="136"/>
      <c r="BW2823" s="136"/>
      <c r="BX2823" s="136"/>
      <c r="BY2823" s="136"/>
      <c r="BZ2823" s="136"/>
      <c r="CA2823" s="136"/>
      <c r="CB2823" s="136"/>
    </row>
    <row r="2824" spans="1:80" s="8" customFormat="1" ht="21">
      <c r="A2824" s="270"/>
      <c r="BG2824" s="147"/>
      <c r="BH2824" s="147"/>
      <c r="BI2824" s="147"/>
      <c r="BJ2824" s="147"/>
      <c r="BK2824" s="147"/>
      <c r="BL2824" s="147"/>
      <c r="BM2824" s="136"/>
      <c r="BN2824" s="136"/>
      <c r="BO2824" s="136"/>
      <c r="BP2824" s="136"/>
      <c r="BQ2824" s="136"/>
      <c r="BR2824" s="136"/>
      <c r="BS2824" s="136"/>
      <c r="BT2824" s="136"/>
      <c r="BU2824" s="136"/>
      <c r="BV2824" s="136"/>
      <c r="BW2824" s="136"/>
      <c r="BX2824" s="136"/>
      <c r="BY2824" s="136"/>
      <c r="BZ2824" s="136"/>
      <c r="CA2824" s="136"/>
      <c r="CB2824" s="136"/>
    </row>
    <row r="2825" spans="1:80" s="8" customFormat="1" ht="21">
      <c r="A2825" s="270"/>
      <c r="BG2825" s="147"/>
      <c r="BH2825" s="147"/>
      <c r="BI2825" s="147"/>
      <c r="BJ2825" s="147"/>
      <c r="BK2825" s="147"/>
      <c r="BL2825" s="147"/>
      <c r="BM2825" s="136"/>
      <c r="BN2825" s="136"/>
      <c r="BO2825" s="136"/>
      <c r="BP2825" s="136"/>
      <c r="BQ2825" s="136"/>
      <c r="BR2825" s="136"/>
      <c r="BS2825" s="136"/>
      <c r="BT2825" s="136"/>
      <c r="BU2825" s="136"/>
      <c r="BV2825" s="136"/>
      <c r="BW2825" s="136"/>
      <c r="BX2825" s="136"/>
      <c r="BY2825" s="136"/>
      <c r="BZ2825" s="136"/>
      <c r="CA2825" s="136"/>
      <c r="CB2825" s="136"/>
    </row>
    <row r="2826" spans="1:80" s="8" customFormat="1" ht="21">
      <c r="A2826" s="270"/>
      <c r="BG2826" s="147"/>
      <c r="BH2826" s="147"/>
      <c r="BI2826" s="147"/>
      <c r="BJ2826" s="147"/>
      <c r="BK2826" s="147"/>
      <c r="BL2826" s="147"/>
      <c r="BM2826" s="136"/>
      <c r="BN2826" s="136"/>
      <c r="BO2826" s="136"/>
      <c r="BP2826" s="136"/>
      <c r="BQ2826" s="136"/>
      <c r="BR2826" s="136"/>
      <c r="BS2826" s="136"/>
      <c r="BT2826" s="136"/>
      <c r="BU2826" s="136"/>
      <c r="BV2826" s="136"/>
      <c r="BW2826" s="136"/>
      <c r="BX2826" s="136"/>
      <c r="BY2826" s="136"/>
      <c r="BZ2826" s="136"/>
      <c r="CA2826" s="136"/>
      <c r="CB2826" s="136"/>
    </row>
    <row r="2827" spans="1:80" s="135" customFormat="1" ht="21">
      <c r="A2827" s="271"/>
      <c r="BG2827" s="147"/>
      <c r="BH2827" s="147"/>
      <c r="BI2827" s="147"/>
      <c r="BJ2827" s="147"/>
      <c r="BK2827" s="147"/>
      <c r="BL2827" s="147"/>
      <c r="BM2827" s="134"/>
      <c r="BN2827" s="134"/>
      <c r="BO2827" s="134"/>
      <c r="BP2827" s="134"/>
      <c r="BQ2827" s="134"/>
      <c r="BR2827" s="134"/>
      <c r="BS2827" s="134"/>
      <c r="BT2827" s="134"/>
      <c r="BU2827" s="134"/>
      <c r="BV2827" s="134"/>
      <c r="BW2827" s="134"/>
      <c r="BX2827" s="134"/>
      <c r="BY2827" s="134"/>
      <c r="BZ2827" s="134"/>
      <c r="CA2827" s="134"/>
      <c r="CB2827" s="134"/>
    </row>
    <row r="2828" spans="1:80" s="135" customFormat="1" ht="15.6" customHeight="1">
      <c r="A2828" s="271"/>
      <c r="BG2828" s="147"/>
      <c r="BH2828" s="147"/>
      <c r="BI2828" s="147"/>
      <c r="BJ2828" s="147"/>
      <c r="BK2828" s="147"/>
      <c r="BL2828" s="147"/>
      <c r="BM2828" s="134"/>
      <c r="BN2828" s="134"/>
      <c r="BO2828" s="134"/>
      <c r="BP2828" s="134"/>
      <c r="BQ2828" s="134"/>
      <c r="BR2828" s="134"/>
      <c r="BS2828" s="134"/>
      <c r="BT2828" s="134"/>
      <c r="BU2828" s="134"/>
      <c r="BV2828" s="134"/>
      <c r="BW2828" s="134"/>
      <c r="BX2828" s="134"/>
      <c r="BY2828" s="134"/>
      <c r="BZ2828" s="134"/>
      <c r="CA2828" s="134"/>
      <c r="CB2828" s="134"/>
    </row>
    <row r="2829" spans="1:80" s="135" customFormat="1" ht="21">
      <c r="A2829" s="271"/>
      <c r="BG2829" s="147"/>
      <c r="BH2829" s="147"/>
      <c r="BI2829" s="147"/>
      <c r="BJ2829" s="147"/>
      <c r="BK2829" s="147"/>
      <c r="BL2829" s="147"/>
      <c r="BM2829" s="134"/>
      <c r="BN2829" s="134"/>
      <c r="BO2829" s="134"/>
      <c r="BP2829" s="134"/>
      <c r="BQ2829" s="134"/>
      <c r="BR2829" s="134"/>
      <c r="BS2829" s="134"/>
      <c r="BT2829" s="134"/>
      <c r="BU2829" s="134"/>
      <c r="BV2829" s="134"/>
      <c r="BW2829" s="134"/>
      <c r="BX2829" s="134"/>
      <c r="BY2829" s="134"/>
      <c r="BZ2829" s="134"/>
      <c r="CA2829" s="134"/>
      <c r="CB2829" s="134"/>
    </row>
    <row r="2830" spans="1:80" s="135" customFormat="1" ht="21">
      <c r="A2830" s="271"/>
      <c r="BG2830" s="147"/>
      <c r="BH2830" s="147"/>
      <c r="BI2830" s="147"/>
      <c r="BJ2830" s="147"/>
      <c r="BK2830" s="147"/>
      <c r="BL2830" s="147"/>
      <c r="BM2830" s="134"/>
      <c r="BN2830" s="134"/>
      <c r="BO2830" s="134"/>
      <c r="BP2830" s="134"/>
      <c r="BQ2830" s="134"/>
      <c r="BR2830" s="134"/>
      <c r="BS2830" s="134"/>
      <c r="BT2830" s="134"/>
      <c r="BU2830" s="134"/>
      <c r="BV2830" s="134"/>
      <c r="BW2830" s="134"/>
      <c r="BX2830" s="134"/>
      <c r="BY2830" s="134"/>
      <c r="BZ2830" s="134"/>
      <c r="CA2830" s="134"/>
      <c r="CB2830" s="134"/>
    </row>
    <row r="2831" spans="1:80" s="135" customFormat="1" ht="21">
      <c r="A2831" s="271"/>
      <c r="BG2831" s="147"/>
      <c r="BH2831" s="147"/>
      <c r="BI2831" s="147"/>
      <c r="BJ2831" s="147"/>
      <c r="BK2831" s="147"/>
      <c r="BL2831" s="147"/>
      <c r="BM2831" s="134"/>
      <c r="BN2831" s="134"/>
      <c r="BO2831" s="134"/>
      <c r="BP2831" s="134"/>
      <c r="BQ2831" s="134"/>
      <c r="BR2831" s="134"/>
      <c r="BS2831" s="134"/>
      <c r="BT2831" s="134"/>
      <c r="BU2831" s="134"/>
      <c r="BV2831" s="134"/>
      <c r="BW2831" s="134"/>
      <c r="BX2831" s="134"/>
      <c r="BY2831" s="134"/>
      <c r="BZ2831" s="134"/>
      <c r="CA2831" s="134"/>
      <c r="CB2831" s="134"/>
    </row>
    <row r="2832" spans="1:80" s="135" customFormat="1" ht="12.95" customHeight="1">
      <c r="A2832" s="271"/>
      <c r="BG2832" s="147"/>
      <c r="BH2832" s="147"/>
      <c r="BI2832" s="147"/>
      <c r="BJ2832" s="147"/>
      <c r="BK2832" s="147"/>
      <c r="BL2832" s="147"/>
      <c r="BM2832" s="134"/>
      <c r="BN2832" s="134"/>
      <c r="BO2832" s="134"/>
      <c r="BP2832" s="134"/>
      <c r="BQ2832" s="134"/>
      <c r="BR2832" s="134"/>
      <c r="BS2832" s="134"/>
      <c r="BT2832" s="134"/>
      <c r="BU2832" s="134"/>
      <c r="BV2832" s="134"/>
      <c r="BW2832" s="134"/>
      <c r="BX2832" s="134"/>
      <c r="BY2832" s="134"/>
      <c r="BZ2832" s="134"/>
      <c r="CA2832" s="134"/>
      <c r="CB2832" s="134"/>
    </row>
    <row r="2833" spans="1:80" s="135" customFormat="1" ht="21">
      <c r="A2833" s="271"/>
      <c r="BG2833" s="147"/>
      <c r="BH2833" s="147"/>
      <c r="BI2833" s="147"/>
      <c r="BJ2833" s="147"/>
      <c r="BK2833" s="147"/>
      <c r="BL2833" s="147"/>
      <c r="BM2833" s="134"/>
      <c r="BN2833" s="134"/>
      <c r="BO2833" s="134"/>
      <c r="BP2833" s="134"/>
      <c r="BQ2833" s="134"/>
      <c r="BR2833" s="134"/>
      <c r="BS2833" s="134"/>
      <c r="BT2833" s="134"/>
      <c r="BU2833" s="134"/>
      <c r="BV2833" s="134"/>
      <c r="BW2833" s="134"/>
      <c r="BX2833" s="134"/>
      <c r="BY2833" s="134"/>
      <c r="BZ2833" s="134"/>
      <c r="CA2833" s="134"/>
      <c r="CB2833" s="134"/>
    </row>
    <row r="2834" spans="1:80" s="135" customFormat="1" ht="21">
      <c r="A2834" s="271"/>
      <c r="BG2834" s="147"/>
      <c r="BH2834" s="147"/>
      <c r="BI2834" s="147"/>
      <c r="BJ2834" s="147"/>
      <c r="BK2834" s="147"/>
      <c r="BL2834" s="147"/>
      <c r="BM2834" s="134"/>
      <c r="BN2834" s="134"/>
      <c r="BO2834" s="134"/>
      <c r="BP2834" s="134"/>
      <c r="BQ2834" s="134"/>
      <c r="BR2834" s="134"/>
      <c r="BS2834" s="134"/>
      <c r="BT2834" s="134"/>
      <c r="BU2834" s="134"/>
      <c r="BV2834" s="134"/>
      <c r="BW2834" s="134"/>
      <c r="BX2834" s="134"/>
      <c r="BY2834" s="134"/>
      <c r="BZ2834" s="134"/>
      <c r="CA2834" s="134"/>
      <c r="CB2834" s="134"/>
    </row>
    <row r="2835" spans="1:80" s="135" customFormat="1" ht="23.45" customHeight="1">
      <c r="A2835" s="271"/>
      <c r="BG2835" s="147"/>
      <c r="BH2835" s="147"/>
      <c r="BI2835" s="147"/>
      <c r="BJ2835" s="147"/>
      <c r="BK2835" s="147"/>
      <c r="BL2835" s="147"/>
      <c r="BM2835" s="134"/>
      <c r="BN2835" s="134"/>
      <c r="BO2835" s="134"/>
      <c r="BP2835" s="134"/>
      <c r="BQ2835" s="134"/>
      <c r="BR2835" s="134"/>
      <c r="BS2835" s="134"/>
      <c r="BT2835" s="134"/>
      <c r="BU2835" s="134"/>
      <c r="BV2835" s="134"/>
      <c r="BW2835" s="134"/>
      <c r="BX2835" s="134"/>
      <c r="BY2835" s="134"/>
      <c r="BZ2835" s="134"/>
      <c r="CA2835" s="134"/>
      <c r="CB2835" s="134"/>
    </row>
    <row r="2836" spans="1:80" s="135" customFormat="1" ht="21">
      <c r="A2836" s="271"/>
      <c r="BG2836" s="147"/>
      <c r="BH2836" s="147"/>
      <c r="BI2836" s="147"/>
      <c r="BJ2836" s="147"/>
      <c r="BK2836" s="147"/>
      <c r="BL2836" s="147"/>
      <c r="BM2836" s="134"/>
      <c r="BN2836" s="134"/>
      <c r="BO2836" s="134"/>
      <c r="BP2836" s="134"/>
      <c r="BQ2836" s="134"/>
      <c r="BR2836" s="134"/>
      <c r="BS2836" s="134"/>
      <c r="BT2836" s="134"/>
      <c r="BU2836" s="134"/>
      <c r="BV2836" s="134"/>
      <c r="BW2836" s="134"/>
      <c r="BX2836" s="134"/>
      <c r="BY2836" s="134"/>
      <c r="BZ2836" s="134"/>
      <c r="CA2836" s="134"/>
      <c r="CB2836" s="134"/>
    </row>
    <row r="2837" spans="1:80" s="135" customFormat="1" ht="21">
      <c r="A2837" s="271"/>
      <c r="BG2837" s="147"/>
      <c r="BH2837" s="147"/>
      <c r="BI2837" s="147"/>
      <c r="BJ2837" s="147"/>
      <c r="BK2837" s="147"/>
      <c r="BL2837" s="147"/>
      <c r="BM2837" s="134"/>
      <c r="BN2837" s="134"/>
      <c r="BO2837" s="134"/>
      <c r="BP2837" s="134"/>
      <c r="BQ2837" s="134"/>
      <c r="BR2837" s="134"/>
      <c r="BS2837" s="134"/>
      <c r="BT2837" s="134"/>
      <c r="BU2837" s="134"/>
      <c r="BV2837" s="134"/>
      <c r="BW2837" s="134"/>
      <c r="BX2837" s="134"/>
      <c r="BY2837" s="134"/>
      <c r="BZ2837" s="134"/>
      <c r="CA2837" s="134"/>
      <c r="CB2837" s="134"/>
    </row>
    <row r="2838" spans="1:80" s="135" customFormat="1" ht="21">
      <c r="A2838" s="271"/>
      <c r="BG2838" s="147"/>
      <c r="BH2838" s="147"/>
      <c r="BI2838" s="147"/>
      <c r="BJ2838" s="147"/>
      <c r="BK2838" s="147"/>
      <c r="BL2838" s="147"/>
      <c r="BM2838" s="134"/>
      <c r="BN2838" s="134"/>
      <c r="BO2838" s="134"/>
      <c r="BP2838" s="134"/>
      <c r="BQ2838" s="134"/>
      <c r="BR2838" s="134"/>
      <c r="BS2838" s="134"/>
      <c r="BT2838" s="134"/>
      <c r="BU2838" s="134"/>
      <c r="BV2838" s="134"/>
      <c r="BW2838" s="134"/>
      <c r="BX2838" s="134"/>
      <c r="BY2838" s="134"/>
      <c r="BZ2838" s="134"/>
      <c r="CA2838" s="134"/>
      <c r="CB2838" s="134"/>
    </row>
    <row r="2839" spans="1:80" s="135" customFormat="1" ht="12.95" customHeight="1">
      <c r="A2839" s="271"/>
      <c r="BG2839" s="147"/>
      <c r="BH2839" s="147"/>
      <c r="BI2839" s="147"/>
      <c r="BJ2839" s="147"/>
      <c r="BK2839" s="147"/>
      <c r="BL2839" s="147"/>
      <c r="BM2839" s="134"/>
      <c r="BN2839" s="134"/>
      <c r="BO2839" s="134"/>
      <c r="BP2839" s="134"/>
      <c r="BQ2839" s="134"/>
      <c r="BR2839" s="134"/>
      <c r="BS2839" s="134"/>
      <c r="BT2839" s="134"/>
      <c r="BU2839" s="134"/>
      <c r="BV2839" s="134"/>
      <c r="BW2839" s="134"/>
      <c r="BX2839" s="134"/>
      <c r="BY2839" s="134"/>
      <c r="BZ2839" s="134"/>
      <c r="CA2839" s="134"/>
      <c r="CB2839" s="134"/>
    </row>
    <row r="2840" spans="1:80" s="135" customFormat="1" ht="21">
      <c r="A2840" s="271"/>
      <c r="BG2840" s="147"/>
      <c r="BH2840" s="147"/>
      <c r="BI2840" s="147"/>
      <c r="BJ2840" s="147"/>
      <c r="BK2840" s="147"/>
      <c r="BL2840" s="147"/>
      <c r="BM2840" s="134"/>
      <c r="BN2840" s="134"/>
      <c r="BO2840" s="134"/>
      <c r="BP2840" s="134"/>
      <c r="BQ2840" s="134"/>
      <c r="BR2840" s="134"/>
      <c r="BS2840" s="134"/>
      <c r="BT2840" s="134"/>
      <c r="BU2840" s="134"/>
      <c r="BV2840" s="134"/>
      <c r="BW2840" s="134"/>
      <c r="BX2840" s="134"/>
      <c r="BY2840" s="134"/>
      <c r="BZ2840" s="134"/>
      <c r="CA2840" s="134"/>
      <c r="CB2840" s="134"/>
    </row>
    <row r="2841" spans="1:80" s="135" customFormat="1" ht="21">
      <c r="A2841" s="271"/>
      <c r="BG2841" s="147"/>
      <c r="BH2841" s="147"/>
      <c r="BI2841" s="147"/>
      <c r="BJ2841" s="147"/>
      <c r="BK2841" s="147"/>
      <c r="BL2841" s="147"/>
      <c r="BM2841" s="134"/>
      <c r="BN2841" s="134"/>
      <c r="BO2841" s="134"/>
      <c r="BP2841" s="134"/>
      <c r="BQ2841" s="134"/>
      <c r="BR2841" s="134"/>
      <c r="BS2841" s="134"/>
      <c r="BT2841" s="134"/>
      <c r="BU2841" s="134"/>
      <c r="BV2841" s="134"/>
      <c r="BW2841" s="134"/>
      <c r="BX2841" s="134"/>
      <c r="BY2841" s="134"/>
      <c r="BZ2841" s="134"/>
      <c r="CA2841" s="134"/>
      <c r="CB2841" s="134"/>
    </row>
    <row r="2842" spans="1:80" s="135" customFormat="1" ht="21">
      <c r="A2842" s="271"/>
      <c r="BG2842" s="147"/>
      <c r="BH2842" s="147"/>
      <c r="BI2842" s="147"/>
      <c r="BJ2842" s="147"/>
      <c r="BK2842" s="147"/>
      <c r="BL2842" s="147"/>
      <c r="BM2842" s="134"/>
      <c r="BN2842" s="134"/>
      <c r="BO2842" s="134"/>
      <c r="BP2842" s="134"/>
      <c r="BQ2842" s="134"/>
      <c r="BR2842" s="134"/>
      <c r="BS2842" s="134"/>
      <c r="BT2842" s="134"/>
      <c r="BU2842" s="134"/>
      <c r="BV2842" s="134"/>
      <c r="BW2842" s="134"/>
      <c r="BX2842" s="134"/>
      <c r="BY2842" s="134"/>
      <c r="BZ2842" s="134"/>
      <c r="CA2842" s="134"/>
      <c r="CB2842" s="134"/>
    </row>
    <row r="2843" spans="1:80" s="135" customFormat="1" ht="21">
      <c r="A2843" s="271"/>
      <c r="BG2843" s="147"/>
      <c r="BH2843" s="147"/>
      <c r="BI2843" s="147"/>
      <c r="BJ2843" s="147"/>
      <c r="BK2843" s="147"/>
      <c r="BL2843" s="147"/>
      <c r="BM2843" s="134"/>
      <c r="BN2843" s="134"/>
      <c r="BO2843" s="134"/>
      <c r="BP2843" s="134"/>
      <c r="BQ2843" s="134"/>
      <c r="BR2843" s="134"/>
      <c r="BS2843" s="134"/>
      <c r="BT2843" s="134"/>
      <c r="BU2843" s="134"/>
      <c r="BV2843" s="134"/>
      <c r="BW2843" s="134"/>
      <c r="BX2843" s="134"/>
      <c r="BY2843" s="134"/>
      <c r="BZ2843" s="134"/>
      <c r="CA2843" s="134"/>
      <c r="CB2843" s="134"/>
    </row>
    <row r="2844" spans="1:80" s="135" customFormat="1" ht="21">
      <c r="A2844" s="271"/>
      <c r="BG2844" s="147"/>
      <c r="BH2844" s="147"/>
      <c r="BI2844" s="147"/>
      <c r="BJ2844" s="147"/>
      <c r="BK2844" s="147"/>
      <c r="BL2844" s="147"/>
      <c r="BM2844" s="134"/>
      <c r="BN2844" s="134"/>
      <c r="BO2844" s="134"/>
      <c r="BP2844" s="134"/>
      <c r="BQ2844" s="134"/>
      <c r="BR2844" s="134"/>
      <c r="BS2844" s="134"/>
      <c r="BT2844" s="134"/>
      <c r="BU2844" s="134"/>
      <c r="BV2844" s="134"/>
      <c r="BW2844" s="134"/>
      <c r="BX2844" s="134"/>
      <c r="BY2844" s="134"/>
      <c r="BZ2844" s="134"/>
      <c r="CA2844" s="134"/>
      <c r="CB2844" s="134"/>
    </row>
    <row r="2845" spans="1:80" s="135" customFormat="1" ht="21">
      <c r="A2845" s="271"/>
      <c r="BG2845" s="147"/>
      <c r="BH2845" s="147"/>
      <c r="BI2845" s="147"/>
      <c r="BJ2845" s="147"/>
      <c r="BK2845" s="147"/>
      <c r="BL2845" s="147"/>
      <c r="BM2845" s="134"/>
      <c r="BN2845" s="134"/>
      <c r="BO2845" s="134"/>
      <c r="BP2845" s="134"/>
      <c r="BQ2845" s="134"/>
      <c r="BR2845" s="134"/>
      <c r="BS2845" s="134"/>
      <c r="BT2845" s="134"/>
      <c r="BU2845" s="134"/>
      <c r="BV2845" s="134"/>
      <c r="BW2845" s="134"/>
      <c r="BX2845" s="134"/>
      <c r="BY2845" s="134"/>
      <c r="BZ2845" s="134"/>
      <c r="CA2845" s="134"/>
      <c r="CB2845" s="134"/>
    </row>
    <row r="2846" spans="1:80" s="135" customFormat="1" ht="15.6" customHeight="1">
      <c r="A2846" s="271"/>
      <c r="BG2846" s="147"/>
      <c r="BH2846" s="147"/>
      <c r="BI2846" s="147"/>
      <c r="BJ2846" s="147"/>
      <c r="BK2846" s="147"/>
      <c r="BL2846" s="147"/>
      <c r="BM2846" s="134"/>
      <c r="BN2846" s="134"/>
      <c r="BO2846" s="134"/>
      <c r="BP2846" s="134"/>
      <c r="BQ2846" s="134"/>
      <c r="BR2846" s="134"/>
      <c r="BS2846" s="134"/>
      <c r="BT2846" s="134"/>
      <c r="BU2846" s="134"/>
      <c r="BV2846" s="134"/>
      <c r="BW2846" s="134"/>
      <c r="BX2846" s="134"/>
      <c r="BY2846" s="134"/>
      <c r="BZ2846" s="134"/>
      <c r="CA2846" s="134"/>
      <c r="CB2846" s="134"/>
    </row>
    <row r="2847" spans="1:80" s="135" customFormat="1" ht="21">
      <c r="A2847" s="271"/>
      <c r="BG2847" s="147"/>
      <c r="BH2847" s="147"/>
      <c r="BI2847" s="147"/>
      <c r="BJ2847" s="147"/>
      <c r="BK2847" s="147"/>
      <c r="BL2847" s="147"/>
      <c r="BM2847" s="134"/>
      <c r="BN2847" s="134"/>
      <c r="BO2847" s="134"/>
      <c r="BP2847" s="134"/>
      <c r="BQ2847" s="134"/>
      <c r="BR2847" s="134"/>
      <c r="BS2847" s="134"/>
      <c r="BT2847" s="134"/>
      <c r="BU2847" s="134"/>
      <c r="BV2847" s="134"/>
      <c r="BW2847" s="134"/>
      <c r="BX2847" s="134"/>
      <c r="BY2847" s="134"/>
      <c r="BZ2847" s="134"/>
      <c r="CA2847" s="134"/>
      <c r="CB2847" s="134"/>
    </row>
    <row r="2848" spans="1:80" s="135" customFormat="1" ht="21">
      <c r="A2848" s="271"/>
      <c r="BG2848" s="147"/>
      <c r="BH2848" s="147"/>
      <c r="BI2848" s="147"/>
      <c r="BJ2848" s="147"/>
      <c r="BK2848" s="147"/>
      <c r="BL2848" s="147"/>
      <c r="BM2848" s="134"/>
      <c r="BN2848" s="134"/>
      <c r="BO2848" s="134"/>
      <c r="BP2848" s="134"/>
      <c r="BQ2848" s="134"/>
      <c r="BR2848" s="134"/>
      <c r="BS2848" s="134"/>
      <c r="BT2848" s="134"/>
      <c r="BU2848" s="134"/>
      <c r="BV2848" s="134"/>
      <c r="BW2848" s="134"/>
      <c r="BX2848" s="134"/>
      <c r="BY2848" s="134"/>
      <c r="BZ2848" s="134"/>
      <c r="CA2848" s="134"/>
      <c r="CB2848" s="134"/>
    </row>
    <row r="2849" spans="1:80" s="135" customFormat="1" ht="17.25" customHeight="1">
      <c r="A2849" s="271"/>
      <c r="BG2849" s="147"/>
      <c r="BH2849" s="147"/>
      <c r="BI2849" s="147"/>
      <c r="BJ2849" s="147"/>
      <c r="BK2849" s="147"/>
      <c r="BL2849" s="147"/>
      <c r="BM2849" s="134"/>
      <c r="BN2849" s="134"/>
      <c r="BO2849" s="134"/>
      <c r="BP2849" s="134"/>
      <c r="BQ2849" s="134"/>
      <c r="BR2849" s="134"/>
      <c r="BS2849" s="134"/>
      <c r="BT2849" s="134"/>
      <c r="BU2849" s="134"/>
      <c r="BV2849" s="134"/>
      <c r="BW2849" s="134"/>
      <c r="BX2849" s="134"/>
      <c r="BY2849" s="134"/>
      <c r="BZ2849" s="134"/>
      <c r="CA2849" s="134"/>
      <c r="CB2849" s="134"/>
    </row>
    <row r="2850" spans="1:80" s="135" customFormat="1" ht="21">
      <c r="A2850" s="271"/>
      <c r="BG2850" s="147"/>
      <c r="BH2850" s="147"/>
      <c r="BI2850" s="147"/>
      <c r="BJ2850" s="147"/>
      <c r="BK2850" s="147"/>
      <c r="BL2850" s="147"/>
      <c r="BM2850" s="134"/>
      <c r="BN2850" s="134"/>
      <c r="BO2850" s="134"/>
      <c r="BP2850" s="134"/>
      <c r="BQ2850" s="134"/>
      <c r="BR2850" s="134"/>
      <c r="BS2850" s="134"/>
      <c r="BT2850" s="134"/>
      <c r="BU2850" s="134"/>
      <c r="BV2850" s="134"/>
      <c r="BW2850" s="134"/>
      <c r="BX2850" s="134"/>
      <c r="BY2850" s="134"/>
      <c r="BZ2850" s="134"/>
      <c r="CA2850" s="134"/>
      <c r="CB2850" s="134"/>
    </row>
    <row r="2851" spans="1:80" s="135" customFormat="1" ht="21">
      <c r="A2851" s="271"/>
      <c r="BG2851" s="147"/>
      <c r="BH2851" s="147"/>
      <c r="BI2851" s="147"/>
      <c r="BJ2851" s="147"/>
      <c r="BK2851" s="147"/>
      <c r="BL2851" s="147"/>
      <c r="BM2851" s="134"/>
      <c r="BN2851" s="134"/>
      <c r="BO2851" s="134"/>
      <c r="BP2851" s="134"/>
      <c r="BQ2851" s="134"/>
      <c r="BR2851" s="134"/>
      <c r="BS2851" s="134"/>
      <c r="BT2851" s="134"/>
      <c r="BU2851" s="134"/>
      <c r="BV2851" s="134"/>
      <c r="BW2851" s="134"/>
      <c r="BX2851" s="134"/>
      <c r="BY2851" s="134"/>
      <c r="BZ2851" s="134"/>
      <c r="CA2851" s="134"/>
      <c r="CB2851" s="134"/>
    </row>
    <row r="2852" spans="1:80" s="135" customFormat="1" ht="21">
      <c r="A2852" s="271"/>
      <c r="BG2852" s="147"/>
      <c r="BH2852" s="147"/>
      <c r="BI2852" s="147"/>
      <c r="BJ2852" s="147"/>
      <c r="BK2852" s="147"/>
      <c r="BL2852" s="147"/>
      <c r="BM2852" s="134"/>
      <c r="BN2852" s="134"/>
      <c r="BO2852" s="134"/>
      <c r="BP2852" s="134"/>
      <c r="BQ2852" s="134"/>
      <c r="BR2852" s="134"/>
      <c r="BS2852" s="134"/>
      <c r="BT2852" s="134"/>
      <c r="BU2852" s="134"/>
      <c r="BV2852" s="134"/>
      <c r="BW2852" s="134"/>
      <c r="BX2852" s="134"/>
      <c r="BY2852" s="134"/>
      <c r="BZ2852" s="134"/>
      <c r="CA2852" s="134"/>
      <c r="CB2852" s="134"/>
    </row>
    <row r="2853" spans="1:80" s="135" customFormat="1" ht="21">
      <c r="A2853" s="271"/>
      <c r="BG2853" s="147"/>
      <c r="BH2853" s="147"/>
      <c r="BI2853" s="147"/>
      <c r="BJ2853" s="147"/>
      <c r="BK2853" s="147"/>
      <c r="BL2853" s="147"/>
      <c r="BM2853" s="134"/>
      <c r="BN2853" s="134"/>
      <c r="BO2853" s="134"/>
      <c r="BP2853" s="134"/>
      <c r="BQ2853" s="134"/>
      <c r="BR2853" s="134"/>
      <c r="BS2853" s="134"/>
      <c r="BT2853" s="134"/>
      <c r="BU2853" s="134"/>
      <c r="BV2853" s="134"/>
      <c r="BW2853" s="134"/>
      <c r="BX2853" s="134"/>
      <c r="BY2853" s="134"/>
      <c r="BZ2853" s="134"/>
      <c r="CA2853" s="134"/>
      <c r="CB2853" s="134"/>
    </row>
    <row r="2854" spans="1:80" s="135" customFormat="1" ht="15.75" customHeight="1">
      <c r="A2854" s="271"/>
      <c r="BG2854" s="147"/>
      <c r="BH2854" s="147"/>
      <c r="BI2854" s="147"/>
      <c r="BJ2854" s="147"/>
      <c r="BK2854" s="147"/>
      <c r="BL2854" s="147"/>
      <c r="BM2854" s="134"/>
      <c r="BN2854" s="134"/>
      <c r="BO2854" s="134"/>
      <c r="BP2854" s="134"/>
      <c r="BQ2854" s="134"/>
      <c r="BR2854" s="134"/>
      <c r="BS2854" s="134"/>
      <c r="BT2854" s="134"/>
      <c r="BU2854" s="134"/>
      <c r="BV2854" s="134"/>
      <c r="BW2854" s="134"/>
      <c r="BX2854" s="134"/>
      <c r="BY2854" s="134"/>
      <c r="BZ2854" s="134"/>
      <c r="CA2854" s="134"/>
      <c r="CB2854" s="134"/>
    </row>
    <row r="2855" spans="1:80" s="135" customFormat="1" ht="15.75" customHeight="1">
      <c r="A2855" s="271"/>
      <c r="BG2855" s="147"/>
      <c r="BH2855" s="147"/>
      <c r="BI2855" s="147"/>
      <c r="BJ2855" s="147"/>
      <c r="BK2855" s="147"/>
      <c r="BL2855" s="147"/>
      <c r="BM2855" s="134"/>
      <c r="BN2855" s="134"/>
      <c r="BO2855" s="134"/>
      <c r="BP2855" s="134"/>
      <c r="BQ2855" s="134"/>
      <c r="BR2855" s="134"/>
      <c r="BS2855" s="134"/>
      <c r="BT2855" s="134"/>
      <c r="BU2855" s="134"/>
      <c r="BV2855" s="134"/>
      <c r="BW2855" s="134"/>
      <c r="BX2855" s="134"/>
      <c r="BY2855" s="134"/>
      <c r="BZ2855" s="134"/>
      <c r="CA2855" s="134"/>
      <c r="CB2855" s="134"/>
    </row>
    <row r="2856" spans="1:80" s="135" customFormat="1" ht="23.85" customHeight="1">
      <c r="A2856" s="271"/>
      <c r="BG2856" s="147"/>
      <c r="BH2856" s="147"/>
      <c r="BI2856" s="147"/>
      <c r="BJ2856" s="147"/>
      <c r="BK2856" s="147"/>
      <c r="BL2856" s="147"/>
      <c r="BM2856" s="134"/>
      <c r="BN2856" s="134"/>
      <c r="BO2856" s="134"/>
      <c r="BP2856" s="134"/>
      <c r="BQ2856" s="134"/>
      <c r="BR2856" s="134"/>
      <c r="BS2856" s="134"/>
      <c r="BT2856" s="134"/>
      <c r="BU2856" s="134"/>
      <c r="BV2856" s="134"/>
      <c r="BW2856" s="134"/>
      <c r="BX2856" s="134"/>
      <c r="BY2856" s="134"/>
      <c r="BZ2856" s="134"/>
      <c r="CA2856" s="134"/>
      <c r="CB2856" s="134"/>
    </row>
    <row r="2857" spans="1:80" ht="21"/>
    <row r="2858" spans="1:80">
      <c r="BG2858" s="44"/>
      <c r="BH2858" s="44"/>
      <c r="BI2858" s="44"/>
      <c r="BJ2858" s="44"/>
      <c r="BK2858" s="44"/>
      <c r="BL2858" s="44"/>
      <c r="BM2858" s="44"/>
      <c r="BN2858" s="44"/>
      <c r="BO2858" s="44"/>
      <c r="BP2858" s="44"/>
      <c r="BQ2858" s="44"/>
      <c r="BR2858" s="44"/>
      <c r="BS2858" s="44"/>
      <c r="BT2858" s="44"/>
      <c r="BU2858" s="44"/>
      <c r="BV2858" s="44"/>
      <c r="BW2858" s="44"/>
      <c r="BX2858" s="44"/>
      <c r="BY2858" s="44"/>
      <c r="BZ2858" s="44"/>
      <c r="CA2858" s="44"/>
      <c r="CB2858" s="44"/>
    </row>
    <row r="2859" spans="1:80" ht="15.6" customHeight="1">
      <c r="BG2859" s="44"/>
      <c r="BH2859" s="44"/>
      <c r="BI2859" s="44"/>
      <c r="BJ2859" s="44"/>
      <c r="BK2859" s="44"/>
      <c r="BL2859" s="44"/>
      <c r="BM2859" s="44"/>
      <c r="BN2859" s="44"/>
      <c r="BO2859" s="44"/>
      <c r="BP2859" s="44"/>
      <c r="BQ2859" s="44"/>
      <c r="BR2859" s="44"/>
      <c r="BS2859" s="44"/>
      <c r="BT2859" s="44"/>
      <c r="BU2859" s="44"/>
      <c r="BV2859" s="44"/>
      <c r="BW2859" s="44"/>
      <c r="BX2859" s="44"/>
      <c r="BY2859" s="44"/>
      <c r="BZ2859" s="44"/>
      <c r="CA2859" s="44"/>
      <c r="CB2859" s="44"/>
    </row>
    <row r="2860" spans="1:80" ht="15.6" customHeight="1">
      <c r="BG2860" s="44"/>
      <c r="BH2860" s="44"/>
      <c r="BI2860" s="44"/>
      <c r="BJ2860" s="44"/>
      <c r="BK2860" s="44"/>
      <c r="BL2860" s="44"/>
      <c r="BM2860" s="44"/>
      <c r="BN2860" s="44"/>
      <c r="BO2860" s="44"/>
      <c r="BP2860" s="44"/>
      <c r="BQ2860" s="44"/>
      <c r="BR2860" s="44"/>
      <c r="BS2860" s="44"/>
      <c r="BT2860" s="44"/>
      <c r="BU2860" s="44"/>
      <c r="BV2860" s="44"/>
      <c r="BW2860" s="44"/>
      <c r="BX2860" s="44"/>
      <c r="BY2860" s="44"/>
      <c r="BZ2860" s="44"/>
      <c r="CA2860" s="44"/>
      <c r="CB2860" s="44"/>
    </row>
    <row r="2861" spans="1:80">
      <c r="BG2861" s="44"/>
      <c r="BH2861" s="44"/>
      <c r="BI2861" s="44"/>
      <c r="BJ2861" s="44"/>
      <c r="BK2861" s="44"/>
      <c r="BL2861" s="44"/>
      <c r="BM2861" s="44"/>
      <c r="BN2861" s="44"/>
      <c r="BO2861" s="44"/>
      <c r="BP2861" s="44"/>
      <c r="BQ2861" s="44"/>
      <c r="BR2861" s="44"/>
      <c r="BS2861" s="44"/>
      <c r="BT2861" s="44"/>
      <c r="BU2861" s="44"/>
      <c r="BV2861" s="44"/>
      <c r="BW2861" s="44"/>
      <c r="BX2861" s="44"/>
      <c r="BY2861" s="44"/>
      <c r="BZ2861" s="44"/>
      <c r="CA2861" s="44"/>
      <c r="CB2861" s="44"/>
    </row>
    <row r="2862" spans="1:80">
      <c r="BG2862" s="44"/>
      <c r="BH2862" s="44"/>
      <c r="BI2862" s="44"/>
      <c r="BJ2862" s="44"/>
      <c r="BK2862" s="44"/>
      <c r="BL2862" s="44"/>
      <c r="BM2862" s="44"/>
      <c r="BN2862" s="44"/>
      <c r="BO2862" s="44"/>
      <c r="BP2862" s="44"/>
      <c r="BQ2862" s="44"/>
      <c r="BR2862" s="44"/>
      <c r="BS2862" s="44"/>
      <c r="BT2862" s="44"/>
      <c r="BU2862" s="44"/>
      <c r="BV2862" s="44"/>
      <c r="BW2862" s="44"/>
      <c r="BX2862" s="44"/>
      <c r="BY2862" s="44"/>
      <c r="BZ2862" s="44"/>
      <c r="CA2862" s="44"/>
      <c r="CB2862" s="44"/>
    </row>
    <row r="2863" spans="1:80">
      <c r="BG2863" s="44"/>
      <c r="BH2863" s="44"/>
      <c r="BI2863" s="44"/>
      <c r="BJ2863" s="44"/>
      <c r="BK2863" s="44"/>
      <c r="BL2863" s="44"/>
      <c r="BM2863" s="44"/>
      <c r="BN2863" s="44"/>
      <c r="BO2863" s="44"/>
      <c r="BP2863" s="44"/>
      <c r="BQ2863" s="44"/>
      <c r="BR2863" s="44"/>
      <c r="BS2863" s="44"/>
      <c r="BT2863" s="44"/>
      <c r="BU2863" s="44"/>
      <c r="BV2863" s="44"/>
      <c r="BW2863" s="44"/>
      <c r="BX2863" s="44"/>
      <c r="BY2863" s="44"/>
      <c r="BZ2863" s="44"/>
      <c r="CA2863" s="44"/>
      <c r="CB2863" s="44"/>
    </row>
    <row r="2864" spans="1:80">
      <c r="BG2864" s="44"/>
      <c r="BH2864" s="44"/>
      <c r="BI2864" s="44"/>
      <c r="BJ2864" s="44"/>
      <c r="BK2864" s="44"/>
      <c r="BL2864" s="44"/>
      <c r="BM2864" s="44"/>
      <c r="BN2864" s="44"/>
      <c r="BO2864" s="44"/>
      <c r="BP2864" s="44"/>
      <c r="BQ2864" s="44"/>
      <c r="BR2864" s="44"/>
      <c r="BS2864" s="44"/>
      <c r="BT2864" s="44"/>
      <c r="BU2864" s="44"/>
      <c r="BV2864" s="44"/>
      <c r="BW2864" s="44"/>
      <c r="BX2864" s="44"/>
      <c r="BY2864" s="44"/>
      <c r="BZ2864" s="44"/>
      <c r="CA2864" s="44"/>
      <c r="CB2864" s="44"/>
    </row>
    <row r="2865" spans="1:80" ht="15.75" customHeight="1">
      <c r="BG2865" s="44"/>
      <c r="BH2865" s="44"/>
      <c r="BI2865" s="44"/>
      <c r="BJ2865" s="44"/>
      <c r="BK2865" s="44"/>
      <c r="BL2865" s="44"/>
      <c r="BM2865" s="44"/>
      <c r="BN2865" s="44"/>
      <c r="BO2865" s="44"/>
      <c r="BP2865" s="44"/>
      <c r="BQ2865" s="44"/>
      <c r="BR2865" s="44"/>
      <c r="BS2865" s="44"/>
      <c r="BT2865" s="44"/>
      <c r="BU2865" s="44"/>
      <c r="BV2865" s="44"/>
      <c r="BW2865" s="44"/>
      <c r="BX2865" s="44"/>
      <c r="BY2865" s="44"/>
      <c r="BZ2865" s="44"/>
      <c r="CA2865" s="44"/>
      <c r="CB2865" s="44"/>
    </row>
    <row r="2866" spans="1:80" ht="17.100000000000001" customHeight="1">
      <c r="BG2866" s="44"/>
      <c r="BH2866" s="44"/>
      <c r="BI2866" s="44"/>
      <c r="BJ2866" s="44"/>
      <c r="BK2866" s="44"/>
      <c r="BL2866" s="44"/>
      <c r="BM2866" s="44"/>
      <c r="BN2866" s="44"/>
      <c r="BO2866" s="44"/>
      <c r="BP2866" s="44"/>
      <c r="BQ2866" s="44"/>
      <c r="BR2866" s="44"/>
      <c r="BS2866" s="44"/>
      <c r="BT2866" s="44"/>
      <c r="BU2866" s="44"/>
      <c r="BV2866" s="44"/>
      <c r="BW2866" s="44"/>
      <c r="BX2866" s="44"/>
      <c r="BY2866" s="44"/>
      <c r="BZ2866" s="44"/>
      <c r="CA2866" s="44"/>
      <c r="CB2866" s="44"/>
    </row>
    <row r="2867" spans="1:80">
      <c r="BG2867" s="44"/>
      <c r="BH2867" s="44"/>
      <c r="BI2867" s="44"/>
      <c r="BJ2867" s="44"/>
      <c r="BK2867" s="44"/>
      <c r="BL2867" s="44"/>
      <c r="BM2867" s="44"/>
      <c r="BN2867" s="44"/>
      <c r="BO2867" s="44"/>
      <c r="BP2867" s="44"/>
      <c r="BQ2867" s="44"/>
      <c r="BR2867" s="44"/>
      <c r="BS2867" s="44"/>
      <c r="BT2867" s="44"/>
      <c r="BU2867" s="44"/>
      <c r="BV2867" s="44"/>
      <c r="BW2867" s="44"/>
      <c r="BX2867" s="44"/>
      <c r="BY2867" s="44"/>
      <c r="BZ2867" s="44"/>
      <c r="CA2867" s="44"/>
      <c r="CB2867" s="44"/>
    </row>
    <row r="2868" spans="1:80">
      <c r="BG2868" s="44"/>
      <c r="BH2868" s="44"/>
      <c r="BI2868" s="44"/>
      <c r="BJ2868" s="44"/>
      <c r="BK2868" s="44"/>
      <c r="BL2868" s="44"/>
      <c r="BM2868" s="44"/>
      <c r="BN2868" s="44"/>
      <c r="BO2868" s="44"/>
      <c r="BP2868" s="44"/>
      <c r="BQ2868" s="44"/>
      <c r="BR2868" s="44"/>
      <c r="BS2868" s="44"/>
      <c r="BT2868" s="44"/>
      <c r="BU2868" s="44"/>
      <c r="BV2868" s="44"/>
      <c r="BW2868" s="44"/>
      <c r="BX2868" s="44"/>
      <c r="BY2868" s="44"/>
      <c r="BZ2868" s="44"/>
      <c r="CA2868" s="44"/>
      <c r="CB2868" s="44"/>
    </row>
    <row r="2869" spans="1:80">
      <c r="BG2869" s="44"/>
      <c r="BH2869" s="44"/>
      <c r="BI2869" s="44"/>
      <c r="BJ2869" s="44"/>
      <c r="BK2869" s="44"/>
      <c r="BL2869" s="44"/>
      <c r="BM2869" s="44"/>
      <c r="BN2869" s="44"/>
      <c r="BO2869" s="44"/>
      <c r="BP2869" s="44"/>
      <c r="BQ2869" s="44"/>
      <c r="BR2869" s="44"/>
      <c r="BS2869" s="44"/>
      <c r="BT2869" s="44"/>
      <c r="BU2869" s="44"/>
      <c r="BV2869" s="44"/>
      <c r="BW2869" s="44"/>
      <c r="BX2869" s="44"/>
      <c r="BY2869" s="44"/>
      <c r="BZ2869" s="44"/>
      <c r="CA2869" s="44"/>
      <c r="CB2869" s="44"/>
    </row>
    <row r="2870" spans="1:80">
      <c r="BG2870" s="44"/>
      <c r="BH2870" s="44"/>
      <c r="BI2870" s="44"/>
      <c r="BJ2870" s="44"/>
      <c r="BK2870" s="44"/>
      <c r="BL2870" s="44"/>
      <c r="BM2870" s="44"/>
      <c r="BN2870" s="44"/>
      <c r="BO2870" s="44"/>
      <c r="BP2870" s="44"/>
      <c r="BQ2870" s="44"/>
      <c r="BR2870" s="44"/>
      <c r="BS2870" s="44"/>
      <c r="BT2870" s="44"/>
      <c r="BU2870" s="44"/>
      <c r="BV2870" s="44"/>
      <c r="BW2870" s="44"/>
      <c r="BX2870" s="44"/>
      <c r="BY2870" s="44"/>
      <c r="BZ2870" s="44"/>
      <c r="CA2870" s="44"/>
      <c r="CB2870" s="44"/>
    </row>
    <row r="2871" spans="1:80">
      <c r="BG2871" s="44"/>
      <c r="BH2871" s="44"/>
      <c r="BI2871" s="44"/>
      <c r="BJ2871" s="44"/>
      <c r="BK2871" s="44"/>
      <c r="BL2871" s="44"/>
      <c r="BM2871" s="44"/>
      <c r="BN2871" s="44"/>
      <c r="BO2871" s="44"/>
      <c r="BP2871" s="44"/>
      <c r="BQ2871" s="44"/>
      <c r="BR2871" s="44"/>
      <c r="BS2871" s="44"/>
      <c r="BT2871" s="44"/>
      <c r="BU2871" s="44"/>
      <c r="BV2871" s="44"/>
      <c r="BW2871" s="44"/>
      <c r="BX2871" s="44"/>
      <c r="BY2871" s="44"/>
      <c r="BZ2871" s="44"/>
      <c r="CA2871" s="44"/>
      <c r="CB2871" s="44"/>
    </row>
    <row r="2872" spans="1:80">
      <c r="BG2872" s="44"/>
      <c r="BH2872" s="44"/>
      <c r="BI2872" s="44"/>
      <c r="BJ2872" s="44"/>
      <c r="BK2872" s="44"/>
      <c r="BL2872" s="44"/>
      <c r="BM2872" s="44"/>
      <c r="BN2872" s="44"/>
      <c r="BO2872" s="44"/>
      <c r="BP2872" s="44"/>
      <c r="BQ2872" s="44"/>
      <c r="BR2872" s="44"/>
      <c r="BS2872" s="44"/>
      <c r="BT2872" s="44"/>
      <c r="BU2872" s="44"/>
      <c r="BV2872" s="44"/>
      <c r="BW2872" s="44"/>
      <c r="BX2872" s="44"/>
      <c r="BY2872" s="44"/>
      <c r="BZ2872" s="44"/>
      <c r="CA2872" s="44"/>
      <c r="CB2872" s="44"/>
    </row>
    <row r="2873" spans="1:80" ht="16.7" customHeight="1">
      <c r="BG2873" s="44"/>
      <c r="BH2873" s="44"/>
      <c r="BI2873" s="44"/>
      <c r="BJ2873" s="44"/>
      <c r="BK2873" s="44"/>
      <c r="BL2873" s="44"/>
      <c r="BM2873" s="44"/>
      <c r="BN2873" s="44"/>
      <c r="BO2873" s="44"/>
      <c r="BP2873" s="44"/>
      <c r="BQ2873" s="44"/>
      <c r="BR2873" s="44"/>
      <c r="BS2873" s="44"/>
      <c r="BT2873" s="44"/>
      <c r="BU2873" s="44"/>
      <c r="BV2873" s="44"/>
      <c r="BW2873" s="44"/>
      <c r="BX2873" s="44"/>
      <c r="BY2873" s="44"/>
      <c r="BZ2873" s="44"/>
      <c r="CA2873" s="44"/>
      <c r="CB2873" s="44"/>
    </row>
    <row r="2874" spans="1:80" ht="15.6" customHeight="1"/>
    <row r="2875" spans="1:80" ht="21"/>
    <row r="2876" spans="1:80" s="83" customFormat="1" ht="21">
      <c r="A2876" s="219"/>
      <c r="BG2876" s="84"/>
      <c r="BH2876" s="84"/>
      <c r="BI2876" s="84"/>
      <c r="BJ2876" s="84"/>
      <c r="BK2876" s="84"/>
      <c r="BL2876" s="84"/>
      <c r="BM2876" s="96"/>
      <c r="BN2876" s="96"/>
      <c r="BO2876" s="96"/>
      <c r="BP2876" s="96"/>
      <c r="BQ2876" s="96"/>
      <c r="BR2876" s="96"/>
      <c r="BS2876" s="96"/>
      <c r="BT2876" s="96"/>
      <c r="BU2876" s="96"/>
      <c r="BV2876" s="96"/>
      <c r="BW2876" s="96"/>
      <c r="BX2876" s="96"/>
      <c r="BY2876" s="96"/>
      <c r="BZ2876" s="96"/>
      <c r="CA2876" s="96"/>
      <c r="CB2876" s="96"/>
    </row>
    <row r="2877" spans="1:80" s="83" customFormat="1" ht="21">
      <c r="A2877" s="219"/>
      <c r="BG2877" s="84"/>
      <c r="BH2877" s="84"/>
      <c r="BI2877" s="84"/>
      <c r="BJ2877" s="84"/>
      <c r="BK2877" s="84"/>
      <c r="BL2877" s="84"/>
      <c r="BM2877" s="96"/>
      <c r="BN2877" s="96"/>
      <c r="BO2877" s="96"/>
      <c r="BP2877" s="96"/>
      <c r="BQ2877" s="96"/>
      <c r="BR2877" s="96"/>
      <c r="BS2877" s="96"/>
      <c r="BT2877" s="96"/>
      <c r="BU2877" s="96"/>
      <c r="BV2877" s="96"/>
      <c r="BW2877" s="96"/>
      <c r="BX2877" s="96"/>
      <c r="BY2877" s="96"/>
      <c r="BZ2877" s="96"/>
      <c r="CA2877" s="96"/>
      <c r="CB2877" s="96"/>
    </row>
    <row r="2878" spans="1:80" s="83" customFormat="1" ht="21">
      <c r="A2878" s="219"/>
      <c r="BG2878" s="84"/>
      <c r="BH2878" s="84"/>
      <c r="BI2878" s="84"/>
      <c r="BJ2878" s="84"/>
      <c r="BK2878" s="84"/>
      <c r="BL2878" s="84"/>
      <c r="BM2878" s="96"/>
      <c r="BN2878" s="96"/>
      <c r="BO2878" s="96"/>
      <c r="BP2878" s="96"/>
      <c r="BQ2878" s="96"/>
      <c r="BR2878" s="96"/>
      <c r="BS2878" s="96"/>
      <c r="BT2878" s="96"/>
      <c r="BU2878" s="96"/>
      <c r="BV2878" s="96"/>
      <c r="BW2878" s="96"/>
      <c r="BX2878" s="96"/>
      <c r="BY2878" s="96"/>
      <c r="BZ2878" s="96"/>
      <c r="CA2878" s="96"/>
      <c r="CB2878" s="96"/>
    </row>
    <row r="2879" spans="1:80" s="83" customFormat="1" ht="21">
      <c r="A2879" s="219"/>
      <c r="BG2879" s="84"/>
      <c r="BH2879" s="84"/>
      <c r="BI2879" s="84"/>
      <c r="BJ2879" s="84"/>
      <c r="BK2879" s="84"/>
      <c r="BL2879" s="84"/>
      <c r="BM2879" s="96"/>
      <c r="BN2879" s="96"/>
      <c r="BO2879" s="96"/>
      <c r="BP2879" s="96"/>
      <c r="BQ2879" s="96"/>
      <c r="BR2879" s="96"/>
      <c r="BS2879" s="96"/>
      <c r="BT2879" s="96"/>
      <c r="BU2879" s="96"/>
      <c r="BV2879" s="96"/>
      <c r="BW2879" s="96"/>
      <c r="BX2879" s="96"/>
      <c r="BY2879" s="96"/>
      <c r="BZ2879" s="96"/>
      <c r="CA2879" s="96"/>
      <c r="CB2879" s="96"/>
    </row>
    <row r="2880" spans="1:80" s="83" customFormat="1" ht="21">
      <c r="A2880" s="219"/>
      <c r="BG2880" s="84"/>
      <c r="BH2880" s="84"/>
      <c r="BI2880" s="84"/>
      <c r="BJ2880" s="84"/>
      <c r="BK2880" s="84"/>
      <c r="BL2880" s="84"/>
      <c r="BM2880" s="96"/>
      <c r="BN2880" s="96"/>
      <c r="BO2880" s="96"/>
      <c r="BP2880" s="96"/>
      <c r="BQ2880" s="96"/>
      <c r="BR2880" s="96"/>
      <c r="BS2880" s="96"/>
      <c r="BT2880" s="96"/>
      <c r="BU2880" s="96"/>
      <c r="BV2880" s="96"/>
      <c r="BW2880" s="96"/>
      <c r="BX2880" s="96"/>
      <c r="BY2880" s="96"/>
      <c r="BZ2880" s="96"/>
      <c r="CA2880" s="96"/>
      <c r="CB2880" s="96"/>
    </row>
    <row r="2881" spans="1:80" s="83" customFormat="1" ht="21">
      <c r="A2881" s="219"/>
      <c r="BG2881" s="84"/>
      <c r="BH2881" s="84"/>
      <c r="BI2881" s="84"/>
      <c r="BJ2881" s="84"/>
      <c r="BK2881" s="84"/>
      <c r="BL2881" s="84"/>
      <c r="BM2881" s="96"/>
      <c r="BN2881" s="96"/>
      <c r="BO2881" s="96"/>
      <c r="BP2881" s="96"/>
      <c r="BQ2881" s="96"/>
      <c r="BR2881" s="96"/>
      <c r="BS2881" s="96"/>
      <c r="BT2881" s="96"/>
      <c r="BU2881" s="96"/>
      <c r="BV2881" s="96"/>
      <c r="BW2881" s="96"/>
      <c r="BX2881" s="96"/>
      <c r="BY2881" s="96"/>
      <c r="BZ2881" s="96"/>
      <c r="CA2881" s="96"/>
      <c r="CB2881" s="96"/>
    </row>
    <row r="2882" spans="1:80" s="83" customFormat="1" ht="21">
      <c r="A2882" s="219"/>
      <c r="BG2882" s="84"/>
      <c r="BH2882" s="84"/>
      <c r="BI2882" s="84"/>
      <c r="BJ2882" s="84"/>
      <c r="BK2882" s="84"/>
      <c r="BL2882" s="84"/>
      <c r="BM2882" s="96"/>
      <c r="BN2882" s="96"/>
      <c r="BO2882" s="96"/>
      <c r="BP2882" s="96"/>
      <c r="BQ2882" s="96"/>
      <c r="BR2882" s="96"/>
      <c r="BS2882" s="96"/>
      <c r="BT2882" s="96"/>
      <c r="BU2882" s="96"/>
      <c r="BV2882" s="96"/>
      <c r="BW2882" s="96"/>
      <c r="BX2882" s="96"/>
      <c r="BY2882" s="96"/>
      <c r="BZ2882" s="96"/>
      <c r="CA2882" s="96"/>
      <c r="CB2882" s="96"/>
    </row>
    <row r="2883" spans="1:80" ht="21"/>
    <row r="2884" spans="1:80" ht="15.6" customHeight="1"/>
    <row r="2885" spans="1:80" ht="15.6" customHeight="1"/>
    <row r="2886" spans="1:80" ht="21"/>
    <row r="2887" spans="1:80" ht="19.7" customHeight="1"/>
    <row r="2888" spans="1:80" ht="21"/>
    <row r="2889" spans="1:80" ht="21"/>
    <row r="2890" spans="1:80" ht="21"/>
    <row r="2891" spans="1:80" ht="21"/>
    <row r="2892" spans="1:80" ht="21"/>
    <row r="2893" spans="1:80" ht="21"/>
    <row r="2894" spans="1:80" ht="21"/>
    <row r="2895" spans="1:80" ht="21"/>
    <row r="2896" spans="1:80" ht="21"/>
    <row r="2897" spans="1:80" ht="21"/>
    <row r="2898" spans="1:80" ht="21"/>
    <row r="2899" spans="1:80" ht="21"/>
    <row r="2900" spans="1:80" ht="21"/>
    <row r="2901" spans="1:80" s="150" customFormat="1" ht="21">
      <c r="A2901" s="272"/>
      <c r="BG2901" s="148"/>
      <c r="BH2901" s="148"/>
      <c r="BI2901" s="148"/>
      <c r="BJ2901" s="148"/>
      <c r="BK2901" s="148"/>
      <c r="BL2901" s="148"/>
      <c r="BM2901" s="149"/>
      <c r="BN2901" s="149"/>
      <c r="BO2901" s="149"/>
      <c r="BP2901" s="149"/>
      <c r="BQ2901" s="149"/>
      <c r="BR2901" s="149"/>
      <c r="BS2901" s="149"/>
      <c r="BT2901" s="149"/>
      <c r="BU2901" s="149"/>
      <c r="BV2901" s="149"/>
      <c r="BW2901" s="149"/>
      <c r="BX2901" s="149"/>
      <c r="BY2901" s="149"/>
      <c r="BZ2901" s="149"/>
      <c r="CA2901" s="149"/>
      <c r="CB2901" s="149"/>
    </row>
    <row r="2902" spans="1:80" s="150" customFormat="1" ht="21">
      <c r="A2902" s="272"/>
      <c r="BG2902" s="148"/>
      <c r="BH2902" s="148"/>
      <c r="BI2902" s="148"/>
      <c r="BJ2902" s="148"/>
      <c r="BK2902" s="148"/>
      <c r="BL2902" s="148"/>
      <c r="BM2902" s="149"/>
      <c r="BN2902" s="149"/>
      <c r="BO2902" s="149"/>
      <c r="BP2902" s="149"/>
      <c r="BQ2902" s="149"/>
      <c r="BR2902" s="149"/>
      <c r="BS2902" s="149"/>
      <c r="BT2902" s="149"/>
      <c r="BU2902" s="149"/>
      <c r="BV2902" s="149"/>
      <c r="BW2902" s="149"/>
      <c r="BX2902" s="149"/>
      <c r="BY2902" s="149"/>
      <c r="BZ2902" s="149"/>
      <c r="CA2902" s="149"/>
      <c r="CB2902" s="149"/>
    </row>
    <row r="2903" spans="1:80" s="150" customFormat="1" ht="15.6" customHeight="1">
      <c r="A2903" s="272"/>
      <c r="BG2903" s="148"/>
      <c r="BH2903" s="148"/>
      <c r="BI2903" s="148"/>
      <c r="BJ2903" s="148"/>
      <c r="BK2903" s="148"/>
      <c r="BL2903" s="148"/>
      <c r="BM2903" s="149"/>
      <c r="BN2903" s="149"/>
      <c r="BO2903" s="149"/>
      <c r="BP2903" s="149"/>
      <c r="BQ2903" s="149"/>
      <c r="BR2903" s="149"/>
      <c r="BS2903" s="149"/>
      <c r="BT2903" s="149"/>
      <c r="BU2903" s="149"/>
      <c r="BV2903" s="149"/>
      <c r="BW2903" s="149"/>
      <c r="BX2903" s="149"/>
      <c r="BY2903" s="149"/>
      <c r="BZ2903" s="149"/>
      <c r="CA2903" s="149"/>
      <c r="CB2903" s="149"/>
    </row>
    <row r="2904" spans="1:80" s="150" customFormat="1" ht="21">
      <c r="A2904" s="272"/>
      <c r="BG2904" s="148"/>
      <c r="BH2904" s="148"/>
      <c r="BI2904" s="148"/>
      <c r="BJ2904" s="148"/>
      <c r="BK2904" s="148"/>
      <c r="BL2904" s="148"/>
      <c r="BM2904" s="149"/>
      <c r="BN2904" s="149"/>
      <c r="BO2904" s="149"/>
      <c r="BP2904" s="149"/>
      <c r="BQ2904" s="149"/>
      <c r="BR2904" s="149"/>
      <c r="BS2904" s="149"/>
      <c r="BT2904" s="149"/>
      <c r="BU2904" s="149"/>
      <c r="BV2904" s="149"/>
      <c r="BW2904" s="149"/>
      <c r="BX2904" s="149"/>
      <c r="BY2904" s="149"/>
      <c r="BZ2904" s="149"/>
      <c r="CA2904" s="149"/>
      <c r="CB2904" s="149"/>
    </row>
    <row r="2905" spans="1:80" s="150" customFormat="1" ht="17.45" customHeight="1">
      <c r="A2905" s="272"/>
      <c r="BG2905" s="148"/>
      <c r="BH2905" s="148"/>
      <c r="BI2905" s="148"/>
      <c r="BJ2905" s="148"/>
      <c r="BK2905" s="148"/>
      <c r="BL2905" s="148"/>
      <c r="BM2905" s="149"/>
      <c r="BN2905" s="149"/>
      <c r="BO2905" s="149"/>
      <c r="BP2905" s="149"/>
      <c r="BQ2905" s="149"/>
      <c r="BR2905" s="149"/>
      <c r="BS2905" s="149"/>
      <c r="BT2905" s="149"/>
      <c r="BU2905" s="149"/>
      <c r="BV2905" s="149"/>
      <c r="BW2905" s="149"/>
      <c r="BX2905" s="149"/>
      <c r="BY2905" s="149"/>
      <c r="BZ2905" s="149"/>
      <c r="CA2905" s="149"/>
      <c r="CB2905" s="149"/>
    </row>
    <row r="2906" spans="1:80" s="150" customFormat="1" ht="21">
      <c r="A2906" s="272"/>
      <c r="BG2906" s="148"/>
      <c r="BH2906" s="148"/>
      <c r="BI2906" s="148"/>
      <c r="BJ2906" s="148"/>
      <c r="BK2906" s="148"/>
      <c r="BL2906" s="148"/>
      <c r="BM2906" s="149"/>
      <c r="BN2906" s="149"/>
      <c r="BO2906" s="149"/>
      <c r="BP2906" s="149"/>
      <c r="BQ2906" s="149"/>
      <c r="BR2906" s="149"/>
      <c r="BS2906" s="149"/>
      <c r="BT2906" s="149"/>
      <c r="BU2906" s="149"/>
      <c r="BV2906" s="149"/>
      <c r="BW2906" s="149"/>
      <c r="BX2906" s="149"/>
      <c r="BY2906" s="149"/>
      <c r="BZ2906" s="149"/>
      <c r="CA2906" s="149"/>
      <c r="CB2906" s="149"/>
    </row>
    <row r="2907" spans="1:80" s="150" customFormat="1" ht="21">
      <c r="A2907" s="272"/>
      <c r="BG2907" s="148"/>
      <c r="BH2907" s="148"/>
      <c r="BI2907" s="148"/>
      <c r="BJ2907" s="148"/>
      <c r="BK2907" s="148"/>
      <c r="BL2907" s="148"/>
      <c r="BM2907" s="149"/>
      <c r="BN2907" s="149"/>
      <c r="BO2907" s="149"/>
      <c r="BP2907" s="149"/>
      <c r="BQ2907" s="149"/>
      <c r="BR2907" s="149"/>
      <c r="BS2907" s="149"/>
      <c r="BT2907" s="149"/>
      <c r="BU2907" s="149"/>
      <c r="BV2907" s="149"/>
      <c r="BW2907" s="149"/>
      <c r="BX2907" s="149"/>
      <c r="BY2907" s="149"/>
      <c r="BZ2907" s="149"/>
      <c r="CA2907" s="149"/>
      <c r="CB2907" s="149"/>
    </row>
    <row r="2908" spans="1:80" s="150" customFormat="1" ht="21">
      <c r="A2908" s="272"/>
      <c r="BG2908" s="148"/>
      <c r="BH2908" s="148"/>
      <c r="BI2908" s="148"/>
      <c r="BJ2908" s="148"/>
      <c r="BK2908" s="148"/>
      <c r="BL2908" s="148"/>
      <c r="BM2908" s="149"/>
      <c r="BN2908" s="149"/>
      <c r="BO2908" s="149"/>
      <c r="BP2908" s="149"/>
      <c r="BQ2908" s="149"/>
      <c r="BR2908" s="149"/>
      <c r="BS2908" s="149"/>
      <c r="BT2908" s="149"/>
      <c r="BU2908" s="149"/>
      <c r="BV2908" s="149"/>
      <c r="BW2908" s="149"/>
      <c r="BX2908" s="149"/>
      <c r="BY2908" s="149"/>
      <c r="BZ2908" s="149"/>
      <c r="CA2908" s="149"/>
      <c r="CB2908" s="149"/>
    </row>
    <row r="2909" spans="1:80" s="150" customFormat="1" ht="15.6" customHeight="1">
      <c r="A2909" s="272"/>
      <c r="BG2909" s="148"/>
      <c r="BH2909" s="148"/>
      <c r="BI2909" s="148"/>
      <c r="BJ2909" s="148"/>
      <c r="BK2909" s="148"/>
      <c r="BL2909" s="148"/>
      <c r="BM2909" s="149"/>
      <c r="BN2909" s="149"/>
      <c r="BO2909" s="149"/>
      <c r="BP2909" s="149"/>
      <c r="BQ2909" s="149"/>
      <c r="BR2909" s="149"/>
      <c r="BS2909" s="149"/>
      <c r="BT2909" s="149"/>
      <c r="BU2909" s="149"/>
      <c r="BV2909" s="149"/>
      <c r="BW2909" s="149"/>
      <c r="BX2909" s="149"/>
      <c r="BY2909" s="149"/>
      <c r="BZ2909" s="149"/>
      <c r="CA2909" s="149"/>
      <c r="CB2909" s="149"/>
    </row>
    <row r="2910" spans="1:80" s="150" customFormat="1" ht="21">
      <c r="A2910" s="272"/>
      <c r="BG2910" s="148"/>
      <c r="BH2910" s="148"/>
      <c r="BI2910" s="148"/>
      <c r="BJ2910" s="148"/>
      <c r="BK2910" s="148"/>
      <c r="BL2910" s="148"/>
      <c r="BM2910" s="149"/>
      <c r="BN2910" s="149"/>
      <c r="BO2910" s="149"/>
      <c r="BP2910" s="149"/>
      <c r="BQ2910" s="149"/>
      <c r="BR2910" s="149"/>
      <c r="BS2910" s="149"/>
      <c r="BT2910" s="149"/>
      <c r="BU2910" s="149"/>
      <c r="BV2910" s="149"/>
      <c r="BW2910" s="149"/>
      <c r="BX2910" s="149"/>
      <c r="BY2910" s="149"/>
      <c r="BZ2910" s="149"/>
      <c r="CA2910" s="149"/>
      <c r="CB2910" s="149"/>
    </row>
    <row r="2911" spans="1:80" s="150" customFormat="1" ht="23.65" customHeight="1">
      <c r="A2911" s="272"/>
      <c r="BG2911" s="148"/>
      <c r="BH2911" s="148"/>
      <c r="BI2911" s="148"/>
      <c r="BJ2911" s="148"/>
      <c r="BK2911" s="148"/>
      <c r="BL2911" s="148"/>
      <c r="BM2911" s="149"/>
      <c r="BN2911" s="149"/>
      <c r="BO2911" s="149"/>
      <c r="BP2911" s="149"/>
      <c r="BQ2911" s="149"/>
      <c r="BR2911" s="149"/>
      <c r="BS2911" s="149"/>
      <c r="BT2911" s="149"/>
      <c r="BU2911" s="149"/>
      <c r="BV2911" s="149"/>
      <c r="BW2911" s="149"/>
      <c r="BX2911" s="149"/>
      <c r="BY2911" s="149"/>
      <c r="BZ2911" s="149"/>
      <c r="CA2911" s="149"/>
      <c r="CB2911" s="149"/>
    </row>
    <row r="2912" spans="1:80" s="150" customFormat="1" ht="21">
      <c r="A2912" s="272"/>
      <c r="BG2912" s="148"/>
      <c r="BH2912" s="148"/>
      <c r="BI2912" s="148"/>
      <c r="BJ2912" s="148"/>
      <c r="BK2912" s="148"/>
      <c r="BL2912" s="148"/>
      <c r="BM2912" s="149"/>
      <c r="BN2912" s="149"/>
      <c r="BO2912" s="149"/>
      <c r="BP2912" s="149"/>
      <c r="BQ2912" s="149"/>
      <c r="BR2912" s="149"/>
      <c r="BS2912" s="149"/>
      <c r="BT2912" s="149"/>
      <c r="BU2912" s="149"/>
      <c r="BV2912" s="149"/>
      <c r="BW2912" s="149"/>
      <c r="BX2912" s="149"/>
      <c r="BY2912" s="149"/>
      <c r="BZ2912" s="149"/>
      <c r="CA2912" s="149"/>
      <c r="CB2912" s="149"/>
    </row>
    <row r="2913" spans="1:80" s="150" customFormat="1" ht="17.45" customHeight="1">
      <c r="A2913" s="272"/>
      <c r="BG2913" s="148"/>
      <c r="BH2913" s="148"/>
      <c r="BI2913" s="148"/>
      <c r="BJ2913" s="148"/>
      <c r="BK2913" s="148"/>
      <c r="BL2913" s="148"/>
      <c r="BM2913" s="149"/>
      <c r="BN2913" s="149"/>
      <c r="BO2913" s="149"/>
      <c r="BP2913" s="149"/>
      <c r="BQ2913" s="149"/>
      <c r="BR2913" s="149"/>
      <c r="BS2913" s="149"/>
      <c r="BT2913" s="149"/>
      <c r="BU2913" s="149"/>
      <c r="BV2913" s="149"/>
      <c r="BW2913" s="149"/>
      <c r="BX2913" s="149"/>
      <c r="BY2913" s="149"/>
      <c r="BZ2913" s="149"/>
      <c r="CA2913" s="149"/>
      <c r="CB2913" s="149"/>
    </row>
    <row r="2914" spans="1:80" s="150" customFormat="1" ht="21">
      <c r="A2914" s="272"/>
      <c r="BG2914" s="148"/>
      <c r="BH2914" s="148"/>
      <c r="BI2914" s="148"/>
      <c r="BJ2914" s="148"/>
      <c r="BK2914" s="148"/>
      <c r="BL2914" s="148"/>
      <c r="BM2914" s="149"/>
      <c r="BN2914" s="149"/>
      <c r="BO2914" s="149"/>
      <c r="BP2914" s="149"/>
      <c r="BQ2914" s="149"/>
      <c r="BR2914" s="149"/>
      <c r="BS2914" s="149"/>
      <c r="BT2914" s="149"/>
      <c r="BU2914" s="149"/>
      <c r="BV2914" s="149"/>
      <c r="BW2914" s="149"/>
      <c r="BX2914" s="149"/>
      <c r="BY2914" s="149"/>
      <c r="BZ2914" s="149"/>
      <c r="CA2914" s="149"/>
      <c r="CB2914" s="149"/>
    </row>
    <row r="2915" spans="1:80" s="150" customFormat="1" ht="21">
      <c r="A2915" s="272"/>
      <c r="BG2915" s="148"/>
      <c r="BH2915" s="148"/>
      <c r="BI2915" s="148"/>
      <c r="BJ2915" s="148"/>
      <c r="BK2915" s="148"/>
      <c r="BL2915" s="148"/>
      <c r="BM2915" s="149"/>
      <c r="BN2915" s="149"/>
      <c r="BO2915" s="149"/>
      <c r="BP2915" s="149"/>
      <c r="BQ2915" s="149"/>
      <c r="BR2915" s="149"/>
      <c r="BS2915" s="149"/>
      <c r="BT2915" s="149"/>
      <c r="BU2915" s="149"/>
      <c r="BV2915" s="149"/>
      <c r="BW2915" s="149"/>
      <c r="BX2915" s="149"/>
      <c r="BY2915" s="149"/>
      <c r="BZ2915" s="149"/>
      <c r="CA2915" s="149"/>
      <c r="CB2915" s="149"/>
    </row>
    <row r="2916" spans="1:80" s="150" customFormat="1" ht="21">
      <c r="A2916" s="272"/>
      <c r="BG2916" s="148"/>
      <c r="BH2916" s="148"/>
      <c r="BI2916" s="148"/>
      <c r="BJ2916" s="148"/>
      <c r="BK2916" s="148"/>
      <c r="BL2916" s="148"/>
      <c r="BM2916" s="149"/>
      <c r="BN2916" s="149"/>
      <c r="BO2916" s="149"/>
      <c r="BP2916" s="149"/>
      <c r="BQ2916" s="149"/>
      <c r="BR2916" s="149"/>
      <c r="BS2916" s="149"/>
      <c r="BT2916" s="149"/>
      <c r="BU2916" s="149"/>
      <c r="BV2916" s="149"/>
      <c r="BW2916" s="149"/>
      <c r="BX2916" s="149"/>
      <c r="BY2916" s="149"/>
      <c r="BZ2916" s="149"/>
      <c r="CA2916" s="149"/>
      <c r="CB2916" s="149"/>
    </row>
    <row r="2917" spans="1:80" s="150" customFormat="1" ht="15.6" customHeight="1">
      <c r="A2917" s="272"/>
      <c r="BG2917" s="148"/>
      <c r="BH2917" s="148"/>
      <c r="BI2917" s="148"/>
      <c r="BJ2917" s="148"/>
      <c r="BK2917" s="148"/>
      <c r="BL2917" s="148"/>
      <c r="BM2917" s="149"/>
      <c r="BN2917" s="149"/>
      <c r="BO2917" s="149"/>
      <c r="BP2917" s="149"/>
      <c r="BQ2917" s="149"/>
      <c r="BR2917" s="149"/>
      <c r="BS2917" s="149"/>
      <c r="BT2917" s="149"/>
      <c r="BU2917" s="149"/>
      <c r="BV2917" s="149"/>
      <c r="BW2917" s="149"/>
      <c r="BX2917" s="149"/>
      <c r="BY2917" s="149"/>
      <c r="BZ2917" s="149"/>
      <c r="CA2917" s="149"/>
      <c r="CB2917" s="149"/>
    </row>
    <row r="2918" spans="1:80" s="150" customFormat="1" ht="21">
      <c r="A2918" s="272"/>
      <c r="BG2918" s="148"/>
      <c r="BH2918" s="148"/>
      <c r="BI2918" s="148"/>
      <c r="BJ2918" s="148"/>
      <c r="BK2918" s="148"/>
      <c r="BL2918" s="148"/>
      <c r="BM2918" s="149"/>
      <c r="BN2918" s="149"/>
      <c r="BO2918" s="149"/>
      <c r="BP2918" s="149"/>
      <c r="BQ2918" s="149"/>
      <c r="BR2918" s="149"/>
      <c r="BS2918" s="149"/>
      <c r="BT2918" s="149"/>
      <c r="BU2918" s="149"/>
      <c r="BV2918" s="149"/>
      <c r="BW2918" s="149"/>
      <c r="BX2918" s="149"/>
      <c r="BY2918" s="149"/>
      <c r="BZ2918" s="149"/>
      <c r="CA2918" s="149"/>
      <c r="CB2918" s="149"/>
    </row>
    <row r="2919" spans="1:80" s="150" customFormat="1" ht="15.6" customHeight="1">
      <c r="A2919" s="272"/>
      <c r="BG2919" s="148"/>
      <c r="BH2919" s="148"/>
      <c r="BI2919" s="148"/>
      <c r="BJ2919" s="148"/>
      <c r="BK2919" s="148"/>
      <c r="BL2919" s="148"/>
      <c r="BM2919" s="149"/>
      <c r="BN2919" s="149"/>
      <c r="BO2919" s="149"/>
      <c r="BP2919" s="149"/>
      <c r="BQ2919" s="149"/>
      <c r="BR2919" s="149"/>
      <c r="BS2919" s="149"/>
      <c r="BT2919" s="149"/>
      <c r="BU2919" s="149"/>
      <c r="BV2919" s="149"/>
      <c r="BW2919" s="149"/>
      <c r="BX2919" s="149"/>
      <c r="BY2919" s="149"/>
      <c r="BZ2919" s="149"/>
      <c r="CA2919" s="149"/>
      <c r="CB2919" s="149"/>
    </row>
    <row r="2920" spans="1:80" s="150" customFormat="1" ht="21">
      <c r="A2920" s="272"/>
      <c r="BG2920" s="148"/>
      <c r="BH2920" s="148"/>
      <c r="BI2920" s="148"/>
      <c r="BJ2920" s="148"/>
      <c r="BK2920" s="148"/>
      <c r="BL2920" s="148"/>
      <c r="BM2920" s="149"/>
      <c r="BN2920" s="149"/>
      <c r="BO2920" s="149"/>
      <c r="BP2920" s="149"/>
      <c r="BQ2920" s="149"/>
      <c r="BR2920" s="149"/>
      <c r="BS2920" s="149"/>
      <c r="BT2920" s="149"/>
      <c r="BU2920" s="149"/>
      <c r="BV2920" s="149"/>
      <c r="BW2920" s="149"/>
      <c r="BX2920" s="149"/>
      <c r="BY2920" s="149"/>
      <c r="BZ2920" s="149"/>
      <c r="CA2920" s="149"/>
      <c r="CB2920" s="149"/>
    </row>
    <row r="2921" spans="1:80" s="150" customFormat="1" ht="21">
      <c r="A2921" s="272"/>
      <c r="BG2921" s="148"/>
      <c r="BH2921" s="148"/>
      <c r="BI2921" s="148"/>
      <c r="BJ2921" s="148"/>
      <c r="BK2921" s="148"/>
      <c r="BL2921" s="148"/>
      <c r="BM2921" s="149"/>
      <c r="BN2921" s="149"/>
      <c r="BO2921" s="149"/>
      <c r="BP2921" s="149"/>
      <c r="BQ2921" s="149"/>
      <c r="BR2921" s="149"/>
      <c r="BS2921" s="149"/>
      <c r="BT2921" s="149"/>
      <c r="BU2921" s="149"/>
      <c r="BV2921" s="149"/>
      <c r="BW2921" s="149"/>
      <c r="BX2921" s="149"/>
      <c r="BY2921" s="149"/>
      <c r="BZ2921" s="149"/>
      <c r="CA2921" s="149"/>
      <c r="CB2921" s="149"/>
    </row>
    <row r="2922" spans="1:80" s="150" customFormat="1" ht="21">
      <c r="A2922" s="272"/>
      <c r="BG2922" s="148"/>
      <c r="BH2922" s="148"/>
      <c r="BI2922" s="148"/>
      <c r="BJ2922" s="148"/>
      <c r="BK2922" s="148"/>
      <c r="BL2922" s="148"/>
      <c r="BM2922" s="149"/>
      <c r="BN2922" s="149"/>
      <c r="BO2922" s="149"/>
      <c r="BP2922" s="149"/>
      <c r="BQ2922" s="149"/>
      <c r="BR2922" s="149"/>
      <c r="BS2922" s="149"/>
      <c r="BT2922" s="149"/>
      <c r="BU2922" s="149"/>
      <c r="BV2922" s="149"/>
      <c r="BW2922" s="149"/>
      <c r="BX2922" s="149"/>
      <c r="BY2922" s="149"/>
      <c r="BZ2922" s="149"/>
      <c r="CA2922" s="149"/>
      <c r="CB2922" s="149"/>
    </row>
    <row r="2923" spans="1:80" s="150" customFormat="1" ht="21">
      <c r="A2923" s="272"/>
      <c r="BG2923" s="148"/>
      <c r="BH2923" s="148"/>
      <c r="BI2923" s="148"/>
      <c r="BJ2923" s="148"/>
      <c r="BK2923" s="148"/>
      <c r="BL2923" s="148"/>
      <c r="BM2923" s="149"/>
      <c r="BN2923" s="149"/>
      <c r="BO2923" s="149"/>
      <c r="BP2923" s="149"/>
      <c r="BQ2923" s="149"/>
      <c r="BR2923" s="149"/>
      <c r="BS2923" s="149"/>
      <c r="BT2923" s="149"/>
      <c r="BU2923" s="149"/>
      <c r="BV2923" s="149"/>
      <c r="BW2923" s="149"/>
      <c r="BX2923" s="149"/>
      <c r="BY2923" s="149"/>
      <c r="BZ2923" s="149"/>
      <c r="CA2923" s="149"/>
      <c r="CB2923" s="149"/>
    </row>
    <row r="2924" spans="1:80" s="150" customFormat="1" ht="21">
      <c r="A2924" s="272"/>
      <c r="BG2924" s="148"/>
      <c r="BH2924" s="148"/>
      <c r="BI2924" s="148"/>
      <c r="BJ2924" s="148"/>
      <c r="BK2924" s="148"/>
      <c r="BL2924" s="148"/>
      <c r="BM2924" s="149"/>
      <c r="BN2924" s="149"/>
      <c r="BO2924" s="149"/>
      <c r="BP2924" s="149"/>
      <c r="BQ2924" s="149"/>
      <c r="BR2924" s="149"/>
      <c r="BS2924" s="149"/>
      <c r="BT2924" s="149"/>
      <c r="BU2924" s="149"/>
      <c r="BV2924" s="149"/>
      <c r="BW2924" s="149"/>
      <c r="BX2924" s="149"/>
      <c r="BY2924" s="149"/>
      <c r="BZ2924" s="149"/>
      <c r="CA2924" s="149"/>
      <c r="CB2924" s="149"/>
    </row>
    <row r="2925" spans="1:80" s="150" customFormat="1" ht="21">
      <c r="A2925" s="272"/>
      <c r="BG2925" s="148"/>
      <c r="BH2925" s="148"/>
      <c r="BI2925" s="148"/>
      <c r="BJ2925" s="148"/>
      <c r="BK2925" s="148"/>
      <c r="BL2925" s="148"/>
      <c r="BM2925" s="149"/>
      <c r="BN2925" s="149"/>
      <c r="BO2925" s="149"/>
      <c r="BP2925" s="149"/>
      <c r="BQ2925" s="149"/>
      <c r="BR2925" s="149"/>
      <c r="BS2925" s="149"/>
      <c r="BT2925" s="149"/>
      <c r="BU2925" s="149"/>
      <c r="BV2925" s="149"/>
      <c r="BW2925" s="149"/>
      <c r="BX2925" s="149"/>
      <c r="BY2925" s="149"/>
      <c r="BZ2925" s="149"/>
      <c r="CA2925" s="149"/>
      <c r="CB2925" s="149"/>
    </row>
    <row r="2926" spans="1:80" s="150" customFormat="1" ht="21.95" customHeight="1">
      <c r="A2926" s="272"/>
      <c r="BG2926" s="148"/>
      <c r="BH2926" s="148"/>
      <c r="BI2926" s="148"/>
      <c r="BJ2926" s="148"/>
      <c r="BK2926" s="148"/>
      <c r="BL2926" s="148"/>
      <c r="BM2926" s="149"/>
      <c r="BN2926" s="149"/>
      <c r="BO2926" s="149"/>
      <c r="BP2926" s="149"/>
      <c r="BQ2926" s="149"/>
      <c r="BR2926" s="149"/>
      <c r="BS2926" s="149"/>
      <c r="BT2926" s="149"/>
      <c r="BU2926" s="149"/>
      <c r="BV2926" s="149"/>
      <c r="BW2926" s="149"/>
      <c r="BX2926" s="149"/>
      <c r="BY2926" s="149"/>
      <c r="BZ2926" s="149"/>
      <c r="CA2926" s="149"/>
      <c r="CB2926" s="149"/>
    </row>
    <row r="2927" spans="1:80" s="150" customFormat="1" ht="21">
      <c r="A2927" s="272"/>
      <c r="BG2927" s="148"/>
      <c r="BH2927" s="148"/>
      <c r="BI2927" s="148"/>
      <c r="BJ2927" s="148"/>
      <c r="BK2927" s="148"/>
      <c r="BL2927" s="148"/>
      <c r="BM2927" s="149"/>
      <c r="BN2927" s="149"/>
      <c r="BO2927" s="149"/>
      <c r="BP2927" s="149"/>
      <c r="BQ2927" s="149"/>
      <c r="BR2927" s="149"/>
      <c r="BS2927" s="149"/>
      <c r="BT2927" s="149"/>
      <c r="BU2927" s="149"/>
      <c r="BV2927" s="149"/>
      <c r="BW2927" s="149"/>
      <c r="BX2927" s="149"/>
      <c r="BY2927" s="149"/>
      <c r="BZ2927" s="149"/>
      <c r="CA2927" s="149"/>
      <c r="CB2927" s="149"/>
    </row>
    <row r="2928" spans="1:80" s="150" customFormat="1" ht="21">
      <c r="A2928" s="272"/>
      <c r="BG2928" s="148"/>
      <c r="BH2928" s="148"/>
      <c r="BI2928" s="148"/>
      <c r="BJ2928" s="148"/>
      <c r="BK2928" s="148"/>
      <c r="BL2928" s="148"/>
      <c r="BM2928" s="149"/>
      <c r="BN2928" s="149"/>
      <c r="BO2928" s="149"/>
      <c r="BP2928" s="149"/>
      <c r="BQ2928" s="149"/>
      <c r="BR2928" s="149"/>
      <c r="BS2928" s="149"/>
      <c r="BT2928" s="149"/>
      <c r="BU2928" s="149"/>
      <c r="BV2928" s="149"/>
      <c r="BW2928" s="149"/>
      <c r="BX2928" s="149"/>
      <c r="BY2928" s="149"/>
      <c r="BZ2928" s="149"/>
      <c r="CA2928" s="149"/>
      <c r="CB2928" s="149"/>
    </row>
    <row r="2929" spans="1:80" s="150" customFormat="1" ht="21">
      <c r="A2929" s="272"/>
      <c r="BG2929" s="148"/>
      <c r="BH2929" s="148"/>
      <c r="BI2929" s="148"/>
      <c r="BJ2929" s="148"/>
      <c r="BK2929" s="148"/>
      <c r="BL2929" s="148"/>
      <c r="BM2929" s="149"/>
      <c r="BN2929" s="149"/>
      <c r="BO2929" s="149"/>
      <c r="BP2929" s="149"/>
      <c r="BQ2929" s="149"/>
      <c r="BR2929" s="149"/>
      <c r="BS2929" s="149"/>
      <c r="BT2929" s="149"/>
      <c r="BU2929" s="149"/>
      <c r="BV2929" s="149"/>
      <c r="BW2929" s="149"/>
      <c r="BX2929" s="149"/>
      <c r="BY2929" s="149"/>
      <c r="BZ2929" s="149"/>
      <c r="CA2929" s="149"/>
      <c r="CB2929" s="149"/>
    </row>
    <row r="2930" spans="1:80" s="150" customFormat="1" ht="21">
      <c r="A2930" s="272"/>
      <c r="BG2930" s="148"/>
      <c r="BH2930" s="148"/>
      <c r="BI2930" s="148"/>
      <c r="BJ2930" s="148"/>
      <c r="BK2930" s="148"/>
      <c r="BL2930" s="148"/>
      <c r="BM2930" s="149"/>
      <c r="BN2930" s="149"/>
      <c r="BO2930" s="149"/>
      <c r="BP2930" s="149"/>
      <c r="BQ2930" s="149"/>
      <c r="BR2930" s="149"/>
      <c r="BS2930" s="149"/>
      <c r="BT2930" s="149"/>
      <c r="BU2930" s="149"/>
      <c r="BV2930" s="149"/>
      <c r="BW2930" s="149"/>
      <c r="BX2930" s="149"/>
      <c r="BY2930" s="149"/>
      <c r="BZ2930" s="149"/>
      <c r="CA2930" s="149"/>
      <c r="CB2930" s="149"/>
    </row>
    <row r="2931" spans="1:80" s="150" customFormat="1" ht="21">
      <c r="A2931" s="272"/>
      <c r="BG2931" s="148"/>
      <c r="BH2931" s="148"/>
      <c r="BI2931" s="148"/>
      <c r="BJ2931" s="148"/>
      <c r="BK2931" s="148"/>
      <c r="BL2931" s="148"/>
      <c r="BM2931" s="149"/>
      <c r="BN2931" s="149"/>
      <c r="BO2931" s="149"/>
      <c r="BP2931" s="149"/>
      <c r="BQ2931" s="149"/>
      <c r="BR2931" s="149"/>
      <c r="BS2931" s="149"/>
      <c r="BT2931" s="149"/>
      <c r="BU2931" s="149"/>
      <c r="BV2931" s="149"/>
      <c r="BW2931" s="149"/>
      <c r="BX2931" s="149"/>
      <c r="BY2931" s="149"/>
      <c r="BZ2931" s="149"/>
      <c r="CA2931" s="149"/>
      <c r="CB2931" s="149"/>
    </row>
    <row r="2932" spans="1:80" s="150" customFormat="1" ht="21">
      <c r="A2932" s="272"/>
      <c r="BG2932" s="148"/>
      <c r="BH2932" s="148"/>
      <c r="BI2932" s="148"/>
      <c r="BJ2932" s="148"/>
      <c r="BK2932" s="148"/>
      <c r="BL2932" s="148"/>
      <c r="BM2932" s="149"/>
      <c r="BN2932" s="149"/>
      <c r="BO2932" s="149"/>
      <c r="BP2932" s="149"/>
      <c r="BQ2932" s="149"/>
      <c r="BR2932" s="149"/>
      <c r="BS2932" s="149"/>
      <c r="BT2932" s="149"/>
      <c r="BU2932" s="149"/>
      <c r="BV2932" s="149"/>
      <c r="BW2932" s="149"/>
      <c r="BX2932" s="149"/>
      <c r="BY2932" s="149"/>
      <c r="BZ2932" s="149"/>
      <c r="CA2932" s="149"/>
      <c r="CB2932" s="149"/>
    </row>
    <row r="2933" spans="1:80" s="150" customFormat="1" ht="21">
      <c r="A2933" s="272"/>
      <c r="BG2933" s="148"/>
      <c r="BH2933" s="148"/>
      <c r="BI2933" s="148"/>
      <c r="BJ2933" s="148"/>
      <c r="BK2933" s="148"/>
      <c r="BL2933" s="148"/>
      <c r="BM2933" s="149"/>
      <c r="BN2933" s="149"/>
      <c r="BO2933" s="149"/>
      <c r="BP2933" s="149"/>
      <c r="BQ2933" s="149"/>
      <c r="BR2933" s="149"/>
      <c r="BS2933" s="149"/>
      <c r="BT2933" s="149"/>
      <c r="BU2933" s="149"/>
      <c r="BV2933" s="149"/>
      <c r="BW2933" s="149"/>
      <c r="BX2933" s="149"/>
      <c r="BY2933" s="149"/>
      <c r="BZ2933" s="149"/>
      <c r="CA2933" s="149"/>
      <c r="CB2933" s="149"/>
    </row>
    <row r="2934" spans="1:80" s="150" customFormat="1" ht="21">
      <c r="A2934" s="272"/>
      <c r="BG2934" s="148"/>
      <c r="BH2934" s="148"/>
      <c r="BI2934" s="148"/>
      <c r="BJ2934" s="148"/>
      <c r="BK2934" s="148"/>
      <c r="BL2934" s="148"/>
      <c r="BM2934" s="149"/>
      <c r="BN2934" s="149"/>
      <c r="BO2934" s="149"/>
      <c r="BP2934" s="149"/>
      <c r="BQ2934" s="149"/>
      <c r="BR2934" s="149"/>
      <c r="BS2934" s="149"/>
      <c r="BT2934" s="149"/>
      <c r="BU2934" s="149"/>
      <c r="BV2934" s="149"/>
      <c r="BW2934" s="149"/>
      <c r="BX2934" s="149"/>
      <c r="BY2934" s="149"/>
      <c r="BZ2934" s="149"/>
      <c r="CA2934" s="149"/>
      <c r="CB2934" s="149"/>
    </row>
    <row r="2935" spans="1:80" s="150" customFormat="1" ht="21">
      <c r="A2935" s="272"/>
      <c r="BG2935" s="148"/>
      <c r="BH2935" s="148"/>
      <c r="BI2935" s="148"/>
      <c r="BJ2935" s="148"/>
      <c r="BK2935" s="148"/>
      <c r="BL2935" s="148"/>
      <c r="BM2935" s="149"/>
      <c r="BN2935" s="149"/>
      <c r="BO2935" s="149"/>
      <c r="BP2935" s="149"/>
      <c r="BQ2935" s="149"/>
      <c r="BR2935" s="149"/>
      <c r="BS2935" s="149"/>
      <c r="BT2935" s="149"/>
      <c r="BU2935" s="149"/>
      <c r="BV2935" s="149"/>
      <c r="BW2935" s="149"/>
      <c r="BX2935" s="149"/>
      <c r="BY2935" s="149"/>
      <c r="BZ2935" s="149"/>
      <c r="CA2935" s="149"/>
      <c r="CB2935" s="149"/>
    </row>
    <row r="2936" spans="1:80" s="150" customFormat="1" ht="15.6" customHeight="1">
      <c r="A2936" s="272"/>
      <c r="BG2936" s="148"/>
      <c r="BH2936" s="148"/>
      <c r="BI2936" s="148"/>
      <c r="BJ2936" s="148"/>
      <c r="BK2936" s="148"/>
      <c r="BL2936" s="148"/>
      <c r="BM2936" s="149"/>
      <c r="BN2936" s="149"/>
      <c r="BO2936" s="149"/>
      <c r="BP2936" s="149"/>
      <c r="BQ2936" s="149"/>
      <c r="BR2936" s="149"/>
      <c r="BS2936" s="149"/>
      <c r="BT2936" s="149"/>
      <c r="BU2936" s="149"/>
      <c r="BV2936" s="149"/>
      <c r="BW2936" s="149"/>
      <c r="BX2936" s="149"/>
      <c r="BY2936" s="149"/>
      <c r="BZ2936" s="149"/>
      <c r="CA2936" s="149"/>
      <c r="CB2936" s="149"/>
    </row>
    <row r="2937" spans="1:80" s="150" customFormat="1" ht="21">
      <c r="A2937" s="272"/>
      <c r="BG2937" s="148"/>
      <c r="BH2937" s="148"/>
      <c r="BI2937" s="148"/>
      <c r="BJ2937" s="148"/>
      <c r="BK2937" s="148"/>
      <c r="BL2937" s="148"/>
      <c r="BM2937" s="149"/>
      <c r="BN2937" s="149"/>
      <c r="BO2937" s="149"/>
      <c r="BP2937" s="149"/>
      <c r="BQ2937" s="149"/>
      <c r="BR2937" s="149"/>
      <c r="BS2937" s="149"/>
      <c r="BT2937" s="149"/>
      <c r="BU2937" s="149"/>
      <c r="BV2937" s="149"/>
      <c r="BW2937" s="149"/>
      <c r="BX2937" s="149"/>
      <c r="BY2937" s="149"/>
      <c r="BZ2937" s="149"/>
      <c r="CA2937" s="149"/>
      <c r="CB2937" s="149"/>
    </row>
    <row r="2938" spans="1:80" s="150" customFormat="1" ht="17.649999999999999" customHeight="1">
      <c r="A2938" s="272"/>
      <c r="BG2938" s="148"/>
      <c r="BH2938" s="148"/>
      <c r="BI2938" s="148"/>
      <c r="BJ2938" s="148"/>
      <c r="BK2938" s="148"/>
      <c r="BL2938" s="148"/>
      <c r="BM2938" s="149"/>
      <c r="BN2938" s="149"/>
      <c r="BO2938" s="149"/>
      <c r="BP2938" s="149"/>
      <c r="BQ2938" s="149"/>
      <c r="BR2938" s="149"/>
      <c r="BS2938" s="149"/>
      <c r="BT2938" s="149"/>
      <c r="BU2938" s="149"/>
      <c r="BV2938" s="149"/>
      <c r="BW2938" s="149"/>
      <c r="BX2938" s="149"/>
      <c r="BY2938" s="149"/>
      <c r="BZ2938" s="149"/>
      <c r="CA2938" s="149"/>
      <c r="CB2938" s="149"/>
    </row>
    <row r="2939" spans="1:80" s="150" customFormat="1" ht="21">
      <c r="A2939" s="272"/>
      <c r="BG2939" s="148"/>
      <c r="BH2939" s="148"/>
      <c r="BI2939" s="148"/>
      <c r="BJ2939" s="148"/>
      <c r="BK2939" s="148"/>
      <c r="BL2939" s="148"/>
      <c r="BM2939" s="149"/>
      <c r="BN2939" s="149"/>
      <c r="BO2939" s="149"/>
      <c r="BP2939" s="149"/>
      <c r="BQ2939" s="149"/>
      <c r="BR2939" s="149"/>
      <c r="BS2939" s="149"/>
      <c r="BT2939" s="149"/>
      <c r="BU2939" s="149"/>
      <c r="BV2939" s="149"/>
      <c r="BW2939" s="149"/>
      <c r="BX2939" s="149"/>
      <c r="BY2939" s="149"/>
      <c r="BZ2939" s="149"/>
      <c r="CA2939" s="149"/>
      <c r="CB2939" s="149"/>
    </row>
    <row r="2940" spans="1:80" s="150" customFormat="1" ht="21">
      <c r="A2940" s="272"/>
      <c r="BG2940" s="148"/>
      <c r="BH2940" s="148"/>
      <c r="BI2940" s="148"/>
      <c r="BJ2940" s="148"/>
      <c r="BK2940" s="148"/>
      <c r="BL2940" s="148"/>
      <c r="BM2940" s="149"/>
      <c r="BN2940" s="149"/>
      <c r="BO2940" s="149"/>
      <c r="BP2940" s="149"/>
      <c r="BQ2940" s="149"/>
      <c r="BR2940" s="149"/>
      <c r="BS2940" s="149"/>
      <c r="BT2940" s="149"/>
      <c r="BU2940" s="149"/>
      <c r="BV2940" s="149"/>
      <c r="BW2940" s="149"/>
      <c r="BX2940" s="149"/>
      <c r="BY2940" s="149"/>
      <c r="BZ2940" s="149"/>
      <c r="CA2940" s="149"/>
      <c r="CB2940" s="149"/>
    </row>
    <row r="2941" spans="1:80" s="150" customFormat="1" ht="17.649999999999999" customHeight="1">
      <c r="A2941" s="272"/>
      <c r="BG2941" s="148"/>
      <c r="BH2941" s="148"/>
      <c r="BI2941" s="148"/>
      <c r="BJ2941" s="148"/>
      <c r="BK2941" s="148"/>
      <c r="BL2941" s="148"/>
      <c r="BM2941" s="149"/>
      <c r="BN2941" s="149"/>
      <c r="BO2941" s="149"/>
      <c r="BP2941" s="149"/>
      <c r="BQ2941" s="149"/>
      <c r="BR2941" s="149"/>
      <c r="BS2941" s="149"/>
      <c r="BT2941" s="149"/>
      <c r="BU2941" s="149"/>
      <c r="BV2941" s="149"/>
      <c r="BW2941" s="149"/>
      <c r="BX2941" s="149"/>
      <c r="BY2941" s="149"/>
      <c r="BZ2941" s="149"/>
      <c r="CA2941" s="149"/>
      <c r="CB2941" s="149"/>
    </row>
    <row r="2942" spans="1:80" s="150" customFormat="1" ht="21">
      <c r="A2942" s="272"/>
      <c r="BG2942" s="148"/>
      <c r="BH2942" s="148"/>
      <c r="BI2942" s="148"/>
      <c r="BJ2942" s="148"/>
      <c r="BK2942" s="148"/>
      <c r="BL2942" s="148"/>
      <c r="BM2942" s="149"/>
      <c r="BN2942" s="149"/>
      <c r="BO2942" s="149"/>
      <c r="BP2942" s="149"/>
      <c r="BQ2942" s="149"/>
      <c r="BR2942" s="149"/>
      <c r="BS2942" s="149"/>
      <c r="BT2942" s="149"/>
      <c r="BU2942" s="149"/>
      <c r="BV2942" s="149"/>
      <c r="BW2942" s="149"/>
      <c r="BX2942" s="149"/>
      <c r="BY2942" s="149"/>
      <c r="BZ2942" s="149"/>
      <c r="CA2942" s="149"/>
      <c r="CB2942" s="149"/>
    </row>
    <row r="2943" spans="1:80" s="150" customFormat="1" ht="21">
      <c r="A2943" s="272"/>
      <c r="BG2943" s="148"/>
      <c r="BH2943" s="148"/>
      <c r="BI2943" s="148"/>
      <c r="BJ2943" s="148"/>
      <c r="BK2943" s="148"/>
      <c r="BL2943" s="148"/>
      <c r="BM2943" s="149"/>
      <c r="BN2943" s="149"/>
      <c r="BO2943" s="149"/>
      <c r="BP2943" s="149"/>
      <c r="BQ2943" s="149"/>
      <c r="BR2943" s="149"/>
      <c r="BS2943" s="149"/>
      <c r="BT2943" s="149"/>
      <c r="BU2943" s="149"/>
      <c r="BV2943" s="149"/>
      <c r="BW2943" s="149"/>
      <c r="BX2943" s="149"/>
      <c r="BY2943" s="149"/>
      <c r="BZ2943" s="149"/>
      <c r="CA2943" s="149"/>
      <c r="CB2943" s="149"/>
    </row>
    <row r="2944" spans="1:80" s="150" customFormat="1" ht="17.649999999999999" customHeight="1">
      <c r="A2944" s="272"/>
      <c r="BG2944" s="148"/>
      <c r="BH2944" s="148"/>
      <c r="BI2944" s="148"/>
      <c r="BJ2944" s="148"/>
      <c r="BK2944" s="148"/>
      <c r="BL2944" s="148"/>
      <c r="BM2944" s="149"/>
      <c r="BN2944" s="149"/>
      <c r="BO2944" s="149"/>
      <c r="BP2944" s="149"/>
      <c r="BQ2944" s="149"/>
      <c r="BR2944" s="149"/>
      <c r="BS2944" s="149"/>
      <c r="BT2944" s="149"/>
      <c r="BU2944" s="149"/>
      <c r="BV2944" s="149"/>
      <c r="BW2944" s="149"/>
      <c r="BX2944" s="149"/>
      <c r="BY2944" s="149"/>
      <c r="BZ2944" s="149"/>
      <c r="CA2944" s="149"/>
      <c r="CB2944" s="149"/>
    </row>
    <row r="2945" spans="1:80" s="150" customFormat="1" ht="21">
      <c r="A2945" s="272"/>
      <c r="BG2945" s="148"/>
      <c r="BH2945" s="148"/>
      <c r="BI2945" s="148"/>
      <c r="BJ2945" s="148"/>
      <c r="BK2945" s="148"/>
      <c r="BL2945" s="148"/>
      <c r="BM2945" s="149"/>
      <c r="BN2945" s="149"/>
      <c r="BO2945" s="149"/>
      <c r="BP2945" s="149"/>
      <c r="BQ2945" s="149"/>
      <c r="BR2945" s="149"/>
      <c r="BS2945" s="149"/>
      <c r="BT2945" s="149"/>
      <c r="BU2945" s="149"/>
      <c r="BV2945" s="149"/>
      <c r="BW2945" s="149"/>
      <c r="BX2945" s="149"/>
      <c r="BY2945" s="149"/>
      <c r="BZ2945" s="149"/>
      <c r="CA2945" s="149"/>
      <c r="CB2945" s="149"/>
    </row>
    <row r="2946" spans="1:80" s="150" customFormat="1" ht="21">
      <c r="A2946" s="272"/>
      <c r="BG2946" s="148"/>
      <c r="BH2946" s="148"/>
      <c r="BI2946" s="148"/>
      <c r="BJ2946" s="148"/>
      <c r="BK2946" s="148"/>
      <c r="BL2946" s="148"/>
      <c r="BM2946" s="149"/>
      <c r="BN2946" s="149"/>
      <c r="BO2946" s="149"/>
      <c r="BP2946" s="149"/>
      <c r="BQ2946" s="149"/>
      <c r="BR2946" s="149"/>
      <c r="BS2946" s="149"/>
      <c r="BT2946" s="149"/>
      <c r="BU2946" s="149"/>
      <c r="BV2946" s="149"/>
      <c r="BW2946" s="149"/>
      <c r="BX2946" s="149"/>
      <c r="BY2946" s="149"/>
      <c r="BZ2946" s="149"/>
      <c r="CA2946" s="149"/>
      <c r="CB2946" s="149"/>
    </row>
    <row r="2947" spans="1:80" s="150" customFormat="1" ht="17.649999999999999" customHeight="1">
      <c r="A2947" s="272"/>
      <c r="BG2947" s="148"/>
      <c r="BH2947" s="148"/>
      <c r="BI2947" s="148"/>
      <c r="BJ2947" s="148"/>
      <c r="BK2947" s="148"/>
      <c r="BL2947" s="148"/>
      <c r="BM2947" s="149"/>
      <c r="BN2947" s="149"/>
      <c r="BO2947" s="149"/>
      <c r="BP2947" s="149"/>
      <c r="BQ2947" s="149"/>
      <c r="BR2947" s="149"/>
      <c r="BS2947" s="149"/>
      <c r="BT2947" s="149"/>
      <c r="BU2947" s="149"/>
      <c r="BV2947" s="149"/>
      <c r="BW2947" s="149"/>
      <c r="BX2947" s="149"/>
      <c r="BY2947" s="149"/>
      <c r="BZ2947" s="149"/>
      <c r="CA2947" s="149"/>
      <c r="CB2947" s="149"/>
    </row>
    <row r="2948" spans="1:80" s="150" customFormat="1" ht="21">
      <c r="A2948" s="272"/>
      <c r="BG2948" s="148"/>
      <c r="BH2948" s="148"/>
      <c r="BI2948" s="148"/>
      <c r="BJ2948" s="148"/>
      <c r="BK2948" s="148"/>
      <c r="BL2948" s="148"/>
      <c r="BM2948" s="149"/>
      <c r="BN2948" s="149"/>
      <c r="BO2948" s="149"/>
      <c r="BP2948" s="149"/>
      <c r="BQ2948" s="149"/>
      <c r="BR2948" s="149"/>
      <c r="BS2948" s="149"/>
      <c r="BT2948" s="149"/>
      <c r="BU2948" s="149"/>
      <c r="BV2948" s="149"/>
      <c r="BW2948" s="149"/>
      <c r="BX2948" s="149"/>
      <c r="BY2948" s="149"/>
      <c r="BZ2948" s="149"/>
      <c r="CA2948" s="149"/>
      <c r="CB2948" s="149"/>
    </row>
    <row r="2949" spans="1:80" s="150" customFormat="1" ht="21">
      <c r="A2949" s="272"/>
      <c r="BG2949" s="148"/>
      <c r="BH2949" s="148"/>
      <c r="BI2949" s="148"/>
      <c r="BJ2949" s="148"/>
      <c r="BK2949" s="148"/>
      <c r="BL2949" s="148"/>
      <c r="BM2949" s="149"/>
      <c r="BN2949" s="149"/>
      <c r="BO2949" s="149"/>
      <c r="BP2949" s="149"/>
      <c r="BQ2949" s="149"/>
      <c r="BR2949" s="149"/>
      <c r="BS2949" s="149"/>
      <c r="BT2949" s="149"/>
      <c r="BU2949" s="149"/>
      <c r="BV2949" s="149"/>
      <c r="BW2949" s="149"/>
      <c r="BX2949" s="149"/>
      <c r="BY2949" s="149"/>
      <c r="BZ2949" s="149"/>
      <c r="CA2949" s="149"/>
      <c r="CB2949" s="149"/>
    </row>
    <row r="2950" spans="1:80" s="150" customFormat="1" ht="21">
      <c r="A2950" s="272"/>
      <c r="BG2950" s="148"/>
      <c r="BH2950" s="148"/>
      <c r="BI2950" s="148"/>
      <c r="BJ2950" s="148"/>
      <c r="BK2950" s="148"/>
      <c r="BL2950" s="148"/>
      <c r="BM2950" s="149"/>
      <c r="BN2950" s="149"/>
      <c r="BO2950" s="149"/>
      <c r="BP2950" s="149"/>
      <c r="BQ2950" s="149"/>
      <c r="BR2950" s="149"/>
      <c r="BS2950" s="149"/>
      <c r="BT2950" s="149"/>
      <c r="BU2950" s="149"/>
      <c r="BV2950" s="149"/>
      <c r="BW2950" s="149"/>
      <c r="BX2950" s="149"/>
      <c r="BY2950" s="149"/>
      <c r="BZ2950" s="149"/>
      <c r="CA2950" s="149"/>
      <c r="CB2950" s="149"/>
    </row>
    <row r="2951" spans="1:80" s="150" customFormat="1" ht="17.649999999999999" customHeight="1">
      <c r="A2951" s="272"/>
      <c r="BG2951" s="148"/>
      <c r="BH2951" s="148"/>
      <c r="BI2951" s="148"/>
      <c r="BJ2951" s="148"/>
      <c r="BK2951" s="148"/>
      <c r="BL2951" s="148"/>
      <c r="BM2951" s="149"/>
      <c r="BN2951" s="149"/>
      <c r="BO2951" s="149"/>
      <c r="BP2951" s="149"/>
      <c r="BQ2951" s="149"/>
      <c r="BR2951" s="149"/>
      <c r="BS2951" s="149"/>
      <c r="BT2951" s="149"/>
      <c r="BU2951" s="149"/>
      <c r="BV2951" s="149"/>
      <c r="BW2951" s="149"/>
      <c r="BX2951" s="149"/>
      <c r="BY2951" s="149"/>
      <c r="BZ2951" s="149"/>
      <c r="CA2951" s="149"/>
      <c r="CB2951" s="149"/>
    </row>
    <row r="2952" spans="1:80" s="150" customFormat="1" ht="21">
      <c r="A2952" s="272"/>
      <c r="BG2952" s="148"/>
      <c r="BH2952" s="148"/>
      <c r="BI2952" s="148"/>
      <c r="BJ2952" s="148"/>
      <c r="BK2952" s="148"/>
      <c r="BL2952" s="148"/>
      <c r="BM2952" s="149"/>
      <c r="BN2952" s="149"/>
      <c r="BO2952" s="149"/>
      <c r="BP2952" s="149"/>
      <c r="BQ2952" s="149"/>
      <c r="BR2952" s="149"/>
      <c r="BS2952" s="149"/>
      <c r="BT2952" s="149"/>
      <c r="BU2952" s="149"/>
      <c r="BV2952" s="149"/>
      <c r="BW2952" s="149"/>
      <c r="BX2952" s="149"/>
      <c r="BY2952" s="149"/>
      <c r="BZ2952" s="149"/>
      <c r="CA2952" s="149"/>
      <c r="CB2952" s="149"/>
    </row>
    <row r="2953" spans="1:80" s="150" customFormat="1" ht="21">
      <c r="A2953" s="272"/>
      <c r="BG2953" s="148"/>
      <c r="BH2953" s="148"/>
      <c r="BI2953" s="148"/>
      <c r="BJ2953" s="148"/>
      <c r="BK2953" s="148"/>
      <c r="BL2953" s="148"/>
      <c r="BM2953" s="149"/>
      <c r="BN2953" s="149"/>
      <c r="BO2953" s="149"/>
      <c r="BP2953" s="149"/>
      <c r="BQ2953" s="149"/>
      <c r="BR2953" s="149"/>
      <c r="BS2953" s="149"/>
      <c r="BT2953" s="149"/>
      <c r="BU2953" s="149"/>
      <c r="BV2953" s="149"/>
      <c r="BW2953" s="149"/>
      <c r="BX2953" s="149"/>
      <c r="BY2953" s="149"/>
      <c r="BZ2953" s="149"/>
      <c r="CA2953" s="149"/>
      <c r="CB2953" s="149"/>
    </row>
  </sheetData>
  <mergeCells count="2660">
    <mergeCell ref="BG1183:BL1185"/>
    <mergeCell ref="B1189:D1195"/>
    <mergeCell ref="E2676:BF2679"/>
    <mergeCell ref="BG2674:BL2675"/>
    <mergeCell ref="E2631:BL2632"/>
    <mergeCell ref="E2651:BF2654"/>
    <mergeCell ref="G2655:BF2658"/>
    <mergeCell ref="E2296:BF2297"/>
    <mergeCell ref="BG2296:BL2301"/>
    <mergeCell ref="E2298:F2298"/>
    <mergeCell ref="G2298:BF2298"/>
    <mergeCell ref="E2299:F2299"/>
    <mergeCell ref="G2299:BF2300"/>
    <mergeCell ref="B1199:D1200"/>
    <mergeCell ref="BG2676:BL2679"/>
    <mergeCell ref="E2680:BF2681"/>
    <mergeCell ref="BG2680:BL2681"/>
    <mergeCell ref="B900:D901"/>
    <mergeCell ref="B670:D673"/>
    <mergeCell ref="B613:D615"/>
    <mergeCell ref="BG611:BL612"/>
    <mergeCell ref="BG616:BL619"/>
    <mergeCell ref="B622:D633"/>
    <mergeCell ref="E663:BF666"/>
    <mergeCell ref="E601:BF603"/>
    <mergeCell ref="B2710:D2711"/>
    <mergeCell ref="E2710:BF2711"/>
    <mergeCell ref="BG2710:BL2711"/>
    <mergeCell ref="B2712:D2717"/>
    <mergeCell ref="E2712:BF2713"/>
    <mergeCell ref="BG2712:BL2717"/>
    <mergeCell ref="E2714:F2714"/>
    <mergeCell ref="G2714:BF2714"/>
    <mergeCell ref="E2716:F2716"/>
    <mergeCell ref="G2716:BF2716"/>
    <mergeCell ref="E2717:F2717"/>
    <mergeCell ref="G2717:BF2717"/>
    <mergeCell ref="BG936:BL937"/>
    <mergeCell ref="B1129:D1130"/>
    <mergeCell ref="E1129:BF1130"/>
    <mergeCell ref="B2296:D2301"/>
    <mergeCell ref="B2709:BL2709"/>
    <mergeCell ref="B913:D915"/>
    <mergeCell ref="E913:BF915"/>
    <mergeCell ref="BG913:BL915"/>
    <mergeCell ref="B1181:D1182"/>
    <mergeCell ref="E1181:BF1182"/>
    <mergeCell ref="BG1181:BL1182"/>
    <mergeCell ref="B1183:D1185"/>
    <mergeCell ref="E1183:BF1185"/>
    <mergeCell ref="E900:BF901"/>
    <mergeCell ref="BG900:BL901"/>
    <mergeCell ref="B902:D904"/>
    <mergeCell ref="E902:BF904"/>
    <mergeCell ref="BG902:BL904"/>
    <mergeCell ref="B942:D944"/>
    <mergeCell ref="E942:BF944"/>
    <mergeCell ref="BG942:BL944"/>
    <mergeCell ref="B938:D939"/>
    <mergeCell ref="E938:BF939"/>
    <mergeCell ref="BG938:BL939"/>
    <mergeCell ref="B1179:D1180"/>
    <mergeCell ref="E1179:BF1180"/>
    <mergeCell ref="BG1179:BL1180"/>
    <mergeCell ref="B1177:D1178"/>
    <mergeCell ref="E1177:BF1178"/>
    <mergeCell ref="BG1177:BL1178"/>
    <mergeCell ref="B916:D918"/>
    <mergeCell ref="E916:BF918"/>
    <mergeCell ref="BG916:BL918"/>
    <mergeCell ref="B934:D935"/>
    <mergeCell ref="E934:BF935"/>
    <mergeCell ref="BG1047:BL1049"/>
    <mergeCell ref="B1054:D1056"/>
    <mergeCell ref="BG1074:BL1077"/>
    <mergeCell ref="E1091:BF1093"/>
    <mergeCell ref="E1096:BF1098"/>
    <mergeCell ref="E1106:BF1108"/>
    <mergeCell ref="E1100:BF1102"/>
    <mergeCell ref="B1096:D1098"/>
    <mergeCell ref="E1005:BF1008"/>
    <mergeCell ref="B2725:D2726"/>
    <mergeCell ref="B2728:D2729"/>
    <mergeCell ref="B2718:BL2718"/>
    <mergeCell ref="E2693:F2693"/>
    <mergeCell ref="B2694:D2697"/>
    <mergeCell ref="B2698:D2700"/>
    <mergeCell ref="B2701:D2708"/>
    <mergeCell ref="B2719:D2720"/>
    <mergeCell ref="B2665:D2668"/>
    <mergeCell ref="B2669:D2673"/>
    <mergeCell ref="B2674:D2675"/>
    <mergeCell ref="B2676:D2679"/>
    <mergeCell ref="B2680:D2681"/>
    <mergeCell ref="B2682:D2693"/>
    <mergeCell ref="E2684:F2684"/>
    <mergeCell ref="E2685:F2685"/>
    <mergeCell ref="E2686:F2686"/>
    <mergeCell ref="E2687:F2687"/>
    <mergeCell ref="E2688:F2688"/>
    <mergeCell ref="E2689:F2689"/>
    <mergeCell ref="G2715:BF2715"/>
    <mergeCell ref="E2715:F2715"/>
    <mergeCell ref="E1199:BF1200"/>
    <mergeCell ref="BG1199:BL1200"/>
    <mergeCell ref="B1186:D1188"/>
    <mergeCell ref="E2674:BF2675"/>
    <mergeCell ref="E2694:BF2697"/>
    <mergeCell ref="E2698:BF2700"/>
    <mergeCell ref="E2701:BF2703"/>
    <mergeCell ref="E2704:BF2708"/>
    <mergeCell ref="B2721:BL2721"/>
    <mergeCell ref="B2722:D2723"/>
    <mergeCell ref="E2722:BF2723"/>
    <mergeCell ref="B2581:D2582"/>
    <mergeCell ref="E2581:BF2582"/>
    <mergeCell ref="BG2581:BL2582"/>
    <mergeCell ref="B2583:D2586"/>
    <mergeCell ref="E2628:BF2630"/>
    <mergeCell ref="BG2628:BL2630"/>
    <mergeCell ref="G2659:BF2663"/>
    <mergeCell ref="BG2651:BL2664"/>
    <mergeCell ref="B2424:D2426"/>
    <mergeCell ref="N2567:BF2568"/>
    <mergeCell ref="H2539:BF2540"/>
    <mergeCell ref="G2531:BF2531"/>
    <mergeCell ref="E2460:BF2461"/>
    <mergeCell ref="BG2460:BL2461"/>
    <mergeCell ref="BG2482:BL2484"/>
    <mergeCell ref="B2485:D2488"/>
    <mergeCell ref="E2485:BF2488"/>
    <mergeCell ref="B2449:BL2449"/>
    <mergeCell ref="B2607:D2609"/>
    <mergeCell ref="E2607:BF2609"/>
    <mergeCell ref="BG2607:BL2609"/>
    <mergeCell ref="B2499:D2501"/>
    <mergeCell ref="E2505:BF2507"/>
    <mergeCell ref="B2413:BL2413"/>
    <mergeCell ref="B2427:BL2427"/>
    <mergeCell ref="B2428:D2430"/>
    <mergeCell ref="B2431:D2432"/>
    <mergeCell ref="B2433:D2436"/>
    <mergeCell ref="B2437:D2438"/>
    <mergeCell ref="B2440:D2441"/>
    <mergeCell ref="B2442:D2443"/>
    <mergeCell ref="B2439:BL2439"/>
    <mergeCell ref="E2424:BF2426"/>
    <mergeCell ref="BG2424:BL2426"/>
    <mergeCell ref="E2428:BF2430"/>
    <mergeCell ref="BG2428:BL2430"/>
    <mergeCell ref="E2431:BF2432"/>
    <mergeCell ref="BG2431:BL2432"/>
    <mergeCell ref="E2433:BF2436"/>
    <mergeCell ref="B2482:D2484"/>
    <mergeCell ref="E2463:BF2464"/>
    <mergeCell ref="BG2465:BL2466"/>
    <mergeCell ref="BG2467:BL2468"/>
    <mergeCell ref="BG2433:BL2436"/>
    <mergeCell ref="E2437:BF2438"/>
    <mergeCell ref="BG2437:BL2438"/>
    <mergeCell ref="E2440:BF2441"/>
    <mergeCell ref="BG2440:BL2441"/>
    <mergeCell ref="E2442:BF2443"/>
    <mergeCell ref="BG2442:BL2443"/>
    <mergeCell ref="B2502:D2504"/>
    <mergeCell ref="BG2502:BL2504"/>
    <mergeCell ref="BG2499:BL2501"/>
    <mergeCell ref="B2463:D2470"/>
    <mergeCell ref="BG2469:BL2470"/>
    <mergeCell ref="E2469:F2470"/>
    <mergeCell ref="J2546:BF2546"/>
    <mergeCell ref="N2572:BF2572"/>
    <mergeCell ref="G2564:BF2564"/>
    <mergeCell ref="E2574:F2574"/>
    <mergeCell ref="G2574:BF2574"/>
    <mergeCell ref="B2524:D2577"/>
    <mergeCell ref="H2528:BF2529"/>
    <mergeCell ref="H2532:BF2532"/>
    <mergeCell ref="H2535:BF2536"/>
    <mergeCell ref="AN2394:BH2394"/>
    <mergeCell ref="B2396:D2397"/>
    <mergeCell ref="B2398:D2400"/>
    <mergeCell ref="B2401:D2403"/>
    <mergeCell ref="B2405:D2407"/>
    <mergeCell ref="E2396:BF2397"/>
    <mergeCell ref="B2395:BL2395"/>
    <mergeCell ref="B2404:BL2404"/>
    <mergeCell ref="BG2396:BL2397"/>
    <mergeCell ref="G2560:BF2560"/>
    <mergeCell ref="G2554:BF2556"/>
    <mergeCell ref="E2527:F2527"/>
    <mergeCell ref="G2527:BF2527"/>
    <mergeCell ref="E2531:F2531"/>
    <mergeCell ref="B2517:D2518"/>
    <mergeCell ref="E2517:BF2518"/>
    <mergeCell ref="E2472:BF2474"/>
    <mergeCell ref="E2475:F2475"/>
    <mergeCell ref="B2460:D2461"/>
    <mergeCell ref="G2325:BF2326"/>
    <mergeCell ref="B2331:D2332"/>
    <mergeCell ref="E2331:BF2332"/>
    <mergeCell ref="BG2282:BL2283"/>
    <mergeCell ref="B2281:BL2281"/>
    <mergeCell ref="BG2289:BL2291"/>
    <mergeCell ref="B2265:D2266"/>
    <mergeCell ref="E2267:BF2272"/>
    <mergeCell ref="BG2308:BL2312"/>
    <mergeCell ref="BG2273:BL2275"/>
    <mergeCell ref="E2382:F2382"/>
    <mergeCell ref="G2382:BF2383"/>
    <mergeCell ref="E2384:F2384"/>
    <mergeCell ref="G2384:BF2384"/>
    <mergeCell ref="B2386:D2387"/>
    <mergeCell ref="BG2284:BL2285"/>
    <mergeCell ref="BG2286:BL2288"/>
    <mergeCell ref="E2265:BF2266"/>
    <mergeCell ref="BG2265:BL2266"/>
    <mergeCell ref="B2267:D2272"/>
    <mergeCell ref="BG2376:BL2385"/>
    <mergeCell ref="BG2386:BL2387"/>
    <mergeCell ref="B2363:BL2363"/>
    <mergeCell ref="E2343:BF2346"/>
    <mergeCell ref="BG2357:BL2359"/>
    <mergeCell ref="BG2360:BL2362"/>
    <mergeCell ref="B2347:D2348"/>
    <mergeCell ref="E2347:BF2348"/>
    <mergeCell ref="B2349:D2350"/>
    <mergeCell ref="E2349:BF2350"/>
    <mergeCell ref="B2357:D2359"/>
    <mergeCell ref="E2357:BF2359"/>
    <mergeCell ref="B2289:D2291"/>
    <mergeCell ref="E2289:BF2291"/>
    <mergeCell ref="B2292:D2294"/>
    <mergeCell ref="E2292:BF2294"/>
    <mergeCell ref="E2313:BF2317"/>
    <mergeCell ref="E2318:BF2319"/>
    <mergeCell ref="E2284:BF2285"/>
    <mergeCell ref="B2307:BL2307"/>
    <mergeCell ref="B2273:D2275"/>
    <mergeCell ref="E2273:BF2275"/>
    <mergeCell ref="B2252:D2253"/>
    <mergeCell ref="E2252:BF2253"/>
    <mergeCell ref="BG2246:BL2248"/>
    <mergeCell ref="G2234:BF2237"/>
    <mergeCell ref="BG2252:BL2253"/>
    <mergeCell ref="E1615:BF1618"/>
    <mergeCell ref="B1740:D1743"/>
    <mergeCell ref="B1785:D1789"/>
    <mergeCell ref="B1860:D1862"/>
    <mergeCell ref="E2216:BF2217"/>
    <mergeCell ref="E2208:BF2210"/>
    <mergeCell ref="BG2228:BL2229"/>
    <mergeCell ref="E2218:BF2221"/>
    <mergeCell ref="B2018:BL2018"/>
    <mergeCell ref="G1815:BF1819"/>
    <mergeCell ref="E2228:BF2229"/>
    <mergeCell ref="E2132:BF2136"/>
    <mergeCell ref="E2224:BF2227"/>
    <mergeCell ref="B2152:D2155"/>
    <mergeCell ref="B2142:D2144"/>
    <mergeCell ref="BG1122:BL1123"/>
    <mergeCell ref="B1053:BL1053"/>
    <mergeCell ref="B1036:BL1036"/>
    <mergeCell ref="B1019:D1023"/>
    <mergeCell ref="BG1109:BL1110"/>
    <mergeCell ref="E1109:BF1110"/>
    <mergeCell ref="B1009:D1016"/>
    <mergeCell ref="BG1103:BL1105"/>
    <mergeCell ref="BG1129:BL1130"/>
    <mergeCell ref="B1109:D1110"/>
    <mergeCell ref="E1037:BF1039"/>
    <mergeCell ref="BG1029:BL1031"/>
    <mergeCell ref="BG2239:BL2242"/>
    <mergeCell ref="BG2243:BL2245"/>
    <mergeCell ref="BG2267:BL2272"/>
    <mergeCell ref="B2243:D2245"/>
    <mergeCell ref="E2286:BF2288"/>
    <mergeCell ref="A1134:BL1135"/>
    <mergeCell ref="E1579:AE1580"/>
    <mergeCell ref="AF1579:AP1580"/>
    <mergeCell ref="AQ1579:BF1580"/>
    <mergeCell ref="B1168:D1169"/>
    <mergeCell ref="B1212:D1213"/>
    <mergeCell ref="E1212:BF1213"/>
    <mergeCell ref="E1186:BF1188"/>
    <mergeCell ref="BG1186:BL1188"/>
    <mergeCell ref="B1136:D1139"/>
    <mergeCell ref="E1136:BF1139"/>
    <mergeCell ref="BG1136:BL1139"/>
    <mergeCell ref="B1269:BL1269"/>
    <mergeCell ref="B1276:BL1276"/>
    <mergeCell ref="B1342:BL1342"/>
    <mergeCell ref="B2360:D2362"/>
    <mergeCell ref="E2360:BF2362"/>
    <mergeCell ref="B2321:D2329"/>
    <mergeCell ref="B2308:D2312"/>
    <mergeCell ref="BG2313:BL2317"/>
    <mergeCell ref="BG2318:BL2319"/>
    <mergeCell ref="B2320:BL2320"/>
    <mergeCell ref="G1966:BF1966"/>
    <mergeCell ref="B2295:BL2295"/>
    <mergeCell ref="G1967:BF1967"/>
    <mergeCell ref="B2161:BL2161"/>
    <mergeCell ref="B2146:D2151"/>
    <mergeCell ref="E2042:BF2044"/>
    <mergeCell ref="G1993:BF1993"/>
    <mergeCell ref="B2047:D2048"/>
    <mergeCell ref="B2049:D2057"/>
    <mergeCell ref="BG2137:BL2141"/>
    <mergeCell ref="E2084:F2084"/>
    <mergeCell ref="E2260:BF2261"/>
    <mergeCell ref="E2321:BF2322"/>
    <mergeCell ref="E2323:F2323"/>
    <mergeCell ref="B2313:D2317"/>
    <mergeCell ref="B2318:D2319"/>
    <mergeCell ref="B2260:D2261"/>
    <mergeCell ref="E2232:F2232"/>
    <mergeCell ref="B2343:D2346"/>
    <mergeCell ref="BG2349:BL2350"/>
    <mergeCell ref="B2356:BL2356"/>
    <mergeCell ref="B2284:D2285"/>
    <mergeCell ref="BG2331:BL2332"/>
    <mergeCell ref="BG2111:BL2112"/>
    <mergeCell ref="E2054:F2054"/>
    <mergeCell ref="B2388:D2389"/>
    <mergeCell ref="E2388:BF2389"/>
    <mergeCell ref="G2232:BF2232"/>
    <mergeCell ref="BG1821:BL1824"/>
    <mergeCell ref="B1879:BL1879"/>
    <mergeCell ref="E1795:BF1797"/>
    <mergeCell ref="BG2132:BL2136"/>
    <mergeCell ref="E2122:BF2125"/>
    <mergeCell ref="E1620:F1620"/>
    <mergeCell ref="B2364:D2366"/>
    <mergeCell ref="E2364:BF2366"/>
    <mergeCell ref="B2367:D2370"/>
    <mergeCell ref="E2367:BF2370"/>
    <mergeCell ref="B2376:D2385"/>
    <mergeCell ref="E2376:BF2377"/>
    <mergeCell ref="E2560:F2560"/>
    <mergeCell ref="BG2218:BL2221"/>
    <mergeCell ref="E2072:BF2073"/>
    <mergeCell ref="BG2230:BL2238"/>
    <mergeCell ref="B2201:D2205"/>
    <mergeCell ref="B2208:D2210"/>
    <mergeCell ref="B2166:D2167"/>
    <mergeCell ref="B2168:D2170"/>
    <mergeCell ref="B2171:D2173"/>
    <mergeCell ref="B2174:D2175"/>
    <mergeCell ref="B2098:D2103"/>
    <mergeCell ref="E2206:BF2207"/>
    <mergeCell ref="B2132:D2136"/>
    <mergeCell ref="B2218:D2221"/>
    <mergeCell ref="E2386:BF2387"/>
    <mergeCell ref="E2308:BF2312"/>
    <mergeCell ref="B2330:BL2330"/>
    <mergeCell ref="B2282:D2283"/>
    <mergeCell ref="E2282:BF2283"/>
    <mergeCell ref="BG2260:BL2261"/>
    <mergeCell ref="BG2211:BL2213"/>
    <mergeCell ref="E2113:BF2115"/>
    <mergeCell ref="B2131:BL2131"/>
    <mergeCell ref="B1005:D1008"/>
    <mergeCell ref="BG1111:BL1112"/>
    <mergeCell ref="E1054:BF1056"/>
    <mergeCell ref="BG1054:BL1056"/>
    <mergeCell ref="B1064:D1067"/>
    <mergeCell ref="B1988:D1989"/>
    <mergeCell ref="B1894:D1896"/>
    <mergeCell ref="B1933:BL1933"/>
    <mergeCell ref="B1968:BL1968"/>
    <mergeCell ref="E1967:F1967"/>
    <mergeCell ref="E1566:BF1569"/>
    <mergeCell ref="BG1106:BL1108"/>
    <mergeCell ref="BG1126:BL1128"/>
    <mergeCell ref="B1050:D1052"/>
    <mergeCell ref="E1009:BF1010"/>
    <mergeCell ref="B1114:D1116"/>
    <mergeCell ref="BG1131:BL1132"/>
    <mergeCell ref="E1047:BF1049"/>
    <mergeCell ref="E1124:BF1125"/>
    <mergeCell ref="B1126:D1128"/>
    <mergeCell ref="B1046:BL1046"/>
    <mergeCell ref="E1062:BF1063"/>
    <mergeCell ref="BG1037:BL1039"/>
    <mergeCell ref="BG1119:BL1121"/>
    <mergeCell ref="BG1124:BL1125"/>
    <mergeCell ref="E1122:BF1123"/>
    <mergeCell ref="B960:D962"/>
    <mergeCell ref="B655:D656"/>
    <mergeCell ref="BG1041:BL1043"/>
    <mergeCell ref="B1506:BL1506"/>
    <mergeCell ref="B1512:D1515"/>
    <mergeCell ref="E1417:BF1420"/>
    <mergeCell ref="BG1474:BL1476"/>
    <mergeCell ref="B1059:D1061"/>
    <mergeCell ref="E1050:BF1052"/>
    <mergeCell ref="BG871:BL871"/>
    <mergeCell ref="E1440:F1440"/>
    <mergeCell ref="F990:G992"/>
    <mergeCell ref="B867:D875"/>
    <mergeCell ref="E1126:BF1128"/>
    <mergeCell ref="B1131:D1132"/>
    <mergeCell ref="G1012:H1013"/>
    <mergeCell ref="B956:D957"/>
    <mergeCell ref="E956:BF957"/>
    <mergeCell ref="E1173:BF1174"/>
    <mergeCell ref="BG1173:BL1174"/>
    <mergeCell ref="BG1114:BL1116"/>
    <mergeCell ref="BG1071:BL1073"/>
    <mergeCell ref="B1068:D1070"/>
    <mergeCell ref="BG1100:BL1102"/>
    <mergeCell ref="B1111:D1112"/>
    <mergeCell ref="E1111:BF1112"/>
    <mergeCell ref="E1159:F1159"/>
    <mergeCell ref="BG1032:BL1035"/>
    <mergeCell ref="E1064:BF1067"/>
    <mergeCell ref="BG956:BL957"/>
    <mergeCell ref="B1122:D1123"/>
    <mergeCell ref="E1114:BF1116"/>
    <mergeCell ref="BG1566:BL1569"/>
    <mergeCell ref="B1633:D1640"/>
    <mergeCell ref="E1636:F1636"/>
    <mergeCell ref="B1566:D1569"/>
    <mergeCell ref="B1615:D1621"/>
    <mergeCell ref="G1620:BF1620"/>
    <mergeCell ref="E1598:BF1599"/>
    <mergeCell ref="BG1598:BL1599"/>
    <mergeCell ref="G1577:BF1577"/>
    <mergeCell ref="B1570:D1572"/>
    <mergeCell ref="B1611:BL1611"/>
    <mergeCell ref="B1858:D1859"/>
    <mergeCell ref="E1897:BF1899"/>
    <mergeCell ref="BG1714:BL1716"/>
    <mergeCell ref="E1825:BF1827"/>
    <mergeCell ref="E1721:F1721"/>
    <mergeCell ref="G1721:BF1721"/>
    <mergeCell ref="B1593:D1595"/>
    <mergeCell ref="B1598:D1599"/>
    <mergeCell ref="E1605:BF1606"/>
    <mergeCell ref="B1738:D1739"/>
    <mergeCell ref="B1730:D1735"/>
    <mergeCell ref="BG1687:BL1690"/>
    <mergeCell ref="BG1853:BL1857"/>
    <mergeCell ref="E1849:BF1852"/>
    <mergeCell ref="BG1849:BL1852"/>
    <mergeCell ref="BG1605:BL1610"/>
    <mergeCell ref="BG1633:BL1640"/>
    <mergeCell ref="B1650:D1651"/>
    <mergeCell ref="E1633:BF1634"/>
    <mergeCell ref="G1636:BF1637"/>
    <mergeCell ref="G1639:BF1639"/>
    <mergeCell ref="BG2338:BL2342"/>
    <mergeCell ref="BG2343:BL2346"/>
    <mergeCell ref="BG2072:BL2073"/>
    <mergeCell ref="G2083:BF2083"/>
    <mergeCell ref="B2214:D2215"/>
    <mergeCell ref="E1940:BF1942"/>
    <mergeCell ref="E1641:BF1642"/>
    <mergeCell ref="B2007:D2010"/>
    <mergeCell ref="E2007:BF2010"/>
    <mergeCell ref="B2001:D2003"/>
    <mergeCell ref="E2019:BF2020"/>
    <mergeCell ref="E2080:BF2081"/>
    <mergeCell ref="E1691:BF1694"/>
    <mergeCell ref="BG1738:BL1739"/>
    <mergeCell ref="E2004:BF2006"/>
    <mergeCell ref="BG1795:BL1797"/>
    <mergeCell ref="B1687:D1690"/>
    <mergeCell ref="BG1860:BL1862"/>
    <mergeCell ref="E2056:F2056"/>
    <mergeCell ref="G2056:BF2056"/>
    <mergeCell ref="BG2042:BL2044"/>
    <mergeCell ref="E2045:BF2046"/>
    <mergeCell ref="B1913:BL1913"/>
    <mergeCell ref="E1687:BF1690"/>
    <mergeCell ref="B1736:D1737"/>
    <mergeCell ref="E1736:BF1737"/>
    <mergeCell ref="G1723:BF1723"/>
    <mergeCell ref="BG2007:BL2010"/>
    <mergeCell ref="B1937:D1939"/>
    <mergeCell ref="B2230:D2238"/>
    <mergeCell ref="B2246:D2248"/>
    <mergeCell ref="B2262:D2263"/>
    <mergeCell ref="E2201:BF2205"/>
    <mergeCell ref="BG2201:BL2205"/>
    <mergeCell ref="BG2088:BL2090"/>
    <mergeCell ref="B2116:D2118"/>
    <mergeCell ref="E2065:BF2067"/>
    <mergeCell ref="B2072:D2073"/>
    <mergeCell ref="BG2049:BL2057"/>
    <mergeCell ref="E2098:BF2100"/>
    <mergeCell ref="B2107:D2109"/>
    <mergeCell ref="E2096:BF2097"/>
    <mergeCell ref="E1994:F1994"/>
    <mergeCell ref="BG2014:BL2017"/>
    <mergeCell ref="BG2113:BL2115"/>
    <mergeCell ref="BG2152:BL2155"/>
    <mergeCell ref="B1963:D1967"/>
    <mergeCell ref="B2019:D2020"/>
    <mergeCell ref="B2004:D2006"/>
    <mergeCell ref="B2080:D2087"/>
    <mergeCell ref="BG1986:BL1987"/>
    <mergeCell ref="B2034:D2036"/>
    <mergeCell ref="E2034:BF2036"/>
    <mergeCell ref="BG2034:BL2036"/>
    <mergeCell ref="B2031:BL2031"/>
    <mergeCell ref="BG2180:BL2182"/>
    <mergeCell ref="E1983:BF1985"/>
    <mergeCell ref="BG2026:BL2027"/>
    <mergeCell ref="G2054:BF2054"/>
    <mergeCell ref="E2116:BF2118"/>
    <mergeCell ref="BG1234:BL1235"/>
    <mergeCell ref="B1667:D1669"/>
    <mergeCell ref="E1584:BF1587"/>
    <mergeCell ref="BG1667:BL1669"/>
    <mergeCell ref="B1670:D1672"/>
    <mergeCell ref="B1583:BL1583"/>
    <mergeCell ref="B1641:D1642"/>
    <mergeCell ref="BG1622:BL1623"/>
    <mergeCell ref="BG1658:BL1660"/>
    <mergeCell ref="E1723:F1723"/>
    <mergeCell ref="BG1730:BL1735"/>
    <mergeCell ref="E1730:BF1735"/>
    <mergeCell ref="B1744:D1745"/>
    <mergeCell ref="E1744:BF1745"/>
    <mergeCell ref="E1787:F1787"/>
    <mergeCell ref="G1787:BF1788"/>
    <mergeCell ref="E1619:F1619"/>
    <mergeCell ref="G1619:BF1619"/>
    <mergeCell ref="BG1584:BL1592"/>
    <mergeCell ref="BG1596:BL1597"/>
    <mergeCell ref="BG1736:BL1737"/>
    <mergeCell ref="B1658:D1660"/>
    <mergeCell ref="B1643:D1644"/>
    <mergeCell ref="E1643:BF1644"/>
    <mergeCell ref="E1652:BF1655"/>
    <mergeCell ref="E1629:BF1632"/>
    <mergeCell ref="E1622:BF1623"/>
    <mergeCell ref="B1614:BL1614"/>
    <mergeCell ref="E1635:F1635"/>
    <mergeCell ref="B1605:D1610"/>
    <mergeCell ref="G1638:BF1638"/>
    <mergeCell ref="B1612:D1613"/>
    <mergeCell ref="B1313:D1316"/>
    <mergeCell ref="B1257:D1263"/>
    <mergeCell ref="BG1257:BL1263"/>
    <mergeCell ref="E1261:F1261"/>
    <mergeCell ref="G1261:BF1261"/>
    <mergeCell ref="BG1277:BL1280"/>
    <mergeCell ref="E1270:BF1272"/>
    <mergeCell ref="B1343:D1345"/>
    <mergeCell ref="B1386:D1387"/>
    <mergeCell ref="G1283:BF1283"/>
    <mergeCell ref="B1562:D1565"/>
    <mergeCell ref="E1562:BF1565"/>
    <mergeCell ref="BG1238:BL1240"/>
    <mergeCell ref="B1507:D1511"/>
    <mergeCell ref="G1359:BF1360"/>
    <mergeCell ref="B1421:D1422"/>
    <mergeCell ref="BG1327:BL1329"/>
    <mergeCell ref="B1330:D1332"/>
    <mergeCell ref="B1336:D1338"/>
    <mergeCell ref="E1336:BF1338"/>
    <mergeCell ref="E1302:BF1303"/>
    <mergeCell ref="BG1304:BL1307"/>
    <mergeCell ref="BG1310:BL1312"/>
    <mergeCell ref="B1423:D1425"/>
    <mergeCell ref="E1461:BF1463"/>
    <mergeCell ref="G1440:BF1440"/>
    <mergeCell ref="E1471:BF1473"/>
    <mergeCell ref="E1512:BF1515"/>
    <mergeCell ref="E1413:BF1416"/>
    <mergeCell ref="BG1430:BL1434"/>
    <mergeCell ref="E1433:F1433"/>
    <mergeCell ref="G1433:BF1433"/>
    <mergeCell ref="G1158:BF1158"/>
    <mergeCell ref="E1152:F1152"/>
    <mergeCell ref="B1119:D1121"/>
    <mergeCell ref="E1119:BF1121"/>
    <mergeCell ref="B1124:D1125"/>
    <mergeCell ref="E1257:BF1258"/>
    <mergeCell ref="BG1236:BL1237"/>
    <mergeCell ref="BG1615:BL1621"/>
    <mergeCell ref="E1588:F1588"/>
    <mergeCell ref="E1234:BF1235"/>
    <mergeCell ref="B1236:D1237"/>
    <mergeCell ref="B1474:D1476"/>
    <mergeCell ref="E1474:BF1476"/>
    <mergeCell ref="B1466:D1467"/>
    <mergeCell ref="B1494:BL1494"/>
    <mergeCell ref="BG1168:BL1169"/>
    <mergeCell ref="E1155:F1155"/>
    <mergeCell ref="BG1147:BL1148"/>
    <mergeCell ref="E1149:BF1150"/>
    <mergeCell ref="B1524:D1525"/>
    <mergeCell ref="B1500:D1503"/>
    <mergeCell ref="E1500:BF1503"/>
    <mergeCell ref="BG1500:BL1503"/>
    <mergeCell ref="E1524:BF1525"/>
    <mergeCell ref="E1189:BF1195"/>
    <mergeCell ref="BG1189:BL1195"/>
    <mergeCell ref="B1196:D1198"/>
    <mergeCell ref="E1196:BF1198"/>
    <mergeCell ref="BG1196:BL1198"/>
    <mergeCell ref="G1576:BF1576"/>
    <mergeCell ref="E1577:F1577"/>
    <mergeCell ref="BG1273:BL1275"/>
    <mergeCell ref="B1526:D1528"/>
    <mergeCell ref="B1584:D1592"/>
    <mergeCell ref="B1600:D1601"/>
    <mergeCell ref="E1600:BF1601"/>
    <mergeCell ref="B1596:D1597"/>
    <mergeCell ref="E1142:BF1144"/>
    <mergeCell ref="BG1142:BL1144"/>
    <mergeCell ref="B1243:D1251"/>
    <mergeCell ref="E1243:BF1246"/>
    <mergeCell ref="E1339:BF1341"/>
    <mergeCell ref="I1292:J1292"/>
    <mergeCell ref="BG1270:BL1272"/>
    <mergeCell ref="B1170:D1172"/>
    <mergeCell ref="E1170:BF1172"/>
    <mergeCell ref="BG1170:BL1172"/>
    <mergeCell ref="B1173:D1174"/>
    <mergeCell ref="BG1302:BL1303"/>
    <mergeCell ref="BG1570:BL1572"/>
    <mergeCell ref="E1593:BF1595"/>
    <mergeCell ref="E1596:BF1597"/>
    <mergeCell ref="BG1398:BL1399"/>
    <mergeCell ref="E1406:F1406"/>
    <mergeCell ref="B1400:D1401"/>
    <mergeCell ref="B1388:D1390"/>
    <mergeCell ref="G1405:BF1405"/>
    <mergeCell ref="BG1339:BL1341"/>
    <mergeCell ref="E1333:BF1335"/>
    <mergeCell ref="BG1356:BL1358"/>
    <mergeCell ref="BG1388:BL1390"/>
    <mergeCell ref="BG1366:BL1368"/>
    <mergeCell ref="E1327:BF1329"/>
    <mergeCell ref="E1158:F1158"/>
    <mergeCell ref="E1164:BF1167"/>
    <mergeCell ref="E1423:BF1425"/>
    <mergeCell ref="BG1423:BL1425"/>
    <mergeCell ref="E971:BF972"/>
    <mergeCell ref="BG1149:BL1161"/>
    <mergeCell ref="E1153:F1153"/>
    <mergeCell ref="G1216:BF1217"/>
    <mergeCell ref="B1214:D1218"/>
    <mergeCell ref="BG1214:BL1218"/>
    <mergeCell ref="B1310:D1312"/>
    <mergeCell ref="BG1402:BL1407"/>
    <mergeCell ref="B1317:D1323"/>
    <mergeCell ref="B1219:D1221"/>
    <mergeCell ref="E1219:BF1221"/>
    <mergeCell ref="BG1219:BL1221"/>
    <mergeCell ref="B1222:D1224"/>
    <mergeCell ref="E1222:BF1224"/>
    <mergeCell ref="BG1222:BL1224"/>
    <mergeCell ref="E1236:BF1237"/>
    <mergeCell ref="E1019:BF1023"/>
    <mergeCell ref="BG1211:BL1211"/>
    <mergeCell ref="B1074:D1077"/>
    <mergeCell ref="E1074:BF1077"/>
    <mergeCell ref="BG1064:BL1067"/>
    <mergeCell ref="B1238:D1240"/>
    <mergeCell ref="E1238:BF1240"/>
    <mergeCell ref="B1241:D1242"/>
    <mergeCell ref="E1241:BF1242"/>
    <mergeCell ref="BG1241:BL1242"/>
    <mergeCell ref="E1330:BF1332"/>
    <mergeCell ref="G1151:BF1151"/>
    <mergeCell ref="G1155:BF1156"/>
    <mergeCell ref="BG981:BL983"/>
    <mergeCell ref="H984:BF986"/>
    <mergeCell ref="F987:G989"/>
    <mergeCell ref="B1071:D1073"/>
    <mergeCell ref="BG1091:BL1093"/>
    <mergeCell ref="BG1068:BL1070"/>
    <mergeCell ref="BG1094:BL1095"/>
    <mergeCell ref="B1100:D1102"/>
    <mergeCell ref="E1071:BF1073"/>
    <mergeCell ref="I1014:AY1015"/>
    <mergeCell ref="E1032:BF1035"/>
    <mergeCell ref="BG1019:BL1023"/>
    <mergeCell ref="BG963:BL965"/>
    <mergeCell ref="I1012:AY1013"/>
    <mergeCell ref="G1014:H1015"/>
    <mergeCell ref="E1068:BF1070"/>
    <mergeCell ref="E1059:BF1061"/>
    <mergeCell ref="BG984:BL986"/>
    <mergeCell ref="E993:BF995"/>
    <mergeCell ref="BG993:BL995"/>
    <mergeCell ref="B996:D997"/>
    <mergeCell ref="E996:BF997"/>
    <mergeCell ref="BG996:BL997"/>
    <mergeCell ref="B998:D1000"/>
    <mergeCell ref="E998:BF1000"/>
    <mergeCell ref="BG998:BL1000"/>
    <mergeCell ref="BG1005:BL1008"/>
    <mergeCell ref="B1037:D1039"/>
    <mergeCell ref="BG1009:BL1016"/>
    <mergeCell ref="B1001:D1004"/>
    <mergeCell ref="E1001:BF1004"/>
    <mergeCell ref="BG1001:BL1004"/>
    <mergeCell ref="BG1524:BL1525"/>
    <mergeCell ref="G1152:BF1152"/>
    <mergeCell ref="BG1164:BL1167"/>
    <mergeCell ref="G1160:BF1160"/>
    <mergeCell ref="B1149:D1161"/>
    <mergeCell ref="E1154:F1154"/>
    <mergeCell ref="G1154:BF1154"/>
    <mergeCell ref="G1157:BF1157"/>
    <mergeCell ref="B1113:BL1113"/>
    <mergeCell ref="E1351:BF1353"/>
    <mergeCell ref="B1273:D1275"/>
    <mergeCell ref="E1273:BF1275"/>
    <mergeCell ref="G1262:BF1262"/>
    <mergeCell ref="B1480:D1485"/>
    <mergeCell ref="B1230:D1233"/>
    <mergeCell ref="E1230:BF1233"/>
    <mergeCell ref="BG1230:BL1233"/>
    <mergeCell ref="B1234:D1235"/>
    <mergeCell ref="B1147:D1148"/>
    <mergeCell ref="E1147:BF1148"/>
    <mergeCell ref="E1151:F1151"/>
    <mergeCell ref="G1366:BF1368"/>
    <mergeCell ref="G1159:BF1159"/>
    <mergeCell ref="B1437:D1442"/>
    <mergeCell ref="E1466:BF1467"/>
    <mergeCell ref="E1214:BF1215"/>
    <mergeCell ref="E1216:F1216"/>
    <mergeCell ref="G1373:BF1375"/>
    <mergeCell ref="B1164:D1167"/>
    <mergeCell ref="H1247:BF1247"/>
    <mergeCell ref="BG1247:BL1247"/>
    <mergeCell ref="E1131:BF1132"/>
    <mergeCell ref="BG274:BL280"/>
    <mergeCell ref="BG297:BL300"/>
    <mergeCell ref="B391:D395"/>
    <mergeCell ref="B372:D374"/>
    <mergeCell ref="BG336:BL338"/>
    <mergeCell ref="E774:BF776"/>
    <mergeCell ref="H765:BF765"/>
    <mergeCell ref="E655:BF656"/>
    <mergeCell ref="E657:BF659"/>
    <mergeCell ref="BG657:BL659"/>
    <mergeCell ref="F858:G859"/>
    <mergeCell ref="F866:G866"/>
    <mergeCell ref="H860:BF861"/>
    <mergeCell ref="H852:BE852"/>
    <mergeCell ref="BG823:BL825"/>
    <mergeCell ref="E806:BF809"/>
    <mergeCell ref="BG806:BL809"/>
    <mergeCell ref="G406:BF407"/>
    <mergeCell ref="B781:D786"/>
    <mergeCell ref="B423:D427"/>
    <mergeCell ref="E423:BF427"/>
    <mergeCell ref="E297:BF300"/>
    <mergeCell ref="E391:BF395"/>
    <mergeCell ref="B333:D335"/>
    <mergeCell ref="E333:BF335"/>
    <mergeCell ref="B562:D565"/>
    <mergeCell ref="BG562:BL565"/>
    <mergeCell ref="B594:D598"/>
    <mergeCell ref="E486:BF488"/>
    <mergeCell ref="B489:D492"/>
    <mergeCell ref="E489:BF492"/>
    <mergeCell ref="E589:BF591"/>
    <mergeCell ref="B376:D379"/>
    <mergeCell ref="B432:D437"/>
    <mergeCell ref="E432:BF437"/>
    <mergeCell ref="E321:BF324"/>
    <mergeCell ref="E385:BF390"/>
    <mergeCell ref="H228:AB229"/>
    <mergeCell ref="AC226:AH227"/>
    <mergeCell ref="E339:BF341"/>
    <mergeCell ref="E235:BF236"/>
    <mergeCell ref="E242:BF243"/>
    <mergeCell ref="AC244:AY245"/>
    <mergeCell ref="B219:D232"/>
    <mergeCell ref="E256:BF257"/>
    <mergeCell ref="E247:F247"/>
    <mergeCell ref="H244:AB245"/>
    <mergeCell ref="G247:BF248"/>
    <mergeCell ref="E329:BF332"/>
    <mergeCell ref="B274:D280"/>
    <mergeCell ref="E274:BF280"/>
    <mergeCell ref="E260:BF262"/>
    <mergeCell ref="B242:D249"/>
    <mergeCell ref="B260:D262"/>
    <mergeCell ref="E252:BF253"/>
    <mergeCell ref="A270:BL271"/>
    <mergeCell ref="B363:D365"/>
    <mergeCell ref="BG283:BL284"/>
    <mergeCell ref="B289:BL289"/>
    <mergeCell ref="B306:D310"/>
    <mergeCell ref="BG306:BL310"/>
    <mergeCell ref="BG380:BL382"/>
    <mergeCell ref="B375:BL375"/>
    <mergeCell ref="B371:BL371"/>
    <mergeCell ref="AI226:AK227"/>
    <mergeCell ref="AL224:BF225"/>
    <mergeCell ref="H204:AB205"/>
    <mergeCell ref="E164:F164"/>
    <mergeCell ref="AL226:BF227"/>
    <mergeCell ref="AC230:AH231"/>
    <mergeCell ref="AL230:BF231"/>
    <mergeCell ref="B196:D208"/>
    <mergeCell ref="AI230:AK231"/>
    <mergeCell ref="H200:AB201"/>
    <mergeCell ref="H230:AB231"/>
    <mergeCell ref="H226:AB227"/>
    <mergeCell ref="H206:AB207"/>
    <mergeCell ref="E221:F221"/>
    <mergeCell ref="B157:D169"/>
    <mergeCell ref="AI202:AK203"/>
    <mergeCell ref="G164:BF165"/>
    <mergeCell ref="B178:D180"/>
    <mergeCell ref="E174:BF177"/>
    <mergeCell ref="E185:BF187"/>
    <mergeCell ref="B188:D191"/>
    <mergeCell ref="B174:D177"/>
    <mergeCell ref="E160:F160"/>
    <mergeCell ref="AC202:AH203"/>
    <mergeCell ref="B170:D173"/>
    <mergeCell ref="E170:BF173"/>
    <mergeCell ref="E167:F167"/>
    <mergeCell ref="B185:D187"/>
    <mergeCell ref="G215:BF215"/>
    <mergeCell ref="E196:BF198"/>
    <mergeCell ref="E214:F214"/>
    <mergeCell ref="B181:D184"/>
    <mergeCell ref="AJ10:AM11"/>
    <mergeCell ref="AN10:AQ11"/>
    <mergeCell ref="AR10:AU11"/>
    <mergeCell ref="AV10:AY11"/>
    <mergeCell ref="AI133:AK134"/>
    <mergeCell ref="AB32:AE33"/>
    <mergeCell ref="AB34:AE35"/>
    <mergeCell ref="BH30:BK31"/>
    <mergeCell ref="BG109:BL113"/>
    <mergeCell ref="C42:BL43"/>
    <mergeCell ref="AH30:AO35"/>
    <mergeCell ref="V22:BK23"/>
    <mergeCell ref="O24:BL24"/>
    <mergeCell ref="B30:I35"/>
    <mergeCell ref="D22:N28"/>
    <mergeCell ref="O25:Y26"/>
    <mergeCell ref="BA30:BG31"/>
    <mergeCell ref="F62:BJ62"/>
    <mergeCell ref="F63:BJ63"/>
    <mergeCell ref="F64:BJ64"/>
    <mergeCell ref="E65:BJ65"/>
    <mergeCell ref="BG118:BL120"/>
    <mergeCell ref="AI129:AK130"/>
    <mergeCell ref="BG123:BL135"/>
    <mergeCell ref="J30:T31"/>
    <mergeCell ref="AL133:BF134"/>
    <mergeCell ref="G77:BF79"/>
    <mergeCell ref="AF10:AI11"/>
    <mergeCell ref="P12:BK13"/>
    <mergeCell ref="D14:N16"/>
    <mergeCell ref="P14:BK16"/>
    <mergeCell ref="BA20:BD21"/>
    <mergeCell ref="J2:BB2"/>
    <mergeCell ref="A4:BL4"/>
    <mergeCell ref="A6:O6"/>
    <mergeCell ref="B7:E8"/>
    <mergeCell ref="F7:H8"/>
    <mergeCell ref="I7:J8"/>
    <mergeCell ref="K7:M8"/>
    <mergeCell ref="Z7:BJ8"/>
    <mergeCell ref="D10:N11"/>
    <mergeCell ref="T10:W11"/>
    <mergeCell ref="X10:AA11"/>
    <mergeCell ref="N7:O8"/>
    <mergeCell ref="P7:R8"/>
    <mergeCell ref="S7:T8"/>
    <mergeCell ref="V20:Y21"/>
    <mergeCell ref="Z20:AA21"/>
    <mergeCell ref="AZ10:BC11"/>
    <mergeCell ref="BD10:BG11"/>
    <mergeCell ref="BE20:BF21"/>
    <mergeCell ref="D12:N13"/>
    <mergeCell ref="U17:V17"/>
    <mergeCell ref="A10:C28"/>
    <mergeCell ref="O22:T23"/>
    <mergeCell ref="D17:N19"/>
    <mergeCell ref="P17:Q17"/>
    <mergeCell ref="R17:T17"/>
    <mergeCell ref="P18:BK19"/>
    <mergeCell ref="D20:N21"/>
    <mergeCell ref="O20:T21"/>
    <mergeCell ref="O27:Y28"/>
    <mergeCell ref="Z25:Z26"/>
    <mergeCell ref="AB10:AE11"/>
    <mergeCell ref="AH20:AK21"/>
    <mergeCell ref="AN20:AS21"/>
    <mergeCell ref="AY20:AZ21"/>
    <mergeCell ref="BL25:BL26"/>
    <mergeCell ref="AU20:AX21"/>
    <mergeCell ref="AB20:AE21"/>
    <mergeCell ref="BG20:BJ21"/>
    <mergeCell ref="W17:AA17"/>
    <mergeCell ref="AS27:BC28"/>
    <mergeCell ref="AF20:AG21"/>
    <mergeCell ref="F52:BJ52"/>
    <mergeCell ref="F53:BJ53"/>
    <mergeCell ref="B37:AG38"/>
    <mergeCell ref="AH37:AO38"/>
    <mergeCell ref="BD27:BG28"/>
    <mergeCell ref="BH27:BL28"/>
    <mergeCell ref="AB30:AE31"/>
    <mergeCell ref="U30:AA31"/>
    <mergeCell ref="AP30:AZ31"/>
    <mergeCell ref="AP32:AZ33"/>
    <mergeCell ref="U32:AA33"/>
    <mergeCell ref="U34:AA35"/>
    <mergeCell ref="A42:B42"/>
    <mergeCell ref="AA25:BK26"/>
    <mergeCell ref="Z27:AJ28"/>
    <mergeCell ref="AK27:AN28"/>
    <mergeCell ref="AO27:AR28"/>
    <mergeCell ref="BH32:BK33"/>
    <mergeCell ref="BH34:BK35"/>
    <mergeCell ref="BA32:BG33"/>
    <mergeCell ref="C45:D45"/>
    <mergeCell ref="E45:BI45"/>
    <mergeCell ref="C40:BL41"/>
    <mergeCell ref="AU81:BL81"/>
    <mergeCell ref="AC89:AH90"/>
    <mergeCell ref="E82:BF84"/>
    <mergeCell ref="H129:AB130"/>
    <mergeCell ref="A67:BL67"/>
    <mergeCell ref="E118:BF120"/>
    <mergeCell ref="G105:BF108"/>
    <mergeCell ref="B102:D108"/>
    <mergeCell ref="F60:BJ60"/>
    <mergeCell ref="F61:BJ61"/>
    <mergeCell ref="BG72:BL72"/>
    <mergeCell ref="BG73:BL79"/>
    <mergeCell ref="AC93:AH94"/>
    <mergeCell ref="AI93:AK94"/>
    <mergeCell ref="H89:AB90"/>
    <mergeCell ref="F55:BJ55"/>
    <mergeCell ref="F56:BJ56"/>
    <mergeCell ref="F58:BJ58"/>
    <mergeCell ref="F59:BJ59"/>
    <mergeCell ref="H87:AB88"/>
    <mergeCell ref="E114:BF117"/>
    <mergeCell ref="BG114:BL117"/>
    <mergeCell ref="AL93:BF94"/>
    <mergeCell ref="B114:D117"/>
    <mergeCell ref="E105:F105"/>
    <mergeCell ref="B118:D120"/>
    <mergeCell ref="F48:BJ48"/>
    <mergeCell ref="F57:BJ57"/>
    <mergeCell ref="C65:D65"/>
    <mergeCell ref="F46:BJ46"/>
    <mergeCell ref="F47:BJ47"/>
    <mergeCell ref="F49:BJ49"/>
    <mergeCell ref="F50:BJ50"/>
    <mergeCell ref="F51:BJ51"/>
    <mergeCell ref="AI127:AK128"/>
    <mergeCell ref="B123:D135"/>
    <mergeCell ref="AC129:AH130"/>
    <mergeCell ref="B155:D156"/>
    <mergeCell ref="E155:BF156"/>
    <mergeCell ref="BG155:BL156"/>
    <mergeCell ref="B109:D113"/>
    <mergeCell ref="AC91:AH92"/>
    <mergeCell ref="AL144:BF145"/>
    <mergeCell ref="G160:BF161"/>
    <mergeCell ref="J32:T33"/>
    <mergeCell ref="A40:B40"/>
    <mergeCell ref="H127:AB128"/>
    <mergeCell ref="E141:F141"/>
    <mergeCell ref="AC133:AH134"/>
    <mergeCell ref="E123:BF125"/>
    <mergeCell ref="B82:D101"/>
    <mergeCell ref="BG82:BL101"/>
    <mergeCell ref="E138:BF140"/>
    <mergeCell ref="H131:AB132"/>
    <mergeCell ref="H91:AB92"/>
    <mergeCell ref="AI89:AK90"/>
    <mergeCell ref="F54:BJ54"/>
    <mergeCell ref="B73:D79"/>
    <mergeCell ref="AI131:AK132"/>
    <mergeCell ref="H133:AB134"/>
    <mergeCell ref="AL127:BF128"/>
    <mergeCell ref="AL89:BF90"/>
    <mergeCell ref="AL129:BF130"/>
    <mergeCell ref="AI91:AK92"/>
    <mergeCell ref="E96:F96"/>
    <mergeCell ref="G96:BF101"/>
    <mergeCell ref="E102:BF104"/>
    <mergeCell ref="AC127:AH128"/>
    <mergeCell ref="AI87:AK88"/>
    <mergeCell ref="BG260:BL262"/>
    <mergeCell ref="BG311:BL313"/>
    <mergeCell ref="BG333:BL335"/>
    <mergeCell ref="G212:BF212"/>
    <mergeCell ref="BG178:BL180"/>
    <mergeCell ref="G162:BF163"/>
    <mergeCell ref="E157:BF159"/>
    <mergeCell ref="BG102:BL108"/>
    <mergeCell ref="E142:F142"/>
    <mergeCell ref="G142:BF142"/>
    <mergeCell ref="G141:BF141"/>
    <mergeCell ref="A69:BL70"/>
    <mergeCell ref="BG185:BL187"/>
    <mergeCell ref="BG188:BL191"/>
    <mergeCell ref="BG170:BL173"/>
    <mergeCell ref="AC146:AH147"/>
    <mergeCell ref="B153:D154"/>
    <mergeCell ref="E188:BF191"/>
    <mergeCell ref="BG157:BL169"/>
    <mergeCell ref="H146:AB147"/>
    <mergeCell ref="BG138:BL152"/>
    <mergeCell ref="AL146:BF147"/>
    <mergeCell ref="H148:AB149"/>
    <mergeCell ref="E162:F162"/>
    <mergeCell ref="BG174:BL177"/>
    <mergeCell ref="E178:BF180"/>
    <mergeCell ref="AI146:AK147"/>
    <mergeCell ref="G167:BF168"/>
    <mergeCell ref="BG153:BL154"/>
    <mergeCell ref="B138:D152"/>
    <mergeCell ref="E153:BF154"/>
    <mergeCell ref="AI150:AK151"/>
    <mergeCell ref="J34:T35"/>
    <mergeCell ref="AP34:AZ35"/>
    <mergeCell ref="AL200:BF201"/>
    <mergeCell ref="E219:BF220"/>
    <mergeCell ref="G221:BF221"/>
    <mergeCell ref="AC206:AH207"/>
    <mergeCell ref="AI206:AK207"/>
    <mergeCell ref="E212:F212"/>
    <mergeCell ref="E213:F213"/>
    <mergeCell ref="AI204:AK205"/>
    <mergeCell ref="AC200:AH201"/>
    <mergeCell ref="AI200:AK201"/>
    <mergeCell ref="E215:F215"/>
    <mergeCell ref="AL202:BF203"/>
    <mergeCell ref="G213:BF213"/>
    <mergeCell ref="E73:BF76"/>
    <mergeCell ref="E77:F77"/>
    <mergeCell ref="E109:BF113"/>
    <mergeCell ref="BA34:BG35"/>
    <mergeCell ref="AC148:AH149"/>
    <mergeCell ref="AC87:AH88"/>
    <mergeCell ref="AL87:BF88"/>
    <mergeCell ref="E181:BF184"/>
    <mergeCell ref="BG181:BL184"/>
    <mergeCell ref="AL150:BF151"/>
    <mergeCell ref="AI148:AK149"/>
    <mergeCell ref="AC144:AH145"/>
    <mergeCell ref="AI144:AK145"/>
    <mergeCell ref="H150:AB151"/>
    <mergeCell ref="AC150:AH151"/>
    <mergeCell ref="H144:AB145"/>
    <mergeCell ref="H93:AB94"/>
    <mergeCell ref="B316:BL316"/>
    <mergeCell ref="B368:D370"/>
    <mergeCell ref="E368:BF370"/>
    <mergeCell ref="E301:BF303"/>
    <mergeCell ref="BG301:BL303"/>
    <mergeCell ref="B283:D284"/>
    <mergeCell ref="BG317:BL320"/>
    <mergeCell ref="BG372:BL374"/>
    <mergeCell ref="BG339:BL341"/>
    <mergeCell ref="BG290:BL294"/>
    <mergeCell ref="B286:D288"/>
    <mergeCell ref="E286:BF288"/>
    <mergeCell ref="E317:BF320"/>
    <mergeCell ref="BG346:BL350"/>
    <mergeCell ref="E353:BF360"/>
    <mergeCell ref="B317:D320"/>
    <mergeCell ref="BG342:BL344"/>
    <mergeCell ref="B456:D458"/>
    <mergeCell ref="E459:BF462"/>
    <mergeCell ref="B459:D462"/>
    <mergeCell ref="B637:D640"/>
    <mergeCell ref="BG801:BL805"/>
    <mergeCell ref="E463:BF466"/>
    <mergeCell ref="B652:D654"/>
    <mergeCell ref="E652:BF654"/>
    <mergeCell ref="BG777:BL780"/>
    <mergeCell ref="BG486:BL488"/>
    <mergeCell ref="BG459:BL462"/>
    <mergeCell ref="B528:D530"/>
    <mergeCell ref="E524:BF527"/>
    <mergeCell ref="B478:D479"/>
    <mergeCell ref="E478:BF479"/>
    <mergeCell ref="BG478:BL479"/>
    <mergeCell ref="B194:D195"/>
    <mergeCell ref="E194:BF195"/>
    <mergeCell ref="BG194:BL195"/>
    <mergeCell ref="G214:BF214"/>
    <mergeCell ref="BG209:BL216"/>
    <mergeCell ref="BG368:BL370"/>
    <mergeCell ref="BG273:BL273"/>
    <mergeCell ref="E372:BF374"/>
    <mergeCell ref="B345:BL345"/>
    <mergeCell ref="B311:D313"/>
    <mergeCell ref="BG363:BL365"/>
    <mergeCell ref="E325:BF328"/>
    <mergeCell ref="BG325:BL328"/>
    <mergeCell ref="E283:BF284"/>
    <mergeCell ref="BG329:BL332"/>
    <mergeCell ref="BG321:BL324"/>
    <mergeCell ref="BG688:BL693"/>
    <mergeCell ref="F694:G694"/>
    <mergeCell ref="E641:BF644"/>
    <mergeCell ref="E815:F815"/>
    <mergeCell ref="G815:BF816"/>
    <mergeCell ref="BG547:BL549"/>
    <mergeCell ref="BG535:BL539"/>
    <mergeCell ref="E516:BF518"/>
    <mergeCell ref="E795:BF797"/>
    <mergeCell ref="BG795:BL797"/>
    <mergeCell ref="B798:D800"/>
    <mergeCell ref="E798:BF800"/>
    <mergeCell ref="B531:D534"/>
    <mergeCell ref="E630:F630"/>
    <mergeCell ref="G630:BF632"/>
    <mergeCell ref="B470:D472"/>
    <mergeCell ref="BG594:BL598"/>
    <mergeCell ref="B535:D539"/>
    <mergeCell ref="B731:D733"/>
    <mergeCell ref="E731:BF733"/>
    <mergeCell ref="BG731:BL733"/>
    <mergeCell ref="H694:BF694"/>
    <mergeCell ref="BG694:BL694"/>
    <mergeCell ref="F695:G695"/>
    <mergeCell ref="H695:BF695"/>
    <mergeCell ref="BG695:BL695"/>
    <mergeCell ref="F696:G696"/>
    <mergeCell ref="H696:BF696"/>
    <mergeCell ref="BG696:BL696"/>
    <mergeCell ref="BG509:BL512"/>
    <mergeCell ref="BG496:BL499"/>
    <mergeCell ref="E667:BF669"/>
    <mergeCell ref="E627:F627"/>
    <mergeCell ref="G627:BF628"/>
    <mergeCell ref="E611:BF612"/>
    <mergeCell ref="E670:BF673"/>
    <mergeCell ref="BG634:BL636"/>
    <mergeCell ref="BG622:BL633"/>
    <mergeCell ref="BG637:BL640"/>
    <mergeCell ref="BG613:BL615"/>
    <mergeCell ref="E703:BF705"/>
    <mergeCell ref="E616:BF619"/>
    <mergeCell ref="B634:D636"/>
    <mergeCell ref="E613:BF615"/>
    <mergeCell ref="BG727:BL730"/>
    <mergeCell ref="BG675:BL677"/>
    <mergeCell ref="E634:BF636"/>
    <mergeCell ref="B641:D644"/>
    <mergeCell ref="BG641:BL644"/>
    <mergeCell ref="BG655:BL656"/>
    <mergeCell ref="BG652:BL654"/>
    <mergeCell ref="BG667:BL669"/>
    <mergeCell ref="B616:D619"/>
    <mergeCell ref="E637:BF640"/>
    <mergeCell ref="B699:BL699"/>
    <mergeCell ref="B657:D659"/>
    <mergeCell ref="B684:D696"/>
    <mergeCell ref="E684:BF687"/>
    <mergeCell ref="BG684:BL687"/>
    <mergeCell ref="F688:G693"/>
    <mergeCell ref="H688:BF693"/>
    <mergeCell ref="E544:BF546"/>
    <mergeCell ref="BG544:BL546"/>
    <mergeCell ref="E496:BF499"/>
    <mergeCell ref="B476:D477"/>
    <mergeCell ref="E476:BF477"/>
    <mergeCell ref="B554:D556"/>
    <mergeCell ref="E557:BF561"/>
    <mergeCell ref="E567:BF569"/>
    <mergeCell ref="E547:BF549"/>
    <mergeCell ref="B524:D527"/>
    <mergeCell ref="B608:D610"/>
    <mergeCell ref="E608:BF610"/>
    <mergeCell ref="BG608:BL610"/>
    <mergeCell ref="B604:D607"/>
    <mergeCell ref="BG592:BL593"/>
    <mergeCell ref="E500:BF503"/>
    <mergeCell ref="B576:D580"/>
    <mergeCell ref="BG528:BL530"/>
    <mergeCell ref="BG531:BL534"/>
    <mergeCell ref="B483:D484"/>
    <mergeCell ref="E483:BF484"/>
    <mergeCell ref="BG483:BL484"/>
    <mergeCell ref="B567:D571"/>
    <mergeCell ref="B509:D512"/>
    <mergeCell ref="E531:BF534"/>
    <mergeCell ref="BG554:BL556"/>
    <mergeCell ref="BG489:BL492"/>
    <mergeCell ref="E581:BF584"/>
    <mergeCell ref="BG581:BL584"/>
    <mergeCell ref="B589:D591"/>
    <mergeCell ref="E604:BF607"/>
    <mergeCell ref="B486:D488"/>
    <mergeCell ref="BG734:BL737"/>
    <mergeCell ref="BG742:BL746"/>
    <mergeCell ref="BG844:BL846"/>
    <mergeCell ref="E801:BF805"/>
    <mergeCell ref="BG842:BL843"/>
    <mergeCell ref="B830:D833"/>
    <mergeCell ref="E830:BF833"/>
    <mergeCell ref="E750:BF752"/>
    <mergeCell ref="BG391:BL395"/>
    <mergeCell ref="BG396:BL408"/>
    <mergeCell ref="E396:BF398"/>
    <mergeCell ref="E405:F405"/>
    <mergeCell ref="BG589:BL591"/>
    <mergeCell ref="B592:D593"/>
    <mergeCell ref="E592:BF593"/>
    <mergeCell ref="E564:F564"/>
    <mergeCell ref="G564:BE565"/>
    <mergeCell ref="B480:D482"/>
    <mergeCell ref="E480:BF482"/>
    <mergeCell ref="BG473:BL475"/>
    <mergeCell ref="BG476:BL477"/>
    <mergeCell ref="BG480:BL482"/>
    <mergeCell ref="BG567:BL571"/>
    <mergeCell ref="B438:D443"/>
    <mergeCell ref="BG415:BL419"/>
    <mergeCell ref="B415:D419"/>
    <mergeCell ref="E415:BF419"/>
    <mergeCell ref="E400:F400"/>
    <mergeCell ref="B500:D503"/>
    <mergeCell ref="B504:D508"/>
    <mergeCell ref="B519:D523"/>
    <mergeCell ref="B544:D546"/>
    <mergeCell ref="E781:BF784"/>
    <mergeCell ref="B771:D773"/>
    <mergeCell ref="E834:BF837"/>
    <mergeCell ref="BG747:BL749"/>
    <mergeCell ref="B742:D746"/>
    <mergeCell ref="B678:D680"/>
    <mergeCell ref="E678:BF680"/>
    <mergeCell ref="E753:BF754"/>
    <mergeCell ref="E742:BF746"/>
    <mergeCell ref="B734:D737"/>
    <mergeCell ref="E734:BF737"/>
    <mergeCell ref="BG703:BL705"/>
    <mergeCell ref="B722:D724"/>
    <mergeCell ref="E722:BF724"/>
    <mergeCell ref="BG722:BL724"/>
    <mergeCell ref="E709:F709"/>
    <mergeCell ref="E700:BF702"/>
    <mergeCell ref="B700:D702"/>
    <mergeCell ref="B703:D705"/>
    <mergeCell ref="E716:F716"/>
    <mergeCell ref="G709:BF711"/>
    <mergeCell ref="B758:BL758"/>
    <mergeCell ref="H768:BF768"/>
    <mergeCell ref="H767:BF767"/>
    <mergeCell ref="B823:D825"/>
    <mergeCell ref="BG753:BL754"/>
    <mergeCell ref="E771:BF773"/>
    <mergeCell ref="E747:BF749"/>
    <mergeCell ref="E706:BF708"/>
    <mergeCell ref="G716:BF716"/>
    <mergeCell ref="H763:BF764"/>
    <mergeCell ref="B747:D749"/>
    <mergeCell ref="BG873:BL873"/>
    <mergeCell ref="F875:G875"/>
    <mergeCell ref="B842:D843"/>
    <mergeCell ref="E842:BF843"/>
    <mergeCell ref="BG826:BL827"/>
    <mergeCell ref="B849:D866"/>
    <mergeCell ref="F852:G852"/>
    <mergeCell ref="BG947:BL949"/>
    <mergeCell ref="B755:D757"/>
    <mergeCell ref="E755:BF757"/>
    <mergeCell ref="BG755:BL757"/>
    <mergeCell ref="E890:BF891"/>
    <mergeCell ref="BG853:BL853"/>
    <mergeCell ref="BG849:BL851"/>
    <mergeCell ref="B876:D878"/>
    <mergeCell ref="BG830:BL833"/>
    <mergeCell ref="BG834:BL837"/>
    <mergeCell ref="H766:BF766"/>
    <mergeCell ref="E849:BF851"/>
    <mergeCell ref="E819:BF820"/>
    <mergeCell ref="BG819:BL820"/>
    <mergeCell ref="BG812:BL818"/>
    <mergeCell ref="B819:D820"/>
    <mergeCell ref="B886:D889"/>
    <mergeCell ref="E867:BF869"/>
    <mergeCell ref="B884:D885"/>
    <mergeCell ref="E884:BF885"/>
    <mergeCell ref="F860:G861"/>
    <mergeCell ref="BG855:BL855"/>
    <mergeCell ref="BG865:BL865"/>
    <mergeCell ref="B838:D841"/>
    <mergeCell ref="E838:BF841"/>
    <mergeCell ref="B1656:D1657"/>
    <mergeCell ref="E1866:F1866"/>
    <mergeCell ref="H866:BF866"/>
    <mergeCell ref="H856:BF857"/>
    <mergeCell ref="F854:G854"/>
    <mergeCell ref="H854:BF854"/>
    <mergeCell ref="BG870:BL870"/>
    <mergeCell ref="B958:D959"/>
    <mergeCell ref="E958:BF959"/>
    <mergeCell ref="BG958:BL959"/>
    <mergeCell ref="BG960:BL962"/>
    <mergeCell ref="I978:AY979"/>
    <mergeCell ref="BG875:BL875"/>
    <mergeCell ref="E919:BF920"/>
    <mergeCell ref="B950:D951"/>
    <mergeCell ref="BG971:BL980"/>
    <mergeCell ref="BG862:BL863"/>
    <mergeCell ref="F870:G870"/>
    <mergeCell ref="H870:BF870"/>
    <mergeCell ref="BG934:BL935"/>
    <mergeCell ref="B936:D937"/>
    <mergeCell ref="E936:BF937"/>
    <mergeCell ref="G974:H975"/>
    <mergeCell ref="G976:H977"/>
    <mergeCell ref="E952:BF955"/>
    <mergeCell ref="B963:D965"/>
    <mergeCell ref="E963:BF965"/>
    <mergeCell ref="F871:G871"/>
    <mergeCell ref="E892:BF895"/>
    <mergeCell ref="E966:BF968"/>
    <mergeCell ref="H871:BF871"/>
    <mergeCell ref="F872:G872"/>
    <mergeCell ref="E1738:BF1739"/>
    <mergeCell ref="B1825:D1829"/>
    <mergeCell ref="E1804:F1804"/>
    <mergeCell ref="BG1744:BL1745"/>
    <mergeCell ref="B1691:D1694"/>
    <mergeCell ref="BG1906:BL1907"/>
    <mergeCell ref="B1950:D1955"/>
    <mergeCell ref="BG1950:BL1955"/>
    <mergeCell ref="E1679:BF1685"/>
    <mergeCell ref="B1678:BL1678"/>
    <mergeCell ref="B1686:BL1686"/>
    <mergeCell ref="B1719:D1724"/>
    <mergeCell ref="E1719:BF1720"/>
    <mergeCell ref="B1849:D1852"/>
    <mergeCell ref="G1866:BF1866"/>
    <mergeCell ref="B1717:D1718"/>
    <mergeCell ref="E1790:BF1794"/>
    <mergeCell ref="BG1717:BL1718"/>
    <mergeCell ref="G1813:BF1814"/>
    <mergeCell ref="B1897:D1899"/>
    <mergeCell ref="BG1889:BL1893"/>
    <mergeCell ref="B1863:D1867"/>
    <mergeCell ref="E1937:BF1939"/>
    <mergeCell ref="BG1937:BL1939"/>
    <mergeCell ref="BG1943:BL1945"/>
    <mergeCell ref="E648:BF651"/>
    <mergeCell ref="E1526:BF1528"/>
    <mergeCell ref="B1529:D1531"/>
    <mergeCell ref="E1529:BF1531"/>
    <mergeCell ref="B1943:D1945"/>
    <mergeCell ref="G1829:BF1829"/>
    <mergeCell ref="E2068:F2068"/>
    <mergeCell ref="B2450:D2455"/>
    <mergeCell ref="E1978:BF1982"/>
    <mergeCell ref="BG1978:BL1982"/>
    <mergeCell ref="B2222:D2223"/>
    <mergeCell ref="E2222:BF2223"/>
    <mergeCell ref="BG2222:BL2223"/>
    <mergeCell ref="E1988:BF1989"/>
    <mergeCell ref="B1940:D1942"/>
    <mergeCell ref="E2246:BF2248"/>
    <mergeCell ref="E2230:BF2231"/>
    <mergeCell ref="B2239:D2242"/>
    <mergeCell ref="E2234:F2234"/>
    <mergeCell ref="E2233:F2233"/>
    <mergeCell ref="B2014:D2017"/>
    <mergeCell ref="E2014:BF2017"/>
    <mergeCell ref="B2028:D2030"/>
    <mergeCell ref="E2028:BF2030"/>
    <mergeCell ref="BG2028:BL2030"/>
    <mergeCell ref="BG2080:BL2087"/>
    <mergeCell ref="E2082:F2082"/>
    <mergeCell ref="B2216:D2217"/>
    <mergeCell ref="E2142:BF2144"/>
    <mergeCell ref="B1845:D1848"/>
    <mergeCell ref="BG1894:BL1896"/>
    <mergeCell ref="E1860:BF1862"/>
    <mergeCell ref="BG774:BL776"/>
    <mergeCell ref="H873:BF873"/>
    <mergeCell ref="H874:BF874"/>
    <mergeCell ref="AN2160:BH2160"/>
    <mergeCell ref="B2162:D2165"/>
    <mergeCell ref="B683:BL683"/>
    <mergeCell ref="B718:D721"/>
    <mergeCell ref="E718:BF721"/>
    <mergeCell ref="BG718:BL721"/>
    <mergeCell ref="B1142:D1144"/>
    <mergeCell ref="BG789:BL792"/>
    <mergeCell ref="F767:G767"/>
    <mergeCell ref="E1845:BF1848"/>
    <mergeCell ref="B2045:D2046"/>
    <mergeCell ref="BG2146:BL2151"/>
    <mergeCell ref="E1966:F1966"/>
    <mergeCell ref="B1990:D1994"/>
    <mergeCell ref="E1990:BF1992"/>
    <mergeCell ref="B1918:D1921"/>
    <mergeCell ref="B1798:D1820"/>
    <mergeCell ref="BG1798:BL1820"/>
    <mergeCell ref="E1798:BF1800"/>
    <mergeCell ref="E1885:BF1888"/>
    <mergeCell ref="BG1858:BL1859"/>
    <mergeCell ref="B1885:D1888"/>
    <mergeCell ref="BG1842:BL1844"/>
    <mergeCell ref="B1853:D1857"/>
    <mergeCell ref="BG1083:BL1088"/>
    <mergeCell ref="BG1845:BL1848"/>
    <mergeCell ref="BG1863:BL1867"/>
    <mergeCell ref="B1645:D1649"/>
    <mergeCell ref="BG1897:BL1899"/>
    <mergeCell ref="B674:BL674"/>
    <mergeCell ref="E675:BF677"/>
    <mergeCell ref="BG1050:BL1052"/>
    <mergeCell ref="BG1062:BL1063"/>
    <mergeCell ref="BG950:BL951"/>
    <mergeCell ref="B947:D949"/>
    <mergeCell ref="G715:BF715"/>
    <mergeCell ref="B660:D662"/>
    <mergeCell ref="E660:BF662"/>
    <mergeCell ref="BG660:BL662"/>
    <mergeCell ref="B667:D669"/>
    <mergeCell ref="B675:D677"/>
    <mergeCell ref="BG663:BL666"/>
    <mergeCell ref="BG670:BL673"/>
    <mergeCell ref="E727:BF730"/>
    <mergeCell ref="B663:D666"/>
    <mergeCell ref="G712:BF712"/>
    <mergeCell ref="E713:F713"/>
    <mergeCell ref="G713:BF713"/>
    <mergeCell ref="B727:D730"/>
    <mergeCell ref="F766:G766"/>
    <mergeCell ref="E714:F714"/>
    <mergeCell ref="G714:BF714"/>
    <mergeCell ref="E715:F715"/>
    <mergeCell ref="B890:D891"/>
    <mergeCell ref="B1041:D1043"/>
    <mergeCell ref="B879:D881"/>
    <mergeCell ref="E879:BF881"/>
    <mergeCell ref="BG879:BL881"/>
    <mergeCell ref="BG781:BL786"/>
    <mergeCell ref="BG678:BL680"/>
    <mergeCell ref="B750:D752"/>
    <mergeCell ref="E2798:BF2801"/>
    <mergeCell ref="E2802:BF2804"/>
    <mergeCell ref="BG2802:BL2804"/>
    <mergeCell ref="B2782:D2785"/>
    <mergeCell ref="B2742:D2745"/>
    <mergeCell ref="E2742:BF2745"/>
    <mergeCell ref="BG2742:BL2745"/>
    <mergeCell ref="B2790:D2793"/>
    <mergeCell ref="B2592:D2594"/>
    <mergeCell ref="B1679:D1685"/>
    <mergeCell ref="E1658:BF1660"/>
    <mergeCell ref="B1661:D1666"/>
    <mergeCell ref="E1664:F1664"/>
    <mergeCell ref="BG1785:BL1789"/>
    <mergeCell ref="E1665:F1665"/>
    <mergeCell ref="G1665:BF1665"/>
    <mergeCell ref="BG2047:BL2048"/>
    <mergeCell ref="BG2142:BL2144"/>
    <mergeCell ref="G1994:BF1994"/>
    <mergeCell ref="E2053:F2053"/>
    <mergeCell ref="G2053:BF2053"/>
    <mergeCell ref="E2055:F2055"/>
    <mergeCell ref="B2228:D2229"/>
    <mergeCell ref="E2093:BF2095"/>
    <mergeCell ref="E2101:F2101"/>
    <mergeCell ref="G2101:BF2102"/>
    <mergeCell ref="BG2224:BL2227"/>
    <mergeCell ref="BG2206:BL2207"/>
    <mergeCell ref="BG2098:BL2103"/>
    <mergeCell ref="B2787:D2789"/>
    <mergeCell ref="E2787:BF2789"/>
    <mergeCell ref="E1828:F1828"/>
    <mergeCell ref="E2790:BF2793"/>
    <mergeCell ref="BG2790:BL2793"/>
    <mergeCell ref="B2786:BL2786"/>
    <mergeCell ref="BG2787:BL2789"/>
    <mergeCell ref="B2802:D2804"/>
    <mergeCell ref="B2795:BL2795"/>
    <mergeCell ref="E1914:BF1915"/>
    <mergeCell ref="BG1914:BL1915"/>
    <mergeCell ref="E2149:F2149"/>
    <mergeCell ref="B2137:D2141"/>
    <mergeCell ref="B2249:D2251"/>
    <mergeCell ref="E1969:BF1972"/>
    <mergeCell ref="E1956:BF1958"/>
    <mergeCell ref="BG2347:BL2348"/>
    <mergeCell ref="BG2122:BL2125"/>
    <mergeCell ref="B2058:D2059"/>
    <mergeCell ref="E2058:BF2059"/>
    <mergeCell ref="B1956:D1958"/>
    <mergeCell ref="BG1990:BL1994"/>
    <mergeCell ref="B1978:D1982"/>
    <mergeCell ref="B2206:D2207"/>
    <mergeCell ref="B2211:D2213"/>
    <mergeCell ref="E2211:BF2213"/>
    <mergeCell ref="B2193:D2195"/>
    <mergeCell ref="E1963:BF1965"/>
    <mergeCell ref="BG1963:BL1967"/>
    <mergeCell ref="BG2216:BL2217"/>
    <mergeCell ref="B2224:D2227"/>
    <mergeCell ref="G2055:BF2055"/>
    <mergeCell ref="E2088:BF2090"/>
    <mergeCell ref="B1969:D1972"/>
    <mergeCell ref="BG2183:BL2185"/>
    <mergeCell ref="E254:F254"/>
    <mergeCell ref="G254:BF255"/>
    <mergeCell ref="E209:BF211"/>
    <mergeCell ref="H202:AB203"/>
    <mergeCell ref="E399:F399"/>
    <mergeCell ref="B428:D431"/>
    <mergeCell ref="BG432:BL437"/>
    <mergeCell ref="G399:BF399"/>
    <mergeCell ref="G400:BF400"/>
    <mergeCell ref="BG353:BL360"/>
    <mergeCell ref="B2805:D2809"/>
    <mergeCell ref="BG2805:BL2809"/>
    <mergeCell ref="BG2755:BL2758"/>
    <mergeCell ref="E2750:BF2752"/>
    <mergeCell ref="E2753:F2753"/>
    <mergeCell ref="G2753:BF2753"/>
    <mergeCell ref="BG2750:BL2754"/>
    <mergeCell ref="E2524:BF2526"/>
    <mergeCell ref="B2511:D2513"/>
    <mergeCell ref="B493:D495"/>
    <mergeCell ref="B557:D561"/>
    <mergeCell ref="B540:D543"/>
    <mergeCell ref="BG519:BL523"/>
    <mergeCell ref="E509:BF512"/>
    <mergeCell ref="BG601:BL603"/>
    <mergeCell ref="B585:D588"/>
    <mergeCell ref="G2149:BF2150"/>
    <mergeCell ref="B2021:D2024"/>
    <mergeCell ref="E2583:BF2584"/>
    <mergeCell ref="E2021:BF2024"/>
    <mergeCell ref="E1829:F1829"/>
    <mergeCell ref="E1863:BF1865"/>
    <mergeCell ref="BG500:BL503"/>
    <mergeCell ref="E585:BF588"/>
    <mergeCell ref="BG585:BL588"/>
    <mergeCell ref="B601:D603"/>
    <mergeCell ref="B550:D553"/>
    <mergeCell ref="B581:D584"/>
    <mergeCell ref="E540:BF543"/>
    <mergeCell ref="B572:D575"/>
    <mergeCell ref="G570:BF571"/>
    <mergeCell ref="BG540:BL543"/>
    <mergeCell ref="BG196:BL208"/>
    <mergeCell ref="AL206:BF207"/>
    <mergeCell ref="BG219:BL232"/>
    <mergeCell ref="B235:D241"/>
    <mergeCell ref="BG235:BL241"/>
    <mergeCell ref="BG252:BL255"/>
    <mergeCell ref="E258:F258"/>
    <mergeCell ref="G258:BF259"/>
    <mergeCell ref="B256:D259"/>
    <mergeCell ref="BG256:BL259"/>
    <mergeCell ref="E237:BF238"/>
    <mergeCell ref="BG242:BL249"/>
    <mergeCell ref="AI224:AK225"/>
    <mergeCell ref="AI228:AK229"/>
    <mergeCell ref="H224:AB225"/>
    <mergeCell ref="AC224:AH225"/>
    <mergeCell ref="BG452:BL455"/>
    <mergeCell ref="G403:BF403"/>
    <mergeCell ref="B252:D255"/>
    <mergeCell ref="B209:D216"/>
    <mergeCell ref="E239:F239"/>
    <mergeCell ref="G239:BF241"/>
    <mergeCell ref="B463:D466"/>
    <mergeCell ref="B467:D469"/>
    <mergeCell ref="E456:BF458"/>
    <mergeCell ref="E452:BF455"/>
    <mergeCell ref="B452:D455"/>
    <mergeCell ref="E444:BF447"/>
    <mergeCell ref="E467:BF469"/>
    <mergeCell ref="B566:BL566"/>
    <mergeCell ref="E528:BF530"/>
    <mergeCell ref="B385:D390"/>
    <mergeCell ref="E622:BF625"/>
    <mergeCell ref="B611:D612"/>
    <mergeCell ref="BG557:BL561"/>
    <mergeCell ref="E402:F402"/>
    <mergeCell ref="G402:BF402"/>
    <mergeCell ref="G404:BF404"/>
    <mergeCell ref="E404:F404"/>
    <mergeCell ref="E504:BF508"/>
    <mergeCell ref="BG438:BL443"/>
    <mergeCell ref="B396:D408"/>
    <mergeCell ref="BG456:BL458"/>
    <mergeCell ref="E428:BF431"/>
    <mergeCell ref="B515:BL515"/>
    <mergeCell ref="B516:D518"/>
    <mergeCell ref="E493:BF495"/>
    <mergeCell ref="B496:D499"/>
    <mergeCell ref="BG504:BL508"/>
    <mergeCell ref="E519:BF523"/>
    <mergeCell ref="BG550:BL553"/>
    <mergeCell ref="B547:D549"/>
    <mergeCell ref="E562:BF563"/>
    <mergeCell ref="E554:BF556"/>
    <mergeCell ref="BG286:BL288"/>
    <mergeCell ref="B329:D332"/>
    <mergeCell ref="B297:D300"/>
    <mergeCell ref="B290:D294"/>
    <mergeCell ref="E290:BF294"/>
    <mergeCell ref="B301:D303"/>
    <mergeCell ref="E594:BF598"/>
    <mergeCell ref="E311:BF313"/>
    <mergeCell ref="B485:BL485"/>
    <mergeCell ref="B444:D447"/>
    <mergeCell ref="E376:BF379"/>
    <mergeCell ref="B380:D382"/>
    <mergeCell ref="E363:BF365"/>
    <mergeCell ref="E470:BF472"/>
    <mergeCell ref="BG470:BL472"/>
    <mergeCell ref="BG444:BL447"/>
    <mergeCell ref="B336:D338"/>
    <mergeCell ref="E336:BF338"/>
    <mergeCell ref="B353:D360"/>
    <mergeCell ref="BG428:BL431"/>
    <mergeCell ref="BG576:BL580"/>
    <mergeCell ref="BG493:BL495"/>
    <mergeCell ref="E576:BF580"/>
    <mergeCell ref="E535:BF539"/>
    <mergeCell ref="E570:F570"/>
    <mergeCell ref="BG385:BL390"/>
    <mergeCell ref="BG409:BL412"/>
    <mergeCell ref="E572:BF575"/>
    <mergeCell ref="BG516:BL518"/>
    <mergeCell ref="BG524:BL527"/>
    <mergeCell ref="E401:F401"/>
    <mergeCell ref="G405:BF405"/>
    <mergeCell ref="G888:BF888"/>
    <mergeCell ref="H862:BF863"/>
    <mergeCell ref="BG872:BL872"/>
    <mergeCell ref="H872:BF872"/>
    <mergeCell ref="F873:G873"/>
    <mergeCell ref="H875:BF875"/>
    <mergeCell ref="E888:F888"/>
    <mergeCell ref="BG886:BL889"/>
    <mergeCell ref="BG876:BL878"/>
    <mergeCell ref="E950:BF951"/>
    <mergeCell ref="E947:BF949"/>
    <mergeCell ref="B834:D837"/>
    <mergeCell ref="BG838:BL841"/>
    <mergeCell ref="B812:D818"/>
    <mergeCell ref="BG874:BL874"/>
    <mergeCell ref="E844:BF846"/>
    <mergeCell ref="G978:H979"/>
    <mergeCell ref="E907:BF910"/>
    <mergeCell ref="BG860:BL861"/>
    <mergeCell ref="F856:G857"/>
    <mergeCell ref="BG856:BL857"/>
    <mergeCell ref="BG858:BL859"/>
    <mergeCell ref="BG867:BL869"/>
    <mergeCell ref="BG866:BL866"/>
    <mergeCell ref="B892:D895"/>
    <mergeCell ref="F862:G862"/>
    <mergeCell ref="BG923:BL927"/>
    <mergeCell ref="F865:G865"/>
    <mergeCell ref="H865:BF865"/>
    <mergeCell ref="E923:BF927"/>
    <mergeCell ref="BG884:BL885"/>
    <mergeCell ref="H858:BF859"/>
    <mergeCell ref="BG768:BL768"/>
    <mergeCell ref="BG1059:BL1061"/>
    <mergeCell ref="F855:G855"/>
    <mergeCell ref="E812:BF814"/>
    <mergeCell ref="BG798:BL800"/>
    <mergeCell ref="B801:D805"/>
    <mergeCell ref="B911:D912"/>
    <mergeCell ref="BG907:BL910"/>
    <mergeCell ref="BG890:BL891"/>
    <mergeCell ref="BG911:BL912"/>
    <mergeCell ref="BG919:BL920"/>
    <mergeCell ref="B940:D941"/>
    <mergeCell ref="E940:BF941"/>
    <mergeCell ref="BG940:BL941"/>
    <mergeCell ref="E886:BF887"/>
    <mergeCell ref="B923:D927"/>
    <mergeCell ref="H855:BF855"/>
    <mergeCell ref="F874:G874"/>
    <mergeCell ref="BG852:BL852"/>
    <mergeCell ref="BG854:BL854"/>
    <mergeCell ref="F853:G853"/>
    <mergeCell ref="H853:BF853"/>
    <mergeCell ref="B896:D899"/>
    <mergeCell ref="E896:BF899"/>
    <mergeCell ref="BG896:BL899"/>
    <mergeCell ref="B907:D910"/>
    <mergeCell ref="B777:D780"/>
    <mergeCell ref="B795:D797"/>
    <mergeCell ref="E777:BF780"/>
    <mergeCell ref="B789:D792"/>
    <mergeCell ref="E789:BF792"/>
    <mergeCell ref="E823:BF825"/>
    <mergeCell ref="AC204:AH205"/>
    <mergeCell ref="AC228:AH229"/>
    <mergeCell ref="B285:BL285"/>
    <mergeCell ref="E1157:F1157"/>
    <mergeCell ref="G1153:BF1153"/>
    <mergeCell ref="BG1096:BL1098"/>
    <mergeCell ref="B1083:D1088"/>
    <mergeCell ref="A1202:BL1203"/>
    <mergeCell ref="BG1212:BL1213"/>
    <mergeCell ref="B1091:D1093"/>
    <mergeCell ref="B1099:BL1099"/>
    <mergeCell ref="B1103:D1105"/>
    <mergeCell ref="E1103:BF1105"/>
    <mergeCell ref="E1080:BF1082"/>
    <mergeCell ref="B1062:D1063"/>
    <mergeCell ref="F864:G864"/>
    <mergeCell ref="H864:BF864"/>
    <mergeCell ref="BG864:BL864"/>
    <mergeCell ref="B952:D955"/>
    <mergeCell ref="E712:F712"/>
    <mergeCell ref="B321:D324"/>
    <mergeCell ref="B325:D328"/>
    <mergeCell ref="I976:AY977"/>
    <mergeCell ref="E1041:BF1043"/>
    <mergeCell ref="H990:BF992"/>
    <mergeCell ref="B966:D968"/>
    <mergeCell ref="B1029:D1031"/>
    <mergeCell ref="E960:BF962"/>
    <mergeCell ref="BG952:BL955"/>
    <mergeCell ref="E826:BF827"/>
    <mergeCell ref="B826:D827"/>
    <mergeCell ref="B738:D741"/>
    <mergeCell ref="E911:BF912"/>
    <mergeCell ref="B919:D920"/>
    <mergeCell ref="E1324:BF1326"/>
    <mergeCell ref="E1320:F1320"/>
    <mergeCell ref="E1313:BF1316"/>
    <mergeCell ref="B1339:D1341"/>
    <mergeCell ref="BG1336:BL1338"/>
    <mergeCell ref="B971:D980"/>
    <mergeCell ref="G1284:H1284"/>
    <mergeCell ref="BG1317:BL1323"/>
    <mergeCell ref="E1317:BF1319"/>
    <mergeCell ref="G1320:BF1323"/>
    <mergeCell ref="B1324:D1326"/>
    <mergeCell ref="E1304:BF1307"/>
    <mergeCell ref="E1308:BF1309"/>
    <mergeCell ref="B1304:D1307"/>
    <mergeCell ref="B1302:D1303"/>
    <mergeCell ref="E1160:F1160"/>
    <mergeCell ref="F1250:G1250"/>
    <mergeCell ref="H1250:BF1250"/>
    <mergeCell ref="BG1250:BL1250"/>
    <mergeCell ref="E930:BF933"/>
    <mergeCell ref="BG930:BL933"/>
    <mergeCell ref="I974:AY975"/>
    <mergeCell ref="BG990:BL992"/>
    <mergeCell ref="B993:D995"/>
    <mergeCell ref="B1024:D1026"/>
    <mergeCell ref="E1024:BF1026"/>
    <mergeCell ref="BG1024:BL1026"/>
    <mergeCell ref="F984:G986"/>
    <mergeCell ref="BG987:BL989"/>
    <mergeCell ref="B1047:D1049"/>
    <mergeCell ref="B339:D341"/>
    <mergeCell ref="B342:D344"/>
    <mergeCell ref="E342:BF344"/>
    <mergeCell ref="G401:BF401"/>
    <mergeCell ref="E380:BF382"/>
    <mergeCell ref="B346:D350"/>
    <mergeCell ref="E346:BF350"/>
    <mergeCell ref="BG700:BL702"/>
    <mergeCell ref="B1426:D1429"/>
    <mergeCell ref="B1430:D1434"/>
    <mergeCell ref="B1398:D1399"/>
    <mergeCell ref="E1402:BF1404"/>
    <mergeCell ref="BG1359:BL1360"/>
    <mergeCell ref="E1409:AE1410"/>
    <mergeCell ref="AF1409:AP1410"/>
    <mergeCell ref="AQ1409:BF1410"/>
    <mergeCell ref="G1288:H1288"/>
    <mergeCell ref="I1288:BF1289"/>
    <mergeCell ref="BG1308:BL1309"/>
    <mergeCell ref="B1270:D1272"/>
    <mergeCell ref="B1281:D1295"/>
    <mergeCell ref="BG1324:BL1326"/>
    <mergeCell ref="BG1281:BL1295"/>
    <mergeCell ref="E1281:BE1282"/>
    <mergeCell ref="E1283:F1283"/>
    <mergeCell ref="E1277:BF1280"/>
    <mergeCell ref="B1277:D1280"/>
    <mergeCell ref="B1351:D1353"/>
    <mergeCell ref="E1310:BF1312"/>
    <mergeCell ref="B1308:D1309"/>
    <mergeCell ref="B1327:D1329"/>
    <mergeCell ref="BG966:BL968"/>
    <mergeCell ref="B2338:D2342"/>
    <mergeCell ref="BG2292:BL2294"/>
    <mergeCell ref="E2262:BF2263"/>
    <mergeCell ref="E2243:BF2245"/>
    <mergeCell ref="B1790:D1794"/>
    <mergeCell ref="B1842:D1844"/>
    <mergeCell ref="E1842:BF1844"/>
    <mergeCell ref="BG1825:BL1829"/>
    <mergeCell ref="E1740:BF1743"/>
    <mergeCell ref="B1706:BL1706"/>
    <mergeCell ref="B1916:D1917"/>
    <mergeCell ref="B1795:D1797"/>
    <mergeCell ref="E1785:BF1786"/>
    <mergeCell ref="BG1719:BL1724"/>
    <mergeCell ref="BG1988:BL1989"/>
    <mergeCell ref="BG1983:BL1985"/>
    <mergeCell ref="B1986:D1987"/>
    <mergeCell ref="E1903:BF1905"/>
    <mergeCell ref="BG1903:BL1905"/>
    <mergeCell ref="B1889:D1893"/>
    <mergeCell ref="G1867:BF1867"/>
    <mergeCell ref="B1934:D1936"/>
    <mergeCell ref="E1916:BF1917"/>
    <mergeCell ref="B1914:D1915"/>
    <mergeCell ref="E1906:BF1907"/>
    <mergeCell ref="B1900:D1902"/>
    <mergeCell ref="BG1900:BL1902"/>
    <mergeCell ref="BG2116:BL2118"/>
    <mergeCell ref="E2146:BF2148"/>
    <mergeCell ref="E2049:BF2050"/>
    <mergeCell ref="E2051:F2051"/>
    <mergeCell ref="BG1969:BL1972"/>
    <mergeCell ref="CT40:CW41"/>
    <mergeCell ref="AC131:AH132"/>
    <mergeCell ref="BG2045:BL2046"/>
    <mergeCell ref="BG2262:BL2263"/>
    <mergeCell ref="E306:BF310"/>
    <mergeCell ref="B2065:D2071"/>
    <mergeCell ref="BZ40:CG41"/>
    <mergeCell ref="CH40:CS41"/>
    <mergeCell ref="E1354:BL1355"/>
    <mergeCell ref="G1356:BF1358"/>
    <mergeCell ref="B1040:BL1040"/>
    <mergeCell ref="E2239:BF2242"/>
    <mergeCell ref="BG1908:BL1912"/>
    <mergeCell ref="B1094:D1095"/>
    <mergeCell ref="E1094:BF1095"/>
    <mergeCell ref="BG1080:BL1082"/>
    <mergeCell ref="G1086:BF1087"/>
    <mergeCell ref="B1450:D1452"/>
    <mergeCell ref="E1453:BF1454"/>
    <mergeCell ref="E1405:F1405"/>
    <mergeCell ref="E1821:BF1824"/>
    <mergeCell ref="BG2021:BL2024"/>
    <mergeCell ref="E1986:BF1987"/>
    <mergeCell ref="B1413:D1416"/>
    <mergeCell ref="B1468:D1470"/>
    <mergeCell ref="E1426:BF1429"/>
    <mergeCell ref="E1437:BF1439"/>
    <mergeCell ref="B1458:D1460"/>
    <mergeCell ref="B1453:D1454"/>
    <mergeCell ref="BG1453:BL1454"/>
    <mergeCell ref="B1455:D1457"/>
    <mergeCell ref="E1455:BF1457"/>
    <mergeCell ref="E2782:BF2785"/>
    <mergeCell ref="B2762:D2764"/>
    <mergeCell ref="E2762:BF2764"/>
    <mergeCell ref="BG2762:BL2764"/>
    <mergeCell ref="B2761:BL2761"/>
    <mergeCell ref="B2746:D2747"/>
    <mergeCell ref="E2746:BF2747"/>
    <mergeCell ref="BG2746:BL2747"/>
    <mergeCell ref="BG2774:BL2777"/>
    <mergeCell ref="B2770:BL2770"/>
    <mergeCell ref="B2508:D2510"/>
    <mergeCell ref="E2508:BF2510"/>
    <mergeCell ref="E2482:BF2484"/>
    <mergeCell ref="BG2472:BL2476"/>
    <mergeCell ref="BG2505:BL2507"/>
    <mergeCell ref="E2765:BF2769"/>
    <mergeCell ref="B2514:D2516"/>
    <mergeCell ref="B2755:D2758"/>
    <mergeCell ref="E2755:BF2758"/>
    <mergeCell ref="B2765:D2769"/>
    <mergeCell ref="BG2511:BL2513"/>
    <mergeCell ref="BG2592:BL2594"/>
    <mergeCell ref="BG2517:BL2518"/>
    <mergeCell ref="BG2578:BL2580"/>
    <mergeCell ref="B2494:D2498"/>
    <mergeCell ref="B2505:D2507"/>
    <mergeCell ref="BG2782:BL2785"/>
    <mergeCell ref="B2774:D2777"/>
    <mergeCell ref="E2774:BF2777"/>
    <mergeCell ref="E2564:F2564"/>
    <mergeCell ref="B2578:D2580"/>
    <mergeCell ref="E2578:BF2580"/>
    <mergeCell ref="B1435:D1436"/>
    <mergeCell ref="B1714:D1716"/>
    <mergeCell ref="BG1641:BL1642"/>
    <mergeCell ref="B1768:D1769"/>
    <mergeCell ref="B1770:D1771"/>
    <mergeCell ref="H1777:BF1777"/>
    <mergeCell ref="H1778:BF1779"/>
    <mergeCell ref="BG1777:BL1777"/>
    <mergeCell ref="BG1778:BL1779"/>
    <mergeCell ref="BG1650:BL1651"/>
    <mergeCell ref="BG1593:BL1595"/>
    <mergeCell ref="B1461:D1463"/>
    <mergeCell ref="B1477:D1479"/>
    <mergeCell ref="E1477:BF1479"/>
    <mergeCell ref="BG1740:BL1743"/>
    <mergeCell ref="BG1790:BL1794"/>
    <mergeCell ref="B1629:D1632"/>
    <mergeCell ref="BG1643:BL1644"/>
    <mergeCell ref="E1670:BF1672"/>
    <mergeCell ref="BG1670:BL1672"/>
    <mergeCell ref="B1773:D1779"/>
    <mergeCell ref="F1776:G1776"/>
    <mergeCell ref="F1777:G1777"/>
    <mergeCell ref="BG1629:BL1632"/>
    <mergeCell ref="BG1645:BL1649"/>
    <mergeCell ref="B1701:D1705"/>
    <mergeCell ref="BG1600:BL1601"/>
    <mergeCell ref="E1443:BF1444"/>
    <mergeCell ref="BG1443:BL1444"/>
    <mergeCell ref="BG1656:BL1657"/>
    <mergeCell ref="E1522:BF1523"/>
    <mergeCell ref="B1652:D1655"/>
    <mergeCell ref="B1391:D1392"/>
    <mergeCell ref="E1400:BF1401"/>
    <mergeCell ref="G1361:BF1362"/>
    <mergeCell ref="BG1361:BL1362"/>
    <mergeCell ref="B1376:D1377"/>
    <mergeCell ref="G1371:BF1372"/>
    <mergeCell ref="BG1400:BL1401"/>
    <mergeCell ref="BG1391:BL1392"/>
    <mergeCell ref="B1417:D1420"/>
    <mergeCell ref="E1391:BF1392"/>
    <mergeCell ref="B1369:D1375"/>
    <mergeCell ref="B1354:D1368"/>
    <mergeCell ref="BG1371:BL1372"/>
    <mergeCell ref="B1443:D1444"/>
    <mergeCell ref="E1858:BF1859"/>
    <mergeCell ref="G1828:BF1828"/>
    <mergeCell ref="E1507:BF1511"/>
    <mergeCell ref="E1570:BF1572"/>
    <mergeCell ref="E1573:BF1575"/>
    <mergeCell ref="B1622:D1623"/>
    <mergeCell ref="BG1455:BL1457"/>
    <mergeCell ref="BG1426:BL1429"/>
    <mergeCell ref="BG1437:BL1442"/>
    <mergeCell ref="B1495:D1499"/>
    <mergeCell ref="E1495:BF1499"/>
    <mergeCell ref="BG1495:BL1499"/>
    <mergeCell ref="B1471:D1473"/>
    <mergeCell ref="B1522:D1523"/>
    <mergeCell ref="B1464:D1465"/>
    <mergeCell ref="E1607:F1607"/>
    <mergeCell ref="B1383:D1385"/>
    <mergeCell ref="BG1376:BL1377"/>
    <mergeCell ref="B1333:D1335"/>
    <mergeCell ref="I1284:BF1286"/>
    <mergeCell ref="BG1330:BL1332"/>
    <mergeCell ref="B930:D933"/>
    <mergeCell ref="E1388:BF1390"/>
    <mergeCell ref="E1430:BF1432"/>
    <mergeCell ref="G1406:BF1406"/>
    <mergeCell ref="E1265:AE1266"/>
    <mergeCell ref="AF1265:AP1266"/>
    <mergeCell ref="BG1243:BL1246"/>
    <mergeCell ref="K1290:BF1291"/>
    <mergeCell ref="G1260:BF1260"/>
    <mergeCell ref="E1259:F1259"/>
    <mergeCell ref="G1259:BF1259"/>
    <mergeCell ref="AQ1265:BF1266"/>
    <mergeCell ref="BG1373:BL1375"/>
    <mergeCell ref="E1421:BF1422"/>
    <mergeCell ref="BG1421:BL1422"/>
    <mergeCell ref="BG1413:BL1416"/>
    <mergeCell ref="E1083:BF1085"/>
    <mergeCell ref="E1086:F1086"/>
    <mergeCell ref="H987:BF989"/>
    <mergeCell ref="BG1417:BL1420"/>
    <mergeCell ref="E1029:BF1031"/>
    <mergeCell ref="B1106:D1108"/>
    <mergeCell ref="B1080:D1082"/>
    <mergeCell ref="B1032:D1035"/>
    <mergeCell ref="E1168:BF1169"/>
    <mergeCell ref="B981:D992"/>
    <mergeCell ref="E981:BF983"/>
    <mergeCell ref="F1251:G1251"/>
    <mergeCell ref="H1251:BF1251"/>
    <mergeCell ref="BG750:BL752"/>
    <mergeCell ref="BG738:BL741"/>
    <mergeCell ref="E738:BF741"/>
    <mergeCell ref="E785:F785"/>
    <mergeCell ref="G785:BF785"/>
    <mergeCell ref="E817:F817"/>
    <mergeCell ref="G817:BF817"/>
    <mergeCell ref="BG759:BL762"/>
    <mergeCell ref="B774:D776"/>
    <mergeCell ref="BG771:BL773"/>
    <mergeCell ref="B2286:D2288"/>
    <mergeCell ref="E2338:BF2342"/>
    <mergeCell ref="E1770:BF1771"/>
    <mergeCell ref="BG1770:BL1771"/>
    <mergeCell ref="E1773:BF1775"/>
    <mergeCell ref="BG1773:BL1775"/>
    <mergeCell ref="H1776:BF1776"/>
    <mergeCell ref="E1554:BF1556"/>
    <mergeCell ref="BG1554:BL1556"/>
    <mergeCell ref="E1763:F1763"/>
    <mergeCell ref="E1766:F1766"/>
    <mergeCell ref="E876:BF878"/>
    <mergeCell ref="E1383:BF1385"/>
    <mergeCell ref="BG1383:BL1385"/>
    <mergeCell ref="E1504:BF1505"/>
    <mergeCell ref="BG1507:BL1511"/>
    <mergeCell ref="E1486:BF1488"/>
    <mergeCell ref="BG1486:BL1488"/>
    <mergeCell ref="BG1512:BL1515"/>
    <mergeCell ref="BG1776:BL1776"/>
    <mergeCell ref="G1663:BF1663"/>
    <mergeCell ref="E1398:BF1399"/>
    <mergeCell ref="BG376:BL379"/>
    <mergeCell ref="BG463:BL466"/>
    <mergeCell ref="BG467:BL469"/>
    <mergeCell ref="B473:D475"/>
    <mergeCell ref="E473:BF475"/>
    <mergeCell ref="BG572:BL575"/>
    <mergeCell ref="BG423:BL427"/>
    <mergeCell ref="F768:G768"/>
    <mergeCell ref="BG763:BL764"/>
    <mergeCell ref="BG765:BL765"/>
    <mergeCell ref="BG766:BL766"/>
    <mergeCell ref="BG767:BL767"/>
    <mergeCell ref="F763:G764"/>
    <mergeCell ref="F765:G765"/>
    <mergeCell ref="BG448:BL451"/>
    <mergeCell ref="BG604:BL607"/>
    <mergeCell ref="B648:D651"/>
    <mergeCell ref="B647:BL647"/>
    <mergeCell ref="BG648:BL651"/>
    <mergeCell ref="BG706:BL717"/>
    <mergeCell ref="B706:D717"/>
    <mergeCell ref="B422:BL422"/>
    <mergeCell ref="B753:D754"/>
    <mergeCell ref="E759:BF762"/>
    <mergeCell ref="B759:D768"/>
    <mergeCell ref="E403:F403"/>
    <mergeCell ref="B409:D412"/>
    <mergeCell ref="E409:BF412"/>
    <mergeCell ref="E438:BF443"/>
    <mergeCell ref="E550:BF553"/>
    <mergeCell ref="B448:D451"/>
    <mergeCell ref="E448:BF451"/>
    <mergeCell ref="G2808:BF2808"/>
    <mergeCell ref="E2808:F2808"/>
    <mergeCell ref="E2805:BF2807"/>
    <mergeCell ref="BG2798:BL2801"/>
    <mergeCell ref="B2798:D2801"/>
    <mergeCell ref="B806:D809"/>
    <mergeCell ref="B1751:BL1751"/>
    <mergeCell ref="E1343:BF1345"/>
    <mergeCell ref="BG1343:BL1345"/>
    <mergeCell ref="B1548:D1553"/>
    <mergeCell ref="E1548:BF1553"/>
    <mergeCell ref="BG1548:BL1553"/>
    <mergeCell ref="B1554:D1556"/>
    <mergeCell ref="BG892:BL895"/>
    <mergeCell ref="B844:D846"/>
    <mergeCell ref="B2779:D2781"/>
    <mergeCell ref="E2779:BF2781"/>
    <mergeCell ref="BG2779:BL2781"/>
    <mergeCell ref="BG2765:BL2769"/>
    <mergeCell ref="B2771:D2773"/>
    <mergeCell ref="E2771:BF2773"/>
    <mergeCell ref="BG2771:BL2773"/>
    <mergeCell ref="B2778:BL2778"/>
    <mergeCell ref="B2750:D2754"/>
    <mergeCell ref="BG2065:BL2071"/>
    <mergeCell ref="E2476:F2476"/>
    <mergeCell ref="B2471:BL2471"/>
    <mergeCell ref="E2137:BF2141"/>
    <mergeCell ref="E1386:BF1387"/>
    <mergeCell ref="F1778:G1779"/>
    <mergeCell ref="B1772:BL1772"/>
    <mergeCell ref="E2214:BF2215"/>
    <mergeCell ref="E2398:BF2400"/>
    <mergeCell ref="BG2398:BL2400"/>
    <mergeCell ref="E2401:BF2403"/>
    <mergeCell ref="BG2485:BL2488"/>
    <mergeCell ref="B2472:D2476"/>
    <mergeCell ref="G2476:BF2476"/>
    <mergeCell ref="E2467:F2468"/>
    <mergeCell ref="E2465:F2466"/>
    <mergeCell ref="G2465:BF2466"/>
    <mergeCell ref="G2467:BF2468"/>
    <mergeCell ref="G2469:BF2470"/>
    <mergeCell ref="B2459:BL2459"/>
    <mergeCell ref="AN2412:BH2412"/>
    <mergeCell ref="B2414:D2423"/>
    <mergeCell ref="E2418:F2418"/>
    <mergeCell ref="E2420:F2420"/>
    <mergeCell ref="E2421:F2421"/>
    <mergeCell ref="E2422:F2422"/>
    <mergeCell ref="E2405:BF2407"/>
    <mergeCell ref="BG2405:BL2407"/>
    <mergeCell ref="E2414:BF2417"/>
    <mergeCell ref="G2418:BF2419"/>
    <mergeCell ref="B2456:D2458"/>
    <mergeCell ref="BG2452:BL2453"/>
    <mergeCell ref="BG2454:BL2455"/>
    <mergeCell ref="AF2409:AP2410"/>
    <mergeCell ref="AQ2409:BF2410"/>
    <mergeCell ref="B2462:BL2462"/>
    <mergeCell ref="BG2401:BL2403"/>
    <mergeCell ref="G2475:BF2475"/>
    <mergeCell ref="E2450:BF2451"/>
    <mergeCell ref="E2452:BF2453"/>
    <mergeCell ref="E1934:BF1936"/>
    <mergeCell ref="BG1934:BL1936"/>
    <mergeCell ref="B2122:D2125"/>
    <mergeCell ref="BG2107:BL2109"/>
    <mergeCell ref="BG2119:BL2121"/>
    <mergeCell ref="B2096:D2097"/>
    <mergeCell ref="E1612:BF1613"/>
    <mergeCell ref="BG1612:BL1613"/>
    <mergeCell ref="B1573:D1577"/>
    <mergeCell ref="B1752:D1767"/>
    <mergeCell ref="G2051:BF2051"/>
    <mergeCell ref="B2011:D2013"/>
    <mergeCell ref="E2011:BF2013"/>
    <mergeCell ref="BG2011:BL2013"/>
    <mergeCell ref="B2026:D2027"/>
    <mergeCell ref="E2026:BF2027"/>
    <mergeCell ref="G2082:BF2082"/>
    <mergeCell ref="BG2093:BL2095"/>
    <mergeCell ref="B2025:BL2025"/>
    <mergeCell ref="BG2001:BL2003"/>
    <mergeCell ref="E1993:F1993"/>
    <mergeCell ref="B1821:D1824"/>
    <mergeCell ref="G1664:BF1664"/>
    <mergeCell ref="E1950:BF1955"/>
    <mergeCell ref="E1943:BF1945"/>
    <mergeCell ref="E1889:BF1893"/>
    <mergeCell ref="B1903:D1905"/>
    <mergeCell ref="B1707:D1713"/>
    <mergeCell ref="B1880:D1884"/>
    <mergeCell ref="B1908:D1912"/>
    <mergeCell ref="E1908:BF1910"/>
    <mergeCell ref="E1911:F1911"/>
    <mergeCell ref="E1760:F1760"/>
    <mergeCell ref="AF1747:AP1748"/>
    <mergeCell ref="AQ1747:BF1748"/>
    <mergeCell ref="BG1461:BL1463"/>
    <mergeCell ref="E1752:BF1754"/>
    <mergeCell ref="G1760:BE1761"/>
    <mergeCell ref="G1763:BE1764"/>
    <mergeCell ref="G1766:BE1766"/>
    <mergeCell ref="BG1466:BL1467"/>
    <mergeCell ref="E1464:BF1465"/>
    <mergeCell ref="BG1752:BL1767"/>
    <mergeCell ref="E1645:BF1649"/>
    <mergeCell ref="G1722:BF1722"/>
    <mergeCell ref="E1912:F1912"/>
    <mergeCell ref="G1912:BF1912"/>
    <mergeCell ref="BG1701:BL1705"/>
    <mergeCell ref="E1714:BF1716"/>
    <mergeCell ref="E1707:BF1713"/>
    <mergeCell ref="B1700:BL1700"/>
    <mergeCell ref="E1768:BF1769"/>
    <mergeCell ref="BG1768:BL1769"/>
    <mergeCell ref="E1867:F1867"/>
    <mergeCell ref="E1853:BF1857"/>
    <mergeCell ref="B1602:D1604"/>
    <mergeCell ref="E1650:BF1651"/>
    <mergeCell ref="G1635:BF1635"/>
    <mergeCell ref="E1900:BF1902"/>
    <mergeCell ref="G1911:BF1911"/>
    <mergeCell ref="B1906:D1907"/>
    <mergeCell ref="BG1522:BL1523"/>
    <mergeCell ref="E1701:BF1705"/>
    <mergeCell ref="E1468:BF1470"/>
    <mergeCell ref="BG1251:BL1251"/>
    <mergeCell ref="F1248:G1249"/>
    <mergeCell ref="H1248:BF1249"/>
    <mergeCell ref="BG1248:BL1249"/>
    <mergeCell ref="F1247:G1247"/>
    <mergeCell ref="E1638:F1638"/>
    <mergeCell ref="E1639:F1639"/>
    <mergeCell ref="E1609:F1609"/>
    <mergeCell ref="G1609:BF1609"/>
    <mergeCell ref="E1458:BF1460"/>
    <mergeCell ref="BG1386:BL1387"/>
    <mergeCell ref="E1480:BF1485"/>
    <mergeCell ref="BG1480:BL1485"/>
    <mergeCell ref="BG1471:BL1473"/>
    <mergeCell ref="BG1468:BL1470"/>
    <mergeCell ref="G1607:BF1607"/>
    <mergeCell ref="E1608:F1608"/>
    <mergeCell ref="G1608:BF1608"/>
    <mergeCell ref="E1576:F1576"/>
    <mergeCell ref="E1602:BF1604"/>
    <mergeCell ref="BG1602:BL1604"/>
    <mergeCell ref="E1558:AE1559"/>
    <mergeCell ref="AF1558:AP1559"/>
    <mergeCell ref="AQ1558:BF1559"/>
    <mergeCell ref="E1537:F1537"/>
    <mergeCell ref="G1537:BF1538"/>
    <mergeCell ref="BG1504:BL1505"/>
    <mergeCell ref="E1450:BF1452"/>
    <mergeCell ref="BG1333:BL1335"/>
    <mergeCell ref="BG1363:BL1365"/>
    <mergeCell ref="BG1526:BL1528"/>
    <mergeCell ref="BG1529:BL1531"/>
    <mergeCell ref="B2032:D2033"/>
    <mergeCell ref="E2152:BF2155"/>
    <mergeCell ref="B2145:BL2145"/>
    <mergeCell ref="BG2096:BL2097"/>
    <mergeCell ref="E2083:F2083"/>
    <mergeCell ref="BG1940:BL1942"/>
    <mergeCell ref="B1946:D1949"/>
    <mergeCell ref="E1946:BF1949"/>
    <mergeCell ref="BG2032:BL2033"/>
    <mergeCell ref="E2085:F2085"/>
    <mergeCell ref="G2085:BF2085"/>
    <mergeCell ref="E2086:F2086"/>
    <mergeCell ref="G2086:BF2086"/>
    <mergeCell ref="B2105:D2106"/>
    <mergeCell ref="E2105:BF2106"/>
    <mergeCell ref="BG2105:BL2106"/>
    <mergeCell ref="B2091:D2092"/>
    <mergeCell ref="B2079:BL2079"/>
    <mergeCell ref="B2088:D2090"/>
    <mergeCell ref="E2001:BF2003"/>
    <mergeCell ref="BG2004:BL2006"/>
    <mergeCell ref="B2000:BL2000"/>
    <mergeCell ref="B2042:D2044"/>
    <mergeCell ref="E2032:BF2033"/>
    <mergeCell ref="BG1946:BL1949"/>
    <mergeCell ref="BG1956:BL1958"/>
    <mergeCell ref="B1983:D1985"/>
    <mergeCell ref="B1959:D1962"/>
    <mergeCell ref="E1959:BF1962"/>
    <mergeCell ref="BG1959:BL1962"/>
    <mergeCell ref="E2171:BF2173"/>
    <mergeCell ref="E2174:BF2175"/>
    <mergeCell ref="E2176:BF2179"/>
    <mergeCell ref="E2180:BF2182"/>
    <mergeCell ref="E2183:BF2185"/>
    <mergeCell ref="E2186:BF2187"/>
    <mergeCell ref="BG2058:BL2059"/>
    <mergeCell ref="E2193:BF2195"/>
    <mergeCell ref="BG2193:BL2195"/>
    <mergeCell ref="BG2162:BL2165"/>
    <mergeCell ref="BG2166:BL2167"/>
    <mergeCell ref="BG2168:BL2170"/>
    <mergeCell ref="BG2171:BL2173"/>
    <mergeCell ref="E2091:BF2092"/>
    <mergeCell ref="BG2091:BL2092"/>
    <mergeCell ref="BG2186:BL2187"/>
    <mergeCell ref="E2189:BF2191"/>
    <mergeCell ref="BG2189:BL2191"/>
    <mergeCell ref="E2107:BF2109"/>
    <mergeCell ref="B2119:D2121"/>
    <mergeCell ref="E2119:BF2121"/>
    <mergeCell ref="B2093:D2095"/>
    <mergeCell ref="H2549:BF2552"/>
    <mergeCell ref="H2557:BF2558"/>
    <mergeCell ref="H2561:BF2562"/>
    <mergeCell ref="H2565:BF2566"/>
    <mergeCell ref="H2567:M2567"/>
    <mergeCell ref="H2569:M2569"/>
    <mergeCell ref="H2570:M2570"/>
    <mergeCell ref="N2569:BF2569"/>
    <mergeCell ref="BG2494:BL2498"/>
    <mergeCell ref="E2554:F2554"/>
    <mergeCell ref="N2570:BF2571"/>
    <mergeCell ref="H2543:I2543"/>
    <mergeCell ref="J2543:BF2543"/>
    <mergeCell ref="J2541:BF2541"/>
    <mergeCell ref="E2534:F2534"/>
    <mergeCell ref="G2534:BF2534"/>
    <mergeCell ref="E2548:F2548"/>
    <mergeCell ref="J2545:BF2545"/>
    <mergeCell ref="H2544:I2544"/>
    <mergeCell ref="H2546:I2546"/>
    <mergeCell ref="H2541:I2541"/>
    <mergeCell ref="E2499:BF2501"/>
    <mergeCell ref="E2502:BF2504"/>
    <mergeCell ref="E2494:BF2498"/>
    <mergeCell ref="E2538:F2538"/>
    <mergeCell ref="G2538:BF2538"/>
    <mergeCell ref="E2162:BF2165"/>
    <mergeCell ref="E2166:BF2167"/>
    <mergeCell ref="E2168:BF2170"/>
    <mergeCell ref="H2542:I2542"/>
    <mergeCell ref="J2542:BF2542"/>
    <mergeCell ref="G2548:BF2548"/>
    <mergeCell ref="BG2508:BL2510"/>
    <mergeCell ref="E2511:BF2513"/>
    <mergeCell ref="E2585:F2585"/>
    <mergeCell ref="G2585:BF2585"/>
    <mergeCell ref="BG2583:BL2586"/>
    <mergeCell ref="H2575:BF2576"/>
    <mergeCell ref="BG2669:BL2673"/>
    <mergeCell ref="G2633:BF2635"/>
    <mergeCell ref="G2636:BF2639"/>
    <mergeCell ref="G2640:BF2641"/>
    <mergeCell ref="G2686:BF2686"/>
    <mergeCell ref="G2687:BF2688"/>
    <mergeCell ref="G2689:BF2689"/>
    <mergeCell ref="G2690:BF2691"/>
    <mergeCell ref="BG2524:BL2577"/>
    <mergeCell ref="E2588:AE2589"/>
    <mergeCell ref="AF2588:AP2589"/>
    <mergeCell ref="AQ2588:BF2589"/>
    <mergeCell ref="J2544:BF2544"/>
    <mergeCell ref="H2545:I2545"/>
    <mergeCell ref="H2572:M2572"/>
    <mergeCell ref="E2690:F2690"/>
    <mergeCell ref="E2691:F2691"/>
    <mergeCell ref="E2610:BF2612"/>
    <mergeCell ref="BG2642:BL2644"/>
    <mergeCell ref="BG2610:BL2612"/>
    <mergeCell ref="E2604:BF2606"/>
    <mergeCell ref="BG2604:BL2606"/>
    <mergeCell ref="E2602:BF2603"/>
    <mergeCell ref="BG2602:BL2603"/>
    <mergeCell ref="B2613:D2614"/>
    <mergeCell ref="G2692:BF2692"/>
    <mergeCell ref="G2693:BF2693"/>
    <mergeCell ref="BG2682:BL2693"/>
    <mergeCell ref="E2622:BF2623"/>
    <mergeCell ref="BG2622:BL2623"/>
    <mergeCell ref="E2624:BF2627"/>
    <mergeCell ref="BG2624:BL2627"/>
    <mergeCell ref="E2682:BF2683"/>
    <mergeCell ref="G2684:BF2685"/>
    <mergeCell ref="E2669:BF2673"/>
    <mergeCell ref="AN2649:BH2649"/>
    <mergeCell ref="E2655:F2655"/>
    <mergeCell ref="E2658:F2658"/>
    <mergeCell ref="E2659:F2659"/>
    <mergeCell ref="AN2621:BH2621"/>
    <mergeCell ref="E2633:F2635"/>
    <mergeCell ref="E2636:F2639"/>
    <mergeCell ref="E2640:F2641"/>
    <mergeCell ref="E2663:F2663"/>
    <mergeCell ref="E2692:F2692"/>
    <mergeCell ref="B2610:D2612"/>
    <mergeCell ref="B2604:D2606"/>
    <mergeCell ref="B2110:BL2110"/>
    <mergeCell ref="G2233:BF2233"/>
    <mergeCell ref="G2084:BF2084"/>
    <mergeCell ref="B2600:D2601"/>
    <mergeCell ref="E2600:BF2601"/>
    <mergeCell ref="BG2600:BL2601"/>
    <mergeCell ref="E2725:BF2726"/>
    <mergeCell ref="E2728:BF2729"/>
    <mergeCell ref="BG2694:BL2697"/>
    <mergeCell ref="BG2698:BL2700"/>
    <mergeCell ref="BG2701:BL2708"/>
    <mergeCell ref="BG2719:BL2720"/>
    <mergeCell ref="BG2725:BL2726"/>
    <mergeCell ref="BG2728:BL2729"/>
    <mergeCell ref="E2665:BF2668"/>
    <mergeCell ref="BG2665:BL2668"/>
    <mergeCell ref="E2664:F2664"/>
    <mergeCell ref="BG2722:BL2723"/>
    <mergeCell ref="B2642:D2644"/>
    <mergeCell ref="B2651:D2664"/>
    <mergeCell ref="B2622:D2623"/>
    <mergeCell ref="B2624:D2627"/>
    <mergeCell ref="B2628:D2630"/>
    <mergeCell ref="B2631:D2641"/>
    <mergeCell ref="BG2633:BL2635"/>
    <mergeCell ref="BG2636:BL2639"/>
    <mergeCell ref="BG2640:BL2641"/>
    <mergeCell ref="E2642:BF2644"/>
    <mergeCell ref="B2615:D2616"/>
    <mergeCell ref="E2615:BF2616"/>
    <mergeCell ref="BG2615:BL2616"/>
    <mergeCell ref="B2602:D2603"/>
    <mergeCell ref="B1504:D1505"/>
    <mergeCell ref="B1486:D1488"/>
    <mergeCell ref="B1402:D1407"/>
    <mergeCell ref="E2454:BF2455"/>
    <mergeCell ref="E2456:BF2458"/>
    <mergeCell ref="B2188:BL2188"/>
    <mergeCell ref="B2176:D2179"/>
    <mergeCell ref="B2180:D2182"/>
    <mergeCell ref="E1974:AE1975"/>
    <mergeCell ref="AF1974:AP1975"/>
    <mergeCell ref="AQ1974:BF1975"/>
    <mergeCell ref="E2127:AE2128"/>
    <mergeCell ref="AF2127:AP2128"/>
    <mergeCell ref="AQ2127:BF2128"/>
    <mergeCell ref="E2303:AE2304"/>
    <mergeCell ref="AF2303:AP2304"/>
    <mergeCell ref="AQ2303:BF2304"/>
    <mergeCell ref="E2409:AE2410"/>
    <mergeCell ref="BG2456:BL2458"/>
    <mergeCell ref="BG2174:BL2175"/>
    <mergeCell ref="BG2176:BL2179"/>
    <mergeCell ref="BG2019:BL2020"/>
    <mergeCell ref="B2113:D2115"/>
    <mergeCell ref="B2111:D2112"/>
    <mergeCell ref="E2111:BF2112"/>
    <mergeCell ref="E2391:AE2392"/>
    <mergeCell ref="AF2391:AP2392"/>
    <mergeCell ref="AQ2391:BF2392"/>
    <mergeCell ref="BG2214:BL2215"/>
    <mergeCell ref="E2052:F2052"/>
    <mergeCell ref="BG2208:BL2210"/>
    <mergeCell ref="B2104:BL2104"/>
    <mergeCell ref="BM1265:BW1265"/>
    <mergeCell ref="BM1297:BW1297"/>
    <mergeCell ref="E1297:AE1298"/>
    <mergeCell ref="AF1297:AP1298"/>
    <mergeCell ref="AQ1297:BF1298"/>
    <mergeCell ref="BM1347:BW1347"/>
    <mergeCell ref="E1347:AE1348"/>
    <mergeCell ref="AF1347:AP1348"/>
    <mergeCell ref="AQ1347:BF1348"/>
    <mergeCell ref="E1379:AE1380"/>
    <mergeCell ref="AF1379:AP1380"/>
    <mergeCell ref="AQ1379:BF1380"/>
    <mergeCell ref="BM1379:BW1379"/>
    <mergeCell ref="E1394:AE1395"/>
    <mergeCell ref="AF1394:AP1395"/>
    <mergeCell ref="AQ1394:BF1395"/>
    <mergeCell ref="BM1394:BW1394"/>
    <mergeCell ref="BG1313:BL1316"/>
    <mergeCell ref="I1290:J1290"/>
    <mergeCell ref="E1376:BF1377"/>
    <mergeCell ref="E1369:BL1370"/>
    <mergeCell ref="G1363:BF1365"/>
    <mergeCell ref="K1292:BF1295"/>
    <mergeCell ref="BG1351:BL1353"/>
    <mergeCell ref="B1301:BL1301"/>
    <mergeCell ref="BM1409:BW1409"/>
    <mergeCell ref="E1446:AE1447"/>
    <mergeCell ref="AF1446:AP1447"/>
    <mergeCell ref="AQ1446:BF1447"/>
    <mergeCell ref="BM1446:BW1446"/>
    <mergeCell ref="E1490:AE1491"/>
    <mergeCell ref="AF1490:AP1491"/>
    <mergeCell ref="AQ1490:BF1491"/>
    <mergeCell ref="BM1490:BW1490"/>
    <mergeCell ref="E1517:AE1518"/>
    <mergeCell ref="AF1517:AP1518"/>
    <mergeCell ref="AQ1517:BF1518"/>
    <mergeCell ref="BM1517:BW1517"/>
    <mergeCell ref="E1544:AE1545"/>
    <mergeCell ref="AF1544:AP1545"/>
    <mergeCell ref="AQ1544:BF1545"/>
    <mergeCell ref="BM1544:BW1544"/>
    <mergeCell ref="BG1464:BL1465"/>
    <mergeCell ref="BG1477:BL1479"/>
    <mergeCell ref="BG1458:BL1460"/>
    <mergeCell ref="E1435:BF1436"/>
    <mergeCell ref="BG1435:BL1436"/>
    <mergeCell ref="BG1450:BL1452"/>
    <mergeCell ref="E1441:F1441"/>
    <mergeCell ref="G1441:BF1441"/>
    <mergeCell ref="B1521:BL1521"/>
    <mergeCell ref="B1532:BL1532"/>
    <mergeCell ref="B1533:D1542"/>
    <mergeCell ref="E1533:BF1536"/>
    <mergeCell ref="BG1533:BL1542"/>
    <mergeCell ref="E1539:F1539"/>
    <mergeCell ref="G1539:BF1541"/>
    <mergeCell ref="BM1558:BW1558"/>
    <mergeCell ref="E1625:AE1626"/>
    <mergeCell ref="AF1625:AP1626"/>
    <mergeCell ref="AQ1625:BF1626"/>
    <mergeCell ref="BM1625:BW1625"/>
    <mergeCell ref="E1674:AE1675"/>
    <mergeCell ref="AF1674:AP1675"/>
    <mergeCell ref="AQ1674:BF1675"/>
    <mergeCell ref="BM1674:BW1674"/>
    <mergeCell ref="E1696:AE1697"/>
    <mergeCell ref="AF1696:AP1697"/>
    <mergeCell ref="AQ1696:BF1697"/>
    <mergeCell ref="BM1696:BW1696"/>
    <mergeCell ref="E1726:AE1727"/>
    <mergeCell ref="AF1726:AP1727"/>
    <mergeCell ref="AQ1726:BF1727"/>
    <mergeCell ref="BM1726:BW1726"/>
    <mergeCell ref="E1717:BF1718"/>
    <mergeCell ref="E1722:F1722"/>
    <mergeCell ref="BG1707:BL1713"/>
    <mergeCell ref="BG1691:BL1694"/>
    <mergeCell ref="E1661:BF1662"/>
    <mergeCell ref="E1663:F1663"/>
    <mergeCell ref="BG1679:BL1685"/>
    <mergeCell ref="BM1579:BW1579"/>
    <mergeCell ref="E1667:BF1669"/>
    <mergeCell ref="E1656:BF1657"/>
    <mergeCell ref="G1588:BF1591"/>
    <mergeCell ref="BG1562:BL1565"/>
    <mergeCell ref="BG1573:BL1577"/>
    <mergeCell ref="BG1661:BL1666"/>
    <mergeCell ref="BG1652:BL1655"/>
    <mergeCell ref="BM1747:BW1747"/>
    <mergeCell ref="E1781:AE1782"/>
    <mergeCell ref="AF1781:AP1782"/>
    <mergeCell ref="AQ1781:BF1782"/>
    <mergeCell ref="BM1781:BW1781"/>
    <mergeCell ref="E1838:AE1839"/>
    <mergeCell ref="AF1838:AP1839"/>
    <mergeCell ref="AQ1838:BF1839"/>
    <mergeCell ref="BM1838:BW1838"/>
    <mergeCell ref="E1875:AE1876"/>
    <mergeCell ref="AF1875:AP1876"/>
    <mergeCell ref="AQ1875:BF1876"/>
    <mergeCell ref="BM1875:BW1875"/>
    <mergeCell ref="E1929:AE1930"/>
    <mergeCell ref="AF1929:AP1930"/>
    <mergeCell ref="AQ1929:BF1930"/>
    <mergeCell ref="BM1929:BW1929"/>
    <mergeCell ref="E1894:BF1896"/>
    <mergeCell ref="BG1880:BL1884"/>
    <mergeCell ref="E1880:BF1884"/>
    <mergeCell ref="E1918:BF1921"/>
    <mergeCell ref="BG1918:BL1921"/>
    <mergeCell ref="BG1885:BL1888"/>
    <mergeCell ref="BG1916:BL1917"/>
    <mergeCell ref="G1801:BF1803"/>
    <mergeCell ref="E1815:F1815"/>
    <mergeCell ref="E1801:F1801"/>
    <mergeCell ref="G1804:BF1812"/>
    <mergeCell ref="E1813:F1813"/>
    <mergeCell ref="E1755:F1755"/>
    <mergeCell ref="G1755:BE1759"/>
    <mergeCell ref="E1747:AE1748"/>
    <mergeCell ref="BM1974:BW1974"/>
    <mergeCell ref="E1996:AE1997"/>
    <mergeCell ref="AF1996:AP1997"/>
    <mergeCell ref="AQ1996:BF1997"/>
    <mergeCell ref="BM1996:BW1996"/>
    <mergeCell ref="E2038:AE2039"/>
    <mergeCell ref="AF2038:AP2039"/>
    <mergeCell ref="AQ2038:BF2039"/>
    <mergeCell ref="BM2038:BW2038"/>
    <mergeCell ref="E2061:AE2062"/>
    <mergeCell ref="AF2061:AP2062"/>
    <mergeCell ref="AQ2061:BF2062"/>
    <mergeCell ref="BM2061:BW2061"/>
    <mergeCell ref="E2075:AE2076"/>
    <mergeCell ref="AF2075:AP2076"/>
    <mergeCell ref="AQ2075:BF2076"/>
    <mergeCell ref="BM2075:BW2075"/>
    <mergeCell ref="E2047:BF2048"/>
    <mergeCell ref="G2052:BF2052"/>
    <mergeCell ref="G2068:BF2068"/>
    <mergeCell ref="G2069:BE2070"/>
    <mergeCell ref="E2325:F2325"/>
    <mergeCell ref="BG2367:BL2370"/>
    <mergeCell ref="BG2388:BL2389"/>
    <mergeCell ref="E2378:F2378"/>
    <mergeCell ref="G2378:BF2379"/>
    <mergeCell ref="E2380:F2380"/>
    <mergeCell ref="G2380:BF2381"/>
    <mergeCell ref="BM2127:BW2127"/>
    <mergeCell ref="E2157:AE2158"/>
    <mergeCell ref="AF2157:AP2158"/>
    <mergeCell ref="AQ2157:BF2158"/>
    <mergeCell ref="BM2157:BW2157"/>
    <mergeCell ref="E2197:AE2198"/>
    <mergeCell ref="AF2197:AP2198"/>
    <mergeCell ref="AQ2197:BF2198"/>
    <mergeCell ref="BM2197:BW2197"/>
    <mergeCell ref="E2255:AE2256"/>
    <mergeCell ref="AF2255:AP2256"/>
    <mergeCell ref="AQ2255:BF2256"/>
    <mergeCell ref="BM2255:BW2255"/>
    <mergeCell ref="E2277:AE2278"/>
    <mergeCell ref="AF2277:AP2278"/>
    <mergeCell ref="AQ2277:BF2278"/>
    <mergeCell ref="B2192:BL2192"/>
    <mergeCell ref="BM2277:BW2277"/>
    <mergeCell ref="E2249:BF2251"/>
    <mergeCell ref="BG2249:BL2251"/>
    <mergeCell ref="B2259:BL2259"/>
    <mergeCell ref="B2264:BL2264"/>
    <mergeCell ref="B2183:D2185"/>
    <mergeCell ref="B2186:D2187"/>
    <mergeCell ref="B2189:D2191"/>
    <mergeCell ref="E2731:AE2732"/>
    <mergeCell ref="AF2731:AP2732"/>
    <mergeCell ref="AQ2731:BF2732"/>
    <mergeCell ref="BM2731:BW2731"/>
    <mergeCell ref="E2719:BF2720"/>
    <mergeCell ref="AN2599:BH2599"/>
    <mergeCell ref="BM2409:BW2409"/>
    <mergeCell ref="E2445:AE2446"/>
    <mergeCell ref="AF2445:AP2446"/>
    <mergeCell ref="AQ2445:BF2446"/>
    <mergeCell ref="BM2445:BW2445"/>
    <mergeCell ref="E2478:AE2479"/>
    <mergeCell ref="AF2478:AP2479"/>
    <mergeCell ref="AQ2478:BF2479"/>
    <mergeCell ref="BM2478:BW2478"/>
    <mergeCell ref="E2490:AE2491"/>
    <mergeCell ref="AF2490:AP2491"/>
    <mergeCell ref="AQ2490:BF2491"/>
    <mergeCell ref="BM2490:BW2490"/>
    <mergeCell ref="E2520:AE2521"/>
    <mergeCell ref="AF2520:AP2521"/>
    <mergeCell ref="AQ2520:BF2521"/>
    <mergeCell ref="BM2520:BW2520"/>
    <mergeCell ref="G2420:BE2420"/>
    <mergeCell ref="G2421:BF2421"/>
    <mergeCell ref="G2422:BF2422"/>
    <mergeCell ref="BG2414:BL2423"/>
    <mergeCell ref="E2613:BF2614"/>
    <mergeCell ref="BG2613:BL2614"/>
    <mergeCell ref="BG2514:BL2516"/>
    <mergeCell ref="E2514:BF2516"/>
    <mergeCell ref="E2592:BF2594"/>
    <mergeCell ref="BM2588:BW2588"/>
    <mergeCell ref="E2596:AE2597"/>
    <mergeCell ref="AF2596:AP2597"/>
    <mergeCell ref="AQ2596:BF2597"/>
    <mergeCell ref="BM2596:BW2596"/>
    <mergeCell ref="E2618:AE2619"/>
    <mergeCell ref="AF2618:AP2619"/>
    <mergeCell ref="AQ2618:BF2619"/>
    <mergeCell ref="BM2618:BW2618"/>
    <mergeCell ref="E2646:AE2647"/>
    <mergeCell ref="AF2646:AP2647"/>
    <mergeCell ref="AQ2646:BF2647"/>
    <mergeCell ref="BM2646:BW2646"/>
    <mergeCell ref="BM2303:BW2303"/>
    <mergeCell ref="E2334:AE2335"/>
    <mergeCell ref="AF2334:AP2335"/>
    <mergeCell ref="AQ2334:BF2335"/>
    <mergeCell ref="BM2334:BW2334"/>
    <mergeCell ref="E2352:AE2353"/>
    <mergeCell ref="AF2352:AP2353"/>
    <mergeCell ref="AQ2352:BF2353"/>
    <mergeCell ref="BM2352:BW2352"/>
    <mergeCell ref="E2372:AE2373"/>
    <mergeCell ref="AF2372:AP2373"/>
    <mergeCell ref="AQ2372:BF2373"/>
    <mergeCell ref="BM2372:BW2372"/>
    <mergeCell ref="BM2391:BW2391"/>
    <mergeCell ref="BG2364:BL2366"/>
    <mergeCell ref="BG2321:BL2329"/>
    <mergeCell ref="E2327:F2327"/>
    <mergeCell ref="G2327:BF2328"/>
    <mergeCell ref="G2323:BF2324"/>
  </mergeCells>
  <phoneticPr fontId="5"/>
  <dataValidations count="6">
    <dataValidation type="list" allowBlank="1" showInputMessage="1" showErrorMessage="1" sqref="BG2228:BG2230 BH2228:BL2229 BG2208:BG2209 BG2206 BH2222:BL2223 BG2072:BL2073 BG2260 BG2662:BL2662 BG1990 BG2211:BL2217 BG2065 BG1908 BG1863 BG1257 BG1136:BL1139 BG73:BL79 BG109:BL120 BG601:BL619 BG519 BG283 BG557 BG363 BG415:BL419 BG297:BL303 BG256 BG500:BG501 BH121:BL122 BG138 BG136:BL136 BH194:BL195 BG194:BG196 BG252 BG233:BL233 BG219:BL220 BG209:BL216 BG242 BG235 BG923:BL927 BG795:BL809 BG789:BL792 BG823:BL827 BG819:BL820 BG876 BG867 BG1149 BG1114 BG2728:BL2728 BG1111 BG1147:BL1148 BG1050 BG1080:BL1088 BG763:BG768 BG1584 BG1593:BL1599 BG2615:BL2616 BG1612:BL1613 BG1615 BG1381:BL1381 BG855:BL855 BG1356:BL1368 BG1351:BL1353 BG1825 BG1679 BG2765 BG2755:BL2758 BG2746:BL2747 BG2805:BL2809 BG2774:BL2777 BG2782:BL2785 BG2790:BL2794 VUA2296:VUE2297 BIK2447:BIO2447 BG2472 BG376:BG377 BG380 BG849 BG879:BL881 BG884:BG886 BH884:BL885 BG966:BG967 BG960 BG1029:BL1035 BG1037:BL1039 BG1041 BG1054 BG1047 BG1091:BL1098 BG1103 BG1109 BG1100 BG290:BG292 BG286 BG353 BG509 BG486 BG489:BG490 BG493 BG496 BG504 BG567:BG568 BG581:BG582 BG516:BL518 BG562 BG576 BG306:BL314 BG368:BL370 BG372:BL374 BG1383 BG1402 BG1400 BG1398 BG2132:BG2133 BG2222:BG2225 BG2218 BG2482:BL2488 BG2508:BG2509 BG585:BL598 BG648:BL673 BG675 BG1212:BL1226 BG1421 BG1437:BG1438 BG1430:BG1431 BG1423:BG1424 BG1417:BG1418 BG1426:BG1428 BG1435 BG1443 BG1413:BG1415 BG1629:BL1672 BG1785 BG2249 BG1978:BL1989 BG2042:BG2049 BH2042:BL2048 BG1963 BG2032:BL2036 BG2001 BG2058:BL2059 BG2080 BG102 BG82 BG121:BG124 BG260:BL262 BG759:BG760 BG958 BG274:BL280 BG317:BL320 BG351:BL351 BG346:BG347 BG321:BG330 BG2578:BL2582 BG2105:BL2109 BH2113:BL2121 BG1059 BG1234 BG1230:BL1233 BG1495:BL1499 BG1450:BL1488 BG2524 BG2583 BM2527:BN2537 BG1500:BG1504 BH1500:BL1503 BG153:BL166 BG169:BL191 BG333:BL344 BG385:BL405 BG408:BL413 BG947:BL951 BG1106:BL1108 BG1142:BL1144 BG1752:BL1753 BG2201:BL2205 BG2239:BL2248 LJ2199 WXO2249:WXS2251 LC2249:LG2251 UY2249:VC2251 AEU2249:AEY2251 AOQ2249:AOU2251 AYM2249:AYQ2251 BII2249:BIM2251 BSE2249:BSI2251 CCA2249:CCE2251 CLW2249:CMA2251 CVS2249:CVW2251 DFO2249:DFS2251 DPK2249:DPO2251 DZG2249:DZK2251 EJC2249:EJG2251 ESY2249:ETC2251 FCU2249:FCY2251 FMQ2249:FMU2251 FWM2249:FWQ2251 GGI2249:GGM2251 GQE2249:GQI2251 HAA2249:HAE2251 HJW2249:HKA2251 HTS2249:HTW2251 IDO2249:IDS2251 INK2249:INO2251 IXG2249:IXK2251 JHC2249:JHG2251 JQY2249:JRC2251 KAU2249:KAY2251 KKQ2249:KKU2251 KUM2249:KUQ2251 LEI2249:LEM2251 LOE2249:LOI2251 LYA2249:LYE2251 MHW2249:MIA2251 MRS2249:MRW2251 NBO2249:NBS2251 NLK2249:NLO2251 NVG2249:NVK2251 OFC2249:OFG2251 OOY2249:OPC2251 OYU2249:OYY2251 PIQ2249:PIU2251 PSM2249:PSQ2251 QCI2249:QCM2251 QME2249:QMI2251 QWA2249:QWE2251 RFW2249:RGA2251 RPS2249:RPW2251 RZO2249:RZS2251 SJK2249:SJO2251 STG2249:STK2251 TDC2249:TDG2251 TMY2249:TNC2251 TWU2249:TWY2251 UGQ2249:UGU2251 UQM2249:UQQ2251 VAI2249:VAM2251 VKE2249:VKI2251 VUA2249:VUE2251 WDW2249:WEA2251 WNS2249:WNW2251 BG1252:BL1254 BH321:BL328 BG423:BL482 BG524:BL556 BG572:BL575 BG1247:BG1251 BG952:BG954 BG727:BL757 BG771:BL786 BG1122 BM2722:BM2723 BG1019:BL1026 BG1119 BG1126 BG1124 BG1131 BG1243:BG1244 BG678:BL680 BG1386:BL1392 BG1600:BG1605 BH1600:BL1604 BG700:BL724 BG1622:BL1623 BG1687:BL1694 BG1701:BL1705 BG1707:BL1724 BH1894:BL1899 BG1880:BL1893 BG1894:BG1900 BG1903:BL1907 BG1950:BL1962 BG1776:BL1779 BG2113:BG2123 BG2137:BL2144 LD2282:LG2285 UZ2282:VC2285 AEV2282:AEY2285 AOR2282:AOU2285 AYN2282:AYQ2285 BIJ2282:BIM2285 BSF2282:BSI2285 CCB2282:CCE2285 CLX2282:CMA2285 CVT2282:CVW2285 DFP2282:DFS2285 DPL2282:DPO2285 DZH2282:DZK2285 EJD2282:EJG2285 ESZ2282:ETC2285 FCV2282:FCY2285 FMR2282:FMU2285 FWN2282:FWQ2285 GGJ2282:GGM2285 GQF2282:GQI2285 HAB2282:HAE2285 HJX2282:HKA2285 HTT2282:HTW2285 IDP2282:IDS2285 INL2282:INO2285 IXH2282:IXK2285 JHD2282:JHG2285 JQZ2282:JRC2285 KAV2282:KAY2285 KKR2282:KKU2285 KUN2282:KUQ2285 LEJ2282:LEM2285 LOF2282:LOI2285 LYB2282:LYE2285 MHX2282:MIA2285 MRT2282:MRW2285 NBP2282:NBS2285 NLL2282:NLO2285 NVH2282:NVK2285 OFD2282:OFG2285 OOZ2282:OPC2285 OYV2282:OYY2285 PIR2282:PIU2285 PSN2282:PSQ2285 QCJ2282:QCM2285 QMF2282:QMI2285 QWB2282:QWE2285 RFX2282:RGA2285 RPT2282:RPW2285 RZP2282:RZS2285 SJL2282:SJO2285 STH2282:STK2285 TDD2282:TDG2285 TMZ2282:TNC2285 TWV2282:TWY2285 UGR2282:UGU2285 UQN2282:UQQ2285 VAJ2282:VAM2285 VKF2282:VKI2285 VUB2282:VUE2285 WDX2282:WEA2285 WNT2282:WNW2285 WXP2282:WXS2285 LC2282:LC2287 UY2282:UY2287 AEU2282:AEU2287 AOQ2282:AOQ2287 AYM2282:AYM2287 BII2282:BII2287 BSE2282:BSE2287 CCA2282:CCA2287 CLW2282:CLW2287 CVS2282:CVS2287 DFO2282:DFO2287 DPK2282:DPK2287 DZG2282:DZG2287 EJC2282:EJC2287 ESY2282:ESY2287 FCU2282:FCU2287 FMQ2282:FMQ2287 FWM2282:FWM2287 GGI2282:GGI2287 GQE2282:GQE2287 HAA2282:HAA2287 HJW2282:HJW2287 HTS2282:HTS2287 IDO2282:IDO2287 INK2282:INK2287 IXG2282:IXG2287 JHC2282:JHC2287 JQY2282:JQY2287 KAU2282:KAU2287 KKQ2282:KKQ2287 KUM2282:KUM2287 LEI2282:LEI2287 LOE2282:LOE2287 LYA2282:LYA2287 MHW2282:MHW2287 MRS2282:MRS2287 NBO2282:NBO2287 NLK2282:NLK2287 NVG2282:NVG2287 OFC2282:OFC2287 OOY2282:OOY2287 OYU2282:OYU2287 PIQ2282:PIQ2287 PSM2282:PSM2287 QCI2282:QCI2287 QME2282:QME2287 QWA2282:QWA2287 RFW2282:RFW2287 RPS2282:RPS2287 RZO2282:RZO2287 SJK2282:SJK2287 STG2282:STG2287 TDC2282:TDC2287 TMY2282:TMY2287 TWU2282:TWU2287 UGQ2282:UGQ2287 UQM2282:UQM2287 VAI2282:VAI2287 VKE2282:VKE2287 VUA2282:VUA2287 WDW2282:WDW2287 WNS2282:WNS2287 WXO2282:WXO2287 BG2308:BL2312 WXO2354:WXS2355 WNS2308:WNW2317 WXO2308:WXS2317 LC2308:LG2317 UY2308:VC2317 AEU2308:AEY2317 AOQ2308:AOU2317 AYM2308:AYQ2317 BII2308:BIM2317 BSE2308:BSI2317 CCA2308:CCE2317 CLW2308:CMA2317 CVS2308:CVW2317 DFO2308:DFS2317 DPK2308:DPO2317 DZG2308:DZK2317 EJC2308:EJG2317 ESY2308:ETC2317 FCU2308:FCY2317 FMQ2308:FMU2317 FWM2308:FWQ2317 GGI2308:GGM2317 GQE2308:GQI2317 HAA2308:HAE2317 HJW2308:HKA2317 HTS2308:HTW2317 IDO2308:IDS2317 INK2308:INO2317 IXG2308:IXK2317 JHC2308:JHG2317 JQY2308:JRC2317 KAU2308:KAY2317 KKQ2308:KKU2317 KUM2308:KUQ2317 LEI2308:LEM2317 LOE2308:LOI2317 LYA2308:LYE2317 MHW2308:MIA2317 MRS2308:MRW2317 NBO2308:NBS2317 NLK2308:NLO2317 NVG2308:NVK2317 OFC2308:OFG2317 OOY2308:OPC2317 OYU2308:OYY2317 PIQ2308:PIU2317 PSM2308:PSQ2317 QCI2308:QCM2317 QME2308:QMI2317 QWA2308:QWE2317 RFW2308:RGA2317 RPS2308:RPW2317 RZO2308:RZS2317 SJK2308:SJO2317 STG2308:STK2317 TDC2308:TDG2317 TMY2308:TNC2317 TWU2308:TWY2317 UGQ2308:UGU2317 UQM2308:UQQ2317 VAI2308:VAM2317 VKE2308:VKI2317 VUA2308:VUE2317 WDW2308:WEA2317 WXO2318 WNS2318 WDW2318 VUA2318 VKE2318 VAI2318 UQM2318 UGQ2318 TWU2318 TMY2318 TDC2318 STG2318 SJK2318 RZO2318 RPS2318 RFW2318 QWA2318 QME2318 QCI2318 PSM2318 PIQ2318 OYU2318 OOY2318 OFC2318 NVG2318 NLK2318 NBO2318 MRS2318 MHW2318 LYA2318 LOE2318 LEI2318 KUM2318 KKQ2318 KAU2318 JQY2318 JHC2318 IXG2318 INK2318 IDO2318 HTS2318 HJW2318 HAA2318 GQE2318 GGI2318 FWM2318 FMQ2318 FCU2318 ESY2318 EJC2318 DZG2318 DPK2318 DFO2318 CVS2318 CLW2318 CCA2318 BSE2318 BII2318 AYM2318 AOQ2318 AEU2318 UY2318 LC2318 BG2313 BG2318:BL2319 WDW2321:WEA2322 BG2321 WNS2321:WNW2322 WXO2321:WXS2322 LC2321:LG2322 UY2321:VC2322 AEU2321:AEY2322 AOQ2321:AOU2322 AYM2321:AYQ2322 BII2321:BIM2322 BSE2321:BSI2322 CCA2321:CCE2322 CLW2321:CMA2322 CVS2321:CVW2322 DFO2321:DFS2322 DPK2321:DPO2322 DZG2321:DZK2322 EJC2321:EJG2322 ESY2321:ETC2322 FCU2321:FCY2322 FMQ2321:FMU2322 FWM2321:FWQ2322 GGI2321:GGM2322 GQE2321:GQI2322 HAA2321:HAE2322 HJW2321:HKA2322 HTS2321:HTW2322 IDO2321:IDS2322 INK2321:INO2322 IXG2321:IXK2322 JHC2321:JHG2322 JQY2321:JRC2322 KAU2321:KAY2322 KKQ2321:KKU2322 KUM2321:KUQ2322 LEI2321:LEM2322 LOE2321:LOI2322 LYA2321:LYE2322 MHW2321:MIA2322 MRS2321:MRW2322 NBO2321:NBS2322 NLK2321:NLO2322 NVG2321:NVK2322 OFC2321:OFG2322 OOY2321:OPC2322 OYU2321:OYY2322 PIQ2321:PIU2322 PSM2321:PSQ2322 QCI2321:QCM2322 QME2321:QMI2322 QWA2321:QWE2322 RFW2321:RGA2322 RPS2321:RPW2322 RZO2321:RZS2322 SJK2321:SJO2322 STG2321:STK2322 TDC2321:TDG2322 TMY2321:TNC2322 TWU2321:TWY2322 UGQ2321:UGU2322 UQM2321:UQQ2322 VAI2321:VAM2322 VKE2321:VKI2322 VUA2321:VUE2322 WNS2354:WNW2355 WDW2354:WEA2355 VUA2354:VUE2355 VKE2354:VKI2355 VAI2354:VAM2355 UQM2354:UQQ2355 UGQ2354:UGU2355 TWU2354:TWY2355 TMY2354:TNC2355 TDC2354:TDG2355 STG2354:STK2355 SJK2354:SJO2355 RZO2354:RZS2355 RPS2354:RPW2355 RFW2354:RGA2355 QWA2354:QWE2355 QME2354:QMI2355 QCI2354:QCM2355 PSM2354:PSQ2355 PIQ2354:PIU2355 OYU2354:OYY2355 OOY2354:OPC2355 OFC2354:OFG2355 NVG2354:NVK2355 NLK2354:NLO2355 NBO2354:NBS2355 MRS2354:MRW2355 MHW2354:MIA2355 LYA2354:LYE2355 LOE2354:LOI2355 LEI2354:LEM2355 KUM2354:KUQ2355 KKQ2354:KKU2355 KAU2354:KAY2355 JQY2354:JRC2355 JHC2354:JHG2355 IXG2354:IXK2355 INK2354:INO2355 IDO2354:IDS2355 HTS2354:HTW2355 HJW2354:HKA2355 HAA2354:HAE2355 GQE2354:GQI2355 GGI2354:GGM2355 FWM2354:FWQ2355 FMQ2354:FMU2355 FCU2354:FCY2355 ESY2354:ETC2355 EJC2354:EJG2355 DZG2354:DZK2355 DPK2354:DPO2355 DFO2354:DFS2355 CVS2354:CVW2355 CLW2354:CMA2355 CCA2354:CCE2355 BSE2354:BSI2355 BII2354:BIM2355 AYM2354:AYQ2355 AOQ2354:AOU2355 AEU2354:AEY2355 BG2331:BL2332 UY2354:VC2355 BSE2386:BSI2389 AEU2357:AEY2362 UY2357:VC2362 LC2357:LG2362 WXO2357:WXS2362 WNS2357:WNW2362 WDW2357:WEA2362 VUA2357:VUE2362 VKE2357:VKI2362 VAI2357:VAM2362 UQM2357:UQQ2362 UGQ2357:UGU2362 TWU2357:TWY2362 TMY2357:TNC2362 TDC2357:TDG2362 STG2357:STK2362 SJK2357:SJO2362 RZO2357:RZS2362 RPS2357:RPW2362 RFW2357:RGA2362 QWA2357:QWE2362 QME2357:QMI2362 QCI2357:QCM2362 PSM2357:PSQ2362 PIQ2357:PIU2362 OYU2357:OYY2362 OOY2357:OPC2362 OFC2357:OFG2362 NVG2357:NVK2362 NLK2357:NLO2362 NBO2357:NBS2362 MRS2357:MRW2362 MHW2357:MIA2362 LYA2357:LYE2362 LOE2357:LOI2362 LEI2357:LEM2362 KUM2357:KUQ2362 KKQ2357:KKU2362 KAU2357:KAY2362 JQY2357:JRC2362 JHC2357:JHG2362 IXG2357:IXK2362 INK2357:INO2362 IDO2357:IDS2362 HTS2357:HTW2362 HJW2357:HKA2362 HAA2357:HAE2362 GQE2357:GQI2362 GGI2357:GGM2362 FWM2357:FWQ2362 FMQ2357:FMU2362 FCU2357:FCY2362 ESY2357:ETC2362 EJC2357:EJG2362 DZG2357:DZK2362 DPK2357:DPO2362 DFO2357:DFS2362 CVS2357:CVW2362 CLW2357:CMA2362 CCA2357:CCE2362 BSE2357:BSI2362 BII2357:BIM2362 AYM2357:AYQ2362 AOQ2357:AOU2362 AOQ2374:AOU2377 AEU2374:AEY2377 UY2374:VC2377 LC2374:LG2377 WXO2374:WXS2377 BG2360 WNS2374:WNW2377 WDW2374:WEA2377 VUA2374:VUE2377 VKE2374:VKI2377 VAI2374:VAM2377 UQM2374:UQQ2377 UGQ2374:UGU2377 TWU2374:TWY2377 TMY2374:TNC2377 TDC2374:TDG2377 STG2374:STK2377 SJK2374:SJO2377 RZO2374:RZS2377 RPS2374:RPW2377 RFW2374:RGA2377 QWA2374:QWE2377 QME2374:QMI2377 QCI2374:QCM2377 PSM2374:PSQ2377 PIQ2374:PIU2377 OYU2374:OYY2377 OOY2374:OPC2377 OFC2374:OFG2377 NVG2374:NVK2377 NLK2374:NLO2377 NBO2374:NBS2377 MRS2374:MRW2377 MHW2374:MIA2377 LYA2374:LYE2377 LOE2374:LOI2377 LEI2374:LEM2377 KUM2374:KUQ2377 KKQ2374:KKU2377 KAU2374:KAY2377 JQY2374:JRC2377 JHC2374:JHG2377 IXG2374:IXK2377 INK2374:INO2377 IDO2374:IDS2377 HTS2374:HTW2377 HJW2374:HKA2377 HAA2374:HAE2377 GQE2374:GQI2377 GGI2374:GGM2377 FWM2374:FWQ2377 FMQ2374:FMU2377 FCU2374:FCY2377 ESY2374:ETC2377 EJC2374:EJG2377 DZG2374:DZK2377 DPK2374:DPO2377 DFO2374:DFS2377 CVS2374:CVW2377 CLW2374:CMA2377 CCA2374:CCE2377 BSE2374:BSI2377 BII2374:BIM2377 LC2354:LG2355 BG2376 CCA2386:CCE2389 CLW2386:CMA2389 CVS2386:CVW2389 DFO2386:DFS2389 DPK2386:DPO2389 DZG2386:DZK2389 EJC2386:EJG2389 ESY2386:ETC2389 FCU2386:FCY2389 FMQ2386:FMU2389 FWM2386:FWQ2389 GGI2386:GGM2389 GQE2386:GQI2389 HAA2386:HAE2389 HJW2386:HKA2389 HTS2386:HTW2389 IDO2386:IDS2389 INK2386:INO2389 IXG2386:IXK2389 JHC2386:JHG2389 JQY2386:JRC2389 KAU2386:KAY2389 KKQ2386:KKU2389 KUM2386:KUQ2389 LEI2386:LEM2389 LOE2386:LOI2389 LYA2386:LYE2389 MHW2386:MIA2389 MRS2386:MRW2389 NBO2386:NBS2389 NLK2386:NLO2389 NVG2386:NVK2389 OFC2386:OFG2389 OOY2386:OPC2389 OYU2386:OYY2389 PIQ2386:PIU2389 PSM2386:PSQ2389 QCI2386:QCM2389 QME2386:QMI2389 QWA2386:QWE2389 RFW2386:RGA2389 RPS2386:RPW2389 RZO2386:RZS2389 SJK2386:SJO2389 STG2386:STK2389 TDC2386:TDG2389 TMY2386:TNC2389 TWU2386:TWY2389 UGQ2386:UGU2389 UQM2386:UQQ2389 VAI2386:VAM2389 VKE2386:VKI2389 VUA2386:VUE2389 WDW2386:WEA2389 WNS2386:WNW2389 WXO2386:WXS2389 LC2386:LG2389 UY2386:VC2389 AEU2386:AEY2389 AOQ2386:AOU2389 AYM2386:AYQ2389 AYM2374:AYQ2377 BG2354:BK2355 BH2336:BK2337 BG2336:BG2338 BG2343 BG2347 BG2349 BG2357 BG2374:BK2375 BG2364:BG2365 BG2367:BG2368 BG2386 BG2388 BG2460:BL2461 BG2442 BG2494:BL2507 BG1299:BL1299 BG1842:BL1862 BG971:BL980 BG981 BI2648:BM2648 LE1770 VA1770 AEW1770 AOS1770 AYO1770 BIK1770 BSG1770 CCC1770 CLY1770 CVU1770 DFQ1770 DPM1770 DZI1770 EJE1770 ETA1770 FCW1770 FMS1770 FWO1770 GGK1770 GQG1770 HAC1770 HJY1770 HTU1770 IDQ1770 INM1770 IXI1770 JHE1770 JRA1770 KAW1770 KKS1770 KUO1770 LEK1770 LOG1770 LYC1770 MHY1770 MRU1770 NBQ1770 NLM1770 NVI1770 OFE1770 OPA1770 OYW1770 PIS1770 PSO1770 QCK1770 QMG1770 QWC1770 RFY1770 RPU1770 RZQ1770 SJM1770 STI1770 TDE1770 TNA1770 TWW1770 UGS1770 UQO1770 VAK1770 VKG1770 VUC1770 WDY1770 WNU1770 WXQ1770 BG1349:BL1349 LE1752:LE1753 VA1752:VA1753 AEW1752:AEW1753 AOS1752:AOS1753 AYO1752:AYO1753 BIK1752:BIK1753 BSG1752:BSG1753 CCC1752:CCC1753 CLY1752:CLY1753 CVU1752:CVU1753 DFQ1752:DFQ1753 DPM1752:DPM1753 DZI1752:DZI1753 EJE1752:EJE1753 ETA1752:ETA1753 FCW1752:FCW1753 FMS1752:FMS1753 FWO1752:FWO1753 GGK1752:GGK1753 GQG1752:GQG1753 HAC1752:HAC1753 HJY1752:HJY1753 HTU1752:HTU1753 IDQ1752:IDQ1753 INM1752:INM1753 IXI1752:IXI1753 JHE1752:JHE1753 JRA1752:JRA1753 KAW1752:KAW1753 KKS1752:KKS1753 KUO1752:KUO1753 LEK1752:LEK1753 LOG1752:LOG1753 LYC1752:LYC1753 MHY1752:MHY1753 MRU1752:MRU1753 NBQ1752:NBQ1753 NLM1752:NLM1753 NVI1752:NVI1753 OFE1752:OFE1753 OPA1752:OPA1753 OYW1752:OYW1753 PIS1752:PIS1753 PSO1752:PSO1753 QCK1752:QCK1753 QMG1752:QMG1753 QWC1752:QWC1753 RFY1752:RFY1753 RPU1752:RPU1753 RZQ1752:RZQ1753 SJM1752:SJM1753 STI1752:STI1753 TDE1752:TDE1753 TNA1752:TNA1753 TWW1752:TWW1753 UGS1752:UGS1753 UQO1752:UQO1753 VAK1752:VAK1753 VKG1752:VKG1753 VUC1752:VUC1753 WDY1752:WDY1753 WNU1752:WNU1753 WXQ1752:WXQ1753 BG2431 LE1768 VA1768 AEW1768 AOS1768 AYO1768 BIK1768 BSG1768 CCC1768 CLY1768 CVU1768 DFQ1768 DPM1768 DZI1768 EJE1768 ETA1768 FCW1768 FMS1768 FWO1768 GGK1768 GQG1768 HAC1768 HJY1768 HTU1768 IDQ1768 INM1768 IXI1768 JHE1768 JRA1768 KAW1768 KKS1768 KUO1768 LEK1768 LOG1768 LYC1768 MHY1768 MRU1768 NBQ1768 NLM1768 NVI1768 OFE1768 OPA1768 OYW1768 PIS1768 PSO1768 QCK1768 QMG1768 QWC1768 RFY1768 RPU1768 RZQ1768 SJM1768 STI1768 TDE1768 TNA1768 TWW1768 UGS1768 UQO1768 VAK1768 VKG1768 VUC1768 WDY1768 WNU1768 WXQ1768 BG2088:BL2103 BG2111:BL2112 WXQ2166:WXU2187 WXV2199 BG1730:BL1745 LE2162:LE2163 VA2162:VA2163 AEW2162:AEW2163 AOS2162:AOS2163 AYO2162:AYO2163 BIK2162:BIK2163 BSG2162:BSG2163 CCC2162:CCC2163 CLY2162:CLY2163 CVU2162:CVU2163 DFQ2162:DFQ2163 DPM2162:DPM2163 DZI2162:DZI2163 EJE2162:EJE2163 ETA2162:ETA2163 FCW2162:FCW2163 FMS2162:FMS2163 FWO2162:FWO2163 GGK2162:GGK2163 GQG2162:GQG2163 HAC2162:HAC2163 HJY2162:HJY2163 HTU2162:HTU2163 IDQ2162:IDQ2163 INM2162:INM2163 IXI2162:IXI2163 JHE2162:JHE2163 JRA2162:JRA2163 KAW2162:KAW2163 KKS2162:KKS2163 KUO2162:KUO2163 LEK2162:LEK2163 LOG2162:LOG2163 LYC2162:LYC2163 MHY2162:MHY2163 MRU2162:MRU2163 NBQ2162:NBQ2163 NLM2162:NLM2163 NVI2162:NVI2163 OFE2162:OFE2163 OPA2162:OPA2163 OYW2162:OYW2163 PIS2162:PIS2163 PSO2162:PSO2163 QCK2162:QCK2163 QMG2162:QMG2163 QWC2162:QWC2163 RFY2162:RFY2163 RPU2162:RPU2163 RZQ2162:RZQ2163 SJM2162:SJM2163 STI2162:STI2163 TDE2162:TDE2163 TNA2162:TNA2163 TWW2162:TWW2163 UGS2162:UGS2163 UQO2162:UQO2163 VAK2162:VAK2163 VKG2162:VKG2163 VUC2162:VUC2163 WDY2162:WDY2163 WNU2162:WNU2163 WXQ2162:WXQ2163 BG2658:BL2658 LE2189 VA2189 AEW2189 AOS2189 AYO2189 BIK2189 BSG2189 CCC2189 CLY2189 CVU2189 DFQ2189 DPM2189 DZI2189 EJE2189 ETA2189 FCW2189 FMS2189 FWO2189 GGK2189 GQG2189 HAC2189 HJY2189 HTU2189 IDQ2189 INM2189 IXI2189 JHE2189 JRA2189 KAW2189 KKS2189 KUO2189 LEK2189 LOG2189 LYC2189 MHY2189 MRU2189 NBQ2189 NLM2189 NVI2189 OFE2189 OPA2189 OYW2189 PIS2189 PSO2189 QCK2189 QMG2189 QWC2189 RFY2189 RPU2189 RZQ2189 SJM2189 STI2189 TDE2189 TNA2189 TWW2189 UGS2189 UQO2189 VAK2189 VKG2189 VUC2189 WDY2189 WNU2189 WXQ2189 BG2654:BL2654 LE2193:LE2194 VA2193:VA2194 AEW2193:AEW2194 AOS2193:AOS2194 AYO2193:AYO2194 BIK2193:BIK2194 BSG2193:BSG2194 CCC2193:CCC2194 CLY2193:CLY2194 CVU2193:CVU2194 DFQ2193:DFQ2194 DPM2193:DPM2194 DZI2193:DZI2194 EJE2193:EJE2194 ETA2193:ETA2194 FCW2193:FCW2194 FMS2193:FMS2194 FWO2193:FWO2194 GGK2193:GGK2194 GQG2193:GQG2194 HAC2193:HAC2194 HJY2193:HJY2194 HTU2193:HTU2194 IDQ2193:IDQ2194 INM2193:INM2194 IXI2193:IXI2194 JHE2193:JHE2194 JRA2193:JRA2194 KAW2193:KAW2194 KKS2193:KKS2194 KUO2193:KUO2194 LEK2193:LEK2194 LOG2193:LOG2194 LYC2193:LYC2194 MHY2193:MHY2194 MRU2193:MRU2194 NBQ2193:NBQ2194 NLM2193:NLM2194 NVI2193:NVI2194 OFE2193:OFE2194 OPA2193:OPA2194 OYW2193:OYW2194 PIS2193:PIS2194 PSO2193:PSO2194 QCK2193:QCK2194 QMG2193:QMG2194 QWC2193:QWC2194 RFY2193:RFY2194 RPU2193:RPU2194 RZQ2193:RZQ2194 SJM2193:SJM2194 STI2193:STI2194 TDE2193:TDE2194 TNA2193:TNA2194 TWW2193:TWW2194 UGS2193:UGS2194 UQO2193:UQO2194 VAK2193:VAK2194 VKG2193:VKG2194 VUC2193:VUC2194 WDY2193:WDY2194 WNU2193:WNU2194 WXQ2193:WXQ2194 WNZ2199 WED2199 VUH2199 VKL2199 VAP2199 UQT2199 UGX2199 TXB2199 TNF2199 TDJ2199 STN2199 SJR2199 RZV2199 RPZ2199 RGD2199 QWH2199 QML2199 QCP2199 PST2199 PIX2199 OZB2199 OPF2199 OFJ2199 NVN2199 NLR2199 NBV2199 MRZ2199 MID2199 LYH2199 LOL2199 LEP2199 KUT2199 KKX2199 KBB2199 JRF2199 JHJ2199 IXN2199 INR2199 IDV2199 HTZ2199 HKD2199 HAH2199 GQL2199 GGP2199 FWT2199 FMX2199 FDB2199 ETF2199 EJJ2199 DZN2199 DPR2199 DFV2199 CVZ2199 CMD2199 CCH2199 BSL2199 BIP2199 AYT2199 AOX2199 AFB2199 VF2199 BG2146:BL2155 VF2189:VF2191 AFB2189:AFB2191 AOX2189:AOX2191 AYT2189:AYT2191 BIP2189:BIP2191 BSL2189:BSL2191 CCH2189:CCH2191 CMD2189:CMD2191 CVZ2189:CVZ2191 DFV2189:DFV2191 DPR2189:DPR2191 DZN2189:DZN2191 EJJ2189:EJJ2191 ETF2189:ETF2191 FDB2189:FDB2191 FMX2189:FMX2191 FWT2189:FWT2191 GGP2189:GGP2191 GQL2189:GQL2191 HAH2189:HAH2191 HKD2189:HKD2191 HTZ2189:HTZ2191 IDV2189:IDV2191 INR2189:INR2191 IXN2189:IXN2191 JHJ2189:JHJ2191 JRF2189:JRF2191 KBB2189:KBB2191 KKX2189:KKX2191 KUT2189:KUT2191 LEP2189:LEP2191 LOL2189:LOL2191 LYH2189:LYH2191 MID2189:MID2191 MRZ2189:MRZ2191 NBV2189:NBV2191 NLR2189:NLR2191 NVN2189:NVN2191 OFJ2189:OFJ2191 OPF2189:OPF2191 OZB2189:OZB2191 PIX2189:PIX2191 PST2189:PST2191 QCP2189:QCP2191 QML2189:QML2191 QWH2189:QWH2191 RGD2189:RGD2191 RPZ2189:RPZ2191 RZV2189:RZV2191 SJR2189:SJR2191 STN2189:STN2191 TDJ2189:TDJ2191 TNF2189:TNF2191 TXB2189:TXB2191 UGX2189:UGX2191 UQT2189:UQT2191 VAP2189:VAP2191 VKL2189:VKL2191 VUH2189:VUH2191 WED2189:WED2191 WNZ2189:WNZ2191 WXV2189:WXV2191 BG1790:BL1824 LE2166:LI2187 VA2166:VE2187 AEW2166:AFA2187 AOS2166:AOW2187 AYO2166:AYS2187 BIK2166:BIO2187 BSG2166:BSK2187 CCC2166:CCG2187 CLY2166:CMC2187 CVU2166:CVY2187 DFQ2166:DFU2187 DPM2166:DPQ2187 DZI2166:DZM2187 EJE2166:EJI2187 ETA2166:ETE2187 FCW2166:FDA2187 FMS2166:FMW2187 FWO2166:FWS2187 GGK2166:GGO2187 GQG2166:GQK2187 HAC2166:HAG2187 HJY2166:HKC2187 HTU2166:HTY2187 IDQ2166:IDU2187 INM2166:INQ2187 IXI2166:IXM2187 JHE2166:JHI2187 JRA2166:JRE2187 KAW2166:KBA2187 KKS2166:KKW2187 KUO2166:KUS2187 LEK2166:LEO2187 LOG2166:LOK2187 LYC2166:LYG2187 MHY2166:MIC2187 MRU2166:MRY2187 NBQ2166:NBU2187 NLM2166:NLQ2187 NVI2166:NVM2187 OFE2166:OFI2187 OPA2166:OPE2187 OYW2166:OZA2187 PIS2166:PIW2187 PSO2166:PSS2187 QCK2166:QCO2187 QMG2166:QMK2187 QWC2166:QWG2187 RFY2166:RGC2187 RPU2166:RPY2187 RZQ2166:RZU2187 SJM2166:SJQ2187 STI2166:STM2187 TDE2166:TDI2187 TNA2166:TNE2187 TWW2166:TXA2187 UGS2166:UGW2187 UQO2166:UQS2187 VAK2166:VAO2187 VKG2166:VKK2187 VUC2166:VUG2187 WDY2166:WEC2187 WNU2166:WNY2187 BH2450:BL2451 BM2166:BM2187 BG1773:BL1774 BG1768:BL1771 BM2725:BM2726 BG2712:BL2712 BG2450:BG2452 BG2252:BL2253 VA2394:VE2394 LE2394:LI2394 BI2394:BM2394 WXQ2394:WXU2394 WNU2394:WNY2394 WDY2394:WEC2394 VUC2394:VUG2394 VKG2394:VKK2394 VAK2394:VAO2394 UQO2394:UQS2394 UGS2394:UGW2394 TWW2394:TXA2394 TNA2394:TNE2394 TDE2394:TDI2394 STI2394:STM2394 SJM2394:SJQ2394 RZQ2394:RZU2394 RPU2394:RPY2394 RFY2394:RGC2394 QWC2394:QWG2394 QMG2394:QMK2394 QCK2394:QCO2394 PSO2394:PSS2394 PIS2394:PIW2394 OYW2394:OZA2394 OPA2394:OPE2394 OFE2394:OFI2394 NVI2394:NVM2394 NLM2394:NLQ2394 NBQ2394:NBU2394 MRU2394:MRY2394 MHY2394:MIC2394 LYC2394:LYG2394 LOG2394:LOK2394 LEK2394:LEO2394 KUO2394:KUS2394 KKS2394:KKW2394 KAW2394:KBA2394 JRA2394:JRE2394 JHE2394:JHI2394 IXI2394:IXM2394 INM2394:INQ2394 IDQ2394:IDU2394 HTU2394:HTY2394 HJY2394:HKC2394 HAC2394:HAG2394 GQG2394:GQK2394 GGK2394:GGO2394 FWO2394:FWS2394 FMS2394:FMW2394 FCW2394:FDA2394 ETA2394:ETE2394 EJE2394:EJI2394 DZI2394:DZM2394 DPM2394:DPQ2394 DFQ2394:DFU2394 CVU2394:CVY2394 CLY2394:CMC2394 CCC2394:CCG2394 BSG2394:BSK2394 BIK2394:BIO2394 AYO2394:AYS2394 AOS2394:AOW2394 AEW2394:AFA2394 AEW2396:AFA2403 VA2396:VE2403 LE2396:LI2403 CCC2411:CCG2412 WXQ2396:WXU2403 WNU2396:WNY2403 WDY2396:WEC2403 VUC2396:VUG2403 VKG2396:VKK2403 VAK2396:VAO2403 UQO2396:UQS2403 UGS2396:UGW2403 TWW2396:TXA2403 TNA2396:TNE2403 TDE2396:TDI2403 STI2396:STM2403 SJM2396:SJQ2403 RZQ2396:RZU2403 RPU2396:RPY2403 RFY2396:RGC2403 QWC2396:QWG2403 QMG2396:QMK2403 QCK2396:QCO2403 PSO2396:PSS2403 PIS2396:PIW2403 OYW2396:OZA2403 OPA2396:OPE2403 OFE2396:OFI2403 NVI2396:NVM2403 NLM2396:NLQ2403 NBQ2396:NBU2403 MRU2396:MRY2403 MHY2396:MIC2403 LYC2396:LYG2403 LOG2396:LOK2403 LEK2396:LEO2403 KUO2396:KUS2403 KKS2396:KKW2403 KAW2396:KBA2403 JRA2396:JRE2403 JHE2396:JHI2403 IXI2396:IXM2403 INM2396:INQ2403 IDQ2396:IDU2403 HTU2396:HTY2403 HJY2396:HKC2403 HAC2396:HAG2403 GQG2396:GQK2403 GGK2396:GGO2403 FWO2396:FWS2403 FMS2396:FMW2403 FCW2396:FDA2403 ETA2396:ETE2403 EJE2396:EJI2403 DZI2396:DZM2403 DPM2396:DPQ2403 DFQ2396:DFU2403 CVU2396:CVY2403 CLY2396:CMC2403 CCC2396:CCG2403 BSG2396:BSK2403 BIK2396:BIO2403 AYO2396:AYS2403 AOS2396:AOW2403 CLY2411:CMC2412 CVU2411:CVY2412 DFQ2411:DFU2412 DPM2411:DPQ2412 DZI2411:DZM2412 EJE2411:EJI2412 ETA2411:ETE2412 FCW2411:FDA2412 FMS2411:FMW2412 FWO2411:FWS2412 GGK2411:GGO2412 GQG2411:GQK2412 HAC2411:HAG2412 HJY2411:HKC2412 HTU2411:HTY2412 IDQ2411:IDU2412 INM2411:INQ2412 IXI2411:IXM2412 JHE2411:JHI2412 JRA2411:JRE2412 KAW2411:KBA2412 KKS2411:KKW2412 KUO2411:KUS2412 LEK2411:LEO2412 LOG2411:LOK2412 LYC2411:LYG2412 MHY2411:MIC2412 MRU2411:MRY2412 NBQ2411:NBU2412 NLM2411:NLQ2412 NVI2411:NVM2412 OFE2411:OFI2412 OPA2411:OPE2412 OYW2411:OZA2412 PIS2411:PIW2412 PSO2411:PSS2412 QCK2411:QCO2412 QMG2411:QMK2412 QWC2411:QWG2412 RFY2411:RGC2412 RPU2411:RPY2412 RZQ2411:RZU2412 SJM2411:SJQ2412 STI2411:STM2412 TDE2411:TDI2412 TNA2411:TNE2412 TWW2411:TXA2412 UGS2411:UGW2412 UQO2411:UQS2412 VAK2411:VAO2412 VKG2411:VKK2412 VUC2411:VUG2412 WDY2411:WEC2412 WNU2411:WNY2412 WXQ2411:WXU2412 LE2411:LI2412 VA2411:VE2412 BG2186:BL2186 AEW2411:AFA2412 AOS2411:AOW2412 AYO2411:AYS2412 BG2189:BL2189 BM2396:BM2403 BG2193:BL2193 BIK2411:BIO2412 BI2411:BM2412 BG2183:BL2183 BII2386:BIM2389 AYO2414:AYS2417 AOS2414:AOW2417 AEW2414:AFA2417 VA2414:VE2417 LE2414:LI2417 WXQ2414:WXU2417 WNU2414:WNY2417 WDY2414:WEC2417 VUC2414:VUG2417 VKG2414:VKK2417 VAK2414:VAO2417 UQO2414:UQS2417 UGS2414:UGW2417 TWW2414:TXA2417 TNA2414:TNE2417 TDE2414:TDI2417 STI2414:STM2417 SJM2414:SJQ2417 RZQ2414:RZU2417 RPU2414:RPY2417 RFY2414:RGC2417 QWC2414:QWG2417 QMG2414:QMK2417 QCK2414:QCO2417 PSO2414:PSS2417 PIS2414:PIW2417 OYW2414:OZA2417 OPA2414:OPE2417 OFE2414:OFI2417 NVI2414:NVM2417 NLM2414:NLQ2417 NBQ2414:NBU2417 MRU2414:MRY2417 MHY2414:MIC2417 LYC2414:LYG2417 LOG2414:LOK2417 LEK2414:LEO2417 KUO2414:KUS2417 KKS2414:KKW2417 KAW2414:KBA2417 JRA2414:JRE2417 JHE2414:JHI2417 IXI2414:IXM2417 INM2414:INQ2417 IDQ2414:IDU2417 HTU2414:HTY2417 HJY2414:HKC2417 HAC2414:HAG2417 GQG2414:GQK2417 GGK2414:GGO2417 FWO2414:FWS2417 FMS2414:FMW2417 FCW2414:FDA2417 ETA2414:ETE2417 EJE2414:EJI2417 DZI2414:DZM2417 DPM2414:DPQ2417 DFQ2414:DFU2417 CVU2414:CVY2417 CLY2414:CMC2417 CCC2414:CCG2417 BSG2414:BSK2417 BIK2414:BIO2417 BG2405 AYO2428:AYS2438 BIK2428:BIO2438 BSG2428:BSK2438 CCC2428:CCG2438 CLY2428:CMC2438 CVU2428:CVY2438 DFQ2428:DFU2438 DPM2428:DPQ2438 DZI2428:DZM2438 EJE2428:EJI2438 ETA2428:ETE2438 FCW2428:FDA2438 FMS2428:FMW2438 FWO2428:FWS2438 GGK2428:GGO2438 GQG2428:GQK2438 HAC2428:HAG2438 HJY2428:HKC2438 HTU2428:HTY2438 IDQ2428:IDU2438 INM2428:INQ2438 IXI2428:IXM2438 JHE2428:JHI2438 JRA2428:JRE2438 KAW2428:KBA2438 KKS2428:KKW2438 KUO2428:KUS2438 LEK2428:LEO2438 LOG2428:LOK2438 LYC2428:LYG2438 MHY2428:MIC2438 MRU2428:MRY2438 NBQ2428:NBU2438 NLM2428:NLQ2438 NVI2428:NVM2438 OFE2428:OFI2438 OPA2428:OPE2438 OYW2428:OZA2438 PIS2428:PIW2438 PSO2428:PSS2438 QCK2428:QCO2438 QMG2428:QMK2438 QWC2428:QWG2438 RFY2428:RGC2438 RPU2428:RPY2438 RZQ2428:RZU2438 SJM2428:SJQ2438 STI2428:STM2438 TDE2428:TDI2438 TNA2428:TNE2438 TWW2428:TXA2438 UGS2428:UGW2438 UQO2428:UQS2438 VAK2428:VAO2438 VKG2428:VKK2438 VUC2428:VUG2438 WDY2428:WEC2438 WNU2428:WNY2438 WXQ2428:WXU2438 BG2401 LE2428:LI2438 VA2428:VE2438 AEW2428:AFA2438 AOS2428:AOW2438 AYO2447:AYS2447 AOS2447:AOW2447 AEW2447:AFA2447 VA2447:VE2447 LE2447:LI2447 WXQ2447:WXU2447 BG2396 WNU2447:WNY2447 WDY2447:WEC2447 VUC2447:VUG2447 VKG2447:VKK2447 VAK2447:VAO2447 UQO2447:UQS2447 UGS2447:UGW2447 TWW2447:TXA2447 TNA2447:TNE2447 TDE2447:TDI2447 STI2447:STM2447 SJM2447:SJQ2447 RZQ2447:RZU2447 RPU2447:RPY2447 RFY2447:RGC2447 QWC2447:QWG2447 QMG2447:QMK2447 QCK2447:QCO2447 PSO2447:PSS2447 PIS2447:PIW2447 OYW2447:OZA2447 OPA2447:OPE2447 OFE2447:OFI2447 NVI2447:NVM2447 NLM2447:NLQ2447 NBQ2447:NBU2447 MRU2447:MRY2447 MHY2447:MIC2447 LYC2447:LYG2447 LOG2447:LOK2447 LEK2447:LEO2447 KUO2447:KUS2447 KKS2447:KKW2447 KAW2447:KBA2447 JRA2447:JRE2447 JHE2447:JHI2447 IXI2447:IXM2447 INM2447:INQ2447 IDQ2447:IDU2447 HTU2447:HTY2447 HJY2447:HKC2447 HAC2447:HAG2447 GQG2447:GQK2447 GGK2447:GGO2447 FWO2447:FWS2447 FMS2447:FMW2447 FCW2447:FDA2447 ETA2447:ETE2447 EJE2447:EJI2447 DZI2447:DZM2447 DPM2447:DPQ2447 DFQ2447:DFU2447 CVU2447:CVY2447 CLY2447:CMC2447 CCC2447:CCG2447 BSG2447:BSK2447 BM2447 BM2424:BM2426 BG2398 BM2428:BM2438 BG2424 BG2414 BSG2411:BSK2412 BG2180:BL2180 BG2176:BL2177 BG2440 BG2467 BH2463:BL2464 BG2463:BG2465 BM2622:BM2630 BG2469 BI2620:BM2620 BG2456 BG2454 BG2622:BL2624 BG2437 BG2433 BG2633:BL2642 BG2628:BL2631 BG2651:BL2651 BM2665:BM2681 BG2162:BL2168 BG2171:BL2171 BG2174:BL2174 BG2428 BG2665:BL2666 BG2672:BL2672 BG2669:BL2669 BG2674:BL2674 BG2680:BL2680 BG2676:BL2677 BG2691:BL2691 BG2688:BL2688 BG2685:BL2685 BG2682:BL2682 BG2698:BL2699 BG2694:BL2695 BG2719:BL2719 BG2707:BL2707 BG2703:BL2703 BG2701:BL2701 BG2725:BL2725 BG956 BG1164:BL1174 BG1177:BL1200 BG963:BG964 BG830:BL846 BG993:BL1017 BG1062:BL1077 BG1507:BL1515 BG1914:BL1921 BG1934:BG1947 BH1934:BL1945 BG2004:BL2017 BG2026:BL2030 BG1969:BL1972 VUA2289:VUE2294 VKE2289:VKI2294 VAI2289:VAM2294 UQM2289:UQQ2294 UGQ2289:UGU2294 TWU2289:TWY2294 TMY2289:TNC2294 TDC2289:TDG2294 STG2289:STK2294 SJK2289:SJO2294 RZO2289:RZS2294 RPS2289:RPW2294 RFW2289:RGA2294 QWA2289:QWE2294 QME2289:QMI2294 QCI2289:QCM2294 PSM2289:PSQ2294 PIQ2289:PIU2294 OYU2289:OYY2294 OOY2289:OPC2294 OFC2289:OFG2294 NVG2289:NVK2294 NLK2289:NLO2294 NBO2289:NBS2294 MRS2289:MRW2294 MHW2289:MIA2294 LYA2289:LYE2294 LOE2289:LOI2294 LEI2289:LEM2294 KUM2289:KUQ2294 KKQ2289:KKU2294 KAU2289:KAY2294 JQY2289:JRC2294 JHC2289:JHG2294 IXG2289:IXK2294 INK2289:INO2294 IDO2289:IDS2294 HTS2289:HTW2294 HJW2289:HKA2294 HAA2289:HAE2294 GQE2289:GQI2294 GGI2289:GGM2294 FWM2289:FWQ2294 FMQ2289:FMU2294 FCU2289:FCY2294 ESY2289:ETC2294 EJC2289:EJG2294 DZG2289:DZK2294 DPK2289:DPO2294 DFO2289:DFS2294 CVS2289:CVW2294 CLW2289:CMA2294 CCA2289:CCE2294 BSE2289:BSI2294 BII2289:BIM2294 AYM2289:AYQ2294 AOQ2289:AOU2294 AEU2289:AEY2294 UY2289:VC2294 LC2289:LG2294 WNS2289:WNW2294 WDW2289:WEA2294 WXO2289:WXS2294 BG2282:BL2294 BM2694:BM2708 BG2710:BL2710 BM2710:BM2711 BM2719:BM2720 BG2722:BL2722 BG907:BL920 BG930:BL944 BG697:BL697 BG684:BG685 BG688:BG696 BG1129 BG483 BG622:BL644 BG1236:BL1242 BG890:BL904 WDW2296:WEA2297 BG2296 WNS2296:WNW2297 WXO2296:WXS2297 LC2296:LG2297 UY2296:VC2297 AEU2296:AEY2297 AOQ2296:AOU2297 AYM2296:AYQ2297 BII2296:BIM2297 BSE2296:BSI2297 CCA2296:CCE2297 CLW2296:CMA2297 CVS2296:CVW2297 DFO2296:DFS2297 DPK2296:DPO2297 DZG2296:DZK2297 EJC2296:EJG2297 ESY2296:ETC2297 FCU2296:FCY2297 FMQ2296:FMU2297 FWM2296:FWQ2297 GGI2296:GGM2297 GQE2296:GQI2297 HAA2296:HAE2297 HJW2296:HKA2297 HTS2296:HTW2297 IDO2296:IDS2297 INK2296:INO2297 IXG2296:IXK2297 JHC2296:JHG2297 JQY2296:JRC2297 KAU2296:KAY2297 KKQ2296:KKU2297 KUM2296:KUQ2297 LEI2296:LEM2297 LOE2296:LOI2297 LYA2296:LYE2297 MHW2296:MIA2297 MRS2296:MRW2297 NBO2296:NBS2297 NLK2296:NLO2297 NVG2296:NVK2297 OFC2296:OFG2297 OOY2296:OPC2297 OYU2296:OYY2297 PIQ2296:PIU2297 PSM2296:PSQ2297 QCI2296:QCM2297 QME2296:QMI2297 QWA2296:QWE2297 RFW2296:RGA2297 RPS2296:RPW2297 RZO2296:RZS2297 SJK2296:SJO2297 STG2296:STK2297 TDC2296:TDG2297 TMY2296:TNC2297 TWU2296:TWY2297 UGQ2296:UGU2297 UQM2296:UQQ2297 VAI2296:VAM2297 VKE2296:VKI2297 BG2511:BL2518 BG2592:BL2594 BG1290:BL1295 BG1277:BL1283 BG1371:BL1377 BG2265:BL2275 BG1546:BL1556 VF2193:VF2195 AFB2193:AFB2195 AOX2193:AOX2195 AYT2193:AYT2195 BIP2193:BIP2195 BSL2193:BSL2195 CCH2193:CCH2195 CMD2193:CMD2195 CVZ2193:CVZ2195 DFV2193:DFV2195 DPR2193:DPR2195 DZN2193:DZN2195 EJJ2193:EJJ2195 ETF2193:ETF2195 FDB2193:FDB2195 FMX2193:FMX2195 FWT2193:FWT2195 GGP2193:GGP2195 GQL2193:GQL2195 HAH2193:HAH2195 HKD2193:HKD2195 HTZ2193:HTZ2195 IDV2193:IDV2195 INR2193:INR2195 IXN2193:IXN2195 JHJ2193:JHJ2195 JRF2193:JRF2195 KBB2193:KBB2195 KKX2193:KKX2195 KUT2193:KUT2195 LEP2193:LEP2195 LOL2193:LOL2195 LYH2193:LYH2195 MID2193:MID2195 MRZ2193:MRZ2195 NBV2193:NBV2195 NLR2193:NLR2195 NVN2193:NVN2195 OFJ2193:OFJ2195 OPF2193:OPF2195 OZB2193:OZB2195 PIX2193:PIX2195 PST2193:PST2195 QCP2193:QCP2195 QML2193:QML2195 QWH2193:QWH2195 RGD2193:RGD2195 RPZ2193:RPZ2195 RZV2193:RZV2195 SJR2193:SJR2195 STN2193:STN2195 TDJ2193:TDJ2195 TNF2193:TNF2195 TXB2193:TXB2195 UGX2193:UGX2195 UQT2193:UQT2195 VAP2193:VAP2195 VKL2193:VKL2195 VUH2193:VUH2195 WED2193:WED2195 WNZ2193:WNZ2195 WXV2193:WXV2195 LJ2193:LJ2195 AEU2331:AEY2332 AOQ2331:AOU2332 AYM2331:AYQ2332 BII2331:BIM2332 BSE2331:BSI2332 CCA2331:CCE2332 CLW2331:CMA2332 CVS2331:CVW2332 DFO2331:DFS2332 DPK2331:DPO2332 DZG2331:DZK2332 EJC2331:EJG2332 ESY2331:ETC2332 FCU2331:FCY2332 FMQ2331:FMU2332 FWM2331:FWQ2332 GGI2331:GGM2332 GQE2331:GQI2332 HAA2331:HAE2332 HJW2331:HKA2332 HTS2331:HTW2332 IDO2331:IDS2332 INK2331:INO2332 IXG2331:IXK2332 JHC2331:JHG2332 JQY2331:JRC2332 KAU2331:KAY2332 KKQ2331:KKU2332 KUM2331:KUQ2332 LEI2331:LEM2332 LOE2331:LOI2332 LYA2331:LYE2332 MHW2331:MIA2332 MRS2331:MRW2332 NBO2331:NBS2332 NLK2331:NLO2332 NVG2331:NVK2332 OFC2331:OFG2332 OOY2331:OPC2332 OYU2331:OYY2332 PIQ2331:PIU2332 PSM2331:PSQ2332 QCI2331:QCM2332 QME2331:QMI2332 QWA2331:QWE2332 RFW2331:RGA2332 RPS2331:RPW2332 RZO2331:RZS2332 SJK2331:SJO2332 STG2331:STK2332 TDC2331:TDG2332 TMY2331:TNC2332 TWU2331:TWY2332 UGQ2331:UGU2332 UQM2331:UQQ2332 VAI2331:VAM2332 VKE2331:VKI2332 VUA2331:VUE2332 WDW2331:WEA2332 WNS2331:WNW2332 WXO2331:WXS2332 LC2331:LG2332 UY2331:VC2332 UY2336:VC2350 AEU2336:AEY2350 AOQ2336:AOU2350 AYM2336:AYQ2350 BII2336:BIM2350 BSE2336:BSI2350 CCA2336:CCE2350 CLW2336:CMA2350 CVS2336:CVW2350 DFO2336:DFS2350 DPK2336:DPO2350 DZG2336:DZK2350 EJC2336:EJG2350 ESY2336:ETC2350 FCU2336:FCY2350 FMQ2336:FMU2350 FWM2336:FWQ2350 GGI2336:GGM2350 GQE2336:GQI2350 HAA2336:HAE2350 HJW2336:HKA2350 HTS2336:HTW2350 IDO2336:IDS2350 INK2336:INO2350 IXG2336:IXK2350 JHC2336:JHG2350 JQY2336:JRC2350 KAU2336:KAY2350 KKQ2336:KKU2350 KUM2336:KUQ2350 LEI2336:LEM2350 LOE2336:LOI2350 LYA2336:LYE2350 MHW2336:MIA2350 MRS2336:MRW2350 NBO2336:NBS2350 NLK2336:NLO2350 NVG2336:NVK2350 OFC2336:OFG2350 OOY2336:OPC2350 OYU2336:OYY2350 PIQ2336:PIU2350 PSM2336:PSQ2350 QCI2336:QCM2350 QME2336:QMI2350 QWA2336:QWE2350 RFW2336:RGA2350 RPS2336:RPW2350 RZO2336:RZS2350 SJK2336:SJO2350 STG2336:STK2350 TDC2336:TDG2350 TMY2336:TNC2350 TWU2336:TWY2350 UGQ2336:UGU2350 UQM2336:UQQ2350 VAI2336:VAM2350 VKE2336:VKI2350 VUA2336:VUE2350 WDW2336:WEA2350 WNS2336:WNW2350 WXO2336:WXS2350 LC2336:LG2350 BII2364:BIM2370 BSE2364:BSI2370 CCA2364:CCE2370 CLW2364:CMA2370 CVS2364:CVW2370 DFO2364:DFS2370 DPK2364:DPO2370 DZG2364:DZK2370 EJC2364:EJG2370 ESY2364:ETC2370 FCU2364:FCY2370 FMQ2364:FMU2370 FWM2364:FWQ2370 GGI2364:GGM2370 GQE2364:GQI2370 HAA2364:HAE2370 HJW2364:HKA2370 HTS2364:HTW2370 IDO2364:IDS2370 INK2364:INO2370 IXG2364:IXK2370 JHC2364:JHG2370 JQY2364:JRC2370 KAU2364:KAY2370 KKQ2364:KKU2370 KUM2364:KUQ2370 LEI2364:LEM2370 LOE2364:LOI2370 LYA2364:LYE2370 MHW2364:MIA2370 MRS2364:MRW2370 NBO2364:NBS2370 NLK2364:NLO2370 NVG2364:NVK2370 OFC2364:OFG2370 OOY2364:OPC2370 OYU2364:OYY2370 PIQ2364:PIU2370 PSM2364:PSQ2370 QCI2364:QCM2370 QME2364:QMI2370 QWA2364:QWE2370 RFW2364:RGA2370 RPS2364:RPW2370 RZO2364:RZS2370 SJK2364:SJO2370 STG2364:STK2370 TDC2364:TDG2370 TMY2364:TNC2370 TWU2364:TWY2370 UGQ2364:UGU2370 UQM2364:UQQ2370 VAI2364:VAM2370 VKE2364:VKI2370 VUA2364:VUE2370 WDW2364:WEA2370 WNS2364:WNW2370 WXO2364:WXS2370 LC2364:LG2370 UY2364:VC2370 AEU2364:AEY2370 AOQ2364:AOU2370 AYM2364:AYQ2370 BIK2405:BIO2407 BM2405:BM2407 AYO2405:AYS2407 AOS2405:AOW2407 AEW2405:AFA2407 VA2405:VE2407 LE2405:LI2407 WXQ2405:WXU2407 WNU2405:WNY2407 WDY2405:WEC2407 VUC2405:VUG2407 VKG2405:VKK2407 VAK2405:VAO2407 UQO2405:UQS2407 UGS2405:UGW2407 TWW2405:TXA2407 TNA2405:TNE2407 TDE2405:TDI2407 STI2405:STM2407 SJM2405:SJQ2407 RZQ2405:RZU2407 RPU2405:RPY2407 RFY2405:RGC2407 QWC2405:QWG2407 QMG2405:QMK2407 QCK2405:QCO2407 PSO2405:PSS2407 PIS2405:PIW2407 OYW2405:OZA2407 OPA2405:OPE2407 OFE2405:OFI2407 NVI2405:NVM2407 NLM2405:NLQ2407 NBQ2405:NBU2407 MRU2405:MRY2407 MHY2405:MIC2407 LYC2405:LYG2407 LOG2405:LOK2407 LEK2405:LEO2407 KUO2405:KUS2407 KKS2405:KKW2407 KAW2405:KBA2407 JRA2405:JRE2407 JHE2405:JHI2407 IXI2405:IXM2407 INM2405:INQ2407 IDQ2405:IDU2407 HTU2405:HTY2407 HJY2405:HKC2407 HAC2405:HAG2407 GQG2405:GQK2407 GGK2405:GGO2407 FWO2405:FWS2407 FMS2405:FMW2407 FCW2405:FDA2407 ETA2405:ETE2407 EJE2405:EJI2407 DZI2405:DZM2407 DPM2405:DPQ2407 DFQ2405:DFU2407 CVU2405:CVY2407 CLY2405:CMC2407 CCC2405:CCG2407 BSG2405:BSK2407 BM2440:BM2443 BSG2440:BSK2443 CCC2440:CCG2443 CLY2440:CMC2443 CVU2440:CVY2443 DFQ2440:DFU2443 DPM2440:DPQ2443 DZI2440:DZM2443 EJE2440:EJI2443 ETA2440:ETE2443 FCW2440:FDA2443 FMS2440:FMW2443 FWO2440:FWS2443 GGK2440:GGO2443 GQG2440:GQK2443 HAC2440:HAG2443 HJY2440:HKC2443 HTU2440:HTY2443 IDQ2440:IDU2443 INM2440:INQ2443 IXI2440:IXM2443 JHE2440:JHI2443 JRA2440:JRE2443 KAW2440:KBA2443 KKS2440:KKW2443 KUO2440:KUS2443 LEK2440:LEO2443 LOG2440:LOK2443 LYC2440:LYG2443 MHY2440:MIC2443 MRU2440:MRY2443 NBQ2440:NBU2443 NLM2440:NLQ2443 NVI2440:NVM2443 OFE2440:OFI2443 OPA2440:OPE2443 OYW2440:OZA2443 PIS2440:PIW2443 PSO2440:PSS2443 QCK2440:QCO2443 QMG2440:QMK2443 QWC2440:QWG2443 RFY2440:RGC2443 RPU2440:RPY2443 RZQ2440:RZU2443 SJM2440:SJQ2443 STI2440:STM2443 TDE2440:TDI2443 TNA2440:TNE2443 TWW2440:TXA2443 UGS2440:UGW2443 UQO2440:UQS2443 VAK2440:VAO2443 VKG2440:VKK2443 VUC2440:VUG2443 WDY2440:WEC2443 WNU2440:WNY2443 WXQ2440:WXU2443 LE2440:LI2443 VA2440:VE2443 AEW2440:AFA2443 AOS2440:AOW2443 AYO2440:AYS2443 BIK2440:BIO2443 BM2642:BM2644 BM2728:BM2729 BG1560:BL1577 BG2600:BM2603 BG2604:BL2605 BG2607:BL2610 BM2604:BM2616 BG2613:BL2613 BG2262:BL2263 BG1522:BL1531 BG1533 LJ2189:LJ2191 BG2019:BL2024 BG1270:BL1275 BG1302:BL1341 BG1343:BL1345" xr:uid="{00000000-0002-0000-0000-000000000000}">
      <formula1>"○,×,―"</formula1>
    </dataValidation>
    <dataValidation type="list" allowBlank="1" showInputMessage="1" showErrorMessage="1" sqref="BG812:BL818 BG2798:BL2804 BG2742:BL2745 BG2779:BL2781 BG2771:BL2773 BG2787:BL2789 BG2750:BL2754 BG2762:BL2764 AF1747:AP1749 AF1544:AP1545 AF1265:AP1267 AF1297:AP1298 AF1347:AP1348 AF1379:AP1380 AF1394:AP1395 AF1409:AP1410 AF1446:AP1447 AF1490:AP1491 AF1517:AP1518 AF1547:AP1556 AF2731:AP2732 AF1625:AP1626 AF1674:AP1675 AF1696:AP1697 AF1726:AP1727 AF1781:AP1782 AF1838:AP1839 AF1875:AP1876 AF1929:AP1930 AF1974:AP1975 AF1996:AP1997 AF2038:AP2039 AF2061:AP2062 AF2075:AP2076 AF2127:AP2128 AF2157:AP2158 AF2197:AP2198 AF2255:AP2256 AF2277:AP2278 AF2303:AP2304 AF2334:AP2335 AF2352:AP2353 AF2372:AP2373 AF2391:AP2392 AF2409:AP2410 AF2445:AP2446 AF2478:AP2479 AF2490:AP2491 AF2520:AP2521 AF2588:AP2589 AF2596:AP2597 AF2618:AP2619 AF2646:AP2647 AF1558:AP1577 AF1579:AP1580" xr:uid="{00000000-0002-0000-0000-000001000000}">
      <formula1>"ある,ない"</formula1>
    </dataValidation>
    <dataValidation type="list" allowBlank="1" showInputMessage="1" showErrorMessage="1" sqref="BG599:BL599 BG513:BL513" xr:uid="{00000000-0002-0000-0000-000004000000}">
      <formula1>$BN$66:$BQ$66</formula1>
    </dataValidation>
    <dataValidation type="list" allowBlank="1" showInputMessage="1" showErrorMessage="1" sqref="AC244 AC246:AZ246" xr:uid="{00000000-0002-0000-0000-000006000000}">
      <formula1>"配置している,配置していない"</formula1>
    </dataValidation>
    <dataValidation type="list" allowBlank="1" showInputMessage="1" showErrorMessage="1" sqref="BG870:BG875 BG862 BG864:BG866 BG852:BG854 BG856 BG858 BG860 BG984:BG985 BG987:BG988 BG990:BG991 BM1777" xr:uid="{00000000-0002-0000-0000-000007000000}">
      <formula1>"○,×"</formula1>
    </dataValidation>
    <dataValidation type="list" allowBlank="1" showInputMessage="1" showErrorMessage="1" sqref="AH37:AO38" xr:uid="{00000000-0002-0000-0000-00000B000000}">
      <formula1>"いる,いない"</formula1>
    </dataValidation>
  </dataValidations>
  <printOptions horizontalCentered="1"/>
  <pageMargins left="0.59055118110236227" right="0.59055118110236227" top="0.78740157480314965" bottom="0.59055118110236227" header="0" footer="0.39370078740157483"/>
  <pageSetup paperSize="9" scale="96" fitToHeight="0" orientation="portrait" cellComments="asDisplayed" r:id="rId1"/>
  <headerFooter alignWithMargins="0">
    <oddHeader>&amp;R&amp;"ＭＳ Ｐゴシック,標準"&amp;9
令和８年度運営状&amp;K000000況点検書
（介護老人保健施設／（介護予防）短期入所療養介護）</oddHeader>
    <oddFooter>&amp;C&amp;P/&amp;N</oddFooter>
  </headerFooter>
  <rowBreaks count="51" manualBreakCount="51">
    <brk id="43" max="63" man="1"/>
    <brk id="66" max="63" man="1"/>
    <brk id="121" max="63" man="1"/>
    <brk id="177" max="63" man="1"/>
    <brk id="233" max="63" man="1"/>
    <brk id="269" max="63" man="1"/>
    <brk id="314" max="63" man="1"/>
    <brk id="366" max="63" man="1"/>
    <brk id="420" max="63" man="1"/>
    <brk id="484" max="63" man="1"/>
    <brk id="546" max="63" man="1"/>
    <brk id="599" max="63" man="1"/>
    <brk id="645" max="63" man="1"/>
    <brk id="697" max="63" man="1"/>
    <brk id="757" max="63" man="1"/>
    <brk id="810" max="63" man="1"/>
    <brk id="866" max="63" man="1"/>
    <brk id="928" max="63" man="1"/>
    <brk id="992" max="63" man="1"/>
    <brk id="1044" max="63" man="1"/>
    <brk id="1089" max="63" man="1"/>
    <brk id="1145" max="63" man="1"/>
    <brk id="1201" max="63" man="1"/>
    <brk id="1253" max="63" man="1"/>
    <brk id="1316" max="63" man="1"/>
    <brk id="1381" max="63" man="1"/>
    <brk id="1447" max="63" man="1"/>
    <brk id="1505" max="63" man="1"/>
    <brk id="1560" max="63" man="1"/>
    <brk id="1627" max="63" man="1"/>
    <brk id="1676" max="63" man="1"/>
    <brk id="1728" max="63" man="1"/>
    <brk id="1783" max="63" man="1"/>
    <brk id="1840" max="63" man="1"/>
    <brk id="1905" max="63" man="1"/>
    <brk id="1967" max="63" man="1"/>
    <brk id="2024" max="63" man="1"/>
    <brk id="2077" max="63" man="1"/>
    <brk id="2129" max="63" man="1"/>
    <brk id="2187" max="63" man="1"/>
    <brk id="2245" max="63" man="1"/>
    <brk id="2304" max="63" man="1"/>
    <brk id="2354" max="63" man="1"/>
    <brk id="2411" max="63" man="1"/>
    <brk id="2470" max="63" man="1"/>
    <brk id="2522" max="63" man="1"/>
    <brk id="2590" max="63" man="1"/>
    <brk id="2648" max="63" man="1"/>
    <brk id="2717" max="63" man="1"/>
    <brk id="2738" max="63" man="1"/>
    <brk id="2796" max="6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2A5A0-F4CF-4CE9-A73F-0F049C5952FA}">
  <sheetPr>
    <tabColor theme="9" tint="0.79998168889431442"/>
  </sheetPr>
  <dimension ref="B1:AK108"/>
  <sheetViews>
    <sheetView view="pageBreakPreview" zoomScaleNormal="120" zoomScaleSheetLayoutView="100" workbookViewId="0">
      <selection activeCell="B14" sqref="B14:E16"/>
    </sheetView>
  </sheetViews>
  <sheetFormatPr defaultColWidth="4" defaultRowHeight="13.5"/>
  <cols>
    <col min="1" max="1" width="2" style="710" customWidth="1"/>
    <col min="2" max="2" width="3.42578125" style="711" customWidth="1"/>
    <col min="3" max="5" width="5.5703125" style="710" customWidth="1"/>
    <col min="6" max="6" width="1.42578125" style="710" customWidth="1"/>
    <col min="7" max="7" width="3" style="710" customWidth="1"/>
    <col min="8" max="13" width="7.140625" style="710" customWidth="1"/>
    <col min="14" max="16" width="6" style="710" customWidth="1"/>
    <col min="17" max="17" width="5.42578125" style="710" customWidth="1"/>
    <col min="18" max="22" width="5.85546875" style="710" customWidth="1"/>
    <col min="23" max="24" width="5.42578125" style="710" customWidth="1"/>
    <col min="25" max="28" width="6" style="710" customWidth="1"/>
    <col min="29" max="31" width="7.5703125" style="710" customWidth="1"/>
    <col min="32" max="32" width="1.42578125" style="710" customWidth="1"/>
    <col min="33" max="33" width="2" style="710" customWidth="1"/>
    <col min="34" max="16384" width="4" style="710"/>
  </cols>
  <sheetData>
    <row r="1" spans="2:32" s="714" customFormat="1" ht="5.25" customHeight="1"/>
    <row r="2" spans="2:32" s="714" customFormat="1">
      <c r="B2" s="714" t="s">
        <v>1419</v>
      </c>
    </row>
    <row r="3" spans="2:32" s="714" customFormat="1">
      <c r="W3" s="773" t="s">
        <v>968</v>
      </c>
      <c r="X3" s="1603"/>
      <c r="Y3" s="1603"/>
      <c r="Z3" s="714" t="s">
        <v>969</v>
      </c>
      <c r="AA3" s="1603"/>
      <c r="AB3" s="1603"/>
      <c r="AC3" s="714" t="s">
        <v>970</v>
      </c>
      <c r="AD3" s="773"/>
      <c r="AE3" s="714" t="s">
        <v>971</v>
      </c>
    </row>
    <row r="4" spans="2:32" s="714" customFormat="1" ht="6.75" customHeight="1">
      <c r="AD4" s="773"/>
    </row>
    <row r="5" spans="2:32" s="714" customFormat="1" ht="26.25" customHeight="1">
      <c r="B5" s="1604" t="s">
        <v>972</v>
      </c>
      <c r="C5" s="1603"/>
      <c r="D5" s="1603"/>
      <c r="E5" s="1603"/>
      <c r="F5" s="1603"/>
      <c r="G5" s="1603"/>
      <c r="H5" s="1603"/>
      <c r="I5" s="1603"/>
      <c r="J5" s="1603"/>
      <c r="K5" s="1603"/>
      <c r="L5" s="1603"/>
      <c r="M5" s="1603"/>
      <c r="N5" s="1603"/>
      <c r="O5" s="1603"/>
      <c r="P5" s="1603"/>
      <c r="Q5" s="1603"/>
      <c r="R5" s="1603"/>
      <c r="S5" s="1603"/>
      <c r="T5" s="1603"/>
      <c r="U5" s="1603"/>
      <c r="V5" s="1603"/>
      <c r="W5" s="1603"/>
      <c r="X5" s="1603"/>
      <c r="Y5" s="1603"/>
      <c r="Z5" s="1603"/>
      <c r="AA5" s="1603"/>
      <c r="AB5" s="1603"/>
      <c r="AC5" s="1603"/>
      <c r="AD5" s="1603"/>
    </row>
    <row r="6" spans="2:32" s="714" customFormat="1" ht="7.5" customHeight="1"/>
    <row r="7" spans="2:32" s="714" customFormat="1" ht="30" customHeight="1">
      <c r="B7" s="1605" t="s">
        <v>973</v>
      </c>
      <c r="C7" s="1606"/>
      <c r="D7" s="1606"/>
      <c r="E7" s="1607"/>
      <c r="F7" s="1608"/>
      <c r="G7" s="1608"/>
      <c r="H7" s="1608"/>
      <c r="I7" s="1608"/>
      <c r="J7" s="1608"/>
      <c r="K7" s="1608"/>
      <c r="L7" s="1608"/>
      <c r="M7" s="1608"/>
      <c r="N7" s="1608"/>
      <c r="O7" s="1608"/>
      <c r="P7" s="1608"/>
      <c r="Q7" s="1608"/>
      <c r="R7" s="1608"/>
      <c r="S7" s="1608"/>
      <c r="T7" s="1608"/>
      <c r="U7" s="1608"/>
      <c r="V7" s="1608"/>
      <c r="W7" s="1608"/>
      <c r="X7" s="1608"/>
      <c r="Y7" s="1608"/>
      <c r="Z7" s="1608"/>
      <c r="AA7" s="1608"/>
      <c r="AB7" s="1608"/>
      <c r="AC7" s="1608"/>
      <c r="AD7" s="1608"/>
      <c r="AE7" s="1608"/>
      <c r="AF7" s="1608"/>
    </row>
    <row r="8" spans="2:32" ht="30" customHeight="1">
      <c r="B8" s="1605" t="s">
        <v>974</v>
      </c>
      <c r="C8" s="1606"/>
      <c r="D8" s="1606"/>
      <c r="E8" s="1607"/>
      <c r="F8" s="784"/>
      <c r="G8" s="783"/>
      <c r="H8" s="483" t="s">
        <v>975</v>
      </c>
      <c r="I8" s="783" t="s">
        <v>976</v>
      </c>
      <c r="J8" s="783"/>
      <c r="K8" s="783"/>
      <c r="L8" s="783"/>
      <c r="M8" s="483" t="s">
        <v>975</v>
      </c>
      <c r="N8" s="783" t="s">
        <v>977</v>
      </c>
      <c r="O8" s="783"/>
      <c r="P8" s="783"/>
      <c r="Q8" s="783"/>
      <c r="R8" s="783"/>
      <c r="S8" s="483" t="s">
        <v>975</v>
      </c>
      <c r="T8" s="783" t="s">
        <v>978</v>
      </c>
      <c r="U8" s="783"/>
      <c r="V8" s="783"/>
      <c r="W8" s="783"/>
      <c r="X8" s="783"/>
      <c r="Y8" s="783"/>
      <c r="Z8" s="783"/>
      <c r="AA8" s="783"/>
      <c r="AB8" s="783"/>
      <c r="AC8" s="783"/>
      <c r="AD8" s="783"/>
      <c r="AE8" s="783"/>
      <c r="AF8" s="782"/>
    </row>
    <row r="9" spans="2:32" ht="30" customHeight="1">
      <c r="B9" s="1605" t="s">
        <v>979</v>
      </c>
      <c r="C9" s="1606"/>
      <c r="D9" s="1606"/>
      <c r="E9" s="1607"/>
      <c r="F9" s="777"/>
      <c r="G9" s="775"/>
      <c r="H9" s="485" t="s">
        <v>975</v>
      </c>
      <c r="I9" s="714" t="s">
        <v>980</v>
      </c>
      <c r="J9" s="775"/>
      <c r="K9" s="775"/>
      <c r="L9" s="775"/>
      <c r="M9" s="775"/>
      <c r="N9" s="775"/>
      <c r="O9" s="775"/>
      <c r="P9" s="775"/>
      <c r="Q9" s="775"/>
      <c r="R9" s="775"/>
      <c r="S9" s="484" t="s">
        <v>975</v>
      </c>
      <c r="T9" s="714" t="s">
        <v>981</v>
      </c>
      <c r="U9" s="776"/>
      <c r="V9" s="775"/>
      <c r="W9" s="775"/>
      <c r="X9" s="775"/>
      <c r="Y9" s="775"/>
      <c r="Z9" s="775"/>
      <c r="AA9" s="775"/>
      <c r="AB9" s="775"/>
      <c r="AC9" s="775"/>
      <c r="AD9" s="775"/>
      <c r="AE9" s="775"/>
      <c r="AF9" s="774"/>
    </row>
    <row r="10" spans="2:32" ht="30" customHeight="1">
      <c r="B10" s="1609" t="s">
        <v>982</v>
      </c>
      <c r="C10" s="1610"/>
      <c r="D10" s="1610"/>
      <c r="E10" s="1611"/>
      <c r="F10" s="781"/>
      <c r="G10" s="779"/>
      <c r="H10" s="484" t="s">
        <v>975</v>
      </c>
      <c r="I10" s="727" t="s">
        <v>983</v>
      </c>
      <c r="J10" s="779"/>
      <c r="K10" s="779"/>
      <c r="L10" s="779"/>
      <c r="M10" s="779"/>
      <c r="N10" s="779"/>
      <c r="O10" s="779"/>
      <c r="P10" s="779"/>
      <c r="Q10" s="779"/>
      <c r="R10" s="779"/>
      <c r="S10" s="779"/>
      <c r="T10" s="727"/>
      <c r="U10" s="780"/>
      <c r="V10" s="779"/>
      <c r="W10" s="779"/>
      <c r="X10" s="779"/>
      <c r="Y10" s="779"/>
      <c r="Z10" s="779"/>
      <c r="AA10" s="779"/>
      <c r="AB10" s="779"/>
      <c r="AC10" s="779"/>
      <c r="AD10" s="779"/>
      <c r="AE10" s="779"/>
      <c r="AF10" s="778"/>
    </row>
    <row r="11" spans="2:32" ht="30" customHeight="1">
      <c r="B11" s="1612"/>
      <c r="C11" s="1613"/>
      <c r="D11" s="1613"/>
      <c r="E11" s="1614"/>
      <c r="F11" s="777"/>
      <c r="G11" s="775"/>
      <c r="H11" s="485" t="s">
        <v>975</v>
      </c>
      <c r="I11" s="716" t="s">
        <v>984</v>
      </c>
      <c r="J11" s="775"/>
      <c r="K11" s="775"/>
      <c r="L11" s="775"/>
      <c r="M11" s="775"/>
      <c r="N11" s="775"/>
      <c r="O11" s="775"/>
      <c r="P11" s="775"/>
      <c r="Q11" s="775"/>
      <c r="R11" s="775"/>
      <c r="S11" s="775"/>
      <c r="T11" s="716"/>
      <c r="U11" s="776"/>
      <c r="V11" s="775"/>
      <c r="W11" s="775"/>
      <c r="X11" s="775"/>
      <c r="Y11" s="775"/>
      <c r="Z11" s="775"/>
      <c r="AA11" s="775"/>
      <c r="AB11" s="775"/>
      <c r="AC11" s="775"/>
      <c r="AD11" s="775"/>
      <c r="AE11" s="775"/>
      <c r="AF11" s="774"/>
    </row>
    <row r="12" spans="2:32" s="714" customFormat="1" ht="15" customHeight="1">
      <c r="B12" s="727"/>
      <c r="C12" s="727"/>
      <c r="D12" s="727"/>
      <c r="E12" s="727"/>
      <c r="Q12" s="773"/>
    </row>
    <row r="13" spans="2:32" s="714" customFormat="1" ht="7.5" customHeight="1" thickBot="1">
      <c r="B13" s="728"/>
      <c r="C13" s="727"/>
      <c r="D13" s="727"/>
      <c r="E13" s="726"/>
      <c r="F13" s="727"/>
      <c r="G13" s="727"/>
      <c r="H13" s="727"/>
      <c r="I13" s="727"/>
      <c r="J13" s="727"/>
      <c r="K13" s="727"/>
      <c r="L13" s="727"/>
      <c r="M13" s="727"/>
      <c r="N13" s="727"/>
      <c r="O13" s="727"/>
      <c r="P13" s="727"/>
      <c r="Q13" s="772"/>
      <c r="R13" s="727"/>
      <c r="S13" s="727"/>
      <c r="T13" s="727"/>
      <c r="U13" s="727"/>
      <c r="V13" s="727"/>
      <c r="W13" s="727"/>
      <c r="X13" s="727"/>
      <c r="Y13" s="727"/>
      <c r="Z13" s="727"/>
      <c r="AA13" s="727"/>
      <c r="AB13" s="727"/>
      <c r="AC13" s="727"/>
      <c r="AD13" s="727"/>
      <c r="AE13" s="727"/>
      <c r="AF13" s="726"/>
    </row>
    <row r="14" spans="2:32" s="714" customFormat="1" ht="21" customHeight="1">
      <c r="B14" s="1615" t="s">
        <v>985</v>
      </c>
      <c r="C14" s="1616"/>
      <c r="D14" s="1616"/>
      <c r="E14" s="1617"/>
      <c r="AD14" s="1619" t="s">
        <v>986</v>
      </c>
      <c r="AE14" s="1620"/>
      <c r="AF14" s="718"/>
    </row>
    <row r="15" spans="2:32" s="714" customFormat="1" ht="21" customHeight="1">
      <c r="B15" s="1618"/>
      <c r="C15" s="1616"/>
      <c r="D15" s="1616"/>
      <c r="E15" s="1617"/>
      <c r="AD15" s="1621"/>
      <c r="AE15" s="1622"/>
      <c r="AF15" s="718"/>
    </row>
    <row r="16" spans="2:32" s="714" customFormat="1" ht="21" customHeight="1">
      <c r="B16" s="1618"/>
      <c r="C16" s="1616"/>
      <c r="D16" s="1616"/>
      <c r="E16" s="1617"/>
      <c r="G16" s="728" t="s">
        <v>987</v>
      </c>
      <c r="H16" s="727"/>
      <c r="I16" s="727"/>
      <c r="J16" s="727"/>
      <c r="K16" s="727"/>
      <c r="L16" s="727"/>
      <c r="M16" s="727"/>
      <c r="N16" s="727"/>
      <c r="O16" s="727"/>
      <c r="P16" s="727"/>
      <c r="Q16" s="727"/>
      <c r="R16" s="727"/>
      <c r="S16" s="727"/>
      <c r="T16" s="727"/>
      <c r="U16" s="727"/>
      <c r="V16" s="727"/>
      <c r="W16" s="727"/>
      <c r="X16" s="727"/>
      <c r="Y16" s="727"/>
      <c r="Z16" s="727"/>
      <c r="AA16" s="727"/>
      <c r="AB16" s="727"/>
      <c r="AC16" s="727"/>
      <c r="AD16" s="771"/>
      <c r="AE16" s="770"/>
      <c r="AF16" s="718"/>
    </row>
    <row r="17" spans="2:32" s="714" customFormat="1" ht="30" customHeight="1">
      <c r="B17" s="738"/>
      <c r="C17" s="722"/>
      <c r="D17" s="722"/>
      <c r="E17" s="737"/>
      <c r="G17" s="719"/>
      <c r="H17" s="721" t="s">
        <v>988</v>
      </c>
      <c r="I17" s="1623" t="s">
        <v>989</v>
      </c>
      <c r="J17" s="1624"/>
      <c r="K17" s="1624"/>
      <c r="L17" s="1624"/>
      <c r="M17" s="1625"/>
      <c r="N17" s="765"/>
      <c r="O17" s="748" t="s">
        <v>990</v>
      </c>
      <c r="P17" s="1626" t="s">
        <v>991</v>
      </c>
      <c r="Q17" s="1627" t="s">
        <v>992</v>
      </c>
      <c r="R17" s="1628" t="s">
        <v>993</v>
      </c>
      <c r="S17" s="1628"/>
      <c r="T17" s="1628"/>
      <c r="U17" s="1628"/>
      <c r="V17" s="1623"/>
      <c r="W17" s="1629"/>
      <c r="X17" s="1632" t="s">
        <v>994</v>
      </c>
      <c r="Y17" s="487" t="s">
        <v>991</v>
      </c>
      <c r="Z17" s="1636" t="s">
        <v>995</v>
      </c>
      <c r="AA17" s="1636"/>
      <c r="AB17" s="1636"/>
      <c r="AC17" s="1636"/>
      <c r="AD17" s="486" t="s">
        <v>975</v>
      </c>
      <c r="AE17" s="746">
        <v>20</v>
      </c>
      <c r="AF17" s="718"/>
    </row>
    <row r="18" spans="2:32" s="714" customFormat="1" ht="30" customHeight="1">
      <c r="B18" s="738"/>
      <c r="C18" s="722"/>
      <c r="D18" s="722"/>
      <c r="E18" s="737"/>
      <c r="G18" s="719"/>
      <c r="H18" s="721" t="s">
        <v>996</v>
      </c>
      <c r="I18" s="1623" t="s">
        <v>997</v>
      </c>
      <c r="J18" s="1637"/>
      <c r="K18" s="1637"/>
      <c r="L18" s="1637"/>
      <c r="M18" s="1638"/>
      <c r="N18" s="764"/>
      <c r="O18" s="763" t="s">
        <v>990</v>
      </c>
      <c r="P18" s="1626"/>
      <c r="Q18" s="1627"/>
      <c r="R18" s="1628"/>
      <c r="S18" s="1628"/>
      <c r="T18" s="1628"/>
      <c r="U18" s="1628"/>
      <c r="V18" s="1623"/>
      <c r="W18" s="1630"/>
      <c r="X18" s="1632"/>
      <c r="Y18" s="487" t="s">
        <v>991</v>
      </c>
      <c r="Z18" s="1636" t="s">
        <v>998</v>
      </c>
      <c r="AA18" s="1636"/>
      <c r="AB18" s="1636"/>
      <c r="AC18" s="1636"/>
      <c r="AD18" s="486" t="s">
        <v>975</v>
      </c>
      <c r="AE18" s="746">
        <v>10</v>
      </c>
      <c r="AF18" s="718"/>
    </row>
    <row r="19" spans="2:32" s="714" customFormat="1" ht="30" customHeight="1">
      <c r="B19" s="738"/>
      <c r="C19" s="722"/>
      <c r="D19" s="722"/>
      <c r="E19" s="737"/>
      <c r="G19" s="719"/>
      <c r="H19" s="721" t="s">
        <v>999</v>
      </c>
      <c r="I19" s="1623" t="s">
        <v>1000</v>
      </c>
      <c r="J19" s="1637"/>
      <c r="K19" s="1637"/>
      <c r="L19" s="1637"/>
      <c r="M19" s="1638"/>
      <c r="N19" s="764"/>
      <c r="O19" s="763" t="s">
        <v>990</v>
      </c>
      <c r="P19" s="1626"/>
      <c r="Q19" s="1627"/>
      <c r="R19" s="1628"/>
      <c r="S19" s="1628"/>
      <c r="T19" s="1628"/>
      <c r="U19" s="1628"/>
      <c r="V19" s="1623"/>
      <c r="W19" s="1631"/>
      <c r="X19" s="1632"/>
      <c r="Y19" s="487" t="s">
        <v>991</v>
      </c>
      <c r="Z19" s="1636" t="s">
        <v>1001</v>
      </c>
      <c r="AA19" s="1636"/>
      <c r="AB19" s="1636"/>
      <c r="AC19" s="1636"/>
      <c r="AD19" s="486" t="s">
        <v>975</v>
      </c>
      <c r="AE19" s="746">
        <v>0</v>
      </c>
      <c r="AF19" s="718"/>
    </row>
    <row r="20" spans="2:32" s="714" customFormat="1" ht="7.5" customHeight="1">
      <c r="B20" s="738"/>
      <c r="C20" s="722"/>
      <c r="D20" s="722"/>
      <c r="E20" s="737"/>
      <c r="G20" s="717"/>
      <c r="H20" s="716"/>
      <c r="I20" s="755"/>
      <c r="J20" s="755"/>
      <c r="K20" s="755"/>
      <c r="L20" s="755"/>
      <c r="M20" s="755"/>
      <c r="N20" s="755"/>
      <c r="O20" s="755"/>
      <c r="P20" s="755"/>
      <c r="Q20" s="755"/>
      <c r="R20" s="755"/>
      <c r="S20" s="755"/>
      <c r="T20" s="755"/>
      <c r="U20" s="755"/>
      <c r="V20" s="755"/>
      <c r="W20" s="716"/>
      <c r="X20" s="485"/>
      <c r="Y20" s="485"/>
      <c r="Z20" s="716"/>
      <c r="AA20" s="716"/>
      <c r="AB20" s="716"/>
      <c r="AC20" s="716"/>
      <c r="AD20" s="762"/>
      <c r="AE20" s="753"/>
      <c r="AF20" s="718"/>
    </row>
    <row r="21" spans="2:32" s="714" customFormat="1" ht="21" customHeight="1">
      <c r="B21" s="738"/>
      <c r="C21" s="722"/>
      <c r="D21" s="722"/>
      <c r="E21" s="737"/>
      <c r="G21" s="728" t="s">
        <v>1002</v>
      </c>
      <c r="H21" s="727"/>
      <c r="I21" s="752"/>
      <c r="J21" s="752"/>
      <c r="K21" s="752"/>
      <c r="L21" s="752"/>
      <c r="M21" s="752"/>
      <c r="N21" s="752"/>
      <c r="O21" s="752"/>
      <c r="P21" s="752"/>
      <c r="Q21" s="752"/>
      <c r="R21" s="752"/>
      <c r="S21" s="752"/>
      <c r="T21" s="752"/>
      <c r="U21" s="752"/>
      <c r="V21" s="752"/>
      <c r="W21" s="727"/>
      <c r="X21" s="757"/>
      <c r="Y21" s="757"/>
      <c r="Z21" s="727"/>
      <c r="AA21" s="727"/>
      <c r="AB21" s="727"/>
      <c r="AC21" s="727"/>
      <c r="AD21" s="486"/>
      <c r="AE21" s="750"/>
      <c r="AF21" s="718"/>
    </row>
    <row r="22" spans="2:32" s="714" customFormat="1" ht="23.25" customHeight="1">
      <c r="B22" s="733"/>
      <c r="C22" s="732"/>
      <c r="D22" s="732"/>
      <c r="E22" s="731"/>
      <c r="G22" s="719"/>
      <c r="H22" s="721" t="s">
        <v>988</v>
      </c>
      <c r="I22" s="1623" t="s">
        <v>1003</v>
      </c>
      <c r="J22" s="1637"/>
      <c r="K22" s="1637"/>
      <c r="L22" s="1637"/>
      <c r="M22" s="1638"/>
      <c r="N22" s="765"/>
      <c r="O22" s="748" t="s">
        <v>990</v>
      </c>
      <c r="P22" s="1626" t="s">
        <v>991</v>
      </c>
      <c r="Q22" s="1627" t="s">
        <v>992</v>
      </c>
      <c r="R22" s="1628" t="s">
        <v>1004</v>
      </c>
      <c r="S22" s="1628"/>
      <c r="T22" s="1628"/>
      <c r="U22" s="1628"/>
      <c r="V22" s="1628"/>
      <c r="W22" s="1629"/>
      <c r="X22" s="1633" t="s">
        <v>994</v>
      </c>
      <c r="Y22" s="487" t="s">
        <v>991</v>
      </c>
      <c r="Z22" s="1636" t="s">
        <v>1005</v>
      </c>
      <c r="AA22" s="1636"/>
      <c r="AB22" s="1636"/>
      <c r="AC22" s="1636"/>
      <c r="AD22" s="486" t="s">
        <v>975</v>
      </c>
      <c r="AE22" s="746">
        <v>20</v>
      </c>
      <c r="AF22" s="718"/>
    </row>
    <row r="23" spans="2:32" s="714" customFormat="1" ht="30" customHeight="1">
      <c r="B23" s="733"/>
      <c r="C23" s="732"/>
      <c r="D23" s="732"/>
      <c r="E23" s="731"/>
      <c r="G23" s="719"/>
      <c r="H23" s="721" t="s">
        <v>996</v>
      </c>
      <c r="I23" s="1623" t="s">
        <v>1006</v>
      </c>
      <c r="J23" s="1637"/>
      <c r="K23" s="1637"/>
      <c r="L23" s="1637"/>
      <c r="M23" s="1638"/>
      <c r="N23" s="764"/>
      <c r="O23" s="763" t="s">
        <v>990</v>
      </c>
      <c r="P23" s="1626"/>
      <c r="Q23" s="1627"/>
      <c r="R23" s="1628"/>
      <c r="S23" s="1628"/>
      <c r="T23" s="1628"/>
      <c r="U23" s="1628"/>
      <c r="V23" s="1628"/>
      <c r="W23" s="1630"/>
      <c r="X23" s="1634"/>
      <c r="Y23" s="487" t="s">
        <v>991</v>
      </c>
      <c r="Z23" s="1636" t="s">
        <v>1007</v>
      </c>
      <c r="AA23" s="1636"/>
      <c r="AB23" s="1636"/>
      <c r="AC23" s="1636"/>
      <c r="AD23" s="486" t="s">
        <v>975</v>
      </c>
      <c r="AE23" s="746">
        <v>10</v>
      </c>
      <c r="AF23" s="718"/>
    </row>
    <row r="24" spans="2:32" s="714" customFormat="1" ht="24.75" customHeight="1">
      <c r="B24" s="733"/>
      <c r="C24" s="732"/>
      <c r="D24" s="732"/>
      <c r="E24" s="731"/>
      <c r="G24" s="719"/>
      <c r="H24" s="721" t="s">
        <v>999</v>
      </c>
      <c r="I24" s="1623" t="s">
        <v>1008</v>
      </c>
      <c r="J24" s="1637"/>
      <c r="K24" s="1637"/>
      <c r="L24" s="1637"/>
      <c r="M24" s="1638"/>
      <c r="N24" s="764"/>
      <c r="O24" s="763" t="s">
        <v>990</v>
      </c>
      <c r="P24" s="1626"/>
      <c r="Q24" s="1627"/>
      <c r="R24" s="1628"/>
      <c r="S24" s="1628"/>
      <c r="T24" s="1628"/>
      <c r="U24" s="1628"/>
      <c r="V24" s="1628"/>
      <c r="W24" s="1631"/>
      <c r="X24" s="1635"/>
      <c r="Y24" s="487" t="s">
        <v>991</v>
      </c>
      <c r="Z24" s="1636" t="s">
        <v>1009</v>
      </c>
      <c r="AA24" s="1636"/>
      <c r="AB24" s="1636"/>
      <c r="AC24" s="1636"/>
      <c r="AD24" s="486" t="s">
        <v>975</v>
      </c>
      <c r="AE24" s="746">
        <v>0</v>
      </c>
      <c r="AF24" s="768"/>
    </row>
    <row r="25" spans="2:32" s="714" customFormat="1" ht="7.5" customHeight="1">
      <c r="B25" s="733"/>
      <c r="C25" s="732"/>
      <c r="D25" s="732"/>
      <c r="E25" s="731"/>
      <c r="G25" s="717"/>
      <c r="H25" s="716"/>
      <c r="I25" s="745"/>
      <c r="J25" s="740"/>
      <c r="K25" s="740"/>
      <c r="L25" s="740"/>
      <c r="M25" s="740"/>
      <c r="N25" s="755"/>
      <c r="O25" s="756"/>
      <c r="P25" s="769"/>
      <c r="Q25" s="769"/>
      <c r="R25" s="755"/>
      <c r="S25" s="755"/>
      <c r="T25" s="755"/>
      <c r="U25" s="755"/>
      <c r="V25" s="755"/>
      <c r="W25" s="716"/>
      <c r="X25" s="485"/>
      <c r="Y25" s="485"/>
      <c r="Z25" s="716"/>
      <c r="AA25" s="716"/>
      <c r="AB25" s="716"/>
      <c r="AC25" s="716"/>
      <c r="AD25" s="762"/>
      <c r="AE25" s="753"/>
      <c r="AF25" s="718"/>
    </row>
    <row r="26" spans="2:32" s="714" customFormat="1" ht="21" customHeight="1">
      <c r="B26" s="719"/>
      <c r="E26" s="718"/>
      <c r="G26" s="719" t="s">
        <v>1010</v>
      </c>
      <c r="I26" s="732"/>
      <c r="J26" s="732"/>
      <c r="K26" s="732"/>
      <c r="L26" s="732"/>
      <c r="M26" s="732"/>
      <c r="N26" s="732"/>
      <c r="O26" s="732"/>
      <c r="P26" s="732"/>
      <c r="Q26" s="732"/>
      <c r="R26" s="732"/>
      <c r="S26" s="732"/>
      <c r="T26" s="732"/>
      <c r="U26" s="732"/>
      <c r="V26" s="732"/>
      <c r="X26" s="484"/>
      <c r="Y26" s="484"/>
      <c r="AD26" s="486"/>
      <c r="AE26" s="750"/>
      <c r="AF26" s="718"/>
    </row>
    <row r="27" spans="2:32" s="714" customFormat="1" ht="30.75" customHeight="1">
      <c r="B27" s="738"/>
      <c r="C27" s="722"/>
      <c r="D27" s="722"/>
      <c r="E27" s="737"/>
      <c r="G27" s="719"/>
      <c r="H27" s="1650" t="s">
        <v>988</v>
      </c>
      <c r="I27" s="1651" t="s">
        <v>1011</v>
      </c>
      <c r="J27" s="1652"/>
      <c r="K27" s="1652"/>
      <c r="L27" s="1652"/>
      <c r="M27" s="1653"/>
      <c r="N27" s="1657"/>
      <c r="O27" s="1659" t="s">
        <v>990</v>
      </c>
      <c r="P27" s="1661" t="s">
        <v>991</v>
      </c>
      <c r="Q27" s="1639" t="s">
        <v>992</v>
      </c>
      <c r="R27" s="1639" t="s">
        <v>1012</v>
      </c>
      <c r="S27" s="1640"/>
      <c r="T27" s="1640"/>
      <c r="U27" s="1640"/>
      <c r="V27" s="1641"/>
      <c r="W27" s="1648"/>
      <c r="X27" s="1633" t="s">
        <v>994</v>
      </c>
      <c r="Y27" s="484" t="s">
        <v>991</v>
      </c>
      <c r="Z27" s="1636" t="s">
        <v>1418</v>
      </c>
      <c r="AA27" s="1636"/>
      <c r="AB27" s="1636"/>
      <c r="AC27" s="1636"/>
      <c r="AD27" s="486" t="s">
        <v>975</v>
      </c>
      <c r="AE27" s="746">
        <v>10</v>
      </c>
      <c r="AF27" s="718"/>
    </row>
    <row r="28" spans="2:32" s="714" customFormat="1" ht="30.75" customHeight="1">
      <c r="B28" s="738"/>
      <c r="C28" s="722"/>
      <c r="D28" s="722"/>
      <c r="E28" s="737"/>
      <c r="G28" s="719"/>
      <c r="H28" s="1650"/>
      <c r="I28" s="1654"/>
      <c r="J28" s="1655"/>
      <c r="K28" s="1655"/>
      <c r="L28" s="1655"/>
      <c r="M28" s="1656"/>
      <c r="N28" s="1658"/>
      <c r="O28" s="1660"/>
      <c r="P28" s="1661"/>
      <c r="Q28" s="1642"/>
      <c r="R28" s="1642"/>
      <c r="S28" s="1643"/>
      <c r="T28" s="1643"/>
      <c r="U28" s="1643"/>
      <c r="V28" s="1644"/>
      <c r="W28" s="1603"/>
      <c r="X28" s="1634"/>
      <c r="Y28" s="484" t="s">
        <v>991</v>
      </c>
      <c r="Z28" s="1636" t="s">
        <v>1417</v>
      </c>
      <c r="AA28" s="1636"/>
      <c r="AB28" s="1636"/>
      <c r="AC28" s="1636"/>
      <c r="AD28" s="486" t="s">
        <v>975</v>
      </c>
      <c r="AE28" s="746">
        <v>5</v>
      </c>
      <c r="AF28" s="718"/>
    </row>
    <row r="29" spans="2:32" s="714" customFormat="1" ht="27" customHeight="1">
      <c r="B29" s="738"/>
      <c r="C29" s="722"/>
      <c r="D29" s="722"/>
      <c r="E29" s="737"/>
      <c r="G29" s="719"/>
      <c r="H29" s="721" t="s">
        <v>996</v>
      </c>
      <c r="I29" s="1623" t="s">
        <v>1013</v>
      </c>
      <c r="J29" s="1637"/>
      <c r="K29" s="1637"/>
      <c r="L29" s="1637"/>
      <c r="M29" s="1638"/>
      <c r="N29" s="764"/>
      <c r="O29" s="763" t="s">
        <v>990</v>
      </c>
      <c r="P29" s="747"/>
      <c r="Q29" s="1645"/>
      <c r="R29" s="1645"/>
      <c r="S29" s="1646"/>
      <c r="T29" s="1646"/>
      <c r="U29" s="1646"/>
      <c r="V29" s="1647"/>
      <c r="W29" s="1649"/>
      <c r="X29" s="1635"/>
      <c r="Y29" s="484" t="s">
        <v>991</v>
      </c>
      <c r="Z29" s="1636" t="s">
        <v>1416</v>
      </c>
      <c r="AA29" s="1636"/>
      <c r="AB29" s="1636"/>
      <c r="AC29" s="1636"/>
      <c r="AD29" s="486" t="s">
        <v>975</v>
      </c>
      <c r="AE29" s="746">
        <v>0</v>
      </c>
      <c r="AF29" s="718"/>
    </row>
    <row r="30" spans="2:32" s="714" customFormat="1" ht="7.5" customHeight="1">
      <c r="B30" s="738"/>
      <c r="C30" s="722"/>
      <c r="D30" s="722"/>
      <c r="E30" s="737"/>
      <c r="G30" s="717"/>
      <c r="H30" s="741"/>
      <c r="I30" s="740"/>
      <c r="J30" s="740"/>
      <c r="K30" s="740"/>
      <c r="L30" s="740"/>
      <c r="M30" s="740"/>
      <c r="N30" s="755"/>
      <c r="O30" s="756"/>
      <c r="P30" s="755"/>
      <c r="Q30" s="755"/>
      <c r="R30" s="755"/>
      <c r="S30" s="755"/>
      <c r="T30" s="755"/>
      <c r="U30" s="755"/>
      <c r="V30" s="755"/>
      <c r="W30" s="716"/>
      <c r="X30" s="485"/>
      <c r="Y30" s="485"/>
      <c r="Z30" s="740"/>
      <c r="AA30" s="740"/>
      <c r="AB30" s="716"/>
      <c r="AC30" s="716"/>
      <c r="AD30" s="761"/>
      <c r="AE30" s="753"/>
      <c r="AF30" s="718"/>
    </row>
    <row r="31" spans="2:32" s="714" customFormat="1" ht="21" customHeight="1">
      <c r="B31" s="733"/>
      <c r="C31" s="732"/>
      <c r="D31" s="732"/>
      <c r="E31" s="731"/>
      <c r="G31" s="728" t="s">
        <v>1014</v>
      </c>
      <c r="H31" s="727"/>
      <c r="I31" s="752"/>
      <c r="J31" s="752"/>
      <c r="K31" s="752"/>
      <c r="L31" s="752"/>
      <c r="M31" s="752"/>
      <c r="N31" s="752"/>
      <c r="O31" s="752"/>
      <c r="P31" s="752"/>
      <c r="Q31" s="752"/>
      <c r="R31" s="752"/>
      <c r="S31" s="752"/>
      <c r="T31" s="752"/>
      <c r="U31" s="752"/>
      <c r="V31" s="752"/>
      <c r="W31" s="727"/>
      <c r="X31" s="757"/>
      <c r="Y31" s="757"/>
      <c r="AD31" s="486"/>
      <c r="AE31" s="750"/>
      <c r="AF31" s="718"/>
    </row>
    <row r="32" spans="2:32" s="714" customFormat="1" ht="31.5" customHeight="1">
      <c r="B32" s="719"/>
      <c r="E32" s="718"/>
      <c r="G32" s="719"/>
      <c r="H32" s="1667" t="s">
        <v>988</v>
      </c>
      <c r="I32" s="1651" t="s">
        <v>1015</v>
      </c>
      <c r="J32" s="1652"/>
      <c r="K32" s="1652"/>
      <c r="L32" s="1652"/>
      <c r="M32" s="1653"/>
      <c r="N32" s="1657"/>
      <c r="O32" s="1659" t="s">
        <v>990</v>
      </c>
      <c r="P32" s="1626" t="s">
        <v>991</v>
      </c>
      <c r="Q32" s="1627" t="s">
        <v>992</v>
      </c>
      <c r="R32" s="1627" t="s">
        <v>1016</v>
      </c>
      <c r="S32" s="1627"/>
      <c r="T32" s="1627"/>
      <c r="U32" s="1627"/>
      <c r="V32" s="1627"/>
      <c r="W32" s="1629"/>
      <c r="X32" s="1633" t="s">
        <v>994</v>
      </c>
      <c r="Y32" s="484" t="s">
        <v>991</v>
      </c>
      <c r="Z32" s="1636" t="s">
        <v>1418</v>
      </c>
      <c r="AA32" s="1636"/>
      <c r="AB32" s="1636"/>
      <c r="AC32" s="1636"/>
      <c r="AD32" s="486" t="s">
        <v>975</v>
      </c>
      <c r="AE32" s="746">
        <v>10</v>
      </c>
      <c r="AF32" s="718"/>
    </row>
    <row r="33" spans="2:37" s="714" customFormat="1" ht="31.5" customHeight="1">
      <c r="B33" s="719"/>
      <c r="E33" s="718"/>
      <c r="G33" s="719"/>
      <c r="H33" s="1662"/>
      <c r="I33" s="1654"/>
      <c r="J33" s="1655"/>
      <c r="K33" s="1655"/>
      <c r="L33" s="1655"/>
      <c r="M33" s="1656"/>
      <c r="N33" s="1658"/>
      <c r="O33" s="1660"/>
      <c r="P33" s="1626"/>
      <c r="Q33" s="1627"/>
      <c r="R33" s="1627"/>
      <c r="S33" s="1627"/>
      <c r="T33" s="1627"/>
      <c r="U33" s="1627"/>
      <c r="V33" s="1627"/>
      <c r="W33" s="1630"/>
      <c r="X33" s="1634"/>
      <c r="Y33" s="484" t="s">
        <v>991</v>
      </c>
      <c r="Z33" s="1636" t="s">
        <v>1417</v>
      </c>
      <c r="AA33" s="1636"/>
      <c r="AB33" s="1636"/>
      <c r="AC33" s="1636"/>
      <c r="AD33" s="486" t="s">
        <v>975</v>
      </c>
      <c r="AE33" s="746">
        <v>5</v>
      </c>
      <c r="AF33" s="768"/>
    </row>
    <row r="34" spans="2:37" s="714" customFormat="1" ht="30.75" customHeight="1">
      <c r="B34" s="719"/>
      <c r="E34" s="718"/>
      <c r="G34" s="719"/>
      <c r="H34" s="721" t="s">
        <v>996</v>
      </c>
      <c r="I34" s="1623" t="s">
        <v>1017</v>
      </c>
      <c r="J34" s="1637"/>
      <c r="K34" s="1637"/>
      <c r="L34" s="1637"/>
      <c r="M34" s="1638"/>
      <c r="N34" s="764"/>
      <c r="O34" s="763" t="s">
        <v>990</v>
      </c>
      <c r="P34" s="1626"/>
      <c r="Q34" s="1627"/>
      <c r="R34" s="1627"/>
      <c r="S34" s="1627"/>
      <c r="T34" s="1627"/>
      <c r="U34" s="1627"/>
      <c r="V34" s="1627"/>
      <c r="W34" s="1631"/>
      <c r="X34" s="1635"/>
      <c r="Y34" s="484" t="s">
        <v>991</v>
      </c>
      <c r="Z34" s="1636" t="s">
        <v>1416</v>
      </c>
      <c r="AA34" s="1636"/>
      <c r="AB34" s="1636"/>
      <c r="AC34" s="1636"/>
      <c r="AD34" s="486" t="s">
        <v>975</v>
      </c>
      <c r="AE34" s="746">
        <v>0</v>
      </c>
      <c r="AF34" s="768"/>
    </row>
    <row r="35" spans="2:37" s="714" customFormat="1" ht="7.5" customHeight="1">
      <c r="B35" s="719"/>
      <c r="E35" s="718"/>
      <c r="G35" s="717"/>
      <c r="H35" s="716"/>
      <c r="I35" s="755"/>
      <c r="J35" s="755"/>
      <c r="K35" s="755"/>
      <c r="L35" s="755"/>
      <c r="M35" s="755"/>
      <c r="N35" s="755"/>
      <c r="O35" s="755"/>
      <c r="P35" s="755"/>
      <c r="Q35" s="755"/>
      <c r="R35" s="755"/>
      <c r="S35" s="755"/>
      <c r="T35" s="755"/>
      <c r="U35" s="755"/>
      <c r="V35" s="755"/>
      <c r="W35" s="716"/>
      <c r="X35" s="485"/>
      <c r="Y35" s="485"/>
      <c r="Z35" s="485"/>
      <c r="AA35" s="485"/>
      <c r="AB35" s="716"/>
      <c r="AC35" s="716"/>
      <c r="AD35" s="762"/>
      <c r="AE35" s="753"/>
      <c r="AF35" s="768"/>
    </row>
    <row r="36" spans="2:37" s="714" customFormat="1" ht="21" customHeight="1">
      <c r="B36" s="719"/>
      <c r="E36" s="718"/>
      <c r="G36" s="728" t="s">
        <v>1018</v>
      </c>
      <c r="H36" s="727"/>
      <c r="I36" s="752"/>
      <c r="J36" s="752"/>
      <c r="K36" s="752"/>
      <c r="L36" s="752"/>
      <c r="M36" s="752"/>
      <c r="N36" s="752"/>
      <c r="O36" s="752"/>
      <c r="P36" s="752"/>
      <c r="Q36" s="752"/>
      <c r="R36" s="752"/>
      <c r="S36" s="752"/>
      <c r="T36" s="752"/>
      <c r="U36" s="752"/>
      <c r="V36" s="752"/>
      <c r="W36" s="727"/>
      <c r="X36" s="757"/>
      <c r="Y36" s="757"/>
      <c r="Z36" s="484"/>
      <c r="AA36" s="484"/>
      <c r="AD36" s="486"/>
      <c r="AE36" s="750"/>
      <c r="AF36" s="718"/>
    </row>
    <row r="37" spans="2:37" s="714" customFormat="1" ht="19.5" customHeight="1">
      <c r="B37" s="719"/>
      <c r="E37" s="718"/>
      <c r="G37" s="719"/>
      <c r="H37" s="1650" t="s">
        <v>988</v>
      </c>
      <c r="I37" s="1651" t="s">
        <v>1019</v>
      </c>
      <c r="J37" s="1652"/>
      <c r="K37" s="1652"/>
      <c r="L37" s="1652"/>
      <c r="M37" s="1652"/>
      <c r="N37" s="1652"/>
      <c r="O37" s="1652"/>
      <c r="P37" s="1652"/>
      <c r="Q37" s="1652"/>
      <c r="R37" s="1652"/>
      <c r="S37" s="1652"/>
      <c r="T37" s="1652"/>
      <c r="U37" s="1653"/>
      <c r="V37" s="1661" t="s">
        <v>991</v>
      </c>
      <c r="W37" s="1627"/>
      <c r="X37" s="1627"/>
      <c r="Y37" s="484" t="s">
        <v>991</v>
      </c>
      <c r="Z37" s="1636" t="s">
        <v>1020</v>
      </c>
      <c r="AA37" s="1636"/>
      <c r="AD37" s="486" t="s">
        <v>975</v>
      </c>
      <c r="AE37" s="746">
        <v>5</v>
      </c>
      <c r="AF37" s="718"/>
    </row>
    <row r="38" spans="2:37" s="714" customFormat="1" ht="30.75" customHeight="1">
      <c r="B38" s="738"/>
      <c r="C38" s="722"/>
      <c r="D38" s="722"/>
      <c r="E38" s="737"/>
      <c r="G38" s="719"/>
      <c r="H38" s="1650"/>
      <c r="I38" s="1654"/>
      <c r="J38" s="1655"/>
      <c r="K38" s="1655"/>
      <c r="L38" s="1655"/>
      <c r="M38" s="1655"/>
      <c r="N38" s="1655"/>
      <c r="O38" s="1655"/>
      <c r="P38" s="1655"/>
      <c r="Q38" s="1655"/>
      <c r="R38" s="1655"/>
      <c r="S38" s="1655"/>
      <c r="T38" s="1655"/>
      <c r="U38" s="1656"/>
      <c r="V38" s="1658"/>
      <c r="W38" s="1627"/>
      <c r="X38" s="1627"/>
      <c r="Y38" s="484" t="s">
        <v>991</v>
      </c>
      <c r="Z38" s="1636" t="s">
        <v>1021</v>
      </c>
      <c r="AA38" s="1636"/>
      <c r="AB38" s="1636"/>
      <c r="AC38" s="1666"/>
      <c r="AD38" s="486" t="s">
        <v>975</v>
      </c>
      <c r="AE38" s="746">
        <v>3</v>
      </c>
      <c r="AF38" s="718"/>
    </row>
    <row r="39" spans="2:37" s="714" customFormat="1" ht="38.25" customHeight="1">
      <c r="B39" s="738"/>
      <c r="C39" s="722"/>
      <c r="D39" s="722"/>
      <c r="E39" s="737"/>
      <c r="G39" s="767"/>
      <c r="H39" s="1662"/>
      <c r="I39" s="1663"/>
      <c r="J39" s="1636"/>
      <c r="K39" s="1636"/>
      <c r="L39" s="1636"/>
      <c r="M39" s="1636"/>
      <c r="N39" s="1636"/>
      <c r="O39" s="1636"/>
      <c r="P39" s="1636"/>
      <c r="Q39" s="1636"/>
      <c r="R39" s="1636"/>
      <c r="S39" s="1636"/>
      <c r="T39" s="1636"/>
      <c r="U39" s="1664"/>
      <c r="V39" s="1661"/>
      <c r="W39" s="1665"/>
      <c r="X39" s="1645"/>
      <c r="Y39" s="487" t="s">
        <v>991</v>
      </c>
      <c r="Z39" s="1636" t="s">
        <v>1022</v>
      </c>
      <c r="AA39" s="1636"/>
      <c r="AB39" s="1636"/>
      <c r="AC39" s="1666"/>
      <c r="AD39" s="486" t="s">
        <v>975</v>
      </c>
      <c r="AE39" s="746">
        <v>1</v>
      </c>
      <c r="AF39" s="718"/>
    </row>
    <row r="40" spans="2:37" s="714" customFormat="1" ht="19.5" customHeight="1">
      <c r="B40" s="738"/>
      <c r="C40" s="722"/>
      <c r="D40" s="722"/>
      <c r="E40" s="737"/>
      <c r="G40" s="719"/>
      <c r="H40" s="1650"/>
      <c r="I40" s="1654"/>
      <c r="J40" s="1655"/>
      <c r="K40" s="1655"/>
      <c r="L40" s="1655"/>
      <c r="M40" s="1655"/>
      <c r="N40" s="1655"/>
      <c r="O40" s="1655"/>
      <c r="P40" s="1655"/>
      <c r="Q40" s="1655"/>
      <c r="R40" s="1655"/>
      <c r="S40" s="1655"/>
      <c r="T40" s="1655"/>
      <c r="U40" s="1656"/>
      <c r="V40" s="1661"/>
      <c r="W40" s="1627"/>
      <c r="X40" s="1627"/>
      <c r="Y40" s="484" t="s">
        <v>991</v>
      </c>
      <c r="Z40" s="1636" t="s">
        <v>1023</v>
      </c>
      <c r="AA40" s="1636"/>
      <c r="AB40" s="1636"/>
      <c r="AD40" s="486" t="s">
        <v>975</v>
      </c>
      <c r="AE40" s="746">
        <v>0</v>
      </c>
      <c r="AF40" s="718"/>
    </row>
    <row r="41" spans="2:37" s="714" customFormat="1" ht="7.5" customHeight="1">
      <c r="B41" s="738"/>
      <c r="C41" s="722"/>
      <c r="D41" s="722"/>
      <c r="E41" s="737"/>
      <c r="G41" s="717"/>
      <c r="H41" s="716"/>
      <c r="I41" s="755"/>
      <c r="J41" s="755"/>
      <c r="K41" s="755"/>
      <c r="L41" s="755"/>
      <c r="M41" s="755"/>
      <c r="N41" s="755"/>
      <c r="O41" s="755"/>
      <c r="P41" s="755"/>
      <c r="Q41" s="755"/>
      <c r="R41" s="755"/>
      <c r="S41" s="755"/>
      <c r="T41" s="755"/>
      <c r="U41" s="755"/>
      <c r="V41" s="755"/>
      <c r="W41" s="716"/>
      <c r="X41" s="716"/>
      <c r="Y41" s="485"/>
      <c r="Z41" s="740"/>
      <c r="AA41" s="740"/>
      <c r="AB41" s="716"/>
      <c r="AC41" s="716"/>
      <c r="AD41" s="761"/>
      <c r="AE41" s="753"/>
      <c r="AF41" s="718"/>
    </row>
    <row r="42" spans="2:37" s="714" customFormat="1" ht="21" customHeight="1">
      <c r="B42" s="733"/>
      <c r="C42" s="732"/>
      <c r="D42" s="732"/>
      <c r="E42" s="731"/>
      <c r="G42" s="728" t="s">
        <v>1024</v>
      </c>
      <c r="H42" s="727"/>
      <c r="I42" s="752"/>
      <c r="J42" s="752"/>
      <c r="K42" s="752"/>
      <c r="L42" s="752"/>
      <c r="M42" s="752"/>
      <c r="N42" s="752"/>
      <c r="O42" s="752"/>
      <c r="P42" s="752"/>
      <c r="Q42" s="752"/>
      <c r="R42" s="752"/>
      <c r="S42" s="752"/>
      <c r="T42" s="752"/>
      <c r="U42" s="752"/>
      <c r="V42" s="752"/>
      <c r="W42" s="727"/>
      <c r="X42" s="727"/>
      <c r="Y42" s="757"/>
      <c r="Z42" s="727"/>
      <c r="AA42" s="727"/>
      <c r="AB42" s="727"/>
      <c r="AC42" s="727"/>
      <c r="AD42" s="486"/>
      <c r="AE42" s="750"/>
      <c r="AF42" s="718"/>
    </row>
    <row r="43" spans="2:37" s="714" customFormat="1" ht="42" customHeight="1">
      <c r="B43" s="733"/>
      <c r="C43" s="732"/>
      <c r="D43" s="732"/>
      <c r="E43" s="731"/>
      <c r="G43" s="719"/>
      <c r="H43" s="721" t="s">
        <v>988</v>
      </c>
      <c r="I43" s="1628" t="s">
        <v>1025</v>
      </c>
      <c r="J43" s="1628"/>
      <c r="K43" s="1628"/>
      <c r="L43" s="1628"/>
      <c r="M43" s="1628"/>
      <c r="N43" s="765"/>
      <c r="O43" s="748" t="s">
        <v>1026</v>
      </c>
      <c r="P43" s="1626" t="s">
        <v>991</v>
      </c>
      <c r="Q43" s="1627" t="s">
        <v>1027</v>
      </c>
      <c r="R43" s="1628" t="s">
        <v>1028</v>
      </c>
      <c r="S43" s="1628"/>
      <c r="T43" s="1628"/>
      <c r="U43" s="1628"/>
      <c r="V43" s="1628"/>
      <c r="W43" s="1668"/>
      <c r="X43" s="1668"/>
      <c r="Y43" s="484" t="s">
        <v>991</v>
      </c>
      <c r="Z43" s="1636" t="s">
        <v>1029</v>
      </c>
      <c r="AA43" s="1636"/>
      <c r="AB43" s="1636"/>
      <c r="AC43" s="1666"/>
      <c r="AD43" s="486" t="s">
        <v>975</v>
      </c>
      <c r="AE43" s="746">
        <v>5</v>
      </c>
      <c r="AF43" s="718"/>
    </row>
    <row r="44" spans="2:37" s="714" customFormat="1" ht="40.5" customHeight="1">
      <c r="B44" s="719"/>
      <c r="E44" s="718"/>
      <c r="G44" s="719"/>
      <c r="H44" s="721" t="s">
        <v>996</v>
      </c>
      <c r="I44" s="1628" t="s">
        <v>1415</v>
      </c>
      <c r="J44" s="1628"/>
      <c r="K44" s="1628"/>
      <c r="L44" s="1628"/>
      <c r="M44" s="1628"/>
      <c r="N44" s="755"/>
      <c r="O44" s="763" t="s">
        <v>1026</v>
      </c>
      <c r="P44" s="1626"/>
      <c r="Q44" s="1627"/>
      <c r="R44" s="1628"/>
      <c r="S44" s="1628"/>
      <c r="T44" s="1628"/>
      <c r="U44" s="1628"/>
      <c r="V44" s="1628"/>
      <c r="W44" s="1668"/>
      <c r="X44" s="1668"/>
      <c r="Y44" s="484" t="s">
        <v>991</v>
      </c>
      <c r="Z44" s="1636" t="s">
        <v>1414</v>
      </c>
      <c r="AA44" s="1636"/>
      <c r="AB44" s="1636"/>
      <c r="AC44" s="1666"/>
      <c r="AD44" s="486" t="s">
        <v>975</v>
      </c>
      <c r="AE44" s="746">
        <v>3</v>
      </c>
      <c r="AF44" s="718"/>
    </row>
    <row r="45" spans="2:37" s="714" customFormat="1" ht="30" customHeight="1">
      <c r="B45" s="719"/>
      <c r="E45" s="718"/>
      <c r="G45" s="719"/>
      <c r="H45" s="721" t="s">
        <v>999</v>
      </c>
      <c r="I45" s="1623" t="s">
        <v>1031</v>
      </c>
      <c r="J45" s="1637"/>
      <c r="K45" s="1637"/>
      <c r="L45" s="1637"/>
      <c r="M45" s="1638"/>
      <c r="N45" s="765"/>
      <c r="O45" s="748" t="s">
        <v>990</v>
      </c>
      <c r="P45" s="1626"/>
      <c r="Q45" s="1627"/>
      <c r="R45" s="1628"/>
      <c r="S45" s="1628"/>
      <c r="T45" s="1628"/>
      <c r="U45" s="1628"/>
      <c r="V45" s="1628"/>
      <c r="W45" s="1668"/>
      <c r="X45" s="1668"/>
      <c r="Y45" s="484" t="s">
        <v>991</v>
      </c>
      <c r="Z45" s="1669" t="s">
        <v>1030</v>
      </c>
      <c r="AA45" s="1669"/>
      <c r="AD45" s="486" t="s">
        <v>975</v>
      </c>
      <c r="AE45" s="746">
        <v>2</v>
      </c>
      <c r="AF45" s="718"/>
    </row>
    <row r="46" spans="2:37" s="714" customFormat="1" ht="21" customHeight="1">
      <c r="B46" s="719"/>
      <c r="E46" s="718"/>
      <c r="G46" s="719"/>
      <c r="H46" s="721" t="s">
        <v>992</v>
      </c>
      <c r="I46" s="1623" t="s">
        <v>1033</v>
      </c>
      <c r="J46" s="1637"/>
      <c r="K46" s="1637"/>
      <c r="L46" s="1637"/>
      <c r="M46" s="1638"/>
      <c r="N46" s="764"/>
      <c r="O46" s="763" t="s">
        <v>971</v>
      </c>
      <c r="P46" s="1626"/>
      <c r="Q46" s="1627"/>
      <c r="R46" s="1628"/>
      <c r="S46" s="1628"/>
      <c r="T46" s="1628"/>
      <c r="U46" s="1628"/>
      <c r="V46" s="1628"/>
      <c r="W46" s="1668"/>
      <c r="X46" s="1668"/>
      <c r="Y46" s="484" t="s">
        <v>991</v>
      </c>
      <c r="Z46" s="1636" t="s">
        <v>1032</v>
      </c>
      <c r="AA46" s="1636"/>
      <c r="AB46" s="1636"/>
      <c r="AD46" s="486" t="s">
        <v>975</v>
      </c>
      <c r="AE46" s="746">
        <v>0</v>
      </c>
      <c r="AF46" s="718"/>
    </row>
    <row r="47" spans="2:37" s="714" customFormat="1" ht="7.5" customHeight="1">
      <c r="B47" s="719"/>
      <c r="E47" s="718"/>
      <c r="G47" s="717"/>
      <c r="H47" s="716"/>
      <c r="I47" s="755"/>
      <c r="J47" s="755"/>
      <c r="K47" s="755"/>
      <c r="L47" s="755"/>
      <c r="M47" s="755"/>
      <c r="N47" s="755"/>
      <c r="O47" s="755"/>
      <c r="P47" s="755"/>
      <c r="Q47" s="755"/>
      <c r="R47" s="755"/>
      <c r="S47" s="755"/>
      <c r="T47" s="755"/>
      <c r="U47" s="755"/>
      <c r="V47" s="755"/>
      <c r="W47" s="716"/>
      <c r="X47" s="716"/>
      <c r="Y47" s="485"/>
      <c r="Z47" s="716"/>
      <c r="AA47" s="716"/>
      <c r="AB47" s="716"/>
      <c r="AC47" s="716"/>
      <c r="AD47" s="762"/>
      <c r="AE47" s="753"/>
      <c r="AF47" s="766"/>
      <c r="AH47" s="735"/>
      <c r="AI47" s="735"/>
      <c r="AJ47" s="484"/>
      <c r="AK47" s="484"/>
    </row>
    <row r="48" spans="2:37" s="714" customFormat="1" ht="21" customHeight="1">
      <c r="B48" s="738"/>
      <c r="C48" s="722"/>
      <c r="D48" s="722"/>
      <c r="E48" s="737"/>
      <c r="G48" s="728" t="s">
        <v>1034</v>
      </c>
      <c r="H48" s="727"/>
      <c r="I48" s="752"/>
      <c r="J48" s="752"/>
      <c r="K48" s="752"/>
      <c r="L48" s="752"/>
      <c r="M48" s="752"/>
      <c r="N48" s="752"/>
      <c r="O48" s="752"/>
      <c r="P48" s="752"/>
      <c r="Q48" s="752"/>
      <c r="R48" s="752"/>
      <c r="S48" s="752"/>
      <c r="T48" s="752"/>
      <c r="U48" s="752"/>
      <c r="V48" s="752"/>
      <c r="W48" s="727"/>
      <c r="X48" s="727"/>
      <c r="Y48" s="757"/>
      <c r="Z48" s="757"/>
      <c r="AA48" s="757"/>
      <c r="AB48" s="727"/>
      <c r="AC48" s="727"/>
      <c r="AD48" s="486"/>
      <c r="AE48" s="750"/>
      <c r="AF48" s="718"/>
    </row>
    <row r="49" spans="2:32" s="714" customFormat="1" ht="43.5" customHeight="1">
      <c r="B49" s="738"/>
      <c r="C49" s="722"/>
      <c r="D49" s="722"/>
      <c r="E49" s="737"/>
      <c r="G49" s="719"/>
      <c r="H49" s="721" t="s">
        <v>988</v>
      </c>
      <c r="I49" s="1628" t="s">
        <v>1035</v>
      </c>
      <c r="J49" s="1628"/>
      <c r="K49" s="1628"/>
      <c r="L49" s="1628"/>
      <c r="M49" s="1628"/>
      <c r="N49" s="765"/>
      <c r="O49" s="748" t="s">
        <v>1026</v>
      </c>
      <c r="P49" s="1626" t="s">
        <v>991</v>
      </c>
      <c r="Q49" s="1627" t="s">
        <v>1027</v>
      </c>
      <c r="R49" s="1628" t="s">
        <v>1028</v>
      </c>
      <c r="S49" s="1628"/>
      <c r="T49" s="1628"/>
      <c r="U49" s="1628"/>
      <c r="V49" s="1628"/>
      <c r="W49" s="1668"/>
      <c r="X49" s="1668"/>
      <c r="Y49" s="484" t="s">
        <v>991</v>
      </c>
      <c r="Z49" s="1636" t="s">
        <v>1413</v>
      </c>
      <c r="AA49" s="1636"/>
      <c r="AB49" s="1636"/>
      <c r="AC49" s="1636"/>
      <c r="AD49" s="486" t="s">
        <v>975</v>
      </c>
      <c r="AE49" s="746">
        <v>5</v>
      </c>
      <c r="AF49" s="718"/>
    </row>
    <row r="50" spans="2:32" s="714" customFormat="1" ht="30" customHeight="1">
      <c r="B50" s="733"/>
      <c r="C50" s="732"/>
      <c r="D50" s="732"/>
      <c r="E50" s="731"/>
      <c r="G50" s="719"/>
      <c r="H50" s="721" t="s">
        <v>996</v>
      </c>
      <c r="I50" s="1628" t="s">
        <v>1037</v>
      </c>
      <c r="J50" s="1628"/>
      <c r="K50" s="1628"/>
      <c r="L50" s="1628"/>
      <c r="M50" s="1628"/>
      <c r="N50" s="764"/>
      <c r="O50" s="763" t="s">
        <v>1026</v>
      </c>
      <c r="P50" s="1626"/>
      <c r="Q50" s="1627"/>
      <c r="R50" s="1628"/>
      <c r="S50" s="1628"/>
      <c r="T50" s="1628"/>
      <c r="U50" s="1628"/>
      <c r="V50" s="1628"/>
      <c r="W50" s="1668"/>
      <c r="X50" s="1668"/>
      <c r="Y50" s="484" t="s">
        <v>991</v>
      </c>
      <c r="Z50" s="1636" t="s">
        <v>1036</v>
      </c>
      <c r="AA50" s="1636"/>
      <c r="AB50" s="1636"/>
      <c r="AC50" s="1636"/>
      <c r="AD50" s="486" t="s">
        <v>975</v>
      </c>
      <c r="AE50" s="746">
        <v>3</v>
      </c>
      <c r="AF50" s="718"/>
    </row>
    <row r="51" spans="2:32" s="714" customFormat="1" ht="30" customHeight="1">
      <c r="B51" s="733"/>
      <c r="C51" s="732"/>
      <c r="D51" s="732"/>
      <c r="E51" s="731"/>
      <c r="G51" s="719"/>
      <c r="H51" s="721" t="s">
        <v>999</v>
      </c>
      <c r="I51" s="1623" t="s">
        <v>1039</v>
      </c>
      <c r="J51" s="1637"/>
      <c r="K51" s="1637"/>
      <c r="L51" s="1637"/>
      <c r="M51" s="1638"/>
      <c r="N51" s="765"/>
      <c r="O51" s="748" t="s">
        <v>990</v>
      </c>
      <c r="P51" s="1626"/>
      <c r="Q51" s="1627"/>
      <c r="R51" s="1628"/>
      <c r="S51" s="1628"/>
      <c r="T51" s="1628"/>
      <c r="U51" s="1628"/>
      <c r="V51" s="1628"/>
      <c r="W51" s="1668"/>
      <c r="X51" s="1668"/>
      <c r="Y51" s="484" t="s">
        <v>991</v>
      </c>
      <c r="Z51" s="1636" t="s">
        <v>1038</v>
      </c>
      <c r="AA51" s="1636"/>
      <c r="AB51" s="1636"/>
      <c r="AC51" s="1636"/>
      <c r="AD51" s="486" t="s">
        <v>975</v>
      </c>
      <c r="AE51" s="746">
        <v>1</v>
      </c>
      <c r="AF51" s="718"/>
    </row>
    <row r="52" spans="2:32" s="714" customFormat="1" ht="25.5" customHeight="1">
      <c r="B52" s="733"/>
      <c r="C52" s="732"/>
      <c r="D52" s="732"/>
      <c r="E52" s="731"/>
      <c r="G52" s="719"/>
      <c r="H52" s="721" t="s">
        <v>992</v>
      </c>
      <c r="I52" s="1623" t="s">
        <v>1041</v>
      </c>
      <c r="J52" s="1637"/>
      <c r="K52" s="1637"/>
      <c r="L52" s="1637"/>
      <c r="M52" s="1638"/>
      <c r="N52" s="764"/>
      <c r="O52" s="763" t="s">
        <v>971</v>
      </c>
      <c r="P52" s="1626"/>
      <c r="Q52" s="1627"/>
      <c r="R52" s="1628"/>
      <c r="S52" s="1628"/>
      <c r="T52" s="1628"/>
      <c r="U52" s="1628"/>
      <c r="V52" s="1628"/>
      <c r="W52" s="1668"/>
      <c r="X52" s="1668"/>
      <c r="Y52" s="484"/>
      <c r="Z52" s="1636" t="s">
        <v>1040</v>
      </c>
      <c r="AA52" s="1636"/>
      <c r="AB52" s="1636"/>
      <c r="AC52" s="1666"/>
      <c r="AD52" s="486" t="s">
        <v>975</v>
      </c>
      <c r="AE52" s="746">
        <v>0</v>
      </c>
      <c r="AF52" s="718"/>
    </row>
    <row r="53" spans="2:32" s="714" customFormat="1" ht="6.75" customHeight="1">
      <c r="B53" s="733"/>
      <c r="C53" s="732"/>
      <c r="D53" s="732"/>
      <c r="E53" s="731"/>
      <c r="G53" s="717"/>
      <c r="H53" s="716"/>
      <c r="I53" s="755"/>
      <c r="J53" s="755"/>
      <c r="K53" s="755"/>
      <c r="L53" s="755"/>
      <c r="M53" s="755"/>
      <c r="N53" s="755"/>
      <c r="O53" s="755"/>
      <c r="P53" s="755"/>
      <c r="Q53" s="755"/>
      <c r="R53" s="755"/>
      <c r="S53" s="755"/>
      <c r="T53" s="755"/>
      <c r="U53" s="755"/>
      <c r="V53" s="755"/>
      <c r="W53" s="716"/>
      <c r="X53" s="716"/>
      <c r="Y53" s="485"/>
      <c r="Z53" s="485"/>
      <c r="AA53" s="485"/>
      <c r="AB53" s="716"/>
      <c r="AC53" s="716"/>
      <c r="AD53" s="762"/>
      <c r="AE53" s="753"/>
      <c r="AF53" s="718"/>
    </row>
    <row r="54" spans="2:32" s="714" customFormat="1" ht="21" customHeight="1">
      <c r="B54" s="733"/>
      <c r="C54" s="732"/>
      <c r="D54" s="732"/>
      <c r="E54" s="731"/>
      <c r="G54" s="728" t="s">
        <v>1042</v>
      </c>
      <c r="H54" s="727"/>
      <c r="I54" s="752"/>
      <c r="J54" s="752"/>
      <c r="K54" s="752"/>
      <c r="L54" s="752"/>
      <c r="M54" s="752"/>
      <c r="N54" s="752"/>
      <c r="O54" s="752"/>
      <c r="P54" s="752"/>
      <c r="Q54" s="752"/>
      <c r="R54" s="752"/>
      <c r="S54" s="752"/>
      <c r="T54" s="752"/>
      <c r="U54" s="752"/>
      <c r="V54" s="752"/>
      <c r="W54" s="727"/>
      <c r="X54" s="727"/>
      <c r="Y54" s="757"/>
      <c r="Z54" s="757"/>
      <c r="AA54" s="757"/>
      <c r="AB54" s="727"/>
      <c r="AC54" s="727"/>
      <c r="AD54" s="486"/>
      <c r="AE54" s="750"/>
      <c r="AF54" s="718"/>
    </row>
    <row r="55" spans="2:32" s="714" customFormat="1" ht="30" customHeight="1">
      <c r="B55" s="719"/>
      <c r="E55" s="718"/>
      <c r="G55" s="719"/>
      <c r="H55" s="721" t="s">
        <v>988</v>
      </c>
      <c r="I55" s="1628" t="s">
        <v>1043</v>
      </c>
      <c r="J55" s="1628"/>
      <c r="K55" s="1628"/>
      <c r="L55" s="1628"/>
      <c r="M55" s="1628"/>
      <c r="N55" s="749"/>
      <c r="O55" s="748" t="s">
        <v>971</v>
      </c>
      <c r="P55" s="1661" t="s">
        <v>991</v>
      </c>
      <c r="Q55" s="1627" t="s">
        <v>999</v>
      </c>
      <c r="R55" s="1651" t="s">
        <v>1044</v>
      </c>
      <c r="S55" s="1652"/>
      <c r="T55" s="1652"/>
      <c r="U55" s="1652"/>
      <c r="V55" s="1653"/>
      <c r="W55" s="1629"/>
      <c r="X55" s="1633" t="s">
        <v>994</v>
      </c>
      <c r="Y55" s="484" t="s">
        <v>991</v>
      </c>
      <c r="Z55" s="1636" t="s">
        <v>1045</v>
      </c>
      <c r="AA55" s="1636"/>
      <c r="AB55" s="1636"/>
      <c r="AC55" s="1666"/>
      <c r="AD55" s="486" t="s">
        <v>975</v>
      </c>
      <c r="AE55" s="746">
        <v>5</v>
      </c>
      <c r="AF55" s="718"/>
    </row>
    <row r="56" spans="2:32" s="714" customFormat="1" ht="19.5" customHeight="1">
      <c r="B56" s="719"/>
      <c r="E56" s="718"/>
      <c r="G56" s="719"/>
      <c r="H56" s="1650" t="s">
        <v>996</v>
      </c>
      <c r="I56" s="1651" t="s">
        <v>1046</v>
      </c>
      <c r="J56" s="1652"/>
      <c r="K56" s="1652"/>
      <c r="L56" s="1652"/>
      <c r="M56" s="1653"/>
      <c r="N56" s="1657"/>
      <c r="O56" s="1659" t="s">
        <v>971</v>
      </c>
      <c r="P56" s="1604"/>
      <c r="Q56" s="1627"/>
      <c r="R56" s="1663"/>
      <c r="S56" s="1636"/>
      <c r="T56" s="1636"/>
      <c r="U56" s="1636"/>
      <c r="V56" s="1664"/>
      <c r="W56" s="1630"/>
      <c r="X56" s="1634"/>
      <c r="Y56" s="484" t="s">
        <v>991</v>
      </c>
      <c r="Z56" s="1636" t="s">
        <v>1047</v>
      </c>
      <c r="AA56" s="1636"/>
      <c r="AB56" s="1636"/>
      <c r="AC56" s="1666"/>
      <c r="AD56" s="486" t="s">
        <v>975</v>
      </c>
      <c r="AE56" s="746">
        <v>3</v>
      </c>
      <c r="AF56" s="718"/>
    </row>
    <row r="57" spans="2:32" s="714" customFormat="1" ht="19.5" customHeight="1">
      <c r="B57" s="719"/>
      <c r="E57" s="718"/>
      <c r="G57" s="719"/>
      <c r="H57" s="1650"/>
      <c r="I57" s="1654"/>
      <c r="J57" s="1655"/>
      <c r="K57" s="1655"/>
      <c r="L57" s="1655"/>
      <c r="M57" s="1656"/>
      <c r="N57" s="1658"/>
      <c r="O57" s="1660"/>
      <c r="P57" s="747"/>
      <c r="Q57" s="1627"/>
      <c r="R57" s="1654"/>
      <c r="S57" s="1655"/>
      <c r="T57" s="1655"/>
      <c r="U57" s="1655"/>
      <c r="V57" s="1656"/>
      <c r="W57" s="1631"/>
      <c r="X57" s="1635"/>
      <c r="Y57" s="484" t="s">
        <v>991</v>
      </c>
      <c r="Z57" s="1636" t="s">
        <v>1048</v>
      </c>
      <c r="AA57" s="1636"/>
      <c r="AB57" s="1636"/>
      <c r="AC57" s="1666"/>
      <c r="AD57" s="486" t="s">
        <v>975</v>
      </c>
      <c r="AE57" s="746">
        <v>0</v>
      </c>
      <c r="AF57" s="718"/>
    </row>
    <row r="58" spans="2:32" s="714" customFormat="1" ht="7.5" customHeight="1">
      <c r="B58" s="719"/>
      <c r="E58" s="718"/>
      <c r="G58" s="717"/>
      <c r="H58" s="741"/>
      <c r="I58" s="740"/>
      <c r="J58" s="740"/>
      <c r="K58" s="740"/>
      <c r="L58" s="740"/>
      <c r="M58" s="740"/>
      <c r="N58" s="755"/>
      <c r="O58" s="756"/>
      <c r="P58" s="755"/>
      <c r="Q58" s="755"/>
      <c r="R58" s="755"/>
      <c r="S58" s="755"/>
      <c r="T58" s="755"/>
      <c r="U58" s="755"/>
      <c r="V58" s="755"/>
      <c r="W58" s="716"/>
      <c r="X58" s="716"/>
      <c r="Y58" s="485"/>
      <c r="Z58" s="745"/>
      <c r="AA58" s="745"/>
      <c r="AB58" s="716"/>
      <c r="AC58" s="716"/>
      <c r="AD58" s="761"/>
      <c r="AE58" s="753"/>
      <c r="AF58" s="718"/>
    </row>
    <row r="59" spans="2:32" s="714" customFormat="1" ht="21" customHeight="1">
      <c r="B59" s="738"/>
      <c r="C59" s="722"/>
      <c r="D59" s="722"/>
      <c r="E59" s="737"/>
      <c r="G59" s="728" t="s">
        <v>1049</v>
      </c>
      <c r="H59" s="760"/>
      <c r="I59" s="759"/>
      <c r="J59" s="759"/>
      <c r="K59" s="759"/>
      <c r="L59" s="759"/>
      <c r="M59" s="759"/>
      <c r="N59" s="758"/>
      <c r="O59" s="752"/>
      <c r="P59" s="752"/>
      <c r="Q59" s="752"/>
      <c r="R59" s="752"/>
      <c r="S59" s="752"/>
      <c r="T59" s="752"/>
      <c r="U59" s="752"/>
      <c r="V59" s="752"/>
      <c r="W59" s="727"/>
      <c r="X59" s="727"/>
      <c r="Y59" s="757"/>
      <c r="Z59" s="757"/>
      <c r="AA59" s="757"/>
      <c r="AB59" s="727"/>
      <c r="AC59" s="727"/>
      <c r="AD59" s="486"/>
      <c r="AE59" s="750"/>
      <c r="AF59" s="718"/>
    </row>
    <row r="60" spans="2:32" s="714" customFormat="1" ht="48.75" customHeight="1">
      <c r="B60" s="738"/>
      <c r="C60" s="722"/>
      <c r="D60" s="722"/>
      <c r="E60" s="737"/>
      <c r="G60" s="719"/>
      <c r="H60" s="721" t="s">
        <v>988</v>
      </c>
      <c r="I60" s="1670" t="s">
        <v>1412</v>
      </c>
      <c r="J60" s="1670"/>
      <c r="K60" s="1670"/>
      <c r="L60" s="1670"/>
      <c r="M60" s="1670"/>
      <c r="N60" s="749"/>
      <c r="O60" s="748" t="s">
        <v>990</v>
      </c>
      <c r="P60" s="1661" t="s">
        <v>991</v>
      </c>
      <c r="Q60" s="1627" t="s">
        <v>999</v>
      </c>
      <c r="R60" s="1628" t="s">
        <v>1044</v>
      </c>
      <c r="S60" s="1628"/>
      <c r="T60" s="1628"/>
      <c r="U60" s="1628"/>
      <c r="V60" s="1628"/>
      <c r="W60" s="1629"/>
      <c r="X60" s="1633" t="s">
        <v>994</v>
      </c>
      <c r="Y60" s="484" t="s">
        <v>991</v>
      </c>
      <c r="Z60" s="1636" t="s">
        <v>1005</v>
      </c>
      <c r="AA60" s="1636"/>
      <c r="AB60" s="1636"/>
      <c r="AC60" s="1666"/>
      <c r="AD60" s="486" t="s">
        <v>975</v>
      </c>
      <c r="AE60" s="746">
        <v>5</v>
      </c>
      <c r="AF60" s="718"/>
    </row>
    <row r="61" spans="2:32" s="714" customFormat="1" ht="19.5" customHeight="1">
      <c r="B61" s="738"/>
      <c r="C61" s="722"/>
      <c r="D61" s="722"/>
      <c r="E61" s="737"/>
      <c r="G61" s="719"/>
      <c r="H61" s="1650" t="s">
        <v>996</v>
      </c>
      <c r="I61" s="1670" t="s">
        <v>1050</v>
      </c>
      <c r="J61" s="1670"/>
      <c r="K61" s="1670"/>
      <c r="L61" s="1670"/>
      <c r="M61" s="1670"/>
      <c r="N61" s="1657"/>
      <c r="O61" s="1659" t="s">
        <v>990</v>
      </c>
      <c r="P61" s="1604"/>
      <c r="Q61" s="1627"/>
      <c r="R61" s="1628"/>
      <c r="S61" s="1628"/>
      <c r="T61" s="1628"/>
      <c r="U61" s="1628"/>
      <c r="V61" s="1628"/>
      <c r="W61" s="1630"/>
      <c r="X61" s="1634"/>
      <c r="Y61" s="484" t="s">
        <v>991</v>
      </c>
      <c r="Z61" s="1636" t="s">
        <v>1007</v>
      </c>
      <c r="AA61" s="1636"/>
      <c r="AB61" s="1636"/>
      <c r="AC61" s="1666"/>
      <c r="AD61" s="486" t="s">
        <v>975</v>
      </c>
      <c r="AE61" s="746">
        <v>3</v>
      </c>
      <c r="AF61" s="718"/>
    </row>
    <row r="62" spans="2:32" s="714" customFormat="1" ht="19.5" customHeight="1">
      <c r="B62" s="738"/>
      <c r="C62" s="722"/>
      <c r="D62" s="722"/>
      <c r="E62" s="737"/>
      <c r="G62" s="719"/>
      <c r="H62" s="1650"/>
      <c r="I62" s="1670"/>
      <c r="J62" s="1670"/>
      <c r="K62" s="1670"/>
      <c r="L62" s="1670"/>
      <c r="M62" s="1670"/>
      <c r="N62" s="1658"/>
      <c r="O62" s="1660"/>
      <c r="P62" s="747"/>
      <c r="Q62" s="1627"/>
      <c r="R62" s="1628"/>
      <c r="S62" s="1628"/>
      <c r="T62" s="1628"/>
      <c r="U62" s="1628"/>
      <c r="V62" s="1628"/>
      <c r="W62" s="1631"/>
      <c r="X62" s="1635"/>
      <c r="Y62" s="484" t="s">
        <v>991</v>
      </c>
      <c r="Z62" s="1636" t="s">
        <v>1009</v>
      </c>
      <c r="AA62" s="1636"/>
      <c r="AB62" s="1636"/>
      <c r="AC62" s="1666"/>
      <c r="AD62" s="486" t="s">
        <v>975</v>
      </c>
      <c r="AE62" s="746">
        <v>0</v>
      </c>
      <c r="AF62" s="718"/>
    </row>
    <row r="63" spans="2:32" s="714" customFormat="1" ht="7.5" customHeight="1">
      <c r="B63" s="738"/>
      <c r="C63" s="722"/>
      <c r="D63" s="722"/>
      <c r="E63" s="737"/>
      <c r="G63" s="717"/>
      <c r="H63" s="741"/>
      <c r="I63" s="740"/>
      <c r="J63" s="740"/>
      <c r="K63" s="740"/>
      <c r="L63" s="740"/>
      <c r="M63" s="740"/>
      <c r="N63" s="755"/>
      <c r="O63" s="756"/>
      <c r="P63" s="755"/>
      <c r="Q63" s="745"/>
      <c r="R63" s="740"/>
      <c r="S63" s="740"/>
      <c r="T63" s="740"/>
      <c r="U63" s="740"/>
      <c r="V63" s="740"/>
      <c r="W63" s="716"/>
      <c r="X63" s="485"/>
      <c r="Y63" s="716"/>
      <c r="Z63" s="716"/>
      <c r="AA63" s="716"/>
      <c r="AB63" s="716"/>
      <c r="AC63" s="716"/>
      <c r="AD63" s="754"/>
      <c r="AE63" s="753"/>
      <c r="AF63" s="718"/>
    </row>
    <row r="64" spans="2:32" s="714" customFormat="1" ht="21" customHeight="1">
      <c r="B64" s="733"/>
      <c r="C64" s="732"/>
      <c r="D64" s="732"/>
      <c r="E64" s="731"/>
      <c r="G64" s="728" t="s">
        <v>1051</v>
      </c>
      <c r="H64" s="727"/>
      <c r="I64" s="752"/>
      <c r="J64" s="752"/>
      <c r="K64" s="752"/>
      <c r="L64" s="752"/>
      <c r="M64" s="752"/>
      <c r="N64" s="752"/>
      <c r="O64" s="752"/>
      <c r="P64" s="752"/>
      <c r="Q64" s="752"/>
      <c r="R64" s="752"/>
      <c r="S64" s="752"/>
      <c r="T64" s="752"/>
      <c r="U64" s="752"/>
      <c r="V64" s="752"/>
      <c r="W64" s="727"/>
      <c r="X64" s="727"/>
      <c r="Y64" s="727"/>
      <c r="Z64" s="727"/>
      <c r="AA64" s="727"/>
      <c r="AB64" s="727"/>
      <c r="AC64" s="727"/>
      <c r="AD64" s="751"/>
      <c r="AE64" s="750"/>
      <c r="AF64" s="718"/>
    </row>
    <row r="65" spans="2:32" s="714" customFormat="1" ht="48.75" customHeight="1">
      <c r="B65" s="733"/>
      <c r="C65" s="732"/>
      <c r="D65" s="732"/>
      <c r="E65" s="731"/>
      <c r="G65" s="719"/>
      <c r="H65" s="721" t="s">
        <v>988</v>
      </c>
      <c r="I65" s="1670" t="s">
        <v>1411</v>
      </c>
      <c r="J65" s="1670"/>
      <c r="K65" s="1670"/>
      <c r="L65" s="1670"/>
      <c r="M65" s="1670"/>
      <c r="N65" s="749"/>
      <c r="O65" s="748" t="s">
        <v>990</v>
      </c>
      <c r="P65" s="1626" t="s">
        <v>991</v>
      </c>
      <c r="Q65" s="1627" t="s">
        <v>999</v>
      </c>
      <c r="R65" s="1628" t="s">
        <v>1044</v>
      </c>
      <c r="S65" s="1628"/>
      <c r="T65" s="1628"/>
      <c r="U65" s="1628"/>
      <c r="V65" s="1628"/>
      <c r="W65" s="1629"/>
      <c r="X65" s="1633" t="s">
        <v>994</v>
      </c>
      <c r="Y65" s="484" t="s">
        <v>991</v>
      </c>
      <c r="Z65" s="1636" t="s">
        <v>1005</v>
      </c>
      <c r="AA65" s="1636"/>
      <c r="AB65" s="1636"/>
      <c r="AC65" s="1666"/>
      <c r="AD65" s="486" t="s">
        <v>975</v>
      </c>
      <c r="AE65" s="746">
        <v>5</v>
      </c>
      <c r="AF65" s="718"/>
    </row>
    <row r="66" spans="2:32" s="714" customFormat="1" ht="19.5" customHeight="1">
      <c r="B66" s="733"/>
      <c r="C66" s="732"/>
      <c r="D66" s="732"/>
      <c r="E66" s="731"/>
      <c r="G66" s="719"/>
      <c r="H66" s="1650" t="s">
        <v>996</v>
      </c>
      <c r="I66" s="1670" t="s">
        <v>1050</v>
      </c>
      <c r="J66" s="1670"/>
      <c r="K66" s="1670"/>
      <c r="L66" s="1670"/>
      <c r="M66" s="1670"/>
      <c r="N66" s="1657"/>
      <c r="O66" s="1659" t="s">
        <v>990</v>
      </c>
      <c r="P66" s="1671"/>
      <c r="Q66" s="1627"/>
      <c r="R66" s="1628"/>
      <c r="S66" s="1628"/>
      <c r="T66" s="1628"/>
      <c r="U66" s="1628"/>
      <c r="V66" s="1628"/>
      <c r="W66" s="1630"/>
      <c r="X66" s="1634"/>
      <c r="Y66" s="487" t="s">
        <v>991</v>
      </c>
      <c r="Z66" s="1636" t="s">
        <v>1007</v>
      </c>
      <c r="AA66" s="1636"/>
      <c r="AB66" s="1636"/>
      <c r="AC66" s="1666"/>
      <c r="AD66" s="486" t="s">
        <v>975</v>
      </c>
      <c r="AE66" s="746">
        <v>3</v>
      </c>
      <c r="AF66" s="718"/>
    </row>
    <row r="67" spans="2:32" s="714" customFormat="1" ht="19.5" customHeight="1">
      <c r="B67" s="733"/>
      <c r="C67" s="732"/>
      <c r="D67" s="732"/>
      <c r="E67" s="731"/>
      <c r="G67" s="719"/>
      <c r="H67" s="1650"/>
      <c r="I67" s="1670"/>
      <c r="J67" s="1670"/>
      <c r="K67" s="1670"/>
      <c r="L67" s="1670"/>
      <c r="M67" s="1670"/>
      <c r="N67" s="1658"/>
      <c r="O67" s="1660"/>
      <c r="P67" s="747"/>
      <c r="Q67" s="1627"/>
      <c r="R67" s="1628"/>
      <c r="S67" s="1628"/>
      <c r="T67" s="1628"/>
      <c r="U67" s="1628"/>
      <c r="V67" s="1628"/>
      <c r="W67" s="1631"/>
      <c r="X67" s="1635"/>
      <c r="Y67" s="487" t="s">
        <v>991</v>
      </c>
      <c r="Z67" s="1636" t="s">
        <v>1009</v>
      </c>
      <c r="AA67" s="1636"/>
      <c r="AB67" s="1636"/>
      <c r="AC67" s="1666"/>
      <c r="AD67" s="486" t="s">
        <v>975</v>
      </c>
      <c r="AE67" s="746">
        <v>0</v>
      </c>
      <c r="AF67" s="718"/>
    </row>
    <row r="68" spans="2:32" s="714" customFormat="1" ht="7.5" customHeight="1" thickBot="1">
      <c r="B68" s="733"/>
      <c r="C68" s="732"/>
      <c r="D68" s="732"/>
      <c r="E68" s="731"/>
      <c r="G68" s="717"/>
      <c r="H68" s="741"/>
      <c r="I68" s="740"/>
      <c r="J68" s="740"/>
      <c r="K68" s="740"/>
      <c r="L68" s="740"/>
      <c r="M68" s="740"/>
      <c r="N68" s="716"/>
      <c r="O68" s="485"/>
      <c r="P68" s="716"/>
      <c r="Q68" s="741"/>
      <c r="R68" s="740"/>
      <c r="S68" s="740"/>
      <c r="T68" s="740"/>
      <c r="U68" s="740"/>
      <c r="V68" s="740"/>
      <c r="W68" s="485"/>
      <c r="X68" s="485"/>
      <c r="Y68" s="485"/>
      <c r="Z68" s="745"/>
      <c r="AA68" s="745"/>
      <c r="AB68" s="716"/>
      <c r="AC68" s="716"/>
      <c r="AD68" s="744"/>
      <c r="AE68" s="743"/>
      <c r="AF68" s="718"/>
    </row>
    <row r="69" spans="2:32" s="714" customFormat="1" ht="24.75" customHeight="1" thickBot="1">
      <c r="B69" s="733"/>
      <c r="C69" s="732"/>
      <c r="D69" s="732"/>
      <c r="E69" s="731"/>
      <c r="H69" s="736"/>
      <c r="I69" s="735"/>
      <c r="J69" s="735"/>
      <c r="K69" s="735"/>
      <c r="L69" s="735"/>
      <c r="M69" s="735"/>
      <c r="O69" s="484"/>
      <c r="Q69" s="736"/>
      <c r="R69" s="735"/>
      <c r="S69" s="735"/>
      <c r="T69" s="735"/>
      <c r="U69" s="735"/>
      <c r="V69" s="735"/>
      <c r="W69" s="484"/>
      <c r="X69" s="484"/>
      <c r="Y69" s="484"/>
      <c r="Z69" s="742"/>
      <c r="AA69" s="742"/>
      <c r="AB69" s="485"/>
      <c r="AC69" s="485"/>
      <c r="AD69" s="1673" t="s">
        <v>1052</v>
      </c>
      <c r="AE69" s="1673"/>
      <c r="AF69" s="718"/>
    </row>
    <row r="70" spans="2:32" s="714" customFormat="1" ht="15" customHeight="1">
      <c r="B70" s="719"/>
      <c r="E70" s="718"/>
      <c r="I70" s="1668" t="s">
        <v>1053</v>
      </c>
      <c r="J70" s="1668"/>
      <c r="K70" s="1668"/>
      <c r="L70" s="1668"/>
      <c r="M70" s="1668"/>
      <c r="N70" s="1668"/>
      <c r="O70" s="1668"/>
      <c r="P70" s="1668"/>
      <c r="Q70" s="1668"/>
      <c r="R70" s="1668"/>
      <c r="S70" s="1668"/>
      <c r="T70" s="1668"/>
      <c r="U70" s="1668"/>
      <c r="V70" s="1668"/>
      <c r="W70" s="1668"/>
      <c r="X70" s="1668"/>
      <c r="Y70" s="1668"/>
      <c r="Z70" s="1668"/>
      <c r="AA70" s="1668"/>
      <c r="AB70" s="1668" t="s">
        <v>1054</v>
      </c>
      <c r="AC70" s="1674"/>
      <c r="AD70" s="1675"/>
      <c r="AE70" s="1676"/>
      <c r="AF70" s="718"/>
    </row>
    <row r="71" spans="2:32" s="714" customFormat="1" ht="15" customHeight="1" thickBot="1">
      <c r="B71" s="719"/>
      <c r="E71" s="718"/>
      <c r="H71" s="736"/>
      <c r="I71" s="1668"/>
      <c r="J71" s="1668"/>
      <c r="K71" s="1668"/>
      <c r="L71" s="1668"/>
      <c r="M71" s="1668"/>
      <c r="N71" s="1668"/>
      <c r="O71" s="1668"/>
      <c r="P71" s="1668"/>
      <c r="Q71" s="1668"/>
      <c r="R71" s="1668"/>
      <c r="S71" s="1668"/>
      <c r="T71" s="1668"/>
      <c r="U71" s="1668"/>
      <c r="V71" s="1668"/>
      <c r="W71" s="1668"/>
      <c r="X71" s="1668"/>
      <c r="Y71" s="1668"/>
      <c r="Z71" s="1668"/>
      <c r="AA71" s="1668"/>
      <c r="AB71" s="1668"/>
      <c r="AC71" s="1674"/>
      <c r="AD71" s="1677"/>
      <c r="AE71" s="1678"/>
      <c r="AF71" s="718"/>
    </row>
    <row r="72" spans="2:32" s="714" customFormat="1" ht="7.5" customHeight="1">
      <c r="B72" s="717"/>
      <c r="C72" s="716"/>
      <c r="D72" s="716"/>
      <c r="E72" s="715"/>
      <c r="F72" s="716"/>
      <c r="G72" s="716"/>
      <c r="H72" s="741"/>
      <c r="I72" s="741"/>
      <c r="J72" s="741"/>
      <c r="K72" s="716"/>
      <c r="L72" s="740"/>
      <c r="M72" s="740"/>
      <c r="N72" s="485"/>
      <c r="O72" s="485"/>
      <c r="P72" s="485"/>
      <c r="Q72" s="485"/>
      <c r="R72" s="485"/>
      <c r="S72" s="485"/>
      <c r="T72" s="485"/>
      <c r="U72" s="485"/>
      <c r="V72" s="485"/>
      <c r="W72" s="485"/>
      <c r="X72" s="485"/>
      <c r="Y72" s="485"/>
      <c r="Z72" s="485"/>
      <c r="AA72" s="485"/>
      <c r="AB72" s="485"/>
      <c r="AC72" s="485"/>
      <c r="AD72" s="739"/>
      <c r="AE72" s="485"/>
      <c r="AF72" s="715"/>
    </row>
    <row r="73" spans="2:32" s="714" customFormat="1" ht="5.25" customHeight="1"/>
    <row r="74" spans="2:32" s="714" customFormat="1" ht="22.5" customHeight="1">
      <c r="B74" s="728" t="s">
        <v>1055</v>
      </c>
      <c r="C74" s="727"/>
      <c r="D74" s="727"/>
      <c r="E74" s="727"/>
      <c r="F74" s="727"/>
      <c r="G74" s="727"/>
      <c r="H74" s="727"/>
      <c r="I74" s="727"/>
      <c r="J74" s="727"/>
      <c r="K74" s="727"/>
      <c r="L74" s="727"/>
      <c r="M74" s="727"/>
      <c r="N74" s="727"/>
      <c r="O74" s="727"/>
      <c r="P74" s="727"/>
      <c r="Q74" s="727"/>
      <c r="R74" s="727"/>
      <c r="S74" s="727"/>
      <c r="T74" s="727"/>
      <c r="U74" s="727"/>
      <c r="V74" s="727"/>
      <c r="W74" s="727"/>
      <c r="X74" s="727"/>
      <c r="Y74" s="727"/>
      <c r="Z74" s="727"/>
      <c r="AA74" s="727"/>
      <c r="AB74" s="727"/>
      <c r="AC74" s="727"/>
      <c r="AD74" s="727"/>
      <c r="AE74" s="727"/>
      <c r="AF74" s="726"/>
    </row>
    <row r="75" spans="2:32" s="714" customFormat="1" ht="7.5" customHeight="1">
      <c r="B75" s="719"/>
      <c r="C75" s="728"/>
      <c r="D75" s="727"/>
      <c r="E75" s="727"/>
      <c r="F75" s="726"/>
      <c r="G75" s="727"/>
      <c r="H75" s="727"/>
      <c r="I75" s="727"/>
      <c r="J75" s="727"/>
      <c r="K75" s="727"/>
      <c r="L75" s="727"/>
      <c r="M75" s="727"/>
      <c r="N75" s="727"/>
      <c r="O75" s="727"/>
      <c r="P75" s="727"/>
      <c r="Q75" s="727"/>
      <c r="R75" s="727"/>
      <c r="S75" s="727"/>
      <c r="T75" s="727"/>
      <c r="U75" s="727"/>
      <c r="V75" s="727"/>
      <c r="W75" s="727"/>
      <c r="X75" s="727"/>
      <c r="Y75" s="727"/>
      <c r="Z75" s="727"/>
      <c r="AA75" s="727"/>
      <c r="AB75" s="727"/>
      <c r="AC75" s="728"/>
      <c r="AD75" s="727"/>
      <c r="AE75" s="726"/>
      <c r="AF75" s="718"/>
    </row>
    <row r="76" spans="2:32" s="714" customFormat="1">
      <c r="B76" s="719"/>
      <c r="C76" s="719"/>
      <c r="F76" s="718"/>
      <c r="J76" s="716"/>
      <c r="K76" s="716"/>
      <c r="L76" s="716"/>
      <c r="M76" s="716"/>
      <c r="N76" s="716"/>
      <c r="O76" s="716"/>
      <c r="P76" s="716"/>
      <c r="Q76" s="716"/>
      <c r="R76" s="716"/>
      <c r="S76" s="716"/>
      <c r="T76" s="716"/>
      <c r="U76" s="716"/>
      <c r="V76" s="716"/>
      <c r="W76" s="716"/>
      <c r="X76" s="716"/>
      <c r="Y76" s="716"/>
      <c r="Z76" s="716"/>
      <c r="AA76" s="716"/>
      <c r="AC76" s="725" t="s">
        <v>1056</v>
      </c>
      <c r="AD76" s="724" t="s">
        <v>1057</v>
      </c>
      <c r="AE76" s="723" t="s">
        <v>1058</v>
      </c>
      <c r="AF76" s="718"/>
    </row>
    <row r="77" spans="2:32" s="714" customFormat="1" ht="27" customHeight="1">
      <c r="B77" s="719"/>
      <c r="C77" s="1618" t="s">
        <v>1059</v>
      </c>
      <c r="D77" s="1616"/>
      <c r="E77" s="1616"/>
      <c r="F77" s="1617"/>
      <c r="G77" s="722"/>
      <c r="H77" s="722"/>
      <c r="J77" s="721" t="s">
        <v>988</v>
      </c>
      <c r="K77" s="1672" t="s">
        <v>1060</v>
      </c>
      <c r="L77" s="1672"/>
      <c r="M77" s="1672"/>
      <c r="N77" s="1672"/>
      <c r="O77" s="1672"/>
      <c r="P77" s="1672"/>
      <c r="Q77" s="1672"/>
      <c r="R77" s="1672"/>
      <c r="S77" s="1672"/>
      <c r="T77" s="1672"/>
      <c r="U77" s="1672"/>
      <c r="V77" s="1672"/>
      <c r="W77" s="1672"/>
      <c r="X77" s="1672"/>
      <c r="Y77" s="1672"/>
      <c r="Z77" s="1672"/>
      <c r="AA77" s="1672"/>
      <c r="AB77" s="720"/>
      <c r="AC77" s="487" t="s">
        <v>975</v>
      </c>
      <c r="AD77" s="484" t="s">
        <v>1057</v>
      </c>
      <c r="AE77" s="488" t="s">
        <v>975</v>
      </c>
      <c r="AF77" s="718"/>
    </row>
    <row r="78" spans="2:32" s="714" customFormat="1" ht="27" customHeight="1">
      <c r="B78" s="719"/>
      <c r="C78" s="733"/>
      <c r="D78" s="732"/>
      <c r="E78" s="732"/>
      <c r="F78" s="731"/>
      <c r="G78" s="722"/>
      <c r="H78" s="722"/>
      <c r="J78" s="721" t="s">
        <v>996</v>
      </c>
      <c r="K78" s="1672" t="s">
        <v>1061</v>
      </c>
      <c r="L78" s="1672"/>
      <c r="M78" s="1672"/>
      <c r="N78" s="1672"/>
      <c r="O78" s="1672"/>
      <c r="P78" s="1672"/>
      <c r="Q78" s="1672"/>
      <c r="R78" s="1672"/>
      <c r="S78" s="1672"/>
      <c r="T78" s="1672"/>
      <c r="U78" s="1672"/>
      <c r="V78" s="1672"/>
      <c r="W78" s="1672"/>
      <c r="X78" s="1672"/>
      <c r="Y78" s="1672"/>
      <c r="Z78" s="1672"/>
      <c r="AA78" s="1672"/>
      <c r="AB78" s="730"/>
      <c r="AC78" s="487" t="s">
        <v>975</v>
      </c>
      <c r="AD78" s="484" t="s">
        <v>1057</v>
      </c>
      <c r="AE78" s="488" t="s">
        <v>975</v>
      </c>
      <c r="AF78" s="729"/>
    </row>
    <row r="79" spans="2:32" s="714" customFormat="1" ht="27" customHeight="1">
      <c r="B79" s="719"/>
      <c r="C79" s="733"/>
      <c r="D79" s="732"/>
      <c r="E79" s="732"/>
      <c r="F79" s="731"/>
      <c r="G79" s="722"/>
      <c r="H79" s="722"/>
      <c r="J79" s="721" t="s">
        <v>999</v>
      </c>
      <c r="K79" s="1672" t="s">
        <v>1062</v>
      </c>
      <c r="L79" s="1672"/>
      <c r="M79" s="1672"/>
      <c r="N79" s="1672"/>
      <c r="O79" s="1672"/>
      <c r="P79" s="1672"/>
      <c r="Q79" s="1672"/>
      <c r="R79" s="1672"/>
      <c r="S79" s="1672"/>
      <c r="T79" s="1672"/>
      <c r="U79" s="1672"/>
      <c r="V79" s="1672"/>
      <c r="W79" s="1672"/>
      <c r="X79" s="1672"/>
      <c r="Y79" s="1672"/>
      <c r="Z79" s="1672"/>
      <c r="AA79" s="1672"/>
      <c r="AB79" s="730"/>
      <c r="AC79" s="487" t="s">
        <v>975</v>
      </c>
      <c r="AD79" s="484" t="s">
        <v>1057</v>
      </c>
      <c r="AE79" s="488" t="s">
        <v>975</v>
      </c>
      <c r="AF79" s="729"/>
    </row>
    <row r="80" spans="2:32" s="714" customFormat="1" ht="27" customHeight="1">
      <c r="B80" s="719"/>
      <c r="C80" s="733"/>
      <c r="D80" s="732"/>
      <c r="E80" s="732"/>
      <c r="F80" s="731"/>
      <c r="G80" s="722"/>
      <c r="H80" s="722"/>
      <c r="J80" s="721" t="s">
        <v>992</v>
      </c>
      <c r="K80" s="1672" t="s">
        <v>1410</v>
      </c>
      <c r="L80" s="1672"/>
      <c r="M80" s="1672"/>
      <c r="N80" s="1672"/>
      <c r="O80" s="1672"/>
      <c r="P80" s="1672"/>
      <c r="Q80" s="1672"/>
      <c r="R80" s="1672"/>
      <c r="S80" s="1672"/>
      <c r="T80" s="1672"/>
      <c r="U80" s="1672"/>
      <c r="V80" s="1672"/>
      <c r="W80" s="1672"/>
      <c r="X80" s="1672"/>
      <c r="Y80" s="1672"/>
      <c r="Z80" s="1672"/>
      <c r="AA80" s="1672"/>
      <c r="AB80" s="730"/>
      <c r="AC80" s="487" t="s">
        <v>975</v>
      </c>
      <c r="AD80" s="484" t="s">
        <v>1057</v>
      </c>
      <c r="AE80" s="488" t="s">
        <v>975</v>
      </c>
      <c r="AF80" s="729"/>
    </row>
    <row r="81" spans="2:32" s="714" customFormat="1" ht="11.25" customHeight="1">
      <c r="B81" s="719"/>
      <c r="C81" s="717"/>
      <c r="D81" s="716"/>
      <c r="E81" s="716"/>
      <c r="F81" s="715"/>
      <c r="G81" s="716"/>
      <c r="H81" s="716"/>
      <c r="I81" s="716"/>
      <c r="J81" s="716"/>
      <c r="K81" s="716"/>
      <c r="L81" s="716"/>
      <c r="M81" s="716"/>
      <c r="N81" s="716"/>
      <c r="O81" s="716"/>
      <c r="P81" s="716"/>
      <c r="Q81" s="716"/>
      <c r="R81" s="716"/>
      <c r="S81" s="716"/>
      <c r="T81" s="716"/>
      <c r="U81" s="716"/>
      <c r="V81" s="716"/>
      <c r="W81" s="716"/>
      <c r="X81" s="716"/>
      <c r="Y81" s="716"/>
      <c r="Z81" s="716"/>
      <c r="AA81" s="716"/>
      <c r="AB81" s="716"/>
      <c r="AC81" s="717"/>
      <c r="AD81" s="716"/>
      <c r="AE81" s="715"/>
      <c r="AF81" s="718"/>
    </row>
    <row r="82" spans="2:32" s="714" customFormat="1" ht="7.5" customHeight="1">
      <c r="B82" s="719"/>
      <c r="C82" s="728"/>
      <c r="D82" s="727"/>
      <c r="E82" s="727"/>
      <c r="F82" s="726"/>
      <c r="G82" s="727"/>
      <c r="H82" s="727"/>
      <c r="I82" s="727"/>
      <c r="J82" s="727"/>
      <c r="K82" s="727"/>
      <c r="L82" s="727"/>
      <c r="M82" s="727"/>
      <c r="N82" s="727"/>
      <c r="O82" s="727"/>
      <c r="P82" s="727"/>
      <c r="Q82" s="727"/>
      <c r="R82" s="727"/>
      <c r="S82" s="727"/>
      <c r="T82" s="727"/>
      <c r="U82" s="727"/>
      <c r="V82" s="727"/>
      <c r="W82" s="727"/>
      <c r="X82" s="727"/>
      <c r="Y82" s="727"/>
      <c r="Z82" s="727"/>
      <c r="AA82" s="727"/>
      <c r="AB82" s="727"/>
      <c r="AC82" s="728"/>
      <c r="AD82" s="727"/>
      <c r="AE82" s="726"/>
      <c r="AF82" s="718"/>
    </row>
    <row r="83" spans="2:32" s="714" customFormat="1">
      <c r="B83" s="719"/>
      <c r="C83" s="719"/>
      <c r="F83" s="718"/>
      <c r="J83" s="716"/>
      <c r="K83" s="716"/>
      <c r="L83" s="716"/>
      <c r="M83" s="716"/>
      <c r="N83" s="716"/>
      <c r="O83" s="716"/>
      <c r="P83" s="716"/>
      <c r="Q83" s="716"/>
      <c r="R83" s="716"/>
      <c r="S83" s="716"/>
      <c r="T83" s="716"/>
      <c r="U83" s="716"/>
      <c r="V83" s="716"/>
      <c r="W83" s="716"/>
      <c r="X83" s="716"/>
      <c r="Y83" s="716"/>
      <c r="Z83" s="716"/>
      <c r="AA83" s="716"/>
      <c r="AC83" s="725" t="s">
        <v>1056</v>
      </c>
      <c r="AD83" s="724" t="s">
        <v>1057</v>
      </c>
      <c r="AE83" s="723" t="s">
        <v>1058</v>
      </c>
      <c r="AF83" s="718"/>
    </row>
    <row r="84" spans="2:32" s="714" customFormat="1" ht="24.75" customHeight="1">
      <c r="B84" s="719"/>
      <c r="C84" s="1618" t="s">
        <v>1063</v>
      </c>
      <c r="D84" s="1616"/>
      <c r="E84" s="1616"/>
      <c r="F84" s="1617"/>
      <c r="G84" s="722"/>
      <c r="H84" s="722"/>
      <c r="J84" s="721" t="s">
        <v>988</v>
      </c>
      <c r="K84" s="1672" t="s">
        <v>1064</v>
      </c>
      <c r="L84" s="1672"/>
      <c r="M84" s="1672"/>
      <c r="N84" s="1672"/>
      <c r="O84" s="1672"/>
      <c r="P84" s="1672"/>
      <c r="Q84" s="1672"/>
      <c r="R84" s="1672"/>
      <c r="S84" s="1672"/>
      <c r="T84" s="1672"/>
      <c r="U84" s="1672"/>
      <c r="V84" s="1672"/>
      <c r="W84" s="1672"/>
      <c r="X84" s="1672"/>
      <c r="Y84" s="1672"/>
      <c r="Z84" s="1672"/>
      <c r="AA84" s="1672"/>
      <c r="AB84" s="720"/>
      <c r="AC84" s="487" t="s">
        <v>975</v>
      </c>
      <c r="AD84" s="484" t="s">
        <v>1057</v>
      </c>
      <c r="AE84" s="488" t="s">
        <v>975</v>
      </c>
      <c r="AF84" s="718"/>
    </row>
    <row r="85" spans="2:32" s="714" customFormat="1" ht="24.75" customHeight="1">
      <c r="B85" s="719"/>
      <c r="C85" s="738"/>
      <c r="D85" s="722"/>
      <c r="E85" s="722"/>
      <c r="F85" s="737"/>
      <c r="G85" s="722"/>
      <c r="H85" s="722"/>
      <c r="J85" s="721" t="s">
        <v>996</v>
      </c>
      <c r="K85" s="1672" t="s">
        <v>1061</v>
      </c>
      <c r="L85" s="1672"/>
      <c r="M85" s="1672"/>
      <c r="N85" s="1672"/>
      <c r="O85" s="1672"/>
      <c r="P85" s="1672"/>
      <c r="Q85" s="1672"/>
      <c r="R85" s="1672"/>
      <c r="S85" s="1672"/>
      <c r="T85" s="1672"/>
      <c r="U85" s="1672"/>
      <c r="V85" s="1672"/>
      <c r="W85" s="1672"/>
      <c r="X85" s="1672"/>
      <c r="Y85" s="1672"/>
      <c r="Z85" s="1672"/>
      <c r="AA85" s="1672"/>
      <c r="AB85" s="730"/>
      <c r="AC85" s="487" t="s">
        <v>975</v>
      </c>
      <c r="AD85" s="484" t="s">
        <v>1057</v>
      </c>
      <c r="AE85" s="488" t="s">
        <v>975</v>
      </c>
      <c r="AF85" s="718"/>
    </row>
    <row r="86" spans="2:32" s="714" customFormat="1" ht="24.75" customHeight="1">
      <c r="B86" s="719"/>
      <c r="C86" s="738"/>
      <c r="D86" s="722"/>
      <c r="E86" s="722"/>
      <c r="F86" s="737"/>
      <c r="G86" s="722"/>
      <c r="H86" s="722"/>
      <c r="J86" s="721" t="s">
        <v>999</v>
      </c>
      <c r="K86" s="1672" t="s">
        <v>1062</v>
      </c>
      <c r="L86" s="1672"/>
      <c r="M86" s="1672"/>
      <c r="N86" s="1672"/>
      <c r="O86" s="1672"/>
      <c r="P86" s="1672"/>
      <c r="Q86" s="1672"/>
      <c r="R86" s="1672"/>
      <c r="S86" s="1672"/>
      <c r="T86" s="1672"/>
      <c r="U86" s="1672"/>
      <c r="V86" s="1672"/>
      <c r="W86" s="1672"/>
      <c r="X86" s="1672"/>
      <c r="Y86" s="1672"/>
      <c r="Z86" s="1672"/>
      <c r="AA86" s="1672"/>
      <c r="AB86" s="730"/>
      <c r="AC86" s="487" t="s">
        <v>975</v>
      </c>
      <c r="AD86" s="484" t="s">
        <v>1057</v>
      </c>
      <c r="AE86" s="488" t="s">
        <v>975</v>
      </c>
      <c r="AF86" s="718"/>
    </row>
    <row r="87" spans="2:32" s="714" customFormat="1" ht="27" customHeight="1">
      <c r="B87" s="719"/>
      <c r="C87" s="733"/>
      <c r="D87" s="732"/>
      <c r="E87" s="732"/>
      <c r="F87" s="731"/>
      <c r="G87" s="722"/>
      <c r="H87" s="722"/>
      <c r="J87" s="721" t="s">
        <v>992</v>
      </c>
      <c r="K87" s="1672" t="s">
        <v>1410</v>
      </c>
      <c r="L87" s="1672"/>
      <c r="M87" s="1672"/>
      <c r="N87" s="1672"/>
      <c r="O87" s="1672"/>
      <c r="P87" s="1672"/>
      <c r="Q87" s="1672"/>
      <c r="R87" s="1672"/>
      <c r="S87" s="1672"/>
      <c r="T87" s="1672"/>
      <c r="U87" s="1672"/>
      <c r="V87" s="1672"/>
      <c r="W87" s="1672"/>
      <c r="X87" s="1672"/>
      <c r="Y87" s="1672"/>
      <c r="Z87" s="1672"/>
      <c r="AA87" s="1672"/>
      <c r="AB87" s="730"/>
      <c r="AC87" s="487" t="s">
        <v>975</v>
      </c>
      <c r="AD87" s="484" t="s">
        <v>1057</v>
      </c>
      <c r="AE87" s="488" t="s">
        <v>975</v>
      </c>
      <c r="AF87" s="729"/>
    </row>
    <row r="88" spans="2:32" s="714" customFormat="1" ht="24.75" customHeight="1">
      <c r="B88" s="719"/>
      <c r="C88" s="738"/>
      <c r="D88" s="722"/>
      <c r="E88" s="722"/>
      <c r="F88" s="737"/>
      <c r="G88" s="722"/>
      <c r="H88" s="722"/>
      <c r="J88" s="721" t="s">
        <v>1027</v>
      </c>
      <c r="K88" s="1672" t="s">
        <v>1065</v>
      </c>
      <c r="L88" s="1672"/>
      <c r="M88" s="1672"/>
      <c r="N88" s="1672"/>
      <c r="O88" s="1672"/>
      <c r="P88" s="1672"/>
      <c r="Q88" s="1672"/>
      <c r="R88" s="1672"/>
      <c r="S88" s="1672"/>
      <c r="T88" s="1672"/>
      <c r="U88" s="1672"/>
      <c r="V88" s="1672"/>
      <c r="W88" s="1672"/>
      <c r="X88" s="1672"/>
      <c r="Y88" s="1672"/>
      <c r="Z88" s="1672"/>
      <c r="AA88" s="1672"/>
      <c r="AB88" s="730"/>
      <c r="AC88" s="487" t="s">
        <v>975</v>
      </c>
      <c r="AD88" s="484" t="s">
        <v>1057</v>
      </c>
      <c r="AE88" s="488" t="s">
        <v>975</v>
      </c>
      <c r="AF88" s="718"/>
    </row>
    <row r="89" spans="2:32" s="714" customFormat="1" ht="24.75" customHeight="1">
      <c r="B89" s="719"/>
      <c r="C89" s="738"/>
      <c r="D89" s="722"/>
      <c r="E89" s="722"/>
      <c r="F89" s="737"/>
      <c r="G89" s="722"/>
      <c r="H89" s="722"/>
      <c r="J89" s="721" t="s">
        <v>1066</v>
      </c>
      <c r="K89" s="1672" t="s">
        <v>1067</v>
      </c>
      <c r="L89" s="1672"/>
      <c r="M89" s="1672"/>
      <c r="N89" s="1672"/>
      <c r="O89" s="1672"/>
      <c r="P89" s="1672"/>
      <c r="Q89" s="1672"/>
      <c r="R89" s="1672"/>
      <c r="S89" s="1672"/>
      <c r="T89" s="1672"/>
      <c r="U89" s="1672"/>
      <c r="V89" s="1672"/>
      <c r="W89" s="1672"/>
      <c r="X89" s="1672"/>
      <c r="Y89" s="1672"/>
      <c r="Z89" s="1672"/>
      <c r="AA89" s="1672"/>
      <c r="AB89" s="730"/>
      <c r="AC89" s="487" t="s">
        <v>975</v>
      </c>
      <c r="AD89" s="484" t="s">
        <v>1057</v>
      </c>
      <c r="AE89" s="488" t="s">
        <v>975</v>
      </c>
      <c r="AF89" s="718"/>
    </row>
    <row r="90" spans="2:32" s="714" customFormat="1" ht="7.5" customHeight="1">
      <c r="B90" s="719"/>
      <c r="C90" s="717"/>
      <c r="D90" s="716"/>
      <c r="E90" s="716"/>
      <c r="F90" s="715"/>
      <c r="G90" s="716"/>
      <c r="H90" s="716"/>
      <c r="I90" s="716"/>
      <c r="J90" s="716"/>
      <c r="K90" s="716"/>
      <c r="L90" s="716"/>
      <c r="M90" s="716"/>
      <c r="N90" s="716"/>
      <c r="O90" s="716"/>
      <c r="P90" s="716"/>
      <c r="Q90" s="716"/>
      <c r="R90" s="716"/>
      <c r="S90" s="716"/>
      <c r="T90" s="716"/>
      <c r="U90" s="716"/>
      <c r="V90" s="716"/>
      <c r="W90" s="716"/>
      <c r="X90" s="716"/>
      <c r="Y90" s="716"/>
      <c r="Z90" s="716"/>
      <c r="AA90" s="716"/>
      <c r="AB90" s="716"/>
      <c r="AC90" s="717"/>
      <c r="AD90" s="716"/>
      <c r="AE90" s="715"/>
      <c r="AF90" s="718"/>
    </row>
    <row r="91" spans="2:32" s="714" customFormat="1" ht="15" customHeight="1">
      <c r="B91" s="719"/>
      <c r="H91" s="736"/>
      <c r="I91" s="736"/>
      <c r="J91" s="736"/>
      <c r="L91" s="735"/>
      <c r="M91" s="735"/>
      <c r="N91" s="484"/>
      <c r="O91" s="484"/>
      <c r="P91" s="484"/>
      <c r="Q91" s="484"/>
      <c r="R91" s="484"/>
      <c r="S91" s="484"/>
      <c r="T91" s="484"/>
      <c r="U91" s="484"/>
      <c r="V91" s="484"/>
      <c r="W91" s="484"/>
      <c r="X91" s="484"/>
      <c r="Y91" s="484"/>
      <c r="Z91" s="484"/>
      <c r="AA91" s="484"/>
      <c r="AB91" s="484"/>
      <c r="AC91" s="484"/>
      <c r="AD91" s="734"/>
      <c r="AE91" s="484"/>
      <c r="AF91" s="718"/>
    </row>
    <row r="92" spans="2:32" s="714" customFormat="1" ht="22.5" customHeight="1">
      <c r="B92" s="719" t="s">
        <v>1068</v>
      </c>
      <c r="AF92" s="718"/>
    </row>
    <row r="93" spans="2:32" s="714" customFormat="1" ht="7.5" customHeight="1">
      <c r="B93" s="719"/>
      <c r="C93" s="728"/>
      <c r="D93" s="727"/>
      <c r="E93" s="727"/>
      <c r="F93" s="726"/>
      <c r="G93" s="727"/>
      <c r="H93" s="727"/>
      <c r="I93" s="727"/>
      <c r="J93" s="727"/>
      <c r="K93" s="727"/>
      <c r="L93" s="727"/>
      <c r="M93" s="727"/>
      <c r="N93" s="727"/>
      <c r="O93" s="727"/>
      <c r="P93" s="727"/>
      <c r="Q93" s="727"/>
      <c r="R93" s="727"/>
      <c r="S93" s="727"/>
      <c r="T93" s="727"/>
      <c r="U93" s="727"/>
      <c r="V93" s="727"/>
      <c r="W93" s="727"/>
      <c r="X93" s="727"/>
      <c r="Y93" s="727"/>
      <c r="Z93" s="727"/>
      <c r="AA93" s="727"/>
      <c r="AB93" s="727"/>
      <c r="AC93" s="728"/>
      <c r="AD93" s="727"/>
      <c r="AE93" s="726"/>
      <c r="AF93" s="718"/>
    </row>
    <row r="94" spans="2:32" s="714" customFormat="1">
      <c r="B94" s="719"/>
      <c r="C94" s="719"/>
      <c r="F94" s="718"/>
      <c r="J94" s="716"/>
      <c r="K94" s="716"/>
      <c r="L94" s="716"/>
      <c r="M94" s="716"/>
      <c r="N94" s="716"/>
      <c r="O94" s="716"/>
      <c r="P94" s="716"/>
      <c r="Q94" s="716"/>
      <c r="R94" s="716"/>
      <c r="S94" s="716"/>
      <c r="T94" s="716"/>
      <c r="U94" s="716"/>
      <c r="V94" s="716"/>
      <c r="W94" s="716"/>
      <c r="X94" s="716"/>
      <c r="Y94" s="716"/>
      <c r="Z94" s="716"/>
      <c r="AA94" s="716"/>
      <c r="AC94" s="725" t="s">
        <v>1056</v>
      </c>
      <c r="AD94" s="724" t="s">
        <v>1057</v>
      </c>
      <c r="AE94" s="723" t="s">
        <v>1058</v>
      </c>
      <c r="AF94" s="718"/>
    </row>
    <row r="95" spans="2:32" s="714" customFormat="1" ht="27" customHeight="1">
      <c r="B95" s="719"/>
      <c r="C95" s="1618" t="s">
        <v>1069</v>
      </c>
      <c r="D95" s="1616"/>
      <c r="E95" s="1616"/>
      <c r="F95" s="1617"/>
      <c r="J95" s="721" t="s">
        <v>988</v>
      </c>
      <c r="K95" s="1672" t="s">
        <v>1070</v>
      </c>
      <c r="L95" s="1672"/>
      <c r="M95" s="1672"/>
      <c r="N95" s="1672"/>
      <c r="O95" s="1672"/>
      <c r="P95" s="1672"/>
      <c r="Q95" s="1672"/>
      <c r="R95" s="1672"/>
      <c r="S95" s="1672"/>
      <c r="T95" s="1672"/>
      <c r="U95" s="1672"/>
      <c r="V95" s="1672"/>
      <c r="W95" s="1672"/>
      <c r="X95" s="1672"/>
      <c r="Y95" s="1672"/>
      <c r="Z95" s="1672"/>
      <c r="AA95" s="1672"/>
      <c r="AC95" s="487" t="s">
        <v>975</v>
      </c>
      <c r="AD95" s="484" t="s">
        <v>1057</v>
      </c>
      <c r="AE95" s="488" t="s">
        <v>975</v>
      </c>
      <c r="AF95" s="718"/>
    </row>
    <row r="96" spans="2:32" s="714" customFormat="1" ht="27" customHeight="1">
      <c r="B96" s="719"/>
      <c r="C96" s="1618"/>
      <c r="D96" s="1616"/>
      <c r="E96" s="1616"/>
      <c r="F96" s="1617"/>
      <c r="G96" s="722"/>
      <c r="H96" s="722"/>
      <c r="J96" s="721" t="s">
        <v>996</v>
      </c>
      <c r="K96" s="1672" t="s">
        <v>1071</v>
      </c>
      <c r="L96" s="1672"/>
      <c r="M96" s="1672"/>
      <c r="N96" s="1672"/>
      <c r="O96" s="1672"/>
      <c r="P96" s="1672"/>
      <c r="Q96" s="1672"/>
      <c r="R96" s="1672"/>
      <c r="S96" s="1672"/>
      <c r="T96" s="1672"/>
      <c r="U96" s="1672"/>
      <c r="V96" s="1672"/>
      <c r="W96" s="1672"/>
      <c r="X96" s="1672"/>
      <c r="Y96" s="1672"/>
      <c r="Z96" s="1672"/>
      <c r="AA96" s="1672"/>
      <c r="AB96" s="720"/>
      <c r="AC96" s="487" t="s">
        <v>975</v>
      </c>
      <c r="AD96" s="484" t="s">
        <v>1057</v>
      </c>
      <c r="AE96" s="488" t="s">
        <v>975</v>
      </c>
      <c r="AF96" s="718"/>
    </row>
    <row r="97" spans="2:32" s="714" customFormat="1" ht="27" customHeight="1">
      <c r="B97" s="719"/>
      <c r="C97" s="733"/>
      <c r="D97" s="732"/>
      <c r="E97" s="732"/>
      <c r="F97" s="731"/>
      <c r="G97" s="722"/>
      <c r="H97" s="722"/>
      <c r="J97" s="721" t="s">
        <v>999</v>
      </c>
      <c r="K97" s="1672" t="s">
        <v>1065</v>
      </c>
      <c r="L97" s="1672"/>
      <c r="M97" s="1672"/>
      <c r="N97" s="1672"/>
      <c r="O97" s="1672"/>
      <c r="P97" s="1672"/>
      <c r="Q97" s="1672"/>
      <c r="R97" s="1672"/>
      <c r="S97" s="1672"/>
      <c r="T97" s="1672"/>
      <c r="U97" s="1672"/>
      <c r="V97" s="1672"/>
      <c r="W97" s="1672"/>
      <c r="X97" s="1672"/>
      <c r="Y97" s="1672"/>
      <c r="Z97" s="1672"/>
      <c r="AA97" s="1672"/>
      <c r="AB97" s="730"/>
      <c r="AC97" s="487" t="s">
        <v>975</v>
      </c>
      <c r="AD97" s="484" t="s">
        <v>1057</v>
      </c>
      <c r="AE97" s="488" t="s">
        <v>975</v>
      </c>
      <c r="AF97" s="729"/>
    </row>
    <row r="98" spans="2:32" s="714" customFormat="1" ht="11.25" customHeight="1">
      <c r="B98" s="719"/>
      <c r="C98" s="717"/>
      <c r="D98" s="716"/>
      <c r="E98" s="716"/>
      <c r="F98" s="715"/>
      <c r="G98" s="716"/>
      <c r="H98" s="716"/>
      <c r="I98" s="716"/>
      <c r="J98" s="716"/>
      <c r="K98" s="716"/>
      <c r="L98" s="716"/>
      <c r="M98" s="716"/>
      <c r="N98" s="716"/>
      <c r="O98" s="716"/>
      <c r="P98" s="716"/>
      <c r="Q98" s="716"/>
      <c r="R98" s="716"/>
      <c r="S98" s="716"/>
      <c r="T98" s="716"/>
      <c r="U98" s="716"/>
      <c r="V98" s="716"/>
      <c r="W98" s="716"/>
      <c r="X98" s="716"/>
      <c r="Y98" s="716"/>
      <c r="Z98" s="716"/>
      <c r="AA98" s="716"/>
      <c r="AB98" s="716"/>
      <c r="AC98" s="717"/>
      <c r="AD98" s="716"/>
      <c r="AE98" s="715"/>
      <c r="AF98" s="718"/>
    </row>
    <row r="99" spans="2:32" s="714" customFormat="1" ht="7.5" customHeight="1">
      <c r="B99" s="719"/>
      <c r="C99" s="728"/>
      <c r="D99" s="727"/>
      <c r="E99" s="727"/>
      <c r="F99" s="726"/>
      <c r="G99" s="727"/>
      <c r="H99" s="727"/>
      <c r="I99" s="727"/>
      <c r="J99" s="727"/>
      <c r="K99" s="727"/>
      <c r="L99" s="727"/>
      <c r="M99" s="727"/>
      <c r="N99" s="727"/>
      <c r="O99" s="727"/>
      <c r="P99" s="727"/>
      <c r="Q99" s="727"/>
      <c r="R99" s="727"/>
      <c r="S99" s="727"/>
      <c r="T99" s="727"/>
      <c r="U99" s="727"/>
      <c r="V99" s="727"/>
      <c r="W99" s="727"/>
      <c r="X99" s="727"/>
      <c r="Y99" s="727"/>
      <c r="Z99" s="727"/>
      <c r="AA99" s="727"/>
      <c r="AB99" s="727"/>
      <c r="AC99" s="728"/>
      <c r="AD99" s="727"/>
      <c r="AE99" s="726"/>
      <c r="AF99" s="718"/>
    </row>
    <row r="100" spans="2:32" s="714" customFormat="1">
      <c r="B100" s="719"/>
      <c r="C100" s="719"/>
      <c r="F100" s="718"/>
      <c r="J100" s="716"/>
      <c r="K100" s="716"/>
      <c r="L100" s="716"/>
      <c r="M100" s="716"/>
      <c r="N100" s="716"/>
      <c r="O100" s="716"/>
      <c r="P100" s="716"/>
      <c r="Q100" s="716"/>
      <c r="R100" s="716"/>
      <c r="S100" s="716"/>
      <c r="T100" s="716"/>
      <c r="U100" s="716"/>
      <c r="V100" s="716"/>
      <c r="W100" s="716"/>
      <c r="X100" s="716"/>
      <c r="Y100" s="716"/>
      <c r="Z100" s="716"/>
      <c r="AA100" s="716"/>
      <c r="AC100" s="725" t="s">
        <v>1056</v>
      </c>
      <c r="AD100" s="724" t="s">
        <v>1057</v>
      </c>
      <c r="AE100" s="723" t="s">
        <v>1058</v>
      </c>
      <c r="AF100" s="718"/>
    </row>
    <row r="101" spans="2:32" s="714" customFormat="1" ht="27" customHeight="1">
      <c r="B101" s="719"/>
      <c r="C101" s="1618" t="s">
        <v>1072</v>
      </c>
      <c r="D101" s="1616"/>
      <c r="E101" s="1616"/>
      <c r="F101" s="1617"/>
      <c r="J101" s="721" t="s">
        <v>988</v>
      </c>
      <c r="K101" s="1672" t="s">
        <v>1073</v>
      </c>
      <c r="L101" s="1672"/>
      <c r="M101" s="1672"/>
      <c r="N101" s="1672"/>
      <c r="O101" s="1672"/>
      <c r="P101" s="1672"/>
      <c r="Q101" s="1672"/>
      <c r="R101" s="1672"/>
      <c r="S101" s="1672"/>
      <c r="T101" s="1672"/>
      <c r="U101" s="1672"/>
      <c r="V101" s="1672"/>
      <c r="W101" s="1672"/>
      <c r="X101" s="1672"/>
      <c r="Y101" s="1672"/>
      <c r="Z101" s="1672"/>
      <c r="AA101" s="1672"/>
      <c r="AC101" s="487" t="s">
        <v>975</v>
      </c>
      <c r="AD101" s="484" t="s">
        <v>1057</v>
      </c>
      <c r="AE101" s="488" t="s">
        <v>975</v>
      </c>
      <c r="AF101" s="718"/>
    </row>
    <row r="102" spans="2:32" s="714" customFormat="1" ht="24.75" customHeight="1">
      <c r="B102" s="719"/>
      <c r="C102" s="1618"/>
      <c r="D102" s="1616"/>
      <c r="E102" s="1616"/>
      <c r="F102" s="1617"/>
      <c r="G102" s="722"/>
      <c r="H102" s="722"/>
      <c r="J102" s="721" t="s">
        <v>996</v>
      </c>
      <c r="K102" s="1672" t="s">
        <v>1074</v>
      </c>
      <c r="L102" s="1672"/>
      <c r="M102" s="1672"/>
      <c r="N102" s="1672"/>
      <c r="O102" s="1672"/>
      <c r="P102" s="1672"/>
      <c r="Q102" s="1672"/>
      <c r="R102" s="1672"/>
      <c r="S102" s="1672"/>
      <c r="T102" s="1672"/>
      <c r="U102" s="1672"/>
      <c r="V102" s="1672"/>
      <c r="W102" s="1672"/>
      <c r="X102" s="1672"/>
      <c r="Y102" s="1672"/>
      <c r="Z102" s="1672"/>
      <c r="AA102" s="1672"/>
      <c r="AB102" s="720"/>
      <c r="AC102" s="487" t="s">
        <v>975</v>
      </c>
      <c r="AD102" s="484" t="s">
        <v>1057</v>
      </c>
      <c r="AE102" s="488" t="s">
        <v>975</v>
      </c>
      <c r="AF102" s="718"/>
    </row>
    <row r="103" spans="2:32" s="714" customFormat="1" ht="7.5" customHeight="1">
      <c r="B103" s="719"/>
      <c r="C103" s="717"/>
      <c r="D103" s="716"/>
      <c r="E103" s="716"/>
      <c r="F103" s="715"/>
      <c r="G103" s="716"/>
      <c r="H103" s="716"/>
      <c r="I103" s="716"/>
      <c r="J103" s="716"/>
      <c r="K103" s="716"/>
      <c r="L103" s="716"/>
      <c r="M103" s="716"/>
      <c r="N103" s="716"/>
      <c r="O103" s="716"/>
      <c r="P103" s="716"/>
      <c r="Q103" s="716"/>
      <c r="R103" s="716"/>
      <c r="S103" s="716"/>
      <c r="T103" s="716"/>
      <c r="U103" s="716"/>
      <c r="V103" s="716"/>
      <c r="W103" s="716"/>
      <c r="X103" s="716"/>
      <c r="Y103" s="716"/>
      <c r="Z103" s="716"/>
      <c r="AA103" s="716"/>
      <c r="AB103" s="716"/>
      <c r="AC103" s="717"/>
      <c r="AD103" s="716"/>
      <c r="AE103" s="715"/>
      <c r="AF103" s="718"/>
    </row>
    <row r="104" spans="2:32" s="714" customFormat="1" ht="7.5" customHeight="1">
      <c r="B104" s="717"/>
      <c r="C104" s="716"/>
      <c r="D104" s="716"/>
      <c r="E104" s="716"/>
      <c r="F104" s="716"/>
      <c r="G104" s="716"/>
      <c r="H104" s="716"/>
      <c r="I104" s="716"/>
      <c r="J104" s="716"/>
      <c r="K104" s="716"/>
      <c r="L104" s="716"/>
      <c r="M104" s="716"/>
      <c r="N104" s="716"/>
      <c r="O104" s="716"/>
      <c r="P104" s="716"/>
      <c r="Q104" s="716"/>
      <c r="R104" s="716"/>
      <c r="S104" s="716"/>
      <c r="T104" s="716"/>
      <c r="U104" s="716"/>
      <c r="V104" s="716"/>
      <c r="W104" s="716"/>
      <c r="X104" s="716"/>
      <c r="Y104" s="716"/>
      <c r="Z104" s="716"/>
      <c r="AA104" s="716"/>
      <c r="AB104" s="716"/>
      <c r="AC104" s="716"/>
      <c r="AD104" s="716"/>
      <c r="AE104" s="716"/>
      <c r="AF104" s="715"/>
    </row>
    <row r="105" spans="2:32" s="714" customFormat="1" ht="7.5" customHeight="1"/>
    <row r="106" spans="2:32" s="713" customFormat="1" ht="409.5" customHeight="1">
      <c r="B106" s="1679" t="s">
        <v>1409</v>
      </c>
      <c r="C106" s="1679"/>
      <c r="D106" s="1679"/>
      <c r="E106" s="1679"/>
      <c r="F106" s="1679"/>
      <c r="G106" s="1679"/>
      <c r="H106" s="1679"/>
      <c r="I106" s="1679"/>
      <c r="J106" s="1679"/>
      <c r="K106" s="1679"/>
      <c r="L106" s="1679"/>
      <c r="M106" s="1679"/>
      <c r="N106" s="1679"/>
      <c r="O106" s="1679"/>
      <c r="P106" s="1679"/>
      <c r="Q106" s="1679"/>
      <c r="R106" s="1679"/>
      <c r="S106" s="1679"/>
      <c r="T106" s="1679"/>
      <c r="U106" s="1679"/>
      <c r="V106" s="1679"/>
      <c r="W106" s="1679"/>
      <c r="X106" s="1679"/>
      <c r="Y106" s="1679"/>
      <c r="Z106" s="1679"/>
      <c r="AA106" s="1679"/>
      <c r="AB106" s="1679"/>
      <c r="AC106" s="1679"/>
      <c r="AD106" s="1679"/>
      <c r="AE106" s="1679"/>
    </row>
    <row r="107" spans="2:32" s="713" customFormat="1" ht="187.5" customHeight="1">
      <c r="B107" s="1679" t="s">
        <v>1408</v>
      </c>
      <c r="C107" s="1679"/>
      <c r="D107" s="1679"/>
      <c r="E107" s="1679"/>
      <c r="F107" s="1679"/>
      <c r="G107" s="1679"/>
      <c r="H107" s="1679"/>
      <c r="I107" s="1679"/>
      <c r="J107" s="1679"/>
      <c r="K107" s="1679"/>
      <c r="L107" s="1679"/>
      <c r="M107" s="1679"/>
      <c r="N107" s="1679"/>
      <c r="O107" s="1679"/>
      <c r="P107" s="1679"/>
      <c r="Q107" s="1679"/>
      <c r="R107" s="1679"/>
      <c r="S107" s="1679"/>
      <c r="T107" s="1679"/>
      <c r="U107" s="1679"/>
      <c r="V107" s="1679"/>
      <c r="W107" s="1679"/>
      <c r="X107" s="1679"/>
      <c r="Y107" s="1679"/>
      <c r="Z107" s="1679"/>
      <c r="AA107" s="1679"/>
      <c r="AB107" s="1679"/>
      <c r="AC107" s="1679"/>
      <c r="AD107" s="1679"/>
      <c r="AE107" s="1679"/>
    </row>
    <row r="108" spans="2:32" s="712" customFormat="1" ht="21.75" customHeight="1">
      <c r="B108" s="1616" t="s">
        <v>1407</v>
      </c>
      <c r="C108" s="1616"/>
      <c r="D108" s="1616"/>
      <c r="E108" s="1616"/>
      <c r="F108" s="1616"/>
      <c r="G108" s="1616"/>
      <c r="H108" s="1616"/>
      <c r="I108" s="1616"/>
      <c r="J108" s="1616"/>
      <c r="K108" s="1616"/>
      <c r="L108" s="1616"/>
      <c r="M108" s="1616"/>
      <c r="N108" s="1616"/>
      <c r="O108" s="1616"/>
      <c r="P108" s="1616"/>
      <c r="Q108" s="1616"/>
      <c r="R108" s="1616"/>
      <c r="S108" s="1616"/>
      <c r="T108" s="1616"/>
      <c r="U108" s="1616"/>
      <c r="V108" s="1616"/>
      <c r="W108" s="1616"/>
      <c r="X108" s="1616"/>
      <c r="Y108" s="1616"/>
      <c r="Z108" s="1616"/>
      <c r="AA108" s="1616"/>
      <c r="AB108" s="1616"/>
      <c r="AC108" s="1616"/>
      <c r="AD108" s="1616"/>
      <c r="AE108" s="1616"/>
    </row>
  </sheetData>
  <mergeCells count="155">
    <mergeCell ref="B108:AE108"/>
    <mergeCell ref="K97:AA97"/>
    <mergeCell ref="C101:F102"/>
    <mergeCell ref="K101:AA101"/>
    <mergeCell ref="K102:AA102"/>
    <mergeCell ref="B106:AE106"/>
    <mergeCell ref="B107:AE107"/>
    <mergeCell ref="K86:AA86"/>
    <mergeCell ref="K87:AA87"/>
    <mergeCell ref="K88:AA88"/>
    <mergeCell ref="K89:AA89"/>
    <mergeCell ref="C95:F96"/>
    <mergeCell ref="K95:AA95"/>
    <mergeCell ref="K96:AA96"/>
    <mergeCell ref="K78:AA78"/>
    <mergeCell ref="K79:AA79"/>
    <mergeCell ref="K80:AA80"/>
    <mergeCell ref="C84:F84"/>
    <mergeCell ref="K84:AA84"/>
    <mergeCell ref="K85:AA85"/>
    <mergeCell ref="AD69:AE69"/>
    <mergeCell ref="I70:AA71"/>
    <mergeCell ref="AB70:AC71"/>
    <mergeCell ref="AD70:AE71"/>
    <mergeCell ref="C77:F77"/>
    <mergeCell ref="K77:AA77"/>
    <mergeCell ref="Z65:AC65"/>
    <mergeCell ref="H66:H67"/>
    <mergeCell ref="I66:M67"/>
    <mergeCell ref="N66:N67"/>
    <mergeCell ref="O66:O67"/>
    <mergeCell ref="Z66:AC66"/>
    <mergeCell ref="Z67:AC67"/>
    <mergeCell ref="I65:M65"/>
    <mergeCell ref="P65:P66"/>
    <mergeCell ref="Q65:Q67"/>
    <mergeCell ref="R65:V67"/>
    <mergeCell ref="W65:W67"/>
    <mergeCell ref="X65:X67"/>
    <mergeCell ref="Z60:AC60"/>
    <mergeCell ref="H61:H62"/>
    <mergeCell ref="I61:M62"/>
    <mergeCell ref="N61:N62"/>
    <mergeCell ref="O61:O62"/>
    <mergeCell ref="Z61:AC61"/>
    <mergeCell ref="Z62:AC62"/>
    <mergeCell ref="I60:M60"/>
    <mergeCell ref="P60:P61"/>
    <mergeCell ref="Q60:Q62"/>
    <mergeCell ref="R60:V62"/>
    <mergeCell ref="W60:W62"/>
    <mergeCell ref="X60:X62"/>
    <mergeCell ref="H56:H57"/>
    <mergeCell ref="I56:M57"/>
    <mergeCell ref="N56:N57"/>
    <mergeCell ref="O56:O57"/>
    <mergeCell ref="Z56:AC56"/>
    <mergeCell ref="Z57:AC57"/>
    <mergeCell ref="I51:M51"/>
    <mergeCell ref="Z51:AC51"/>
    <mergeCell ref="I52:M52"/>
    <mergeCell ref="Z52:AC52"/>
    <mergeCell ref="I55:M55"/>
    <mergeCell ref="P55:P56"/>
    <mergeCell ref="Q55:Q57"/>
    <mergeCell ref="R55:V57"/>
    <mergeCell ref="W55:W57"/>
    <mergeCell ref="X55:X57"/>
    <mergeCell ref="I49:M49"/>
    <mergeCell ref="P49:P52"/>
    <mergeCell ref="Q49:Q52"/>
    <mergeCell ref="R49:V52"/>
    <mergeCell ref="W49:X52"/>
    <mergeCell ref="Z49:AC49"/>
    <mergeCell ref="I50:M50"/>
    <mergeCell ref="Z50:AC50"/>
    <mergeCell ref="Z55:AC55"/>
    <mergeCell ref="I43:M43"/>
    <mergeCell ref="P43:P46"/>
    <mergeCell ref="Q43:Q46"/>
    <mergeCell ref="R43:V46"/>
    <mergeCell ref="W43:X46"/>
    <mergeCell ref="Z43:AC43"/>
    <mergeCell ref="I44:M44"/>
    <mergeCell ref="Z44:AC44"/>
    <mergeCell ref="I45:M45"/>
    <mergeCell ref="Z45:AA45"/>
    <mergeCell ref="I46:M46"/>
    <mergeCell ref="Z46:AB46"/>
    <mergeCell ref="H37:H40"/>
    <mergeCell ref="I37:U40"/>
    <mergeCell ref="V37:V40"/>
    <mergeCell ref="W37:X40"/>
    <mergeCell ref="Z37:AA37"/>
    <mergeCell ref="Z38:AC38"/>
    <mergeCell ref="Z39:AC39"/>
    <mergeCell ref="Z40:AB40"/>
    <mergeCell ref="R32:V34"/>
    <mergeCell ref="W32:W34"/>
    <mergeCell ref="X32:X34"/>
    <mergeCell ref="Z32:AC32"/>
    <mergeCell ref="Z33:AC33"/>
    <mergeCell ref="I34:M34"/>
    <mergeCell ref="Z34:AC34"/>
    <mergeCell ref="H32:H33"/>
    <mergeCell ref="I32:M33"/>
    <mergeCell ref="N32:N33"/>
    <mergeCell ref="O32:O33"/>
    <mergeCell ref="P32:P34"/>
    <mergeCell ref="Q32:Q34"/>
    <mergeCell ref="R27:V29"/>
    <mergeCell ref="W27:W29"/>
    <mergeCell ref="X27:X29"/>
    <mergeCell ref="Z27:AC27"/>
    <mergeCell ref="Z28:AC28"/>
    <mergeCell ref="I29:M29"/>
    <mergeCell ref="Z29:AC29"/>
    <mergeCell ref="H27:H28"/>
    <mergeCell ref="I27:M28"/>
    <mergeCell ref="N27:N28"/>
    <mergeCell ref="O27:O28"/>
    <mergeCell ref="P27:P28"/>
    <mergeCell ref="Q27:Q29"/>
    <mergeCell ref="I17:M17"/>
    <mergeCell ref="P17:P19"/>
    <mergeCell ref="Q17:Q19"/>
    <mergeCell ref="R17:V19"/>
    <mergeCell ref="W17:W19"/>
    <mergeCell ref="X17:X19"/>
    <mergeCell ref="X22:X24"/>
    <mergeCell ref="Z22:AC22"/>
    <mergeCell ref="I23:M23"/>
    <mergeCell ref="Z23:AC23"/>
    <mergeCell ref="I24:M24"/>
    <mergeCell ref="Z24:AC24"/>
    <mergeCell ref="Z17:AC17"/>
    <mergeCell ref="I18:M18"/>
    <mergeCell ref="Z18:AC18"/>
    <mergeCell ref="I19:M19"/>
    <mergeCell ref="Z19:AC19"/>
    <mergeCell ref="I22:M22"/>
    <mergeCell ref="P22:P24"/>
    <mergeCell ref="Q22:Q24"/>
    <mergeCell ref="R22:V24"/>
    <mergeCell ref="W22:W24"/>
    <mergeCell ref="X3:Y3"/>
    <mergeCell ref="AA3:AB3"/>
    <mergeCell ref="B5:AD5"/>
    <mergeCell ref="B7:E7"/>
    <mergeCell ref="F7:AF7"/>
    <mergeCell ref="B8:E8"/>
    <mergeCell ref="B9:E9"/>
    <mergeCell ref="B10:E11"/>
    <mergeCell ref="B14:E16"/>
    <mergeCell ref="AD14:AE15"/>
  </mergeCells>
  <phoneticPr fontId="5"/>
  <printOptions horizontalCentered="1"/>
  <pageMargins left="0.70866141732283472" right="0.39370078740157483" top="0.51181102362204722" bottom="0.35433070866141736" header="0.31496062992125984" footer="0.31496062992125984"/>
  <pageSetup paperSize="9" scale="52" orientation="portrait" r:id="rId1"/>
  <rowBreaks count="1" manualBreakCount="1">
    <brk id="73" max="16383" man="1"/>
  </rowBreaks>
  <extLst>
    <ext xmlns:x14="http://schemas.microsoft.com/office/spreadsheetml/2009/9/main" uri="{CCE6A557-97BC-4b89-ADB6-D9C93CAAB3DF}">
      <x14:dataValidations xmlns:xm="http://schemas.microsoft.com/office/excel/2006/main" count="1">
        <x14:dataValidation type="list" allowBlank="1" showInputMessage="1" showErrorMessage="1" xr:uid="{F4A2A4C7-5009-4D1E-9DBB-D69F83FD048F}">
          <x14:formula1>
            <xm:f>"□,■"</xm:f>
          </x14:formula1>
          <xm:sqref>H8:H11 JD8:JD11 SZ8:SZ11 ACV8:ACV11 AMR8:AMR11 AWN8:AWN11 BGJ8:BGJ11 BQF8:BQF11 CAB8:CAB11 CJX8:CJX11 CTT8:CTT11 DDP8:DDP11 DNL8:DNL11 DXH8:DXH11 EHD8:EHD11 EQZ8:EQZ11 FAV8:FAV11 FKR8:FKR11 FUN8:FUN11 GEJ8:GEJ11 GOF8:GOF11 GYB8:GYB11 HHX8:HHX11 HRT8:HRT11 IBP8:IBP11 ILL8:ILL11 IVH8:IVH11 JFD8:JFD11 JOZ8:JOZ11 JYV8:JYV11 KIR8:KIR11 KSN8:KSN11 LCJ8:LCJ11 LMF8:LMF11 LWB8:LWB11 MFX8:MFX11 MPT8:MPT11 MZP8:MZP11 NJL8:NJL11 NTH8:NTH11 ODD8:ODD11 OMZ8:OMZ11 OWV8:OWV11 PGR8:PGR11 PQN8:PQN11 QAJ8:QAJ11 QKF8:QKF11 QUB8:QUB11 RDX8:RDX11 RNT8:RNT11 RXP8:RXP11 SHL8:SHL11 SRH8:SRH11 TBD8:TBD11 TKZ8:TKZ11 TUV8:TUV11 UER8:UER11 UON8:UON11 UYJ8:UYJ11 VIF8:VIF11 VSB8:VSB11 WBX8:WBX11 WLT8:WLT11 WVP8:WVP11 H65544:H65547 JD65544:JD65547 SZ65544:SZ65547 ACV65544:ACV65547 AMR65544:AMR65547 AWN65544:AWN65547 BGJ65544:BGJ65547 BQF65544:BQF65547 CAB65544:CAB65547 CJX65544:CJX65547 CTT65544:CTT65547 DDP65544:DDP65547 DNL65544:DNL65547 DXH65544:DXH65547 EHD65544:EHD65547 EQZ65544:EQZ65547 FAV65544:FAV65547 FKR65544:FKR65547 FUN65544:FUN65547 GEJ65544:GEJ65547 GOF65544:GOF65547 GYB65544:GYB65547 HHX65544:HHX65547 HRT65544:HRT65547 IBP65544:IBP65547 ILL65544:ILL65547 IVH65544:IVH65547 JFD65544:JFD65547 JOZ65544:JOZ65547 JYV65544:JYV65547 KIR65544:KIR65547 KSN65544:KSN65547 LCJ65544:LCJ65547 LMF65544:LMF65547 LWB65544:LWB65547 MFX65544:MFX65547 MPT65544:MPT65547 MZP65544:MZP65547 NJL65544:NJL65547 NTH65544:NTH65547 ODD65544:ODD65547 OMZ65544:OMZ65547 OWV65544:OWV65547 PGR65544:PGR65547 PQN65544:PQN65547 QAJ65544:QAJ65547 QKF65544:QKF65547 QUB65544:QUB65547 RDX65544:RDX65547 RNT65544:RNT65547 RXP65544:RXP65547 SHL65544:SHL65547 SRH65544:SRH65547 TBD65544:TBD65547 TKZ65544:TKZ65547 TUV65544:TUV65547 UER65544:UER65547 UON65544:UON65547 UYJ65544:UYJ65547 VIF65544:VIF65547 VSB65544:VSB65547 WBX65544:WBX65547 WLT65544:WLT65547 WVP65544:WVP65547 H131080:H131083 JD131080:JD131083 SZ131080:SZ131083 ACV131080:ACV131083 AMR131080:AMR131083 AWN131080:AWN131083 BGJ131080:BGJ131083 BQF131080:BQF131083 CAB131080:CAB131083 CJX131080:CJX131083 CTT131080:CTT131083 DDP131080:DDP131083 DNL131080:DNL131083 DXH131080:DXH131083 EHD131080:EHD131083 EQZ131080:EQZ131083 FAV131080:FAV131083 FKR131080:FKR131083 FUN131080:FUN131083 GEJ131080:GEJ131083 GOF131080:GOF131083 GYB131080:GYB131083 HHX131080:HHX131083 HRT131080:HRT131083 IBP131080:IBP131083 ILL131080:ILL131083 IVH131080:IVH131083 JFD131080:JFD131083 JOZ131080:JOZ131083 JYV131080:JYV131083 KIR131080:KIR131083 KSN131080:KSN131083 LCJ131080:LCJ131083 LMF131080:LMF131083 LWB131080:LWB131083 MFX131080:MFX131083 MPT131080:MPT131083 MZP131080:MZP131083 NJL131080:NJL131083 NTH131080:NTH131083 ODD131080:ODD131083 OMZ131080:OMZ131083 OWV131080:OWV131083 PGR131080:PGR131083 PQN131080:PQN131083 QAJ131080:QAJ131083 QKF131080:QKF131083 QUB131080:QUB131083 RDX131080:RDX131083 RNT131080:RNT131083 RXP131080:RXP131083 SHL131080:SHL131083 SRH131080:SRH131083 TBD131080:TBD131083 TKZ131080:TKZ131083 TUV131080:TUV131083 UER131080:UER131083 UON131080:UON131083 UYJ131080:UYJ131083 VIF131080:VIF131083 VSB131080:VSB131083 WBX131080:WBX131083 WLT131080:WLT131083 WVP131080:WVP131083 H196616:H196619 JD196616:JD196619 SZ196616:SZ196619 ACV196616:ACV196619 AMR196616:AMR196619 AWN196616:AWN196619 BGJ196616:BGJ196619 BQF196616:BQF196619 CAB196616:CAB196619 CJX196616:CJX196619 CTT196616:CTT196619 DDP196616:DDP196619 DNL196616:DNL196619 DXH196616:DXH196619 EHD196616:EHD196619 EQZ196616:EQZ196619 FAV196616:FAV196619 FKR196616:FKR196619 FUN196616:FUN196619 GEJ196616:GEJ196619 GOF196616:GOF196619 GYB196616:GYB196619 HHX196616:HHX196619 HRT196616:HRT196619 IBP196616:IBP196619 ILL196616:ILL196619 IVH196616:IVH196619 JFD196616:JFD196619 JOZ196616:JOZ196619 JYV196616:JYV196619 KIR196616:KIR196619 KSN196616:KSN196619 LCJ196616:LCJ196619 LMF196616:LMF196619 LWB196616:LWB196619 MFX196616:MFX196619 MPT196616:MPT196619 MZP196616:MZP196619 NJL196616:NJL196619 NTH196616:NTH196619 ODD196616:ODD196619 OMZ196616:OMZ196619 OWV196616:OWV196619 PGR196616:PGR196619 PQN196616:PQN196619 QAJ196616:QAJ196619 QKF196616:QKF196619 QUB196616:QUB196619 RDX196616:RDX196619 RNT196616:RNT196619 RXP196616:RXP196619 SHL196616:SHL196619 SRH196616:SRH196619 TBD196616:TBD196619 TKZ196616:TKZ196619 TUV196616:TUV196619 UER196616:UER196619 UON196616:UON196619 UYJ196616:UYJ196619 VIF196616:VIF196619 VSB196616:VSB196619 WBX196616:WBX196619 WLT196616:WLT196619 WVP196616:WVP196619 H262152:H262155 JD262152:JD262155 SZ262152:SZ262155 ACV262152:ACV262155 AMR262152:AMR262155 AWN262152:AWN262155 BGJ262152:BGJ262155 BQF262152:BQF262155 CAB262152:CAB262155 CJX262152:CJX262155 CTT262152:CTT262155 DDP262152:DDP262155 DNL262152:DNL262155 DXH262152:DXH262155 EHD262152:EHD262155 EQZ262152:EQZ262155 FAV262152:FAV262155 FKR262152:FKR262155 FUN262152:FUN262155 GEJ262152:GEJ262155 GOF262152:GOF262155 GYB262152:GYB262155 HHX262152:HHX262155 HRT262152:HRT262155 IBP262152:IBP262155 ILL262152:ILL262155 IVH262152:IVH262155 JFD262152:JFD262155 JOZ262152:JOZ262155 JYV262152:JYV262155 KIR262152:KIR262155 KSN262152:KSN262155 LCJ262152:LCJ262155 LMF262152:LMF262155 LWB262152:LWB262155 MFX262152:MFX262155 MPT262152:MPT262155 MZP262152:MZP262155 NJL262152:NJL262155 NTH262152:NTH262155 ODD262152:ODD262155 OMZ262152:OMZ262155 OWV262152:OWV262155 PGR262152:PGR262155 PQN262152:PQN262155 QAJ262152:QAJ262155 QKF262152:QKF262155 QUB262152:QUB262155 RDX262152:RDX262155 RNT262152:RNT262155 RXP262152:RXP262155 SHL262152:SHL262155 SRH262152:SRH262155 TBD262152:TBD262155 TKZ262152:TKZ262155 TUV262152:TUV262155 UER262152:UER262155 UON262152:UON262155 UYJ262152:UYJ262155 VIF262152:VIF262155 VSB262152:VSB262155 WBX262152:WBX262155 WLT262152:WLT262155 WVP262152:WVP262155 H327688:H327691 JD327688:JD327691 SZ327688:SZ327691 ACV327688:ACV327691 AMR327688:AMR327691 AWN327688:AWN327691 BGJ327688:BGJ327691 BQF327688:BQF327691 CAB327688:CAB327691 CJX327688:CJX327691 CTT327688:CTT327691 DDP327688:DDP327691 DNL327688:DNL327691 DXH327688:DXH327691 EHD327688:EHD327691 EQZ327688:EQZ327691 FAV327688:FAV327691 FKR327688:FKR327691 FUN327688:FUN327691 GEJ327688:GEJ327691 GOF327688:GOF327691 GYB327688:GYB327691 HHX327688:HHX327691 HRT327688:HRT327691 IBP327688:IBP327691 ILL327688:ILL327691 IVH327688:IVH327691 JFD327688:JFD327691 JOZ327688:JOZ327691 JYV327688:JYV327691 KIR327688:KIR327691 KSN327688:KSN327691 LCJ327688:LCJ327691 LMF327688:LMF327691 LWB327688:LWB327691 MFX327688:MFX327691 MPT327688:MPT327691 MZP327688:MZP327691 NJL327688:NJL327691 NTH327688:NTH327691 ODD327688:ODD327691 OMZ327688:OMZ327691 OWV327688:OWV327691 PGR327688:PGR327691 PQN327688:PQN327691 QAJ327688:QAJ327691 QKF327688:QKF327691 QUB327688:QUB327691 RDX327688:RDX327691 RNT327688:RNT327691 RXP327688:RXP327691 SHL327688:SHL327691 SRH327688:SRH327691 TBD327688:TBD327691 TKZ327688:TKZ327691 TUV327688:TUV327691 UER327688:UER327691 UON327688:UON327691 UYJ327688:UYJ327691 VIF327688:VIF327691 VSB327688:VSB327691 WBX327688:WBX327691 WLT327688:WLT327691 WVP327688:WVP327691 H393224:H393227 JD393224:JD393227 SZ393224:SZ393227 ACV393224:ACV393227 AMR393224:AMR393227 AWN393224:AWN393227 BGJ393224:BGJ393227 BQF393224:BQF393227 CAB393224:CAB393227 CJX393224:CJX393227 CTT393224:CTT393227 DDP393224:DDP393227 DNL393224:DNL393227 DXH393224:DXH393227 EHD393224:EHD393227 EQZ393224:EQZ393227 FAV393224:FAV393227 FKR393224:FKR393227 FUN393224:FUN393227 GEJ393224:GEJ393227 GOF393224:GOF393227 GYB393224:GYB393227 HHX393224:HHX393227 HRT393224:HRT393227 IBP393224:IBP393227 ILL393224:ILL393227 IVH393224:IVH393227 JFD393224:JFD393227 JOZ393224:JOZ393227 JYV393224:JYV393227 KIR393224:KIR393227 KSN393224:KSN393227 LCJ393224:LCJ393227 LMF393224:LMF393227 LWB393224:LWB393227 MFX393224:MFX393227 MPT393224:MPT393227 MZP393224:MZP393227 NJL393224:NJL393227 NTH393224:NTH393227 ODD393224:ODD393227 OMZ393224:OMZ393227 OWV393224:OWV393227 PGR393224:PGR393227 PQN393224:PQN393227 QAJ393224:QAJ393227 QKF393224:QKF393227 QUB393224:QUB393227 RDX393224:RDX393227 RNT393224:RNT393227 RXP393224:RXP393227 SHL393224:SHL393227 SRH393224:SRH393227 TBD393224:TBD393227 TKZ393224:TKZ393227 TUV393224:TUV393227 UER393224:UER393227 UON393224:UON393227 UYJ393224:UYJ393227 VIF393224:VIF393227 VSB393224:VSB393227 WBX393224:WBX393227 WLT393224:WLT393227 WVP393224:WVP393227 H458760:H458763 JD458760:JD458763 SZ458760:SZ458763 ACV458760:ACV458763 AMR458760:AMR458763 AWN458760:AWN458763 BGJ458760:BGJ458763 BQF458760:BQF458763 CAB458760:CAB458763 CJX458760:CJX458763 CTT458760:CTT458763 DDP458760:DDP458763 DNL458760:DNL458763 DXH458760:DXH458763 EHD458760:EHD458763 EQZ458760:EQZ458763 FAV458760:FAV458763 FKR458760:FKR458763 FUN458760:FUN458763 GEJ458760:GEJ458763 GOF458760:GOF458763 GYB458760:GYB458763 HHX458760:HHX458763 HRT458760:HRT458763 IBP458760:IBP458763 ILL458760:ILL458763 IVH458760:IVH458763 JFD458760:JFD458763 JOZ458760:JOZ458763 JYV458760:JYV458763 KIR458760:KIR458763 KSN458760:KSN458763 LCJ458760:LCJ458763 LMF458760:LMF458763 LWB458760:LWB458763 MFX458760:MFX458763 MPT458760:MPT458763 MZP458760:MZP458763 NJL458760:NJL458763 NTH458760:NTH458763 ODD458760:ODD458763 OMZ458760:OMZ458763 OWV458760:OWV458763 PGR458760:PGR458763 PQN458760:PQN458763 QAJ458760:QAJ458763 QKF458760:QKF458763 QUB458760:QUB458763 RDX458760:RDX458763 RNT458760:RNT458763 RXP458760:RXP458763 SHL458760:SHL458763 SRH458760:SRH458763 TBD458760:TBD458763 TKZ458760:TKZ458763 TUV458760:TUV458763 UER458760:UER458763 UON458760:UON458763 UYJ458760:UYJ458763 VIF458760:VIF458763 VSB458760:VSB458763 WBX458760:WBX458763 WLT458760:WLT458763 WVP458760:WVP458763 H524296:H524299 JD524296:JD524299 SZ524296:SZ524299 ACV524296:ACV524299 AMR524296:AMR524299 AWN524296:AWN524299 BGJ524296:BGJ524299 BQF524296:BQF524299 CAB524296:CAB524299 CJX524296:CJX524299 CTT524296:CTT524299 DDP524296:DDP524299 DNL524296:DNL524299 DXH524296:DXH524299 EHD524296:EHD524299 EQZ524296:EQZ524299 FAV524296:FAV524299 FKR524296:FKR524299 FUN524296:FUN524299 GEJ524296:GEJ524299 GOF524296:GOF524299 GYB524296:GYB524299 HHX524296:HHX524299 HRT524296:HRT524299 IBP524296:IBP524299 ILL524296:ILL524299 IVH524296:IVH524299 JFD524296:JFD524299 JOZ524296:JOZ524299 JYV524296:JYV524299 KIR524296:KIR524299 KSN524296:KSN524299 LCJ524296:LCJ524299 LMF524296:LMF524299 LWB524296:LWB524299 MFX524296:MFX524299 MPT524296:MPT524299 MZP524296:MZP524299 NJL524296:NJL524299 NTH524296:NTH524299 ODD524296:ODD524299 OMZ524296:OMZ524299 OWV524296:OWV524299 PGR524296:PGR524299 PQN524296:PQN524299 QAJ524296:QAJ524299 QKF524296:QKF524299 QUB524296:QUB524299 RDX524296:RDX524299 RNT524296:RNT524299 RXP524296:RXP524299 SHL524296:SHL524299 SRH524296:SRH524299 TBD524296:TBD524299 TKZ524296:TKZ524299 TUV524296:TUV524299 UER524296:UER524299 UON524296:UON524299 UYJ524296:UYJ524299 VIF524296:VIF524299 VSB524296:VSB524299 WBX524296:WBX524299 WLT524296:WLT524299 WVP524296:WVP524299 H589832:H589835 JD589832:JD589835 SZ589832:SZ589835 ACV589832:ACV589835 AMR589832:AMR589835 AWN589832:AWN589835 BGJ589832:BGJ589835 BQF589832:BQF589835 CAB589832:CAB589835 CJX589832:CJX589835 CTT589832:CTT589835 DDP589832:DDP589835 DNL589832:DNL589835 DXH589832:DXH589835 EHD589832:EHD589835 EQZ589832:EQZ589835 FAV589832:FAV589835 FKR589832:FKR589835 FUN589832:FUN589835 GEJ589832:GEJ589835 GOF589832:GOF589835 GYB589832:GYB589835 HHX589832:HHX589835 HRT589832:HRT589835 IBP589832:IBP589835 ILL589832:ILL589835 IVH589832:IVH589835 JFD589832:JFD589835 JOZ589832:JOZ589835 JYV589832:JYV589835 KIR589832:KIR589835 KSN589832:KSN589835 LCJ589832:LCJ589835 LMF589832:LMF589835 LWB589832:LWB589835 MFX589832:MFX589835 MPT589832:MPT589835 MZP589832:MZP589835 NJL589832:NJL589835 NTH589832:NTH589835 ODD589832:ODD589835 OMZ589832:OMZ589835 OWV589832:OWV589835 PGR589832:PGR589835 PQN589832:PQN589835 QAJ589832:QAJ589835 QKF589832:QKF589835 QUB589832:QUB589835 RDX589832:RDX589835 RNT589832:RNT589835 RXP589832:RXP589835 SHL589832:SHL589835 SRH589832:SRH589835 TBD589832:TBD589835 TKZ589832:TKZ589835 TUV589832:TUV589835 UER589832:UER589835 UON589832:UON589835 UYJ589832:UYJ589835 VIF589832:VIF589835 VSB589832:VSB589835 WBX589832:WBX589835 WLT589832:WLT589835 WVP589832:WVP589835 H655368:H655371 JD655368:JD655371 SZ655368:SZ655371 ACV655368:ACV655371 AMR655368:AMR655371 AWN655368:AWN655371 BGJ655368:BGJ655371 BQF655368:BQF655371 CAB655368:CAB655371 CJX655368:CJX655371 CTT655368:CTT655371 DDP655368:DDP655371 DNL655368:DNL655371 DXH655368:DXH655371 EHD655368:EHD655371 EQZ655368:EQZ655371 FAV655368:FAV655371 FKR655368:FKR655371 FUN655368:FUN655371 GEJ655368:GEJ655371 GOF655368:GOF655371 GYB655368:GYB655371 HHX655368:HHX655371 HRT655368:HRT655371 IBP655368:IBP655371 ILL655368:ILL655371 IVH655368:IVH655371 JFD655368:JFD655371 JOZ655368:JOZ655371 JYV655368:JYV655371 KIR655368:KIR655371 KSN655368:KSN655371 LCJ655368:LCJ655371 LMF655368:LMF655371 LWB655368:LWB655371 MFX655368:MFX655371 MPT655368:MPT655371 MZP655368:MZP655371 NJL655368:NJL655371 NTH655368:NTH655371 ODD655368:ODD655371 OMZ655368:OMZ655371 OWV655368:OWV655371 PGR655368:PGR655371 PQN655368:PQN655371 QAJ655368:QAJ655371 QKF655368:QKF655371 QUB655368:QUB655371 RDX655368:RDX655371 RNT655368:RNT655371 RXP655368:RXP655371 SHL655368:SHL655371 SRH655368:SRH655371 TBD655368:TBD655371 TKZ655368:TKZ655371 TUV655368:TUV655371 UER655368:UER655371 UON655368:UON655371 UYJ655368:UYJ655371 VIF655368:VIF655371 VSB655368:VSB655371 WBX655368:WBX655371 WLT655368:WLT655371 WVP655368:WVP655371 H720904:H720907 JD720904:JD720907 SZ720904:SZ720907 ACV720904:ACV720907 AMR720904:AMR720907 AWN720904:AWN720907 BGJ720904:BGJ720907 BQF720904:BQF720907 CAB720904:CAB720907 CJX720904:CJX720907 CTT720904:CTT720907 DDP720904:DDP720907 DNL720904:DNL720907 DXH720904:DXH720907 EHD720904:EHD720907 EQZ720904:EQZ720907 FAV720904:FAV720907 FKR720904:FKR720907 FUN720904:FUN720907 GEJ720904:GEJ720907 GOF720904:GOF720907 GYB720904:GYB720907 HHX720904:HHX720907 HRT720904:HRT720907 IBP720904:IBP720907 ILL720904:ILL720907 IVH720904:IVH720907 JFD720904:JFD720907 JOZ720904:JOZ720907 JYV720904:JYV720907 KIR720904:KIR720907 KSN720904:KSN720907 LCJ720904:LCJ720907 LMF720904:LMF720907 LWB720904:LWB720907 MFX720904:MFX720907 MPT720904:MPT720907 MZP720904:MZP720907 NJL720904:NJL720907 NTH720904:NTH720907 ODD720904:ODD720907 OMZ720904:OMZ720907 OWV720904:OWV720907 PGR720904:PGR720907 PQN720904:PQN720907 QAJ720904:QAJ720907 QKF720904:QKF720907 QUB720904:QUB720907 RDX720904:RDX720907 RNT720904:RNT720907 RXP720904:RXP720907 SHL720904:SHL720907 SRH720904:SRH720907 TBD720904:TBD720907 TKZ720904:TKZ720907 TUV720904:TUV720907 UER720904:UER720907 UON720904:UON720907 UYJ720904:UYJ720907 VIF720904:VIF720907 VSB720904:VSB720907 WBX720904:WBX720907 WLT720904:WLT720907 WVP720904:WVP720907 H786440:H786443 JD786440:JD786443 SZ786440:SZ786443 ACV786440:ACV786443 AMR786440:AMR786443 AWN786440:AWN786443 BGJ786440:BGJ786443 BQF786440:BQF786443 CAB786440:CAB786443 CJX786440:CJX786443 CTT786440:CTT786443 DDP786440:DDP786443 DNL786440:DNL786443 DXH786440:DXH786443 EHD786440:EHD786443 EQZ786440:EQZ786443 FAV786440:FAV786443 FKR786440:FKR786443 FUN786440:FUN786443 GEJ786440:GEJ786443 GOF786440:GOF786443 GYB786440:GYB786443 HHX786440:HHX786443 HRT786440:HRT786443 IBP786440:IBP786443 ILL786440:ILL786443 IVH786440:IVH786443 JFD786440:JFD786443 JOZ786440:JOZ786443 JYV786440:JYV786443 KIR786440:KIR786443 KSN786440:KSN786443 LCJ786440:LCJ786443 LMF786440:LMF786443 LWB786440:LWB786443 MFX786440:MFX786443 MPT786440:MPT786443 MZP786440:MZP786443 NJL786440:NJL786443 NTH786440:NTH786443 ODD786440:ODD786443 OMZ786440:OMZ786443 OWV786440:OWV786443 PGR786440:PGR786443 PQN786440:PQN786443 QAJ786440:QAJ786443 QKF786440:QKF786443 QUB786440:QUB786443 RDX786440:RDX786443 RNT786440:RNT786443 RXP786440:RXP786443 SHL786440:SHL786443 SRH786440:SRH786443 TBD786440:TBD786443 TKZ786440:TKZ786443 TUV786440:TUV786443 UER786440:UER786443 UON786440:UON786443 UYJ786440:UYJ786443 VIF786440:VIF786443 VSB786440:VSB786443 WBX786440:WBX786443 WLT786440:WLT786443 WVP786440:WVP786443 H851976:H851979 JD851976:JD851979 SZ851976:SZ851979 ACV851976:ACV851979 AMR851976:AMR851979 AWN851976:AWN851979 BGJ851976:BGJ851979 BQF851976:BQF851979 CAB851976:CAB851979 CJX851976:CJX851979 CTT851976:CTT851979 DDP851976:DDP851979 DNL851976:DNL851979 DXH851976:DXH851979 EHD851976:EHD851979 EQZ851976:EQZ851979 FAV851976:FAV851979 FKR851976:FKR851979 FUN851976:FUN851979 GEJ851976:GEJ851979 GOF851976:GOF851979 GYB851976:GYB851979 HHX851976:HHX851979 HRT851976:HRT851979 IBP851976:IBP851979 ILL851976:ILL851979 IVH851976:IVH851979 JFD851976:JFD851979 JOZ851976:JOZ851979 JYV851976:JYV851979 KIR851976:KIR851979 KSN851976:KSN851979 LCJ851976:LCJ851979 LMF851976:LMF851979 LWB851976:LWB851979 MFX851976:MFX851979 MPT851976:MPT851979 MZP851976:MZP851979 NJL851976:NJL851979 NTH851976:NTH851979 ODD851976:ODD851979 OMZ851976:OMZ851979 OWV851976:OWV851979 PGR851976:PGR851979 PQN851976:PQN851979 QAJ851976:QAJ851979 QKF851976:QKF851979 QUB851976:QUB851979 RDX851976:RDX851979 RNT851976:RNT851979 RXP851976:RXP851979 SHL851976:SHL851979 SRH851976:SRH851979 TBD851976:TBD851979 TKZ851976:TKZ851979 TUV851976:TUV851979 UER851976:UER851979 UON851976:UON851979 UYJ851976:UYJ851979 VIF851976:VIF851979 VSB851976:VSB851979 WBX851976:WBX851979 WLT851976:WLT851979 WVP851976:WVP851979 H917512:H917515 JD917512:JD917515 SZ917512:SZ917515 ACV917512:ACV917515 AMR917512:AMR917515 AWN917512:AWN917515 BGJ917512:BGJ917515 BQF917512:BQF917515 CAB917512:CAB917515 CJX917512:CJX917515 CTT917512:CTT917515 DDP917512:DDP917515 DNL917512:DNL917515 DXH917512:DXH917515 EHD917512:EHD917515 EQZ917512:EQZ917515 FAV917512:FAV917515 FKR917512:FKR917515 FUN917512:FUN917515 GEJ917512:GEJ917515 GOF917512:GOF917515 GYB917512:GYB917515 HHX917512:HHX917515 HRT917512:HRT917515 IBP917512:IBP917515 ILL917512:ILL917515 IVH917512:IVH917515 JFD917512:JFD917515 JOZ917512:JOZ917515 JYV917512:JYV917515 KIR917512:KIR917515 KSN917512:KSN917515 LCJ917512:LCJ917515 LMF917512:LMF917515 LWB917512:LWB917515 MFX917512:MFX917515 MPT917512:MPT917515 MZP917512:MZP917515 NJL917512:NJL917515 NTH917512:NTH917515 ODD917512:ODD917515 OMZ917512:OMZ917515 OWV917512:OWV917515 PGR917512:PGR917515 PQN917512:PQN917515 QAJ917512:QAJ917515 QKF917512:QKF917515 QUB917512:QUB917515 RDX917512:RDX917515 RNT917512:RNT917515 RXP917512:RXP917515 SHL917512:SHL917515 SRH917512:SRH917515 TBD917512:TBD917515 TKZ917512:TKZ917515 TUV917512:TUV917515 UER917512:UER917515 UON917512:UON917515 UYJ917512:UYJ917515 VIF917512:VIF917515 VSB917512:VSB917515 WBX917512:WBX917515 WLT917512:WLT917515 WVP917512:WVP917515 H983048:H983051 JD983048:JD983051 SZ983048:SZ983051 ACV983048:ACV983051 AMR983048:AMR983051 AWN983048:AWN983051 BGJ983048:BGJ983051 BQF983048:BQF983051 CAB983048:CAB983051 CJX983048:CJX983051 CTT983048:CTT983051 DDP983048:DDP983051 DNL983048:DNL983051 DXH983048:DXH983051 EHD983048:EHD983051 EQZ983048:EQZ983051 FAV983048:FAV983051 FKR983048:FKR983051 FUN983048:FUN983051 GEJ983048:GEJ983051 GOF983048:GOF983051 GYB983048:GYB983051 HHX983048:HHX983051 HRT983048:HRT983051 IBP983048:IBP983051 ILL983048:ILL983051 IVH983048:IVH983051 JFD983048:JFD983051 JOZ983048:JOZ983051 JYV983048:JYV983051 KIR983048:KIR983051 KSN983048:KSN983051 LCJ983048:LCJ983051 LMF983048:LMF983051 LWB983048:LWB983051 MFX983048:MFX983051 MPT983048:MPT983051 MZP983048:MZP983051 NJL983048:NJL983051 NTH983048:NTH983051 ODD983048:ODD983051 OMZ983048:OMZ983051 OWV983048:OWV983051 PGR983048:PGR983051 PQN983048:PQN983051 QAJ983048:QAJ983051 QKF983048:QKF983051 QUB983048:QUB983051 RDX983048:RDX983051 RNT983048:RNT983051 RXP983048:RXP983051 SHL983048:SHL983051 SRH983048:SRH983051 TBD983048:TBD983051 TKZ983048:TKZ983051 TUV983048:TUV983051 UER983048:UER983051 UON983048:UON983051 UYJ983048:UYJ983051 VIF983048:VIF983051 VSB983048:VSB983051 WBX983048:WBX983051 WLT983048:WLT983051 WVP983048:WVP983051 M8 JI8 TE8 ADA8 AMW8 AWS8 BGO8 BQK8 CAG8 CKC8 CTY8 DDU8 DNQ8 DXM8 EHI8 ERE8 FBA8 FKW8 FUS8 GEO8 GOK8 GYG8 HIC8 HRY8 IBU8 ILQ8 IVM8 JFI8 JPE8 JZA8 KIW8 KSS8 LCO8 LMK8 LWG8 MGC8 MPY8 MZU8 NJQ8 NTM8 ODI8 ONE8 OXA8 PGW8 PQS8 QAO8 QKK8 QUG8 REC8 RNY8 RXU8 SHQ8 SRM8 TBI8 TLE8 TVA8 UEW8 UOS8 UYO8 VIK8 VSG8 WCC8 WLY8 WVU8 M65544 JI65544 TE65544 ADA65544 AMW65544 AWS65544 BGO65544 BQK65544 CAG65544 CKC65544 CTY65544 DDU65544 DNQ65544 DXM65544 EHI65544 ERE65544 FBA65544 FKW65544 FUS65544 GEO65544 GOK65544 GYG65544 HIC65544 HRY65544 IBU65544 ILQ65544 IVM65544 JFI65544 JPE65544 JZA65544 KIW65544 KSS65544 LCO65544 LMK65544 LWG65544 MGC65544 MPY65544 MZU65544 NJQ65544 NTM65544 ODI65544 ONE65544 OXA65544 PGW65544 PQS65544 QAO65544 QKK65544 QUG65544 REC65544 RNY65544 RXU65544 SHQ65544 SRM65544 TBI65544 TLE65544 TVA65544 UEW65544 UOS65544 UYO65544 VIK65544 VSG65544 WCC65544 WLY65544 WVU65544 M131080 JI131080 TE131080 ADA131080 AMW131080 AWS131080 BGO131080 BQK131080 CAG131080 CKC131080 CTY131080 DDU131080 DNQ131080 DXM131080 EHI131080 ERE131080 FBA131080 FKW131080 FUS131080 GEO131080 GOK131080 GYG131080 HIC131080 HRY131080 IBU131080 ILQ131080 IVM131080 JFI131080 JPE131080 JZA131080 KIW131080 KSS131080 LCO131080 LMK131080 LWG131080 MGC131080 MPY131080 MZU131080 NJQ131080 NTM131080 ODI131080 ONE131080 OXA131080 PGW131080 PQS131080 QAO131080 QKK131080 QUG131080 REC131080 RNY131080 RXU131080 SHQ131080 SRM131080 TBI131080 TLE131080 TVA131080 UEW131080 UOS131080 UYO131080 VIK131080 VSG131080 WCC131080 WLY131080 WVU131080 M196616 JI196616 TE196616 ADA196616 AMW196616 AWS196616 BGO196616 BQK196616 CAG196616 CKC196616 CTY196616 DDU196616 DNQ196616 DXM196616 EHI196616 ERE196616 FBA196616 FKW196616 FUS196616 GEO196616 GOK196616 GYG196616 HIC196616 HRY196616 IBU196616 ILQ196616 IVM196616 JFI196616 JPE196616 JZA196616 KIW196616 KSS196616 LCO196616 LMK196616 LWG196616 MGC196616 MPY196616 MZU196616 NJQ196616 NTM196616 ODI196616 ONE196616 OXA196616 PGW196616 PQS196616 QAO196616 QKK196616 QUG196616 REC196616 RNY196616 RXU196616 SHQ196616 SRM196616 TBI196616 TLE196616 TVA196616 UEW196616 UOS196616 UYO196616 VIK196616 VSG196616 WCC196616 WLY196616 WVU196616 M262152 JI262152 TE262152 ADA262152 AMW262152 AWS262152 BGO262152 BQK262152 CAG262152 CKC262152 CTY262152 DDU262152 DNQ262152 DXM262152 EHI262152 ERE262152 FBA262152 FKW262152 FUS262152 GEO262152 GOK262152 GYG262152 HIC262152 HRY262152 IBU262152 ILQ262152 IVM262152 JFI262152 JPE262152 JZA262152 KIW262152 KSS262152 LCO262152 LMK262152 LWG262152 MGC262152 MPY262152 MZU262152 NJQ262152 NTM262152 ODI262152 ONE262152 OXA262152 PGW262152 PQS262152 QAO262152 QKK262152 QUG262152 REC262152 RNY262152 RXU262152 SHQ262152 SRM262152 TBI262152 TLE262152 TVA262152 UEW262152 UOS262152 UYO262152 VIK262152 VSG262152 WCC262152 WLY262152 WVU262152 M327688 JI327688 TE327688 ADA327688 AMW327688 AWS327688 BGO327688 BQK327688 CAG327688 CKC327688 CTY327688 DDU327688 DNQ327688 DXM327688 EHI327688 ERE327688 FBA327688 FKW327688 FUS327688 GEO327688 GOK327688 GYG327688 HIC327688 HRY327688 IBU327688 ILQ327688 IVM327688 JFI327688 JPE327688 JZA327688 KIW327688 KSS327688 LCO327688 LMK327688 LWG327688 MGC327688 MPY327688 MZU327688 NJQ327688 NTM327688 ODI327688 ONE327688 OXA327688 PGW327688 PQS327688 QAO327688 QKK327688 QUG327688 REC327688 RNY327688 RXU327688 SHQ327688 SRM327688 TBI327688 TLE327688 TVA327688 UEW327688 UOS327688 UYO327688 VIK327688 VSG327688 WCC327688 WLY327688 WVU327688 M393224 JI393224 TE393224 ADA393224 AMW393224 AWS393224 BGO393224 BQK393224 CAG393224 CKC393224 CTY393224 DDU393224 DNQ393224 DXM393224 EHI393224 ERE393224 FBA393224 FKW393224 FUS393224 GEO393224 GOK393224 GYG393224 HIC393224 HRY393224 IBU393224 ILQ393224 IVM393224 JFI393224 JPE393224 JZA393224 KIW393224 KSS393224 LCO393224 LMK393224 LWG393224 MGC393224 MPY393224 MZU393224 NJQ393224 NTM393224 ODI393224 ONE393224 OXA393224 PGW393224 PQS393224 QAO393224 QKK393224 QUG393224 REC393224 RNY393224 RXU393224 SHQ393224 SRM393224 TBI393224 TLE393224 TVA393224 UEW393224 UOS393224 UYO393224 VIK393224 VSG393224 WCC393224 WLY393224 WVU393224 M458760 JI458760 TE458760 ADA458760 AMW458760 AWS458760 BGO458760 BQK458760 CAG458760 CKC458760 CTY458760 DDU458760 DNQ458760 DXM458760 EHI458760 ERE458760 FBA458760 FKW458760 FUS458760 GEO458760 GOK458760 GYG458760 HIC458760 HRY458760 IBU458760 ILQ458760 IVM458760 JFI458760 JPE458760 JZA458760 KIW458760 KSS458760 LCO458760 LMK458760 LWG458760 MGC458760 MPY458760 MZU458760 NJQ458760 NTM458760 ODI458760 ONE458760 OXA458760 PGW458760 PQS458760 QAO458760 QKK458760 QUG458760 REC458760 RNY458760 RXU458760 SHQ458760 SRM458760 TBI458760 TLE458760 TVA458760 UEW458760 UOS458760 UYO458760 VIK458760 VSG458760 WCC458760 WLY458760 WVU458760 M524296 JI524296 TE524296 ADA524296 AMW524296 AWS524296 BGO524296 BQK524296 CAG524296 CKC524296 CTY524296 DDU524296 DNQ524296 DXM524296 EHI524296 ERE524296 FBA524296 FKW524296 FUS524296 GEO524296 GOK524296 GYG524296 HIC524296 HRY524296 IBU524296 ILQ524296 IVM524296 JFI524296 JPE524296 JZA524296 KIW524296 KSS524296 LCO524296 LMK524296 LWG524296 MGC524296 MPY524296 MZU524296 NJQ524296 NTM524296 ODI524296 ONE524296 OXA524296 PGW524296 PQS524296 QAO524296 QKK524296 QUG524296 REC524296 RNY524296 RXU524296 SHQ524296 SRM524296 TBI524296 TLE524296 TVA524296 UEW524296 UOS524296 UYO524296 VIK524296 VSG524296 WCC524296 WLY524296 WVU524296 M589832 JI589832 TE589832 ADA589832 AMW589832 AWS589832 BGO589832 BQK589832 CAG589832 CKC589832 CTY589832 DDU589832 DNQ589832 DXM589832 EHI589832 ERE589832 FBA589832 FKW589832 FUS589832 GEO589832 GOK589832 GYG589832 HIC589832 HRY589832 IBU589832 ILQ589832 IVM589832 JFI589832 JPE589832 JZA589832 KIW589832 KSS589832 LCO589832 LMK589832 LWG589832 MGC589832 MPY589832 MZU589832 NJQ589832 NTM589832 ODI589832 ONE589832 OXA589832 PGW589832 PQS589832 QAO589832 QKK589832 QUG589832 REC589832 RNY589832 RXU589832 SHQ589832 SRM589832 TBI589832 TLE589832 TVA589832 UEW589832 UOS589832 UYO589832 VIK589832 VSG589832 WCC589832 WLY589832 WVU589832 M655368 JI655368 TE655368 ADA655368 AMW655368 AWS655368 BGO655368 BQK655368 CAG655368 CKC655368 CTY655368 DDU655368 DNQ655368 DXM655368 EHI655368 ERE655368 FBA655368 FKW655368 FUS655368 GEO655368 GOK655368 GYG655368 HIC655368 HRY655368 IBU655368 ILQ655368 IVM655368 JFI655368 JPE655368 JZA655368 KIW655368 KSS655368 LCO655368 LMK655368 LWG655368 MGC655368 MPY655368 MZU655368 NJQ655368 NTM655368 ODI655368 ONE655368 OXA655368 PGW655368 PQS655368 QAO655368 QKK655368 QUG655368 REC655368 RNY655368 RXU655368 SHQ655368 SRM655368 TBI655368 TLE655368 TVA655368 UEW655368 UOS655368 UYO655368 VIK655368 VSG655368 WCC655368 WLY655368 WVU655368 M720904 JI720904 TE720904 ADA720904 AMW720904 AWS720904 BGO720904 BQK720904 CAG720904 CKC720904 CTY720904 DDU720904 DNQ720904 DXM720904 EHI720904 ERE720904 FBA720904 FKW720904 FUS720904 GEO720904 GOK720904 GYG720904 HIC720904 HRY720904 IBU720904 ILQ720904 IVM720904 JFI720904 JPE720904 JZA720904 KIW720904 KSS720904 LCO720904 LMK720904 LWG720904 MGC720904 MPY720904 MZU720904 NJQ720904 NTM720904 ODI720904 ONE720904 OXA720904 PGW720904 PQS720904 QAO720904 QKK720904 QUG720904 REC720904 RNY720904 RXU720904 SHQ720904 SRM720904 TBI720904 TLE720904 TVA720904 UEW720904 UOS720904 UYO720904 VIK720904 VSG720904 WCC720904 WLY720904 WVU720904 M786440 JI786440 TE786440 ADA786440 AMW786440 AWS786440 BGO786440 BQK786440 CAG786440 CKC786440 CTY786440 DDU786440 DNQ786440 DXM786440 EHI786440 ERE786440 FBA786440 FKW786440 FUS786440 GEO786440 GOK786440 GYG786440 HIC786440 HRY786440 IBU786440 ILQ786440 IVM786440 JFI786440 JPE786440 JZA786440 KIW786440 KSS786440 LCO786440 LMK786440 LWG786440 MGC786440 MPY786440 MZU786440 NJQ786440 NTM786440 ODI786440 ONE786440 OXA786440 PGW786440 PQS786440 QAO786440 QKK786440 QUG786440 REC786440 RNY786440 RXU786440 SHQ786440 SRM786440 TBI786440 TLE786440 TVA786440 UEW786440 UOS786440 UYO786440 VIK786440 VSG786440 WCC786440 WLY786440 WVU786440 M851976 JI851976 TE851976 ADA851976 AMW851976 AWS851976 BGO851976 BQK851976 CAG851976 CKC851976 CTY851976 DDU851976 DNQ851976 DXM851976 EHI851976 ERE851976 FBA851976 FKW851976 FUS851976 GEO851976 GOK851976 GYG851976 HIC851976 HRY851976 IBU851976 ILQ851976 IVM851976 JFI851976 JPE851976 JZA851976 KIW851976 KSS851976 LCO851976 LMK851976 LWG851976 MGC851976 MPY851976 MZU851976 NJQ851976 NTM851976 ODI851976 ONE851976 OXA851976 PGW851976 PQS851976 QAO851976 QKK851976 QUG851976 REC851976 RNY851976 RXU851976 SHQ851976 SRM851976 TBI851976 TLE851976 TVA851976 UEW851976 UOS851976 UYO851976 VIK851976 VSG851976 WCC851976 WLY851976 WVU851976 M917512 JI917512 TE917512 ADA917512 AMW917512 AWS917512 BGO917512 BQK917512 CAG917512 CKC917512 CTY917512 DDU917512 DNQ917512 DXM917512 EHI917512 ERE917512 FBA917512 FKW917512 FUS917512 GEO917512 GOK917512 GYG917512 HIC917512 HRY917512 IBU917512 ILQ917512 IVM917512 JFI917512 JPE917512 JZA917512 KIW917512 KSS917512 LCO917512 LMK917512 LWG917512 MGC917512 MPY917512 MZU917512 NJQ917512 NTM917512 ODI917512 ONE917512 OXA917512 PGW917512 PQS917512 QAO917512 QKK917512 QUG917512 REC917512 RNY917512 RXU917512 SHQ917512 SRM917512 TBI917512 TLE917512 TVA917512 UEW917512 UOS917512 UYO917512 VIK917512 VSG917512 WCC917512 WLY917512 WVU917512 M983048 JI983048 TE983048 ADA983048 AMW983048 AWS983048 BGO983048 BQK983048 CAG983048 CKC983048 CTY983048 DDU983048 DNQ983048 DXM983048 EHI983048 ERE983048 FBA983048 FKW983048 FUS983048 GEO983048 GOK983048 GYG983048 HIC983048 HRY983048 IBU983048 ILQ983048 IVM983048 JFI983048 JPE983048 JZA983048 KIW983048 KSS983048 LCO983048 LMK983048 LWG983048 MGC983048 MPY983048 MZU983048 NJQ983048 NTM983048 ODI983048 ONE983048 OXA983048 PGW983048 PQS983048 QAO983048 QKK983048 QUG983048 REC983048 RNY983048 RXU983048 SHQ983048 SRM983048 TBI983048 TLE983048 TVA983048 UEW983048 UOS983048 UYO983048 VIK983048 VSG983048 WCC983048 WLY983048 WVU983048 S8:S9 JO8:JO9 TK8:TK9 ADG8:ADG9 ANC8:ANC9 AWY8:AWY9 BGU8:BGU9 BQQ8:BQQ9 CAM8:CAM9 CKI8:CKI9 CUE8:CUE9 DEA8:DEA9 DNW8:DNW9 DXS8:DXS9 EHO8:EHO9 ERK8:ERK9 FBG8:FBG9 FLC8:FLC9 FUY8:FUY9 GEU8:GEU9 GOQ8:GOQ9 GYM8:GYM9 HII8:HII9 HSE8:HSE9 ICA8:ICA9 ILW8:ILW9 IVS8:IVS9 JFO8:JFO9 JPK8:JPK9 JZG8:JZG9 KJC8:KJC9 KSY8:KSY9 LCU8:LCU9 LMQ8:LMQ9 LWM8:LWM9 MGI8:MGI9 MQE8:MQE9 NAA8:NAA9 NJW8:NJW9 NTS8:NTS9 ODO8:ODO9 ONK8:ONK9 OXG8:OXG9 PHC8:PHC9 PQY8:PQY9 QAU8:QAU9 QKQ8:QKQ9 QUM8:QUM9 REI8:REI9 ROE8:ROE9 RYA8:RYA9 SHW8:SHW9 SRS8:SRS9 TBO8:TBO9 TLK8:TLK9 TVG8:TVG9 UFC8:UFC9 UOY8:UOY9 UYU8:UYU9 VIQ8:VIQ9 VSM8:VSM9 WCI8:WCI9 WME8:WME9 WWA8:WWA9 S65544:S65545 JO65544:JO65545 TK65544:TK65545 ADG65544:ADG65545 ANC65544:ANC65545 AWY65544:AWY65545 BGU65544:BGU65545 BQQ65544:BQQ65545 CAM65544:CAM65545 CKI65544:CKI65545 CUE65544:CUE65545 DEA65544:DEA65545 DNW65544:DNW65545 DXS65544:DXS65545 EHO65544:EHO65545 ERK65544:ERK65545 FBG65544:FBG65545 FLC65544:FLC65545 FUY65544:FUY65545 GEU65544:GEU65545 GOQ65544:GOQ65545 GYM65544:GYM65545 HII65544:HII65545 HSE65544:HSE65545 ICA65544:ICA65545 ILW65544:ILW65545 IVS65544:IVS65545 JFO65544:JFO65545 JPK65544:JPK65545 JZG65544:JZG65545 KJC65544:KJC65545 KSY65544:KSY65545 LCU65544:LCU65545 LMQ65544:LMQ65545 LWM65544:LWM65545 MGI65544:MGI65545 MQE65544:MQE65545 NAA65544:NAA65545 NJW65544:NJW65545 NTS65544:NTS65545 ODO65544:ODO65545 ONK65544:ONK65545 OXG65544:OXG65545 PHC65544:PHC65545 PQY65544:PQY65545 QAU65544:QAU65545 QKQ65544:QKQ65545 QUM65544:QUM65545 REI65544:REI65545 ROE65544:ROE65545 RYA65544:RYA65545 SHW65544:SHW65545 SRS65544:SRS65545 TBO65544:TBO65545 TLK65544:TLK65545 TVG65544:TVG65545 UFC65544:UFC65545 UOY65544:UOY65545 UYU65544:UYU65545 VIQ65544:VIQ65545 VSM65544:VSM65545 WCI65544:WCI65545 WME65544:WME65545 WWA65544:WWA65545 S131080:S131081 JO131080:JO131081 TK131080:TK131081 ADG131080:ADG131081 ANC131080:ANC131081 AWY131080:AWY131081 BGU131080:BGU131081 BQQ131080:BQQ131081 CAM131080:CAM131081 CKI131080:CKI131081 CUE131080:CUE131081 DEA131080:DEA131081 DNW131080:DNW131081 DXS131080:DXS131081 EHO131080:EHO131081 ERK131080:ERK131081 FBG131080:FBG131081 FLC131080:FLC131081 FUY131080:FUY131081 GEU131080:GEU131081 GOQ131080:GOQ131081 GYM131080:GYM131081 HII131080:HII131081 HSE131080:HSE131081 ICA131080:ICA131081 ILW131080:ILW131081 IVS131080:IVS131081 JFO131080:JFO131081 JPK131080:JPK131081 JZG131080:JZG131081 KJC131080:KJC131081 KSY131080:KSY131081 LCU131080:LCU131081 LMQ131080:LMQ131081 LWM131080:LWM131081 MGI131080:MGI131081 MQE131080:MQE131081 NAA131080:NAA131081 NJW131080:NJW131081 NTS131080:NTS131081 ODO131080:ODO131081 ONK131080:ONK131081 OXG131080:OXG131081 PHC131080:PHC131081 PQY131080:PQY131081 QAU131080:QAU131081 QKQ131080:QKQ131081 QUM131080:QUM131081 REI131080:REI131081 ROE131080:ROE131081 RYA131080:RYA131081 SHW131080:SHW131081 SRS131080:SRS131081 TBO131080:TBO131081 TLK131080:TLK131081 TVG131080:TVG131081 UFC131080:UFC131081 UOY131080:UOY131081 UYU131080:UYU131081 VIQ131080:VIQ131081 VSM131080:VSM131081 WCI131080:WCI131081 WME131080:WME131081 WWA131080:WWA131081 S196616:S196617 JO196616:JO196617 TK196616:TK196617 ADG196616:ADG196617 ANC196616:ANC196617 AWY196616:AWY196617 BGU196616:BGU196617 BQQ196616:BQQ196617 CAM196616:CAM196617 CKI196616:CKI196617 CUE196616:CUE196617 DEA196616:DEA196617 DNW196616:DNW196617 DXS196616:DXS196617 EHO196616:EHO196617 ERK196616:ERK196617 FBG196616:FBG196617 FLC196616:FLC196617 FUY196616:FUY196617 GEU196616:GEU196617 GOQ196616:GOQ196617 GYM196616:GYM196617 HII196616:HII196617 HSE196616:HSE196617 ICA196616:ICA196617 ILW196616:ILW196617 IVS196616:IVS196617 JFO196616:JFO196617 JPK196616:JPK196617 JZG196616:JZG196617 KJC196616:KJC196617 KSY196616:KSY196617 LCU196616:LCU196617 LMQ196616:LMQ196617 LWM196616:LWM196617 MGI196616:MGI196617 MQE196616:MQE196617 NAA196616:NAA196617 NJW196616:NJW196617 NTS196616:NTS196617 ODO196616:ODO196617 ONK196616:ONK196617 OXG196616:OXG196617 PHC196616:PHC196617 PQY196616:PQY196617 QAU196616:QAU196617 QKQ196616:QKQ196617 QUM196616:QUM196617 REI196616:REI196617 ROE196616:ROE196617 RYA196616:RYA196617 SHW196616:SHW196617 SRS196616:SRS196617 TBO196616:TBO196617 TLK196616:TLK196617 TVG196616:TVG196617 UFC196616:UFC196617 UOY196616:UOY196617 UYU196616:UYU196617 VIQ196616:VIQ196617 VSM196616:VSM196617 WCI196616:WCI196617 WME196616:WME196617 WWA196616:WWA196617 S262152:S262153 JO262152:JO262153 TK262152:TK262153 ADG262152:ADG262153 ANC262152:ANC262153 AWY262152:AWY262153 BGU262152:BGU262153 BQQ262152:BQQ262153 CAM262152:CAM262153 CKI262152:CKI262153 CUE262152:CUE262153 DEA262152:DEA262153 DNW262152:DNW262153 DXS262152:DXS262153 EHO262152:EHO262153 ERK262152:ERK262153 FBG262152:FBG262153 FLC262152:FLC262153 FUY262152:FUY262153 GEU262152:GEU262153 GOQ262152:GOQ262153 GYM262152:GYM262153 HII262152:HII262153 HSE262152:HSE262153 ICA262152:ICA262153 ILW262152:ILW262153 IVS262152:IVS262153 JFO262152:JFO262153 JPK262152:JPK262153 JZG262152:JZG262153 KJC262152:KJC262153 KSY262152:KSY262153 LCU262152:LCU262153 LMQ262152:LMQ262153 LWM262152:LWM262153 MGI262152:MGI262153 MQE262152:MQE262153 NAA262152:NAA262153 NJW262152:NJW262153 NTS262152:NTS262153 ODO262152:ODO262153 ONK262152:ONK262153 OXG262152:OXG262153 PHC262152:PHC262153 PQY262152:PQY262153 QAU262152:QAU262153 QKQ262152:QKQ262153 QUM262152:QUM262153 REI262152:REI262153 ROE262152:ROE262153 RYA262152:RYA262153 SHW262152:SHW262153 SRS262152:SRS262153 TBO262152:TBO262153 TLK262152:TLK262153 TVG262152:TVG262153 UFC262152:UFC262153 UOY262152:UOY262153 UYU262152:UYU262153 VIQ262152:VIQ262153 VSM262152:VSM262153 WCI262152:WCI262153 WME262152:WME262153 WWA262152:WWA262153 S327688:S327689 JO327688:JO327689 TK327688:TK327689 ADG327688:ADG327689 ANC327688:ANC327689 AWY327688:AWY327689 BGU327688:BGU327689 BQQ327688:BQQ327689 CAM327688:CAM327689 CKI327688:CKI327689 CUE327688:CUE327689 DEA327688:DEA327689 DNW327688:DNW327689 DXS327688:DXS327689 EHO327688:EHO327689 ERK327688:ERK327689 FBG327688:FBG327689 FLC327688:FLC327689 FUY327688:FUY327689 GEU327688:GEU327689 GOQ327688:GOQ327689 GYM327688:GYM327689 HII327688:HII327689 HSE327688:HSE327689 ICA327688:ICA327689 ILW327688:ILW327689 IVS327688:IVS327689 JFO327688:JFO327689 JPK327688:JPK327689 JZG327688:JZG327689 KJC327688:KJC327689 KSY327688:KSY327689 LCU327688:LCU327689 LMQ327688:LMQ327689 LWM327688:LWM327689 MGI327688:MGI327689 MQE327688:MQE327689 NAA327688:NAA327689 NJW327688:NJW327689 NTS327688:NTS327689 ODO327688:ODO327689 ONK327688:ONK327689 OXG327688:OXG327689 PHC327688:PHC327689 PQY327688:PQY327689 QAU327688:QAU327689 QKQ327688:QKQ327689 QUM327688:QUM327689 REI327688:REI327689 ROE327688:ROE327689 RYA327688:RYA327689 SHW327688:SHW327689 SRS327688:SRS327689 TBO327688:TBO327689 TLK327688:TLK327689 TVG327688:TVG327689 UFC327688:UFC327689 UOY327688:UOY327689 UYU327688:UYU327689 VIQ327688:VIQ327689 VSM327688:VSM327689 WCI327688:WCI327689 WME327688:WME327689 WWA327688:WWA327689 S393224:S393225 JO393224:JO393225 TK393224:TK393225 ADG393224:ADG393225 ANC393224:ANC393225 AWY393224:AWY393225 BGU393224:BGU393225 BQQ393224:BQQ393225 CAM393224:CAM393225 CKI393224:CKI393225 CUE393224:CUE393225 DEA393224:DEA393225 DNW393224:DNW393225 DXS393224:DXS393225 EHO393224:EHO393225 ERK393224:ERK393225 FBG393224:FBG393225 FLC393224:FLC393225 FUY393224:FUY393225 GEU393224:GEU393225 GOQ393224:GOQ393225 GYM393224:GYM393225 HII393224:HII393225 HSE393224:HSE393225 ICA393224:ICA393225 ILW393224:ILW393225 IVS393224:IVS393225 JFO393224:JFO393225 JPK393224:JPK393225 JZG393224:JZG393225 KJC393224:KJC393225 KSY393224:KSY393225 LCU393224:LCU393225 LMQ393224:LMQ393225 LWM393224:LWM393225 MGI393224:MGI393225 MQE393224:MQE393225 NAA393224:NAA393225 NJW393224:NJW393225 NTS393224:NTS393225 ODO393224:ODO393225 ONK393224:ONK393225 OXG393224:OXG393225 PHC393224:PHC393225 PQY393224:PQY393225 QAU393224:QAU393225 QKQ393224:QKQ393225 QUM393224:QUM393225 REI393224:REI393225 ROE393224:ROE393225 RYA393224:RYA393225 SHW393224:SHW393225 SRS393224:SRS393225 TBO393224:TBO393225 TLK393224:TLK393225 TVG393224:TVG393225 UFC393224:UFC393225 UOY393224:UOY393225 UYU393224:UYU393225 VIQ393224:VIQ393225 VSM393224:VSM393225 WCI393224:WCI393225 WME393224:WME393225 WWA393224:WWA393225 S458760:S458761 JO458760:JO458761 TK458760:TK458761 ADG458760:ADG458761 ANC458760:ANC458761 AWY458760:AWY458761 BGU458760:BGU458761 BQQ458760:BQQ458761 CAM458760:CAM458761 CKI458760:CKI458761 CUE458760:CUE458761 DEA458760:DEA458761 DNW458760:DNW458761 DXS458760:DXS458761 EHO458760:EHO458761 ERK458760:ERK458761 FBG458760:FBG458761 FLC458760:FLC458761 FUY458760:FUY458761 GEU458760:GEU458761 GOQ458760:GOQ458761 GYM458760:GYM458761 HII458760:HII458761 HSE458760:HSE458761 ICA458760:ICA458761 ILW458760:ILW458761 IVS458760:IVS458761 JFO458760:JFO458761 JPK458760:JPK458761 JZG458760:JZG458761 KJC458760:KJC458761 KSY458760:KSY458761 LCU458760:LCU458761 LMQ458760:LMQ458761 LWM458760:LWM458761 MGI458760:MGI458761 MQE458760:MQE458761 NAA458760:NAA458761 NJW458760:NJW458761 NTS458760:NTS458761 ODO458760:ODO458761 ONK458760:ONK458761 OXG458760:OXG458761 PHC458760:PHC458761 PQY458760:PQY458761 QAU458760:QAU458761 QKQ458760:QKQ458761 QUM458760:QUM458761 REI458760:REI458761 ROE458760:ROE458761 RYA458760:RYA458761 SHW458760:SHW458761 SRS458760:SRS458761 TBO458760:TBO458761 TLK458760:TLK458761 TVG458760:TVG458761 UFC458760:UFC458761 UOY458760:UOY458761 UYU458760:UYU458761 VIQ458760:VIQ458761 VSM458760:VSM458761 WCI458760:WCI458761 WME458760:WME458761 WWA458760:WWA458761 S524296:S524297 JO524296:JO524297 TK524296:TK524297 ADG524296:ADG524297 ANC524296:ANC524297 AWY524296:AWY524297 BGU524296:BGU524297 BQQ524296:BQQ524297 CAM524296:CAM524297 CKI524296:CKI524297 CUE524296:CUE524297 DEA524296:DEA524297 DNW524296:DNW524297 DXS524296:DXS524297 EHO524296:EHO524297 ERK524296:ERK524297 FBG524296:FBG524297 FLC524296:FLC524297 FUY524296:FUY524297 GEU524296:GEU524297 GOQ524296:GOQ524297 GYM524296:GYM524297 HII524296:HII524297 HSE524296:HSE524297 ICA524296:ICA524297 ILW524296:ILW524297 IVS524296:IVS524297 JFO524296:JFO524297 JPK524296:JPK524297 JZG524296:JZG524297 KJC524296:KJC524297 KSY524296:KSY524297 LCU524296:LCU524297 LMQ524296:LMQ524297 LWM524296:LWM524297 MGI524296:MGI524297 MQE524296:MQE524297 NAA524296:NAA524297 NJW524296:NJW524297 NTS524296:NTS524297 ODO524296:ODO524297 ONK524296:ONK524297 OXG524296:OXG524297 PHC524296:PHC524297 PQY524296:PQY524297 QAU524296:QAU524297 QKQ524296:QKQ524297 QUM524296:QUM524297 REI524296:REI524297 ROE524296:ROE524297 RYA524296:RYA524297 SHW524296:SHW524297 SRS524296:SRS524297 TBO524296:TBO524297 TLK524296:TLK524297 TVG524296:TVG524297 UFC524296:UFC524297 UOY524296:UOY524297 UYU524296:UYU524297 VIQ524296:VIQ524297 VSM524296:VSM524297 WCI524296:WCI524297 WME524296:WME524297 WWA524296:WWA524297 S589832:S589833 JO589832:JO589833 TK589832:TK589833 ADG589832:ADG589833 ANC589832:ANC589833 AWY589832:AWY589833 BGU589832:BGU589833 BQQ589832:BQQ589833 CAM589832:CAM589833 CKI589832:CKI589833 CUE589832:CUE589833 DEA589832:DEA589833 DNW589832:DNW589833 DXS589832:DXS589833 EHO589832:EHO589833 ERK589832:ERK589833 FBG589832:FBG589833 FLC589832:FLC589833 FUY589832:FUY589833 GEU589832:GEU589833 GOQ589832:GOQ589833 GYM589832:GYM589833 HII589832:HII589833 HSE589832:HSE589833 ICA589832:ICA589833 ILW589832:ILW589833 IVS589832:IVS589833 JFO589832:JFO589833 JPK589832:JPK589833 JZG589832:JZG589833 KJC589832:KJC589833 KSY589832:KSY589833 LCU589832:LCU589833 LMQ589832:LMQ589833 LWM589832:LWM589833 MGI589832:MGI589833 MQE589832:MQE589833 NAA589832:NAA589833 NJW589832:NJW589833 NTS589832:NTS589833 ODO589832:ODO589833 ONK589832:ONK589833 OXG589832:OXG589833 PHC589832:PHC589833 PQY589832:PQY589833 QAU589832:QAU589833 QKQ589832:QKQ589833 QUM589832:QUM589833 REI589832:REI589833 ROE589832:ROE589833 RYA589832:RYA589833 SHW589832:SHW589833 SRS589832:SRS589833 TBO589832:TBO589833 TLK589832:TLK589833 TVG589832:TVG589833 UFC589832:UFC589833 UOY589832:UOY589833 UYU589832:UYU589833 VIQ589832:VIQ589833 VSM589832:VSM589833 WCI589832:WCI589833 WME589832:WME589833 WWA589832:WWA589833 S655368:S655369 JO655368:JO655369 TK655368:TK655369 ADG655368:ADG655369 ANC655368:ANC655369 AWY655368:AWY655369 BGU655368:BGU655369 BQQ655368:BQQ655369 CAM655368:CAM655369 CKI655368:CKI655369 CUE655368:CUE655369 DEA655368:DEA655369 DNW655368:DNW655369 DXS655368:DXS655369 EHO655368:EHO655369 ERK655368:ERK655369 FBG655368:FBG655369 FLC655368:FLC655369 FUY655368:FUY655369 GEU655368:GEU655369 GOQ655368:GOQ655369 GYM655368:GYM655369 HII655368:HII655369 HSE655368:HSE655369 ICA655368:ICA655369 ILW655368:ILW655369 IVS655368:IVS655369 JFO655368:JFO655369 JPK655368:JPK655369 JZG655368:JZG655369 KJC655368:KJC655369 KSY655368:KSY655369 LCU655368:LCU655369 LMQ655368:LMQ655369 LWM655368:LWM655369 MGI655368:MGI655369 MQE655368:MQE655369 NAA655368:NAA655369 NJW655368:NJW655369 NTS655368:NTS655369 ODO655368:ODO655369 ONK655368:ONK655369 OXG655368:OXG655369 PHC655368:PHC655369 PQY655368:PQY655369 QAU655368:QAU655369 QKQ655368:QKQ655369 QUM655368:QUM655369 REI655368:REI655369 ROE655368:ROE655369 RYA655368:RYA655369 SHW655368:SHW655369 SRS655368:SRS655369 TBO655368:TBO655369 TLK655368:TLK655369 TVG655368:TVG655369 UFC655368:UFC655369 UOY655368:UOY655369 UYU655368:UYU655369 VIQ655368:VIQ655369 VSM655368:VSM655369 WCI655368:WCI655369 WME655368:WME655369 WWA655368:WWA655369 S720904:S720905 JO720904:JO720905 TK720904:TK720905 ADG720904:ADG720905 ANC720904:ANC720905 AWY720904:AWY720905 BGU720904:BGU720905 BQQ720904:BQQ720905 CAM720904:CAM720905 CKI720904:CKI720905 CUE720904:CUE720905 DEA720904:DEA720905 DNW720904:DNW720905 DXS720904:DXS720905 EHO720904:EHO720905 ERK720904:ERK720905 FBG720904:FBG720905 FLC720904:FLC720905 FUY720904:FUY720905 GEU720904:GEU720905 GOQ720904:GOQ720905 GYM720904:GYM720905 HII720904:HII720905 HSE720904:HSE720905 ICA720904:ICA720905 ILW720904:ILW720905 IVS720904:IVS720905 JFO720904:JFO720905 JPK720904:JPK720905 JZG720904:JZG720905 KJC720904:KJC720905 KSY720904:KSY720905 LCU720904:LCU720905 LMQ720904:LMQ720905 LWM720904:LWM720905 MGI720904:MGI720905 MQE720904:MQE720905 NAA720904:NAA720905 NJW720904:NJW720905 NTS720904:NTS720905 ODO720904:ODO720905 ONK720904:ONK720905 OXG720904:OXG720905 PHC720904:PHC720905 PQY720904:PQY720905 QAU720904:QAU720905 QKQ720904:QKQ720905 QUM720904:QUM720905 REI720904:REI720905 ROE720904:ROE720905 RYA720904:RYA720905 SHW720904:SHW720905 SRS720904:SRS720905 TBO720904:TBO720905 TLK720904:TLK720905 TVG720904:TVG720905 UFC720904:UFC720905 UOY720904:UOY720905 UYU720904:UYU720905 VIQ720904:VIQ720905 VSM720904:VSM720905 WCI720904:WCI720905 WME720904:WME720905 WWA720904:WWA720905 S786440:S786441 JO786440:JO786441 TK786440:TK786441 ADG786440:ADG786441 ANC786440:ANC786441 AWY786440:AWY786441 BGU786440:BGU786441 BQQ786440:BQQ786441 CAM786440:CAM786441 CKI786440:CKI786441 CUE786440:CUE786441 DEA786440:DEA786441 DNW786440:DNW786441 DXS786440:DXS786441 EHO786440:EHO786441 ERK786440:ERK786441 FBG786440:FBG786441 FLC786440:FLC786441 FUY786440:FUY786441 GEU786440:GEU786441 GOQ786440:GOQ786441 GYM786440:GYM786441 HII786440:HII786441 HSE786440:HSE786441 ICA786440:ICA786441 ILW786440:ILW786441 IVS786440:IVS786441 JFO786440:JFO786441 JPK786440:JPK786441 JZG786440:JZG786441 KJC786440:KJC786441 KSY786440:KSY786441 LCU786440:LCU786441 LMQ786440:LMQ786441 LWM786440:LWM786441 MGI786440:MGI786441 MQE786440:MQE786441 NAA786440:NAA786441 NJW786440:NJW786441 NTS786440:NTS786441 ODO786440:ODO786441 ONK786440:ONK786441 OXG786440:OXG786441 PHC786440:PHC786441 PQY786440:PQY786441 QAU786440:QAU786441 QKQ786440:QKQ786441 QUM786440:QUM786441 REI786440:REI786441 ROE786440:ROE786441 RYA786440:RYA786441 SHW786440:SHW786441 SRS786440:SRS786441 TBO786440:TBO786441 TLK786440:TLK786441 TVG786440:TVG786441 UFC786440:UFC786441 UOY786440:UOY786441 UYU786440:UYU786441 VIQ786440:VIQ786441 VSM786440:VSM786441 WCI786440:WCI786441 WME786440:WME786441 WWA786440:WWA786441 S851976:S851977 JO851976:JO851977 TK851976:TK851977 ADG851976:ADG851977 ANC851976:ANC851977 AWY851976:AWY851977 BGU851976:BGU851977 BQQ851976:BQQ851977 CAM851976:CAM851977 CKI851976:CKI851977 CUE851976:CUE851977 DEA851976:DEA851977 DNW851976:DNW851977 DXS851976:DXS851977 EHO851976:EHO851977 ERK851976:ERK851977 FBG851976:FBG851977 FLC851976:FLC851977 FUY851976:FUY851977 GEU851976:GEU851977 GOQ851976:GOQ851977 GYM851976:GYM851977 HII851976:HII851977 HSE851976:HSE851977 ICA851976:ICA851977 ILW851976:ILW851977 IVS851976:IVS851977 JFO851976:JFO851977 JPK851976:JPK851977 JZG851976:JZG851977 KJC851976:KJC851977 KSY851976:KSY851977 LCU851976:LCU851977 LMQ851976:LMQ851977 LWM851976:LWM851977 MGI851976:MGI851977 MQE851976:MQE851977 NAA851976:NAA851977 NJW851976:NJW851977 NTS851976:NTS851977 ODO851976:ODO851977 ONK851976:ONK851977 OXG851976:OXG851977 PHC851976:PHC851977 PQY851976:PQY851977 QAU851976:QAU851977 QKQ851976:QKQ851977 QUM851976:QUM851977 REI851976:REI851977 ROE851976:ROE851977 RYA851976:RYA851977 SHW851976:SHW851977 SRS851976:SRS851977 TBO851976:TBO851977 TLK851976:TLK851977 TVG851976:TVG851977 UFC851976:UFC851977 UOY851976:UOY851977 UYU851976:UYU851977 VIQ851976:VIQ851977 VSM851976:VSM851977 WCI851976:WCI851977 WME851976:WME851977 WWA851976:WWA851977 S917512:S917513 JO917512:JO917513 TK917512:TK917513 ADG917512:ADG917513 ANC917512:ANC917513 AWY917512:AWY917513 BGU917512:BGU917513 BQQ917512:BQQ917513 CAM917512:CAM917513 CKI917512:CKI917513 CUE917512:CUE917513 DEA917512:DEA917513 DNW917512:DNW917513 DXS917512:DXS917513 EHO917512:EHO917513 ERK917512:ERK917513 FBG917512:FBG917513 FLC917512:FLC917513 FUY917512:FUY917513 GEU917512:GEU917513 GOQ917512:GOQ917513 GYM917512:GYM917513 HII917512:HII917513 HSE917512:HSE917513 ICA917512:ICA917513 ILW917512:ILW917513 IVS917512:IVS917513 JFO917512:JFO917513 JPK917512:JPK917513 JZG917512:JZG917513 KJC917512:KJC917513 KSY917512:KSY917513 LCU917512:LCU917513 LMQ917512:LMQ917513 LWM917512:LWM917513 MGI917512:MGI917513 MQE917512:MQE917513 NAA917512:NAA917513 NJW917512:NJW917513 NTS917512:NTS917513 ODO917512:ODO917513 ONK917512:ONK917513 OXG917512:OXG917513 PHC917512:PHC917513 PQY917512:PQY917513 QAU917512:QAU917513 QKQ917512:QKQ917513 QUM917512:QUM917513 REI917512:REI917513 ROE917512:ROE917513 RYA917512:RYA917513 SHW917512:SHW917513 SRS917512:SRS917513 TBO917512:TBO917513 TLK917512:TLK917513 TVG917512:TVG917513 UFC917512:UFC917513 UOY917512:UOY917513 UYU917512:UYU917513 VIQ917512:VIQ917513 VSM917512:VSM917513 WCI917512:WCI917513 WME917512:WME917513 WWA917512:WWA917513 S983048:S983049 JO983048:JO983049 TK983048:TK983049 ADG983048:ADG983049 ANC983048:ANC983049 AWY983048:AWY983049 BGU983048:BGU983049 BQQ983048:BQQ983049 CAM983048:CAM983049 CKI983048:CKI983049 CUE983048:CUE983049 DEA983048:DEA983049 DNW983048:DNW983049 DXS983048:DXS983049 EHO983048:EHO983049 ERK983048:ERK983049 FBG983048:FBG983049 FLC983048:FLC983049 FUY983048:FUY983049 GEU983048:GEU983049 GOQ983048:GOQ983049 GYM983048:GYM983049 HII983048:HII983049 HSE983048:HSE983049 ICA983048:ICA983049 ILW983048:ILW983049 IVS983048:IVS983049 JFO983048:JFO983049 JPK983048:JPK983049 JZG983048:JZG983049 KJC983048:KJC983049 KSY983048:KSY983049 LCU983048:LCU983049 LMQ983048:LMQ983049 LWM983048:LWM983049 MGI983048:MGI983049 MQE983048:MQE983049 NAA983048:NAA983049 NJW983048:NJW983049 NTS983048:NTS983049 ODO983048:ODO983049 ONK983048:ONK983049 OXG983048:OXG983049 PHC983048:PHC983049 PQY983048:PQY983049 QAU983048:QAU983049 QKQ983048:QKQ983049 QUM983048:QUM983049 REI983048:REI983049 ROE983048:ROE983049 RYA983048:RYA983049 SHW983048:SHW983049 SRS983048:SRS983049 TBO983048:TBO983049 TLK983048:TLK983049 TVG983048:TVG983049 UFC983048:UFC983049 UOY983048:UOY983049 UYU983048:UYU983049 VIQ983048:VIQ983049 VSM983048:VSM983049 WCI983048:WCI983049 WME983048:WME983049 WWA983048:WWA983049 AD17:AD19 JZ17:JZ19 TV17:TV19 ADR17:ADR19 ANN17:ANN19 AXJ17:AXJ19 BHF17:BHF19 BRB17:BRB19 CAX17:CAX19 CKT17:CKT19 CUP17:CUP19 DEL17:DEL19 DOH17:DOH19 DYD17:DYD19 EHZ17:EHZ19 ERV17:ERV19 FBR17:FBR19 FLN17:FLN19 FVJ17:FVJ19 GFF17:GFF19 GPB17:GPB19 GYX17:GYX19 HIT17:HIT19 HSP17:HSP19 ICL17:ICL19 IMH17:IMH19 IWD17:IWD19 JFZ17:JFZ19 JPV17:JPV19 JZR17:JZR19 KJN17:KJN19 KTJ17:KTJ19 LDF17:LDF19 LNB17:LNB19 LWX17:LWX19 MGT17:MGT19 MQP17:MQP19 NAL17:NAL19 NKH17:NKH19 NUD17:NUD19 ODZ17:ODZ19 ONV17:ONV19 OXR17:OXR19 PHN17:PHN19 PRJ17:PRJ19 QBF17:QBF19 QLB17:QLB19 QUX17:QUX19 RET17:RET19 ROP17:ROP19 RYL17:RYL19 SIH17:SIH19 SSD17:SSD19 TBZ17:TBZ19 TLV17:TLV19 TVR17:TVR19 UFN17:UFN19 UPJ17:UPJ19 UZF17:UZF19 VJB17:VJB19 VSX17:VSX19 WCT17:WCT19 WMP17:WMP19 WWL17:WWL19 AD65553:AD65555 JZ65553:JZ65555 TV65553:TV65555 ADR65553:ADR65555 ANN65553:ANN65555 AXJ65553:AXJ65555 BHF65553:BHF65555 BRB65553:BRB65555 CAX65553:CAX65555 CKT65553:CKT65555 CUP65553:CUP65555 DEL65553:DEL65555 DOH65553:DOH65555 DYD65553:DYD65555 EHZ65553:EHZ65555 ERV65553:ERV65555 FBR65553:FBR65555 FLN65553:FLN65555 FVJ65553:FVJ65555 GFF65553:GFF65555 GPB65553:GPB65555 GYX65553:GYX65555 HIT65553:HIT65555 HSP65553:HSP65555 ICL65553:ICL65555 IMH65553:IMH65555 IWD65553:IWD65555 JFZ65553:JFZ65555 JPV65553:JPV65555 JZR65553:JZR65555 KJN65553:KJN65555 KTJ65553:KTJ65555 LDF65553:LDF65555 LNB65553:LNB65555 LWX65553:LWX65555 MGT65553:MGT65555 MQP65553:MQP65555 NAL65553:NAL65555 NKH65553:NKH65555 NUD65553:NUD65555 ODZ65553:ODZ65555 ONV65553:ONV65555 OXR65553:OXR65555 PHN65553:PHN65555 PRJ65553:PRJ65555 QBF65553:QBF65555 QLB65553:QLB65555 QUX65553:QUX65555 RET65553:RET65555 ROP65553:ROP65555 RYL65553:RYL65555 SIH65553:SIH65555 SSD65553:SSD65555 TBZ65553:TBZ65555 TLV65553:TLV65555 TVR65553:TVR65555 UFN65553:UFN65555 UPJ65553:UPJ65555 UZF65553:UZF65555 VJB65553:VJB65555 VSX65553:VSX65555 WCT65553:WCT65555 WMP65553:WMP65555 WWL65553:WWL65555 AD131089:AD131091 JZ131089:JZ131091 TV131089:TV131091 ADR131089:ADR131091 ANN131089:ANN131091 AXJ131089:AXJ131091 BHF131089:BHF131091 BRB131089:BRB131091 CAX131089:CAX131091 CKT131089:CKT131091 CUP131089:CUP131091 DEL131089:DEL131091 DOH131089:DOH131091 DYD131089:DYD131091 EHZ131089:EHZ131091 ERV131089:ERV131091 FBR131089:FBR131091 FLN131089:FLN131091 FVJ131089:FVJ131091 GFF131089:GFF131091 GPB131089:GPB131091 GYX131089:GYX131091 HIT131089:HIT131091 HSP131089:HSP131091 ICL131089:ICL131091 IMH131089:IMH131091 IWD131089:IWD131091 JFZ131089:JFZ131091 JPV131089:JPV131091 JZR131089:JZR131091 KJN131089:KJN131091 KTJ131089:KTJ131091 LDF131089:LDF131091 LNB131089:LNB131091 LWX131089:LWX131091 MGT131089:MGT131091 MQP131089:MQP131091 NAL131089:NAL131091 NKH131089:NKH131091 NUD131089:NUD131091 ODZ131089:ODZ131091 ONV131089:ONV131091 OXR131089:OXR131091 PHN131089:PHN131091 PRJ131089:PRJ131091 QBF131089:QBF131091 QLB131089:QLB131091 QUX131089:QUX131091 RET131089:RET131091 ROP131089:ROP131091 RYL131089:RYL131091 SIH131089:SIH131091 SSD131089:SSD131091 TBZ131089:TBZ131091 TLV131089:TLV131091 TVR131089:TVR131091 UFN131089:UFN131091 UPJ131089:UPJ131091 UZF131089:UZF131091 VJB131089:VJB131091 VSX131089:VSX131091 WCT131089:WCT131091 WMP131089:WMP131091 WWL131089:WWL131091 AD196625:AD196627 JZ196625:JZ196627 TV196625:TV196627 ADR196625:ADR196627 ANN196625:ANN196627 AXJ196625:AXJ196627 BHF196625:BHF196627 BRB196625:BRB196627 CAX196625:CAX196627 CKT196625:CKT196627 CUP196625:CUP196627 DEL196625:DEL196627 DOH196625:DOH196627 DYD196625:DYD196627 EHZ196625:EHZ196627 ERV196625:ERV196627 FBR196625:FBR196627 FLN196625:FLN196627 FVJ196625:FVJ196627 GFF196625:GFF196627 GPB196625:GPB196627 GYX196625:GYX196627 HIT196625:HIT196627 HSP196625:HSP196627 ICL196625:ICL196627 IMH196625:IMH196627 IWD196625:IWD196627 JFZ196625:JFZ196627 JPV196625:JPV196627 JZR196625:JZR196627 KJN196625:KJN196627 KTJ196625:KTJ196627 LDF196625:LDF196627 LNB196625:LNB196627 LWX196625:LWX196627 MGT196625:MGT196627 MQP196625:MQP196627 NAL196625:NAL196627 NKH196625:NKH196627 NUD196625:NUD196627 ODZ196625:ODZ196627 ONV196625:ONV196627 OXR196625:OXR196627 PHN196625:PHN196627 PRJ196625:PRJ196627 QBF196625:QBF196627 QLB196625:QLB196627 QUX196625:QUX196627 RET196625:RET196627 ROP196625:ROP196627 RYL196625:RYL196627 SIH196625:SIH196627 SSD196625:SSD196627 TBZ196625:TBZ196627 TLV196625:TLV196627 TVR196625:TVR196627 UFN196625:UFN196627 UPJ196625:UPJ196627 UZF196625:UZF196627 VJB196625:VJB196627 VSX196625:VSX196627 WCT196625:WCT196627 WMP196625:WMP196627 WWL196625:WWL196627 AD262161:AD262163 JZ262161:JZ262163 TV262161:TV262163 ADR262161:ADR262163 ANN262161:ANN262163 AXJ262161:AXJ262163 BHF262161:BHF262163 BRB262161:BRB262163 CAX262161:CAX262163 CKT262161:CKT262163 CUP262161:CUP262163 DEL262161:DEL262163 DOH262161:DOH262163 DYD262161:DYD262163 EHZ262161:EHZ262163 ERV262161:ERV262163 FBR262161:FBR262163 FLN262161:FLN262163 FVJ262161:FVJ262163 GFF262161:GFF262163 GPB262161:GPB262163 GYX262161:GYX262163 HIT262161:HIT262163 HSP262161:HSP262163 ICL262161:ICL262163 IMH262161:IMH262163 IWD262161:IWD262163 JFZ262161:JFZ262163 JPV262161:JPV262163 JZR262161:JZR262163 KJN262161:KJN262163 KTJ262161:KTJ262163 LDF262161:LDF262163 LNB262161:LNB262163 LWX262161:LWX262163 MGT262161:MGT262163 MQP262161:MQP262163 NAL262161:NAL262163 NKH262161:NKH262163 NUD262161:NUD262163 ODZ262161:ODZ262163 ONV262161:ONV262163 OXR262161:OXR262163 PHN262161:PHN262163 PRJ262161:PRJ262163 QBF262161:QBF262163 QLB262161:QLB262163 QUX262161:QUX262163 RET262161:RET262163 ROP262161:ROP262163 RYL262161:RYL262163 SIH262161:SIH262163 SSD262161:SSD262163 TBZ262161:TBZ262163 TLV262161:TLV262163 TVR262161:TVR262163 UFN262161:UFN262163 UPJ262161:UPJ262163 UZF262161:UZF262163 VJB262161:VJB262163 VSX262161:VSX262163 WCT262161:WCT262163 WMP262161:WMP262163 WWL262161:WWL262163 AD327697:AD327699 JZ327697:JZ327699 TV327697:TV327699 ADR327697:ADR327699 ANN327697:ANN327699 AXJ327697:AXJ327699 BHF327697:BHF327699 BRB327697:BRB327699 CAX327697:CAX327699 CKT327697:CKT327699 CUP327697:CUP327699 DEL327697:DEL327699 DOH327697:DOH327699 DYD327697:DYD327699 EHZ327697:EHZ327699 ERV327697:ERV327699 FBR327697:FBR327699 FLN327697:FLN327699 FVJ327697:FVJ327699 GFF327697:GFF327699 GPB327697:GPB327699 GYX327697:GYX327699 HIT327697:HIT327699 HSP327697:HSP327699 ICL327697:ICL327699 IMH327697:IMH327699 IWD327697:IWD327699 JFZ327697:JFZ327699 JPV327697:JPV327699 JZR327697:JZR327699 KJN327697:KJN327699 KTJ327697:KTJ327699 LDF327697:LDF327699 LNB327697:LNB327699 LWX327697:LWX327699 MGT327697:MGT327699 MQP327697:MQP327699 NAL327697:NAL327699 NKH327697:NKH327699 NUD327697:NUD327699 ODZ327697:ODZ327699 ONV327697:ONV327699 OXR327697:OXR327699 PHN327697:PHN327699 PRJ327697:PRJ327699 QBF327697:QBF327699 QLB327697:QLB327699 QUX327697:QUX327699 RET327697:RET327699 ROP327697:ROP327699 RYL327697:RYL327699 SIH327697:SIH327699 SSD327697:SSD327699 TBZ327697:TBZ327699 TLV327697:TLV327699 TVR327697:TVR327699 UFN327697:UFN327699 UPJ327697:UPJ327699 UZF327697:UZF327699 VJB327697:VJB327699 VSX327697:VSX327699 WCT327697:WCT327699 WMP327697:WMP327699 WWL327697:WWL327699 AD393233:AD393235 JZ393233:JZ393235 TV393233:TV393235 ADR393233:ADR393235 ANN393233:ANN393235 AXJ393233:AXJ393235 BHF393233:BHF393235 BRB393233:BRB393235 CAX393233:CAX393235 CKT393233:CKT393235 CUP393233:CUP393235 DEL393233:DEL393235 DOH393233:DOH393235 DYD393233:DYD393235 EHZ393233:EHZ393235 ERV393233:ERV393235 FBR393233:FBR393235 FLN393233:FLN393235 FVJ393233:FVJ393235 GFF393233:GFF393235 GPB393233:GPB393235 GYX393233:GYX393235 HIT393233:HIT393235 HSP393233:HSP393235 ICL393233:ICL393235 IMH393233:IMH393235 IWD393233:IWD393235 JFZ393233:JFZ393235 JPV393233:JPV393235 JZR393233:JZR393235 KJN393233:KJN393235 KTJ393233:KTJ393235 LDF393233:LDF393235 LNB393233:LNB393235 LWX393233:LWX393235 MGT393233:MGT393235 MQP393233:MQP393235 NAL393233:NAL393235 NKH393233:NKH393235 NUD393233:NUD393235 ODZ393233:ODZ393235 ONV393233:ONV393235 OXR393233:OXR393235 PHN393233:PHN393235 PRJ393233:PRJ393235 QBF393233:QBF393235 QLB393233:QLB393235 QUX393233:QUX393235 RET393233:RET393235 ROP393233:ROP393235 RYL393233:RYL393235 SIH393233:SIH393235 SSD393233:SSD393235 TBZ393233:TBZ393235 TLV393233:TLV393235 TVR393233:TVR393235 UFN393233:UFN393235 UPJ393233:UPJ393235 UZF393233:UZF393235 VJB393233:VJB393235 VSX393233:VSX393235 WCT393233:WCT393235 WMP393233:WMP393235 WWL393233:WWL393235 AD458769:AD458771 JZ458769:JZ458771 TV458769:TV458771 ADR458769:ADR458771 ANN458769:ANN458771 AXJ458769:AXJ458771 BHF458769:BHF458771 BRB458769:BRB458771 CAX458769:CAX458771 CKT458769:CKT458771 CUP458769:CUP458771 DEL458769:DEL458771 DOH458769:DOH458771 DYD458769:DYD458771 EHZ458769:EHZ458771 ERV458769:ERV458771 FBR458769:FBR458771 FLN458769:FLN458771 FVJ458769:FVJ458771 GFF458769:GFF458771 GPB458769:GPB458771 GYX458769:GYX458771 HIT458769:HIT458771 HSP458769:HSP458771 ICL458769:ICL458771 IMH458769:IMH458771 IWD458769:IWD458771 JFZ458769:JFZ458771 JPV458769:JPV458771 JZR458769:JZR458771 KJN458769:KJN458771 KTJ458769:KTJ458771 LDF458769:LDF458771 LNB458769:LNB458771 LWX458769:LWX458771 MGT458769:MGT458771 MQP458769:MQP458771 NAL458769:NAL458771 NKH458769:NKH458771 NUD458769:NUD458771 ODZ458769:ODZ458771 ONV458769:ONV458771 OXR458769:OXR458771 PHN458769:PHN458771 PRJ458769:PRJ458771 QBF458769:QBF458771 QLB458769:QLB458771 QUX458769:QUX458771 RET458769:RET458771 ROP458769:ROP458771 RYL458769:RYL458771 SIH458769:SIH458771 SSD458769:SSD458771 TBZ458769:TBZ458771 TLV458769:TLV458771 TVR458769:TVR458771 UFN458769:UFN458771 UPJ458769:UPJ458771 UZF458769:UZF458771 VJB458769:VJB458771 VSX458769:VSX458771 WCT458769:WCT458771 WMP458769:WMP458771 WWL458769:WWL458771 AD524305:AD524307 JZ524305:JZ524307 TV524305:TV524307 ADR524305:ADR524307 ANN524305:ANN524307 AXJ524305:AXJ524307 BHF524305:BHF524307 BRB524305:BRB524307 CAX524305:CAX524307 CKT524305:CKT524307 CUP524305:CUP524307 DEL524305:DEL524307 DOH524305:DOH524307 DYD524305:DYD524307 EHZ524305:EHZ524307 ERV524305:ERV524307 FBR524305:FBR524307 FLN524305:FLN524307 FVJ524305:FVJ524307 GFF524305:GFF524307 GPB524305:GPB524307 GYX524305:GYX524307 HIT524305:HIT524307 HSP524305:HSP524307 ICL524305:ICL524307 IMH524305:IMH524307 IWD524305:IWD524307 JFZ524305:JFZ524307 JPV524305:JPV524307 JZR524305:JZR524307 KJN524305:KJN524307 KTJ524305:KTJ524307 LDF524305:LDF524307 LNB524305:LNB524307 LWX524305:LWX524307 MGT524305:MGT524307 MQP524305:MQP524307 NAL524305:NAL524307 NKH524305:NKH524307 NUD524305:NUD524307 ODZ524305:ODZ524307 ONV524305:ONV524307 OXR524305:OXR524307 PHN524305:PHN524307 PRJ524305:PRJ524307 QBF524305:QBF524307 QLB524305:QLB524307 QUX524305:QUX524307 RET524305:RET524307 ROP524305:ROP524307 RYL524305:RYL524307 SIH524305:SIH524307 SSD524305:SSD524307 TBZ524305:TBZ524307 TLV524305:TLV524307 TVR524305:TVR524307 UFN524305:UFN524307 UPJ524305:UPJ524307 UZF524305:UZF524307 VJB524305:VJB524307 VSX524305:VSX524307 WCT524305:WCT524307 WMP524305:WMP524307 WWL524305:WWL524307 AD589841:AD589843 JZ589841:JZ589843 TV589841:TV589843 ADR589841:ADR589843 ANN589841:ANN589843 AXJ589841:AXJ589843 BHF589841:BHF589843 BRB589841:BRB589843 CAX589841:CAX589843 CKT589841:CKT589843 CUP589841:CUP589843 DEL589841:DEL589843 DOH589841:DOH589843 DYD589841:DYD589843 EHZ589841:EHZ589843 ERV589841:ERV589843 FBR589841:FBR589843 FLN589841:FLN589843 FVJ589841:FVJ589843 GFF589841:GFF589843 GPB589841:GPB589843 GYX589841:GYX589843 HIT589841:HIT589843 HSP589841:HSP589843 ICL589841:ICL589843 IMH589841:IMH589843 IWD589841:IWD589843 JFZ589841:JFZ589843 JPV589841:JPV589843 JZR589841:JZR589843 KJN589841:KJN589843 KTJ589841:KTJ589843 LDF589841:LDF589843 LNB589841:LNB589843 LWX589841:LWX589843 MGT589841:MGT589843 MQP589841:MQP589843 NAL589841:NAL589843 NKH589841:NKH589843 NUD589841:NUD589843 ODZ589841:ODZ589843 ONV589841:ONV589843 OXR589841:OXR589843 PHN589841:PHN589843 PRJ589841:PRJ589843 QBF589841:QBF589843 QLB589841:QLB589843 QUX589841:QUX589843 RET589841:RET589843 ROP589841:ROP589843 RYL589841:RYL589843 SIH589841:SIH589843 SSD589841:SSD589843 TBZ589841:TBZ589843 TLV589841:TLV589843 TVR589841:TVR589843 UFN589841:UFN589843 UPJ589841:UPJ589843 UZF589841:UZF589843 VJB589841:VJB589843 VSX589841:VSX589843 WCT589841:WCT589843 WMP589841:WMP589843 WWL589841:WWL589843 AD655377:AD655379 JZ655377:JZ655379 TV655377:TV655379 ADR655377:ADR655379 ANN655377:ANN655379 AXJ655377:AXJ655379 BHF655377:BHF655379 BRB655377:BRB655379 CAX655377:CAX655379 CKT655377:CKT655379 CUP655377:CUP655379 DEL655377:DEL655379 DOH655377:DOH655379 DYD655377:DYD655379 EHZ655377:EHZ655379 ERV655377:ERV655379 FBR655377:FBR655379 FLN655377:FLN655379 FVJ655377:FVJ655379 GFF655377:GFF655379 GPB655377:GPB655379 GYX655377:GYX655379 HIT655377:HIT655379 HSP655377:HSP655379 ICL655377:ICL655379 IMH655377:IMH655379 IWD655377:IWD655379 JFZ655377:JFZ655379 JPV655377:JPV655379 JZR655377:JZR655379 KJN655377:KJN655379 KTJ655377:KTJ655379 LDF655377:LDF655379 LNB655377:LNB655379 LWX655377:LWX655379 MGT655377:MGT655379 MQP655377:MQP655379 NAL655377:NAL655379 NKH655377:NKH655379 NUD655377:NUD655379 ODZ655377:ODZ655379 ONV655377:ONV655379 OXR655377:OXR655379 PHN655377:PHN655379 PRJ655377:PRJ655379 QBF655377:QBF655379 QLB655377:QLB655379 QUX655377:QUX655379 RET655377:RET655379 ROP655377:ROP655379 RYL655377:RYL655379 SIH655377:SIH655379 SSD655377:SSD655379 TBZ655377:TBZ655379 TLV655377:TLV655379 TVR655377:TVR655379 UFN655377:UFN655379 UPJ655377:UPJ655379 UZF655377:UZF655379 VJB655377:VJB655379 VSX655377:VSX655379 WCT655377:WCT655379 WMP655377:WMP655379 WWL655377:WWL655379 AD720913:AD720915 JZ720913:JZ720915 TV720913:TV720915 ADR720913:ADR720915 ANN720913:ANN720915 AXJ720913:AXJ720915 BHF720913:BHF720915 BRB720913:BRB720915 CAX720913:CAX720915 CKT720913:CKT720915 CUP720913:CUP720915 DEL720913:DEL720915 DOH720913:DOH720915 DYD720913:DYD720915 EHZ720913:EHZ720915 ERV720913:ERV720915 FBR720913:FBR720915 FLN720913:FLN720915 FVJ720913:FVJ720915 GFF720913:GFF720915 GPB720913:GPB720915 GYX720913:GYX720915 HIT720913:HIT720915 HSP720913:HSP720915 ICL720913:ICL720915 IMH720913:IMH720915 IWD720913:IWD720915 JFZ720913:JFZ720915 JPV720913:JPV720915 JZR720913:JZR720915 KJN720913:KJN720915 KTJ720913:KTJ720915 LDF720913:LDF720915 LNB720913:LNB720915 LWX720913:LWX720915 MGT720913:MGT720915 MQP720913:MQP720915 NAL720913:NAL720915 NKH720913:NKH720915 NUD720913:NUD720915 ODZ720913:ODZ720915 ONV720913:ONV720915 OXR720913:OXR720915 PHN720913:PHN720915 PRJ720913:PRJ720915 QBF720913:QBF720915 QLB720913:QLB720915 QUX720913:QUX720915 RET720913:RET720915 ROP720913:ROP720915 RYL720913:RYL720915 SIH720913:SIH720915 SSD720913:SSD720915 TBZ720913:TBZ720915 TLV720913:TLV720915 TVR720913:TVR720915 UFN720913:UFN720915 UPJ720913:UPJ720915 UZF720913:UZF720915 VJB720913:VJB720915 VSX720913:VSX720915 WCT720913:WCT720915 WMP720913:WMP720915 WWL720913:WWL720915 AD786449:AD786451 JZ786449:JZ786451 TV786449:TV786451 ADR786449:ADR786451 ANN786449:ANN786451 AXJ786449:AXJ786451 BHF786449:BHF786451 BRB786449:BRB786451 CAX786449:CAX786451 CKT786449:CKT786451 CUP786449:CUP786451 DEL786449:DEL786451 DOH786449:DOH786451 DYD786449:DYD786451 EHZ786449:EHZ786451 ERV786449:ERV786451 FBR786449:FBR786451 FLN786449:FLN786451 FVJ786449:FVJ786451 GFF786449:GFF786451 GPB786449:GPB786451 GYX786449:GYX786451 HIT786449:HIT786451 HSP786449:HSP786451 ICL786449:ICL786451 IMH786449:IMH786451 IWD786449:IWD786451 JFZ786449:JFZ786451 JPV786449:JPV786451 JZR786449:JZR786451 KJN786449:KJN786451 KTJ786449:KTJ786451 LDF786449:LDF786451 LNB786449:LNB786451 LWX786449:LWX786451 MGT786449:MGT786451 MQP786449:MQP786451 NAL786449:NAL786451 NKH786449:NKH786451 NUD786449:NUD786451 ODZ786449:ODZ786451 ONV786449:ONV786451 OXR786449:OXR786451 PHN786449:PHN786451 PRJ786449:PRJ786451 QBF786449:QBF786451 QLB786449:QLB786451 QUX786449:QUX786451 RET786449:RET786451 ROP786449:ROP786451 RYL786449:RYL786451 SIH786449:SIH786451 SSD786449:SSD786451 TBZ786449:TBZ786451 TLV786449:TLV786451 TVR786449:TVR786451 UFN786449:UFN786451 UPJ786449:UPJ786451 UZF786449:UZF786451 VJB786449:VJB786451 VSX786449:VSX786451 WCT786449:WCT786451 WMP786449:WMP786451 WWL786449:WWL786451 AD851985:AD851987 JZ851985:JZ851987 TV851985:TV851987 ADR851985:ADR851987 ANN851985:ANN851987 AXJ851985:AXJ851987 BHF851985:BHF851987 BRB851985:BRB851987 CAX851985:CAX851987 CKT851985:CKT851987 CUP851985:CUP851987 DEL851985:DEL851987 DOH851985:DOH851987 DYD851985:DYD851987 EHZ851985:EHZ851987 ERV851985:ERV851987 FBR851985:FBR851987 FLN851985:FLN851987 FVJ851985:FVJ851987 GFF851985:GFF851987 GPB851985:GPB851987 GYX851985:GYX851987 HIT851985:HIT851987 HSP851985:HSP851987 ICL851985:ICL851987 IMH851985:IMH851987 IWD851985:IWD851987 JFZ851985:JFZ851987 JPV851985:JPV851987 JZR851985:JZR851987 KJN851985:KJN851987 KTJ851985:KTJ851987 LDF851985:LDF851987 LNB851985:LNB851987 LWX851985:LWX851987 MGT851985:MGT851987 MQP851985:MQP851987 NAL851985:NAL851987 NKH851985:NKH851987 NUD851985:NUD851987 ODZ851985:ODZ851987 ONV851985:ONV851987 OXR851985:OXR851987 PHN851985:PHN851987 PRJ851985:PRJ851987 QBF851985:QBF851987 QLB851985:QLB851987 QUX851985:QUX851987 RET851985:RET851987 ROP851985:ROP851987 RYL851985:RYL851987 SIH851985:SIH851987 SSD851985:SSD851987 TBZ851985:TBZ851987 TLV851985:TLV851987 TVR851985:TVR851987 UFN851985:UFN851987 UPJ851985:UPJ851987 UZF851985:UZF851987 VJB851985:VJB851987 VSX851985:VSX851987 WCT851985:WCT851987 WMP851985:WMP851987 WWL851985:WWL851987 AD917521:AD917523 JZ917521:JZ917523 TV917521:TV917523 ADR917521:ADR917523 ANN917521:ANN917523 AXJ917521:AXJ917523 BHF917521:BHF917523 BRB917521:BRB917523 CAX917521:CAX917523 CKT917521:CKT917523 CUP917521:CUP917523 DEL917521:DEL917523 DOH917521:DOH917523 DYD917521:DYD917523 EHZ917521:EHZ917523 ERV917521:ERV917523 FBR917521:FBR917523 FLN917521:FLN917523 FVJ917521:FVJ917523 GFF917521:GFF917523 GPB917521:GPB917523 GYX917521:GYX917523 HIT917521:HIT917523 HSP917521:HSP917523 ICL917521:ICL917523 IMH917521:IMH917523 IWD917521:IWD917523 JFZ917521:JFZ917523 JPV917521:JPV917523 JZR917521:JZR917523 KJN917521:KJN917523 KTJ917521:KTJ917523 LDF917521:LDF917523 LNB917521:LNB917523 LWX917521:LWX917523 MGT917521:MGT917523 MQP917521:MQP917523 NAL917521:NAL917523 NKH917521:NKH917523 NUD917521:NUD917523 ODZ917521:ODZ917523 ONV917521:ONV917523 OXR917521:OXR917523 PHN917521:PHN917523 PRJ917521:PRJ917523 QBF917521:QBF917523 QLB917521:QLB917523 QUX917521:QUX917523 RET917521:RET917523 ROP917521:ROP917523 RYL917521:RYL917523 SIH917521:SIH917523 SSD917521:SSD917523 TBZ917521:TBZ917523 TLV917521:TLV917523 TVR917521:TVR917523 UFN917521:UFN917523 UPJ917521:UPJ917523 UZF917521:UZF917523 VJB917521:VJB917523 VSX917521:VSX917523 WCT917521:WCT917523 WMP917521:WMP917523 WWL917521:WWL917523 AD983057:AD983059 JZ983057:JZ983059 TV983057:TV983059 ADR983057:ADR983059 ANN983057:ANN983059 AXJ983057:AXJ983059 BHF983057:BHF983059 BRB983057:BRB983059 CAX983057:CAX983059 CKT983057:CKT983059 CUP983057:CUP983059 DEL983057:DEL983059 DOH983057:DOH983059 DYD983057:DYD983059 EHZ983057:EHZ983059 ERV983057:ERV983059 FBR983057:FBR983059 FLN983057:FLN983059 FVJ983057:FVJ983059 GFF983057:GFF983059 GPB983057:GPB983059 GYX983057:GYX983059 HIT983057:HIT983059 HSP983057:HSP983059 ICL983057:ICL983059 IMH983057:IMH983059 IWD983057:IWD983059 JFZ983057:JFZ983059 JPV983057:JPV983059 JZR983057:JZR983059 KJN983057:KJN983059 KTJ983057:KTJ983059 LDF983057:LDF983059 LNB983057:LNB983059 LWX983057:LWX983059 MGT983057:MGT983059 MQP983057:MQP983059 NAL983057:NAL983059 NKH983057:NKH983059 NUD983057:NUD983059 ODZ983057:ODZ983059 ONV983057:ONV983059 OXR983057:OXR983059 PHN983057:PHN983059 PRJ983057:PRJ983059 QBF983057:QBF983059 QLB983057:QLB983059 QUX983057:QUX983059 RET983057:RET983059 ROP983057:ROP983059 RYL983057:RYL983059 SIH983057:SIH983059 SSD983057:SSD983059 TBZ983057:TBZ983059 TLV983057:TLV983059 TVR983057:TVR983059 UFN983057:UFN983059 UPJ983057:UPJ983059 UZF983057:UZF983059 VJB983057:VJB983059 VSX983057:VSX983059 WCT983057:WCT983059 WMP983057:WMP983059 WWL983057:WWL983059 AD22:AD24 JZ22:JZ24 TV22:TV24 ADR22:ADR24 ANN22:ANN24 AXJ22:AXJ24 BHF22:BHF24 BRB22:BRB24 CAX22:CAX24 CKT22:CKT24 CUP22:CUP24 DEL22:DEL24 DOH22:DOH24 DYD22:DYD24 EHZ22:EHZ24 ERV22:ERV24 FBR22:FBR24 FLN22:FLN24 FVJ22:FVJ24 GFF22:GFF24 GPB22:GPB24 GYX22:GYX24 HIT22:HIT24 HSP22:HSP24 ICL22:ICL24 IMH22:IMH24 IWD22:IWD24 JFZ22:JFZ24 JPV22:JPV24 JZR22:JZR24 KJN22:KJN24 KTJ22:KTJ24 LDF22:LDF24 LNB22:LNB24 LWX22:LWX24 MGT22:MGT24 MQP22:MQP24 NAL22:NAL24 NKH22:NKH24 NUD22:NUD24 ODZ22:ODZ24 ONV22:ONV24 OXR22:OXR24 PHN22:PHN24 PRJ22:PRJ24 QBF22:QBF24 QLB22:QLB24 QUX22:QUX24 RET22:RET24 ROP22:ROP24 RYL22:RYL24 SIH22:SIH24 SSD22:SSD24 TBZ22:TBZ24 TLV22:TLV24 TVR22:TVR24 UFN22:UFN24 UPJ22:UPJ24 UZF22:UZF24 VJB22:VJB24 VSX22:VSX24 WCT22:WCT24 WMP22:WMP24 WWL22:WWL24 AD65558:AD65560 JZ65558:JZ65560 TV65558:TV65560 ADR65558:ADR65560 ANN65558:ANN65560 AXJ65558:AXJ65560 BHF65558:BHF65560 BRB65558:BRB65560 CAX65558:CAX65560 CKT65558:CKT65560 CUP65558:CUP65560 DEL65558:DEL65560 DOH65558:DOH65560 DYD65558:DYD65560 EHZ65558:EHZ65560 ERV65558:ERV65560 FBR65558:FBR65560 FLN65558:FLN65560 FVJ65558:FVJ65560 GFF65558:GFF65560 GPB65558:GPB65560 GYX65558:GYX65560 HIT65558:HIT65560 HSP65558:HSP65560 ICL65558:ICL65560 IMH65558:IMH65560 IWD65558:IWD65560 JFZ65558:JFZ65560 JPV65558:JPV65560 JZR65558:JZR65560 KJN65558:KJN65560 KTJ65558:KTJ65560 LDF65558:LDF65560 LNB65558:LNB65560 LWX65558:LWX65560 MGT65558:MGT65560 MQP65558:MQP65560 NAL65558:NAL65560 NKH65558:NKH65560 NUD65558:NUD65560 ODZ65558:ODZ65560 ONV65558:ONV65560 OXR65558:OXR65560 PHN65558:PHN65560 PRJ65558:PRJ65560 QBF65558:QBF65560 QLB65558:QLB65560 QUX65558:QUX65560 RET65558:RET65560 ROP65558:ROP65560 RYL65558:RYL65560 SIH65558:SIH65560 SSD65558:SSD65560 TBZ65558:TBZ65560 TLV65558:TLV65560 TVR65558:TVR65560 UFN65558:UFN65560 UPJ65558:UPJ65560 UZF65558:UZF65560 VJB65558:VJB65560 VSX65558:VSX65560 WCT65558:WCT65560 WMP65558:WMP65560 WWL65558:WWL65560 AD131094:AD131096 JZ131094:JZ131096 TV131094:TV131096 ADR131094:ADR131096 ANN131094:ANN131096 AXJ131094:AXJ131096 BHF131094:BHF131096 BRB131094:BRB131096 CAX131094:CAX131096 CKT131094:CKT131096 CUP131094:CUP131096 DEL131094:DEL131096 DOH131094:DOH131096 DYD131094:DYD131096 EHZ131094:EHZ131096 ERV131094:ERV131096 FBR131094:FBR131096 FLN131094:FLN131096 FVJ131094:FVJ131096 GFF131094:GFF131096 GPB131094:GPB131096 GYX131094:GYX131096 HIT131094:HIT131096 HSP131094:HSP131096 ICL131094:ICL131096 IMH131094:IMH131096 IWD131094:IWD131096 JFZ131094:JFZ131096 JPV131094:JPV131096 JZR131094:JZR131096 KJN131094:KJN131096 KTJ131094:KTJ131096 LDF131094:LDF131096 LNB131094:LNB131096 LWX131094:LWX131096 MGT131094:MGT131096 MQP131094:MQP131096 NAL131094:NAL131096 NKH131094:NKH131096 NUD131094:NUD131096 ODZ131094:ODZ131096 ONV131094:ONV131096 OXR131094:OXR131096 PHN131094:PHN131096 PRJ131094:PRJ131096 QBF131094:QBF131096 QLB131094:QLB131096 QUX131094:QUX131096 RET131094:RET131096 ROP131094:ROP131096 RYL131094:RYL131096 SIH131094:SIH131096 SSD131094:SSD131096 TBZ131094:TBZ131096 TLV131094:TLV131096 TVR131094:TVR131096 UFN131094:UFN131096 UPJ131094:UPJ131096 UZF131094:UZF131096 VJB131094:VJB131096 VSX131094:VSX131096 WCT131094:WCT131096 WMP131094:WMP131096 WWL131094:WWL131096 AD196630:AD196632 JZ196630:JZ196632 TV196630:TV196632 ADR196630:ADR196632 ANN196630:ANN196632 AXJ196630:AXJ196632 BHF196630:BHF196632 BRB196630:BRB196632 CAX196630:CAX196632 CKT196630:CKT196632 CUP196630:CUP196632 DEL196630:DEL196632 DOH196630:DOH196632 DYD196630:DYD196632 EHZ196630:EHZ196632 ERV196630:ERV196632 FBR196630:FBR196632 FLN196630:FLN196632 FVJ196630:FVJ196632 GFF196630:GFF196632 GPB196630:GPB196632 GYX196630:GYX196632 HIT196630:HIT196632 HSP196630:HSP196632 ICL196630:ICL196632 IMH196630:IMH196632 IWD196630:IWD196632 JFZ196630:JFZ196632 JPV196630:JPV196632 JZR196630:JZR196632 KJN196630:KJN196632 KTJ196630:KTJ196632 LDF196630:LDF196632 LNB196630:LNB196632 LWX196630:LWX196632 MGT196630:MGT196632 MQP196630:MQP196632 NAL196630:NAL196632 NKH196630:NKH196632 NUD196630:NUD196632 ODZ196630:ODZ196632 ONV196630:ONV196632 OXR196630:OXR196632 PHN196630:PHN196632 PRJ196630:PRJ196632 QBF196630:QBF196632 QLB196630:QLB196632 QUX196630:QUX196632 RET196630:RET196632 ROP196630:ROP196632 RYL196630:RYL196632 SIH196630:SIH196632 SSD196630:SSD196632 TBZ196630:TBZ196632 TLV196630:TLV196632 TVR196630:TVR196632 UFN196630:UFN196632 UPJ196630:UPJ196632 UZF196630:UZF196632 VJB196630:VJB196632 VSX196630:VSX196632 WCT196630:WCT196632 WMP196630:WMP196632 WWL196630:WWL196632 AD262166:AD262168 JZ262166:JZ262168 TV262166:TV262168 ADR262166:ADR262168 ANN262166:ANN262168 AXJ262166:AXJ262168 BHF262166:BHF262168 BRB262166:BRB262168 CAX262166:CAX262168 CKT262166:CKT262168 CUP262166:CUP262168 DEL262166:DEL262168 DOH262166:DOH262168 DYD262166:DYD262168 EHZ262166:EHZ262168 ERV262166:ERV262168 FBR262166:FBR262168 FLN262166:FLN262168 FVJ262166:FVJ262168 GFF262166:GFF262168 GPB262166:GPB262168 GYX262166:GYX262168 HIT262166:HIT262168 HSP262166:HSP262168 ICL262166:ICL262168 IMH262166:IMH262168 IWD262166:IWD262168 JFZ262166:JFZ262168 JPV262166:JPV262168 JZR262166:JZR262168 KJN262166:KJN262168 KTJ262166:KTJ262168 LDF262166:LDF262168 LNB262166:LNB262168 LWX262166:LWX262168 MGT262166:MGT262168 MQP262166:MQP262168 NAL262166:NAL262168 NKH262166:NKH262168 NUD262166:NUD262168 ODZ262166:ODZ262168 ONV262166:ONV262168 OXR262166:OXR262168 PHN262166:PHN262168 PRJ262166:PRJ262168 QBF262166:QBF262168 QLB262166:QLB262168 QUX262166:QUX262168 RET262166:RET262168 ROP262166:ROP262168 RYL262166:RYL262168 SIH262166:SIH262168 SSD262166:SSD262168 TBZ262166:TBZ262168 TLV262166:TLV262168 TVR262166:TVR262168 UFN262166:UFN262168 UPJ262166:UPJ262168 UZF262166:UZF262168 VJB262166:VJB262168 VSX262166:VSX262168 WCT262166:WCT262168 WMP262166:WMP262168 WWL262166:WWL262168 AD327702:AD327704 JZ327702:JZ327704 TV327702:TV327704 ADR327702:ADR327704 ANN327702:ANN327704 AXJ327702:AXJ327704 BHF327702:BHF327704 BRB327702:BRB327704 CAX327702:CAX327704 CKT327702:CKT327704 CUP327702:CUP327704 DEL327702:DEL327704 DOH327702:DOH327704 DYD327702:DYD327704 EHZ327702:EHZ327704 ERV327702:ERV327704 FBR327702:FBR327704 FLN327702:FLN327704 FVJ327702:FVJ327704 GFF327702:GFF327704 GPB327702:GPB327704 GYX327702:GYX327704 HIT327702:HIT327704 HSP327702:HSP327704 ICL327702:ICL327704 IMH327702:IMH327704 IWD327702:IWD327704 JFZ327702:JFZ327704 JPV327702:JPV327704 JZR327702:JZR327704 KJN327702:KJN327704 KTJ327702:KTJ327704 LDF327702:LDF327704 LNB327702:LNB327704 LWX327702:LWX327704 MGT327702:MGT327704 MQP327702:MQP327704 NAL327702:NAL327704 NKH327702:NKH327704 NUD327702:NUD327704 ODZ327702:ODZ327704 ONV327702:ONV327704 OXR327702:OXR327704 PHN327702:PHN327704 PRJ327702:PRJ327704 QBF327702:QBF327704 QLB327702:QLB327704 QUX327702:QUX327704 RET327702:RET327704 ROP327702:ROP327704 RYL327702:RYL327704 SIH327702:SIH327704 SSD327702:SSD327704 TBZ327702:TBZ327704 TLV327702:TLV327704 TVR327702:TVR327704 UFN327702:UFN327704 UPJ327702:UPJ327704 UZF327702:UZF327704 VJB327702:VJB327704 VSX327702:VSX327704 WCT327702:WCT327704 WMP327702:WMP327704 WWL327702:WWL327704 AD393238:AD393240 JZ393238:JZ393240 TV393238:TV393240 ADR393238:ADR393240 ANN393238:ANN393240 AXJ393238:AXJ393240 BHF393238:BHF393240 BRB393238:BRB393240 CAX393238:CAX393240 CKT393238:CKT393240 CUP393238:CUP393240 DEL393238:DEL393240 DOH393238:DOH393240 DYD393238:DYD393240 EHZ393238:EHZ393240 ERV393238:ERV393240 FBR393238:FBR393240 FLN393238:FLN393240 FVJ393238:FVJ393240 GFF393238:GFF393240 GPB393238:GPB393240 GYX393238:GYX393240 HIT393238:HIT393240 HSP393238:HSP393240 ICL393238:ICL393240 IMH393238:IMH393240 IWD393238:IWD393240 JFZ393238:JFZ393240 JPV393238:JPV393240 JZR393238:JZR393240 KJN393238:KJN393240 KTJ393238:KTJ393240 LDF393238:LDF393240 LNB393238:LNB393240 LWX393238:LWX393240 MGT393238:MGT393240 MQP393238:MQP393240 NAL393238:NAL393240 NKH393238:NKH393240 NUD393238:NUD393240 ODZ393238:ODZ393240 ONV393238:ONV393240 OXR393238:OXR393240 PHN393238:PHN393240 PRJ393238:PRJ393240 QBF393238:QBF393240 QLB393238:QLB393240 QUX393238:QUX393240 RET393238:RET393240 ROP393238:ROP393240 RYL393238:RYL393240 SIH393238:SIH393240 SSD393238:SSD393240 TBZ393238:TBZ393240 TLV393238:TLV393240 TVR393238:TVR393240 UFN393238:UFN393240 UPJ393238:UPJ393240 UZF393238:UZF393240 VJB393238:VJB393240 VSX393238:VSX393240 WCT393238:WCT393240 WMP393238:WMP393240 WWL393238:WWL393240 AD458774:AD458776 JZ458774:JZ458776 TV458774:TV458776 ADR458774:ADR458776 ANN458774:ANN458776 AXJ458774:AXJ458776 BHF458774:BHF458776 BRB458774:BRB458776 CAX458774:CAX458776 CKT458774:CKT458776 CUP458774:CUP458776 DEL458774:DEL458776 DOH458774:DOH458776 DYD458774:DYD458776 EHZ458774:EHZ458776 ERV458774:ERV458776 FBR458774:FBR458776 FLN458774:FLN458776 FVJ458774:FVJ458776 GFF458774:GFF458776 GPB458774:GPB458776 GYX458774:GYX458776 HIT458774:HIT458776 HSP458774:HSP458776 ICL458774:ICL458776 IMH458774:IMH458776 IWD458774:IWD458776 JFZ458774:JFZ458776 JPV458774:JPV458776 JZR458774:JZR458776 KJN458774:KJN458776 KTJ458774:KTJ458776 LDF458774:LDF458776 LNB458774:LNB458776 LWX458774:LWX458776 MGT458774:MGT458776 MQP458774:MQP458776 NAL458774:NAL458776 NKH458774:NKH458776 NUD458774:NUD458776 ODZ458774:ODZ458776 ONV458774:ONV458776 OXR458774:OXR458776 PHN458774:PHN458776 PRJ458774:PRJ458776 QBF458774:QBF458776 QLB458774:QLB458776 QUX458774:QUX458776 RET458774:RET458776 ROP458774:ROP458776 RYL458774:RYL458776 SIH458774:SIH458776 SSD458774:SSD458776 TBZ458774:TBZ458776 TLV458774:TLV458776 TVR458774:TVR458776 UFN458774:UFN458776 UPJ458774:UPJ458776 UZF458774:UZF458776 VJB458774:VJB458776 VSX458774:VSX458776 WCT458774:WCT458776 WMP458774:WMP458776 WWL458774:WWL458776 AD524310:AD524312 JZ524310:JZ524312 TV524310:TV524312 ADR524310:ADR524312 ANN524310:ANN524312 AXJ524310:AXJ524312 BHF524310:BHF524312 BRB524310:BRB524312 CAX524310:CAX524312 CKT524310:CKT524312 CUP524310:CUP524312 DEL524310:DEL524312 DOH524310:DOH524312 DYD524310:DYD524312 EHZ524310:EHZ524312 ERV524310:ERV524312 FBR524310:FBR524312 FLN524310:FLN524312 FVJ524310:FVJ524312 GFF524310:GFF524312 GPB524310:GPB524312 GYX524310:GYX524312 HIT524310:HIT524312 HSP524310:HSP524312 ICL524310:ICL524312 IMH524310:IMH524312 IWD524310:IWD524312 JFZ524310:JFZ524312 JPV524310:JPV524312 JZR524310:JZR524312 KJN524310:KJN524312 KTJ524310:KTJ524312 LDF524310:LDF524312 LNB524310:LNB524312 LWX524310:LWX524312 MGT524310:MGT524312 MQP524310:MQP524312 NAL524310:NAL524312 NKH524310:NKH524312 NUD524310:NUD524312 ODZ524310:ODZ524312 ONV524310:ONV524312 OXR524310:OXR524312 PHN524310:PHN524312 PRJ524310:PRJ524312 QBF524310:QBF524312 QLB524310:QLB524312 QUX524310:QUX524312 RET524310:RET524312 ROP524310:ROP524312 RYL524310:RYL524312 SIH524310:SIH524312 SSD524310:SSD524312 TBZ524310:TBZ524312 TLV524310:TLV524312 TVR524310:TVR524312 UFN524310:UFN524312 UPJ524310:UPJ524312 UZF524310:UZF524312 VJB524310:VJB524312 VSX524310:VSX524312 WCT524310:WCT524312 WMP524310:WMP524312 WWL524310:WWL524312 AD589846:AD589848 JZ589846:JZ589848 TV589846:TV589848 ADR589846:ADR589848 ANN589846:ANN589848 AXJ589846:AXJ589848 BHF589846:BHF589848 BRB589846:BRB589848 CAX589846:CAX589848 CKT589846:CKT589848 CUP589846:CUP589848 DEL589846:DEL589848 DOH589846:DOH589848 DYD589846:DYD589848 EHZ589846:EHZ589848 ERV589846:ERV589848 FBR589846:FBR589848 FLN589846:FLN589848 FVJ589846:FVJ589848 GFF589846:GFF589848 GPB589846:GPB589848 GYX589846:GYX589848 HIT589846:HIT589848 HSP589846:HSP589848 ICL589846:ICL589848 IMH589846:IMH589848 IWD589846:IWD589848 JFZ589846:JFZ589848 JPV589846:JPV589848 JZR589846:JZR589848 KJN589846:KJN589848 KTJ589846:KTJ589848 LDF589846:LDF589848 LNB589846:LNB589848 LWX589846:LWX589848 MGT589846:MGT589848 MQP589846:MQP589848 NAL589846:NAL589848 NKH589846:NKH589848 NUD589846:NUD589848 ODZ589846:ODZ589848 ONV589846:ONV589848 OXR589846:OXR589848 PHN589846:PHN589848 PRJ589846:PRJ589848 QBF589846:QBF589848 QLB589846:QLB589848 QUX589846:QUX589848 RET589846:RET589848 ROP589846:ROP589848 RYL589846:RYL589848 SIH589846:SIH589848 SSD589846:SSD589848 TBZ589846:TBZ589848 TLV589846:TLV589848 TVR589846:TVR589848 UFN589846:UFN589848 UPJ589846:UPJ589848 UZF589846:UZF589848 VJB589846:VJB589848 VSX589846:VSX589848 WCT589846:WCT589848 WMP589846:WMP589848 WWL589846:WWL589848 AD655382:AD655384 JZ655382:JZ655384 TV655382:TV655384 ADR655382:ADR655384 ANN655382:ANN655384 AXJ655382:AXJ655384 BHF655382:BHF655384 BRB655382:BRB655384 CAX655382:CAX655384 CKT655382:CKT655384 CUP655382:CUP655384 DEL655382:DEL655384 DOH655382:DOH655384 DYD655382:DYD655384 EHZ655382:EHZ655384 ERV655382:ERV655384 FBR655382:FBR655384 FLN655382:FLN655384 FVJ655382:FVJ655384 GFF655382:GFF655384 GPB655382:GPB655384 GYX655382:GYX655384 HIT655382:HIT655384 HSP655382:HSP655384 ICL655382:ICL655384 IMH655382:IMH655384 IWD655382:IWD655384 JFZ655382:JFZ655384 JPV655382:JPV655384 JZR655382:JZR655384 KJN655382:KJN655384 KTJ655382:KTJ655384 LDF655382:LDF655384 LNB655382:LNB655384 LWX655382:LWX655384 MGT655382:MGT655384 MQP655382:MQP655384 NAL655382:NAL655384 NKH655382:NKH655384 NUD655382:NUD655384 ODZ655382:ODZ655384 ONV655382:ONV655384 OXR655382:OXR655384 PHN655382:PHN655384 PRJ655382:PRJ655384 QBF655382:QBF655384 QLB655382:QLB655384 QUX655382:QUX655384 RET655382:RET655384 ROP655382:ROP655384 RYL655382:RYL655384 SIH655382:SIH655384 SSD655382:SSD655384 TBZ655382:TBZ655384 TLV655382:TLV655384 TVR655382:TVR655384 UFN655382:UFN655384 UPJ655382:UPJ655384 UZF655382:UZF655384 VJB655382:VJB655384 VSX655382:VSX655384 WCT655382:WCT655384 WMP655382:WMP655384 WWL655382:WWL655384 AD720918:AD720920 JZ720918:JZ720920 TV720918:TV720920 ADR720918:ADR720920 ANN720918:ANN720920 AXJ720918:AXJ720920 BHF720918:BHF720920 BRB720918:BRB720920 CAX720918:CAX720920 CKT720918:CKT720920 CUP720918:CUP720920 DEL720918:DEL720920 DOH720918:DOH720920 DYD720918:DYD720920 EHZ720918:EHZ720920 ERV720918:ERV720920 FBR720918:FBR720920 FLN720918:FLN720920 FVJ720918:FVJ720920 GFF720918:GFF720920 GPB720918:GPB720920 GYX720918:GYX720920 HIT720918:HIT720920 HSP720918:HSP720920 ICL720918:ICL720920 IMH720918:IMH720920 IWD720918:IWD720920 JFZ720918:JFZ720920 JPV720918:JPV720920 JZR720918:JZR720920 KJN720918:KJN720920 KTJ720918:KTJ720920 LDF720918:LDF720920 LNB720918:LNB720920 LWX720918:LWX720920 MGT720918:MGT720920 MQP720918:MQP720920 NAL720918:NAL720920 NKH720918:NKH720920 NUD720918:NUD720920 ODZ720918:ODZ720920 ONV720918:ONV720920 OXR720918:OXR720920 PHN720918:PHN720920 PRJ720918:PRJ720920 QBF720918:QBF720920 QLB720918:QLB720920 QUX720918:QUX720920 RET720918:RET720920 ROP720918:ROP720920 RYL720918:RYL720920 SIH720918:SIH720920 SSD720918:SSD720920 TBZ720918:TBZ720920 TLV720918:TLV720920 TVR720918:TVR720920 UFN720918:UFN720920 UPJ720918:UPJ720920 UZF720918:UZF720920 VJB720918:VJB720920 VSX720918:VSX720920 WCT720918:WCT720920 WMP720918:WMP720920 WWL720918:WWL720920 AD786454:AD786456 JZ786454:JZ786456 TV786454:TV786456 ADR786454:ADR786456 ANN786454:ANN786456 AXJ786454:AXJ786456 BHF786454:BHF786456 BRB786454:BRB786456 CAX786454:CAX786456 CKT786454:CKT786456 CUP786454:CUP786456 DEL786454:DEL786456 DOH786454:DOH786456 DYD786454:DYD786456 EHZ786454:EHZ786456 ERV786454:ERV786456 FBR786454:FBR786456 FLN786454:FLN786456 FVJ786454:FVJ786456 GFF786454:GFF786456 GPB786454:GPB786456 GYX786454:GYX786456 HIT786454:HIT786456 HSP786454:HSP786456 ICL786454:ICL786456 IMH786454:IMH786456 IWD786454:IWD786456 JFZ786454:JFZ786456 JPV786454:JPV786456 JZR786454:JZR786456 KJN786454:KJN786456 KTJ786454:KTJ786456 LDF786454:LDF786456 LNB786454:LNB786456 LWX786454:LWX786456 MGT786454:MGT786456 MQP786454:MQP786456 NAL786454:NAL786456 NKH786454:NKH786456 NUD786454:NUD786456 ODZ786454:ODZ786456 ONV786454:ONV786456 OXR786454:OXR786456 PHN786454:PHN786456 PRJ786454:PRJ786456 QBF786454:QBF786456 QLB786454:QLB786456 QUX786454:QUX786456 RET786454:RET786456 ROP786454:ROP786456 RYL786454:RYL786456 SIH786454:SIH786456 SSD786454:SSD786456 TBZ786454:TBZ786456 TLV786454:TLV786456 TVR786454:TVR786456 UFN786454:UFN786456 UPJ786454:UPJ786456 UZF786454:UZF786456 VJB786454:VJB786456 VSX786454:VSX786456 WCT786454:WCT786456 WMP786454:WMP786456 WWL786454:WWL786456 AD851990:AD851992 JZ851990:JZ851992 TV851990:TV851992 ADR851990:ADR851992 ANN851990:ANN851992 AXJ851990:AXJ851992 BHF851990:BHF851992 BRB851990:BRB851992 CAX851990:CAX851992 CKT851990:CKT851992 CUP851990:CUP851992 DEL851990:DEL851992 DOH851990:DOH851992 DYD851990:DYD851992 EHZ851990:EHZ851992 ERV851990:ERV851992 FBR851990:FBR851992 FLN851990:FLN851992 FVJ851990:FVJ851992 GFF851990:GFF851992 GPB851990:GPB851992 GYX851990:GYX851992 HIT851990:HIT851992 HSP851990:HSP851992 ICL851990:ICL851992 IMH851990:IMH851992 IWD851990:IWD851992 JFZ851990:JFZ851992 JPV851990:JPV851992 JZR851990:JZR851992 KJN851990:KJN851992 KTJ851990:KTJ851992 LDF851990:LDF851992 LNB851990:LNB851992 LWX851990:LWX851992 MGT851990:MGT851992 MQP851990:MQP851992 NAL851990:NAL851992 NKH851990:NKH851992 NUD851990:NUD851992 ODZ851990:ODZ851992 ONV851990:ONV851992 OXR851990:OXR851992 PHN851990:PHN851992 PRJ851990:PRJ851992 QBF851990:QBF851992 QLB851990:QLB851992 QUX851990:QUX851992 RET851990:RET851992 ROP851990:ROP851992 RYL851990:RYL851992 SIH851990:SIH851992 SSD851990:SSD851992 TBZ851990:TBZ851992 TLV851990:TLV851992 TVR851990:TVR851992 UFN851990:UFN851992 UPJ851990:UPJ851992 UZF851990:UZF851992 VJB851990:VJB851992 VSX851990:VSX851992 WCT851990:WCT851992 WMP851990:WMP851992 WWL851990:WWL851992 AD917526:AD917528 JZ917526:JZ917528 TV917526:TV917528 ADR917526:ADR917528 ANN917526:ANN917528 AXJ917526:AXJ917528 BHF917526:BHF917528 BRB917526:BRB917528 CAX917526:CAX917528 CKT917526:CKT917528 CUP917526:CUP917528 DEL917526:DEL917528 DOH917526:DOH917528 DYD917526:DYD917528 EHZ917526:EHZ917528 ERV917526:ERV917528 FBR917526:FBR917528 FLN917526:FLN917528 FVJ917526:FVJ917528 GFF917526:GFF917528 GPB917526:GPB917528 GYX917526:GYX917528 HIT917526:HIT917528 HSP917526:HSP917528 ICL917526:ICL917528 IMH917526:IMH917528 IWD917526:IWD917528 JFZ917526:JFZ917528 JPV917526:JPV917528 JZR917526:JZR917528 KJN917526:KJN917528 KTJ917526:KTJ917528 LDF917526:LDF917528 LNB917526:LNB917528 LWX917526:LWX917528 MGT917526:MGT917528 MQP917526:MQP917528 NAL917526:NAL917528 NKH917526:NKH917528 NUD917526:NUD917528 ODZ917526:ODZ917528 ONV917526:ONV917528 OXR917526:OXR917528 PHN917526:PHN917528 PRJ917526:PRJ917528 QBF917526:QBF917528 QLB917526:QLB917528 QUX917526:QUX917528 RET917526:RET917528 ROP917526:ROP917528 RYL917526:RYL917528 SIH917526:SIH917528 SSD917526:SSD917528 TBZ917526:TBZ917528 TLV917526:TLV917528 TVR917526:TVR917528 UFN917526:UFN917528 UPJ917526:UPJ917528 UZF917526:UZF917528 VJB917526:VJB917528 VSX917526:VSX917528 WCT917526:WCT917528 WMP917526:WMP917528 WWL917526:WWL917528 AD983062:AD983064 JZ983062:JZ983064 TV983062:TV983064 ADR983062:ADR983064 ANN983062:ANN983064 AXJ983062:AXJ983064 BHF983062:BHF983064 BRB983062:BRB983064 CAX983062:CAX983064 CKT983062:CKT983064 CUP983062:CUP983064 DEL983062:DEL983064 DOH983062:DOH983064 DYD983062:DYD983064 EHZ983062:EHZ983064 ERV983062:ERV983064 FBR983062:FBR983064 FLN983062:FLN983064 FVJ983062:FVJ983064 GFF983062:GFF983064 GPB983062:GPB983064 GYX983062:GYX983064 HIT983062:HIT983064 HSP983062:HSP983064 ICL983062:ICL983064 IMH983062:IMH983064 IWD983062:IWD983064 JFZ983062:JFZ983064 JPV983062:JPV983064 JZR983062:JZR983064 KJN983062:KJN983064 KTJ983062:KTJ983064 LDF983062:LDF983064 LNB983062:LNB983064 LWX983062:LWX983064 MGT983062:MGT983064 MQP983062:MQP983064 NAL983062:NAL983064 NKH983062:NKH983064 NUD983062:NUD983064 ODZ983062:ODZ983064 ONV983062:ONV983064 OXR983062:OXR983064 PHN983062:PHN983064 PRJ983062:PRJ983064 QBF983062:QBF983064 QLB983062:QLB983064 QUX983062:QUX983064 RET983062:RET983064 ROP983062:ROP983064 RYL983062:RYL983064 SIH983062:SIH983064 SSD983062:SSD983064 TBZ983062:TBZ983064 TLV983062:TLV983064 TVR983062:TVR983064 UFN983062:UFN983064 UPJ983062:UPJ983064 UZF983062:UZF983064 VJB983062:VJB983064 VSX983062:VSX983064 WCT983062:WCT983064 WMP983062:WMP983064 WWL983062:WWL983064 AD27:AD29 JZ27:JZ29 TV27:TV29 ADR27:ADR29 ANN27:ANN29 AXJ27:AXJ29 BHF27:BHF29 BRB27:BRB29 CAX27:CAX29 CKT27:CKT29 CUP27:CUP29 DEL27:DEL29 DOH27:DOH29 DYD27:DYD29 EHZ27:EHZ29 ERV27:ERV29 FBR27:FBR29 FLN27:FLN29 FVJ27:FVJ29 GFF27:GFF29 GPB27:GPB29 GYX27:GYX29 HIT27:HIT29 HSP27:HSP29 ICL27:ICL29 IMH27:IMH29 IWD27:IWD29 JFZ27:JFZ29 JPV27:JPV29 JZR27:JZR29 KJN27:KJN29 KTJ27:KTJ29 LDF27:LDF29 LNB27:LNB29 LWX27:LWX29 MGT27:MGT29 MQP27:MQP29 NAL27:NAL29 NKH27:NKH29 NUD27:NUD29 ODZ27:ODZ29 ONV27:ONV29 OXR27:OXR29 PHN27:PHN29 PRJ27:PRJ29 QBF27:QBF29 QLB27:QLB29 QUX27:QUX29 RET27:RET29 ROP27:ROP29 RYL27:RYL29 SIH27:SIH29 SSD27:SSD29 TBZ27:TBZ29 TLV27:TLV29 TVR27:TVR29 UFN27:UFN29 UPJ27:UPJ29 UZF27:UZF29 VJB27:VJB29 VSX27:VSX29 WCT27:WCT29 WMP27:WMP29 WWL27:WWL29 AD65563:AD65565 JZ65563:JZ65565 TV65563:TV65565 ADR65563:ADR65565 ANN65563:ANN65565 AXJ65563:AXJ65565 BHF65563:BHF65565 BRB65563:BRB65565 CAX65563:CAX65565 CKT65563:CKT65565 CUP65563:CUP65565 DEL65563:DEL65565 DOH65563:DOH65565 DYD65563:DYD65565 EHZ65563:EHZ65565 ERV65563:ERV65565 FBR65563:FBR65565 FLN65563:FLN65565 FVJ65563:FVJ65565 GFF65563:GFF65565 GPB65563:GPB65565 GYX65563:GYX65565 HIT65563:HIT65565 HSP65563:HSP65565 ICL65563:ICL65565 IMH65563:IMH65565 IWD65563:IWD65565 JFZ65563:JFZ65565 JPV65563:JPV65565 JZR65563:JZR65565 KJN65563:KJN65565 KTJ65563:KTJ65565 LDF65563:LDF65565 LNB65563:LNB65565 LWX65563:LWX65565 MGT65563:MGT65565 MQP65563:MQP65565 NAL65563:NAL65565 NKH65563:NKH65565 NUD65563:NUD65565 ODZ65563:ODZ65565 ONV65563:ONV65565 OXR65563:OXR65565 PHN65563:PHN65565 PRJ65563:PRJ65565 QBF65563:QBF65565 QLB65563:QLB65565 QUX65563:QUX65565 RET65563:RET65565 ROP65563:ROP65565 RYL65563:RYL65565 SIH65563:SIH65565 SSD65563:SSD65565 TBZ65563:TBZ65565 TLV65563:TLV65565 TVR65563:TVR65565 UFN65563:UFN65565 UPJ65563:UPJ65565 UZF65563:UZF65565 VJB65563:VJB65565 VSX65563:VSX65565 WCT65563:WCT65565 WMP65563:WMP65565 WWL65563:WWL65565 AD131099:AD131101 JZ131099:JZ131101 TV131099:TV131101 ADR131099:ADR131101 ANN131099:ANN131101 AXJ131099:AXJ131101 BHF131099:BHF131101 BRB131099:BRB131101 CAX131099:CAX131101 CKT131099:CKT131101 CUP131099:CUP131101 DEL131099:DEL131101 DOH131099:DOH131101 DYD131099:DYD131101 EHZ131099:EHZ131101 ERV131099:ERV131101 FBR131099:FBR131101 FLN131099:FLN131101 FVJ131099:FVJ131101 GFF131099:GFF131101 GPB131099:GPB131101 GYX131099:GYX131101 HIT131099:HIT131101 HSP131099:HSP131101 ICL131099:ICL131101 IMH131099:IMH131101 IWD131099:IWD131101 JFZ131099:JFZ131101 JPV131099:JPV131101 JZR131099:JZR131101 KJN131099:KJN131101 KTJ131099:KTJ131101 LDF131099:LDF131101 LNB131099:LNB131101 LWX131099:LWX131101 MGT131099:MGT131101 MQP131099:MQP131101 NAL131099:NAL131101 NKH131099:NKH131101 NUD131099:NUD131101 ODZ131099:ODZ131101 ONV131099:ONV131101 OXR131099:OXR131101 PHN131099:PHN131101 PRJ131099:PRJ131101 QBF131099:QBF131101 QLB131099:QLB131101 QUX131099:QUX131101 RET131099:RET131101 ROP131099:ROP131101 RYL131099:RYL131101 SIH131099:SIH131101 SSD131099:SSD131101 TBZ131099:TBZ131101 TLV131099:TLV131101 TVR131099:TVR131101 UFN131099:UFN131101 UPJ131099:UPJ131101 UZF131099:UZF131101 VJB131099:VJB131101 VSX131099:VSX131101 WCT131099:WCT131101 WMP131099:WMP131101 WWL131099:WWL131101 AD196635:AD196637 JZ196635:JZ196637 TV196635:TV196637 ADR196635:ADR196637 ANN196635:ANN196637 AXJ196635:AXJ196637 BHF196635:BHF196637 BRB196635:BRB196637 CAX196635:CAX196637 CKT196635:CKT196637 CUP196635:CUP196637 DEL196635:DEL196637 DOH196635:DOH196637 DYD196635:DYD196637 EHZ196635:EHZ196637 ERV196635:ERV196637 FBR196635:FBR196637 FLN196635:FLN196637 FVJ196635:FVJ196637 GFF196635:GFF196637 GPB196635:GPB196637 GYX196635:GYX196637 HIT196635:HIT196637 HSP196635:HSP196637 ICL196635:ICL196637 IMH196635:IMH196637 IWD196635:IWD196637 JFZ196635:JFZ196637 JPV196635:JPV196637 JZR196635:JZR196637 KJN196635:KJN196637 KTJ196635:KTJ196637 LDF196635:LDF196637 LNB196635:LNB196637 LWX196635:LWX196637 MGT196635:MGT196637 MQP196635:MQP196637 NAL196635:NAL196637 NKH196635:NKH196637 NUD196635:NUD196637 ODZ196635:ODZ196637 ONV196635:ONV196637 OXR196635:OXR196637 PHN196635:PHN196637 PRJ196635:PRJ196637 QBF196635:QBF196637 QLB196635:QLB196637 QUX196635:QUX196637 RET196635:RET196637 ROP196635:ROP196637 RYL196635:RYL196637 SIH196635:SIH196637 SSD196635:SSD196637 TBZ196635:TBZ196637 TLV196635:TLV196637 TVR196635:TVR196637 UFN196635:UFN196637 UPJ196635:UPJ196637 UZF196635:UZF196637 VJB196635:VJB196637 VSX196635:VSX196637 WCT196635:WCT196637 WMP196635:WMP196637 WWL196635:WWL196637 AD262171:AD262173 JZ262171:JZ262173 TV262171:TV262173 ADR262171:ADR262173 ANN262171:ANN262173 AXJ262171:AXJ262173 BHF262171:BHF262173 BRB262171:BRB262173 CAX262171:CAX262173 CKT262171:CKT262173 CUP262171:CUP262173 DEL262171:DEL262173 DOH262171:DOH262173 DYD262171:DYD262173 EHZ262171:EHZ262173 ERV262171:ERV262173 FBR262171:FBR262173 FLN262171:FLN262173 FVJ262171:FVJ262173 GFF262171:GFF262173 GPB262171:GPB262173 GYX262171:GYX262173 HIT262171:HIT262173 HSP262171:HSP262173 ICL262171:ICL262173 IMH262171:IMH262173 IWD262171:IWD262173 JFZ262171:JFZ262173 JPV262171:JPV262173 JZR262171:JZR262173 KJN262171:KJN262173 KTJ262171:KTJ262173 LDF262171:LDF262173 LNB262171:LNB262173 LWX262171:LWX262173 MGT262171:MGT262173 MQP262171:MQP262173 NAL262171:NAL262173 NKH262171:NKH262173 NUD262171:NUD262173 ODZ262171:ODZ262173 ONV262171:ONV262173 OXR262171:OXR262173 PHN262171:PHN262173 PRJ262171:PRJ262173 QBF262171:QBF262173 QLB262171:QLB262173 QUX262171:QUX262173 RET262171:RET262173 ROP262171:ROP262173 RYL262171:RYL262173 SIH262171:SIH262173 SSD262171:SSD262173 TBZ262171:TBZ262173 TLV262171:TLV262173 TVR262171:TVR262173 UFN262171:UFN262173 UPJ262171:UPJ262173 UZF262171:UZF262173 VJB262171:VJB262173 VSX262171:VSX262173 WCT262171:WCT262173 WMP262171:WMP262173 WWL262171:WWL262173 AD327707:AD327709 JZ327707:JZ327709 TV327707:TV327709 ADR327707:ADR327709 ANN327707:ANN327709 AXJ327707:AXJ327709 BHF327707:BHF327709 BRB327707:BRB327709 CAX327707:CAX327709 CKT327707:CKT327709 CUP327707:CUP327709 DEL327707:DEL327709 DOH327707:DOH327709 DYD327707:DYD327709 EHZ327707:EHZ327709 ERV327707:ERV327709 FBR327707:FBR327709 FLN327707:FLN327709 FVJ327707:FVJ327709 GFF327707:GFF327709 GPB327707:GPB327709 GYX327707:GYX327709 HIT327707:HIT327709 HSP327707:HSP327709 ICL327707:ICL327709 IMH327707:IMH327709 IWD327707:IWD327709 JFZ327707:JFZ327709 JPV327707:JPV327709 JZR327707:JZR327709 KJN327707:KJN327709 KTJ327707:KTJ327709 LDF327707:LDF327709 LNB327707:LNB327709 LWX327707:LWX327709 MGT327707:MGT327709 MQP327707:MQP327709 NAL327707:NAL327709 NKH327707:NKH327709 NUD327707:NUD327709 ODZ327707:ODZ327709 ONV327707:ONV327709 OXR327707:OXR327709 PHN327707:PHN327709 PRJ327707:PRJ327709 QBF327707:QBF327709 QLB327707:QLB327709 QUX327707:QUX327709 RET327707:RET327709 ROP327707:ROP327709 RYL327707:RYL327709 SIH327707:SIH327709 SSD327707:SSD327709 TBZ327707:TBZ327709 TLV327707:TLV327709 TVR327707:TVR327709 UFN327707:UFN327709 UPJ327707:UPJ327709 UZF327707:UZF327709 VJB327707:VJB327709 VSX327707:VSX327709 WCT327707:WCT327709 WMP327707:WMP327709 WWL327707:WWL327709 AD393243:AD393245 JZ393243:JZ393245 TV393243:TV393245 ADR393243:ADR393245 ANN393243:ANN393245 AXJ393243:AXJ393245 BHF393243:BHF393245 BRB393243:BRB393245 CAX393243:CAX393245 CKT393243:CKT393245 CUP393243:CUP393245 DEL393243:DEL393245 DOH393243:DOH393245 DYD393243:DYD393245 EHZ393243:EHZ393245 ERV393243:ERV393245 FBR393243:FBR393245 FLN393243:FLN393245 FVJ393243:FVJ393245 GFF393243:GFF393245 GPB393243:GPB393245 GYX393243:GYX393245 HIT393243:HIT393245 HSP393243:HSP393245 ICL393243:ICL393245 IMH393243:IMH393245 IWD393243:IWD393245 JFZ393243:JFZ393245 JPV393243:JPV393245 JZR393243:JZR393245 KJN393243:KJN393245 KTJ393243:KTJ393245 LDF393243:LDF393245 LNB393243:LNB393245 LWX393243:LWX393245 MGT393243:MGT393245 MQP393243:MQP393245 NAL393243:NAL393245 NKH393243:NKH393245 NUD393243:NUD393245 ODZ393243:ODZ393245 ONV393243:ONV393245 OXR393243:OXR393245 PHN393243:PHN393245 PRJ393243:PRJ393245 QBF393243:QBF393245 QLB393243:QLB393245 QUX393243:QUX393245 RET393243:RET393245 ROP393243:ROP393245 RYL393243:RYL393245 SIH393243:SIH393245 SSD393243:SSD393245 TBZ393243:TBZ393245 TLV393243:TLV393245 TVR393243:TVR393245 UFN393243:UFN393245 UPJ393243:UPJ393245 UZF393243:UZF393245 VJB393243:VJB393245 VSX393243:VSX393245 WCT393243:WCT393245 WMP393243:WMP393245 WWL393243:WWL393245 AD458779:AD458781 JZ458779:JZ458781 TV458779:TV458781 ADR458779:ADR458781 ANN458779:ANN458781 AXJ458779:AXJ458781 BHF458779:BHF458781 BRB458779:BRB458781 CAX458779:CAX458781 CKT458779:CKT458781 CUP458779:CUP458781 DEL458779:DEL458781 DOH458779:DOH458781 DYD458779:DYD458781 EHZ458779:EHZ458781 ERV458779:ERV458781 FBR458779:FBR458781 FLN458779:FLN458781 FVJ458779:FVJ458781 GFF458779:GFF458781 GPB458779:GPB458781 GYX458779:GYX458781 HIT458779:HIT458781 HSP458779:HSP458781 ICL458779:ICL458781 IMH458779:IMH458781 IWD458779:IWD458781 JFZ458779:JFZ458781 JPV458779:JPV458781 JZR458779:JZR458781 KJN458779:KJN458781 KTJ458779:KTJ458781 LDF458779:LDF458781 LNB458779:LNB458781 LWX458779:LWX458781 MGT458779:MGT458781 MQP458779:MQP458781 NAL458779:NAL458781 NKH458779:NKH458781 NUD458779:NUD458781 ODZ458779:ODZ458781 ONV458779:ONV458781 OXR458779:OXR458781 PHN458779:PHN458781 PRJ458779:PRJ458781 QBF458779:QBF458781 QLB458779:QLB458781 QUX458779:QUX458781 RET458779:RET458781 ROP458779:ROP458781 RYL458779:RYL458781 SIH458779:SIH458781 SSD458779:SSD458781 TBZ458779:TBZ458781 TLV458779:TLV458781 TVR458779:TVR458781 UFN458779:UFN458781 UPJ458779:UPJ458781 UZF458779:UZF458781 VJB458779:VJB458781 VSX458779:VSX458781 WCT458779:WCT458781 WMP458779:WMP458781 WWL458779:WWL458781 AD524315:AD524317 JZ524315:JZ524317 TV524315:TV524317 ADR524315:ADR524317 ANN524315:ANN524317 AXJ524315:AXJ524317 BHF524315:BHF524317 BRB524315:BRB524317 CAX524315:CAX524317 CKT524315:CKT524317 CUP524315:CUP524317 DEL524315:DEL524317 DOH524315:DOH524317 DYD524315:DYD524317 EHZ524315:EHZ524317 ERV524315:ERV524317 FBR524315:FBR524317 FLN524315:FLN524317 FVJ524315:FVJ524317 GFF524315:GFF524317 GPB524315:GPB524317 GYX524315:GYX524317 HIT524315:HIT524317 HSP524315:HSP524317 ICL524315:ICL524317 IMH524315:IMH524317 IWD524315:IWD524317 JFZ524315:JFZ524317 JPV524315:JPV524317 JZR524315:JZR524317 KJN524315:KJN524317 KTJ524315:KTJ524317 LDF524315:LDF524317 LNB524315:LNB524317 LWX524315:LWX524317 MGT524315:MGT524317 MQP524315:MQP524317 NAL524315:NAL524317 NKH524315:NKH524317 NUD524315:NUD524317 ODZ524315:ODZ524317 ONV524315:ONV524317 OXR524315:OXR524317 PHN524315:PHN524317 PRJ524315:PRJ524317 QBF524315:QBF524317 QLB524315:QLB524317 QUX524315:QUX524317 RET524315:RET524317 ROP524315:ROP524317 RYL524315:RYL524317 SIH524315:SIH524317 SSD524315:SSD524317 TBZ524315:TBZ524317 TLV524315:TLV524317 TVR524315:TVR524317 UFN524315:UFN524317 UPJ524315:UPJ524317 UZF524315:UZF524317 VJB524315:VJB524317 VSX524315:VSX524317 WCT524315:WCT524317 WMP524315:WMP524317 WWL524315:WWL524317 AD589851:AD589853 JZ589851:JZ589853 TV589851:TV589853 ADR589851:ADR589853 ANN589851:ANN589853 AXJ589851:AXJ589853 BHF589851:BHF589853 BRB589851:BRB589853 CAX589851:CAX589853 CKT589851:CKT589853 CUP589851:CUP589853 DEL589851:DEL589853 DOH589851:DOH589853 DYD589851:DYD589853 EHZ589851:EHZ589853 ERV589851:ERV589853 FBR589851:FBR589853 FLN589851:FLN589853 FVJ589851:FVJ589853 GFF589851:GFF589853 GPB589851:GPB589853 GYX589851:GYX589853 HIT589851:HIT589853 HSP589851:HSP589853 ICL589851:ICL589853 IMH589851:IMH589853 IWD589851:IWD589853 JFZ589851:JFZ589853 JPV589851:JPV589853 JZR589851:JZR589853 KJN589851:KJN589853 KTJ589851:KTJ589853 LDF589851:LDF589853 LNB589851:LNB589853 LWX589851:LWX589853 MGT589851:MGT589853 MQP589851:MQP589853 NAL589851:NAL589853 NKH589851:NKH589853 NUD589851:NUD589853 ODZ589851:ODZ589853 ONV589851:ONV589853 OXR589851:OXR589853 PHN589851:PHN589853 PRJ589851:PRJ589853 QBF589851:QBF589853 QLB589851:QLB589853 QUX589851:QUX589853 RET589851:RET589853 ROP589851:ROP589853 RYL589851:RYL589853 SIH589851:SIH589853 SSD589851:SSD589853 TBZ589851:TBZ589853 TLV589851:TLV589853 TVR589851:TVR589853 UFN589851:UFN589853 UPJ589851:UPJ589853 UZF589851:UZF589853 VJB589851:VJB589853 VSX589851:VSX589853 WCT589851:WCT589853 WMP589851:WMP589853 WWL589851:WWL589853 AD655387:AD655389 JZ655387:JZ655389 TV655387:TV655389 ADR655387:ADR655389 ANN655387:ANN655389 AXJ655387:AXJ655389 BHF655387:BHF655389 BRB655387:BRB655389 CAX655387:CAX655389 CKT655387:CKT655389 CUP655387:CUP655389 DEL655387:DEL655389 DOH655387:DOH655389 DYD655387:DYD655389 EHZ655387:EHZ655389 ERV655387:ERV655389 FBR655387:FBR655389 FLN655387:FLN655389 FVJ655387:FVJ655389 GFF655387:GFF655389 GPB655387:GPB655389 GYX655387:GYX655389 HIT655387:HIT655389 HSP655387:HSP655389 ICL655387:ICL655389 IMH655387:IMH655389 IWD655387:IWD655389 JFZ655387:JFZ655389 JPV655387:JPV655389 JZR655387:JZR655389 KJN655387:KJN655389 KTJ655387:KTJ655389 LDF655387:LDF655389 LNB655387:LNB655389 LWX655387:LWX655389 MGT655387:MGT655389 MQP655387:MQP655389 NAL655387:NAL655389 NKH655387:NKH655389 NUD655387:NUD655389 ODZ655387:ODZ655389 ONV655387:ONV655389 OXR655387:OXR655389 PHN655387:PHN655389 PRJ655387:PRJ655389 QBF655387:QBF655389 QLB655387:QLB655389 QUX655387:QUX655389 RET655387:RET655389 ROP655387:ROP655389 RYL655387:RYL655389 SIH655387:SIH655389 SSD655387:SSD655389 TBZ655387:TBZ655389 TLV655387:TLV655389 TVR655387:TVR655389 UFN655387:UFN655389 UPJ655387:UPJ655389 UZF655387:UZF655389 VJB655387:VJB655389 VSX655387:VSX655389 WCT655387:WCT655389 WMP655387:WMP655389 WWL655387:WWL655389 AD720923:AD720925 JZ720923:JZ720925 TV720923:TV720925 ADR720923:ADR720925 ANN720923:ANN720925 AXJ720923:AXJ720925 BHF720923:BHF720925 BRB720923:BRB720925 CAX720923:CAX720925 CKT720923:CKT720925 CUP720923:CUP720925 DEL720923:DEL720925 DOH720923:DOH720925 DYD720923:DYD720925 EHZ720923:EHZ720925 ERV720923:ERV720925 FBR720923:FBR720925 FLN720923:FLN720925 FVJ720923:FVJ720925 GFF720923:GFF720925 GPB720923:GPB720925 GYX720923:GYX720925 HIT720923:HIT720925 HSP720923:HSP720925 ICL720923:ICL720925 IMH720923:IMH720925 IWD720923:IWD720925 JFZ720923:JFZ720925 JPV720923:JPV720925 JZR720923:JZR720925 KJN720923:KJN720925 KTJ720923:KTJ720925 LDF720923:LDF720925 LNB720923:LNB720925 LWX720923:LWX720925 MGT720923:MGT720925 MQP720923:MQP720925 NAL720923:NAL720925 NKH720923:NKH720925 NUD720923:NUD720925 ODZ720923:ODZ720925 ONV720923:ONV720925 OXR720923:OXR720925 PHN720923:PHN720925 PRJ720923:PRJ720925 QBF720923:QBF720925 QLB720923:QLB720925 QUX720923:QUX720925 RET720923:RET720925 ROP720923:ROP720925 RYL720923:RYL720925 SIH720923:SIH720925 SSD720923:SSD720925 TBZ720923:TBZ720925 TLV720923:TLV720925 TVR720923:TVR720925 UFN720923:UFN720925 UPJ720923:UPJ720925 UZF720923:UZF720925 VJB720923:VJB720925 VSX720923:VSX720925 WCT720923:WCT720925 WMP720923:WMP720925 WWL720923:WWL720925 AD786459:AD786461 JZ786459:JZ786461 TV786459:TV786461 ADR786459:ADR786461 ANN786459:ANN786461 AXJ786459:AXJ786461 BHF786459:BHF786461 BRB786459:BRB786461 CAX786459:CAX786461 CKT786459:CKT786461 CUP786459:CUP786461 DEL786459:DEL786461 DOH786459:DOH786461 DYD786459:DYD786461 EHZ786459:EHZ786461 ERV786459:ERV786461 FBR786459:FBR786461 FLN786459:FLN786461 FVJ786459:FVJ786461 GFF786459:GFF786461 GPB786459:GPB786461 GYX786459:GYX786461 HIT786459:HIT786461 HSP786459:HSP786461 ICL786459:ICL786461 IMH786459:IMH786461 IWD786459:IWD786461 JFZ786459:JFZ786461 JPV786459:JPV786461 JZR786459:JZR786461 KJN786459:KJN786461 KTJ786459:KTJ786461 LDF786459:LDF786461 LNB786459:LNB786461 LWX786459:LWX786461 MGT786459:MGT786461 MQP786459:MQP786461 NAL786459:NAL786461 NKH786459:NKH786461 NUD786459:NUD786461 ODZ786459:ODZ786461 ONV786459:ONV786461 OXR786459:OXR786461 PHN786459:PHN786461 PRJ786459:PRJ786461 QBF786459:QBF786461 QLB786459:QLB786461 QUX786459:QUX786461 RET786459:RET786461 ROP786459:ROP786461 RYL786459:RYL786461 SIH786459:SIH786461 SSD786459:SSD786461 TBZ786459:TBZ786461 TLV786459:TLV786461 TVR786459:TVR786461 UFN786459:UFN786461 UPJ786459:UPJ786461 UZF786459:UZF786461 VJB786459:VJB786461 VSX786459:VSX786461 WCT786459:WCT786461 WMP786459:WMP786461 WWL786459:WWL786461 AD851995:AD851997 JZ851995:JZ851997 TV851995:TV851997 ADR851995:ADR851997 ANN851995:ANN851997 AXJ851995:AXJ851997 BHF851995:BHF851997 BRB851995:BRB851997 CAX851995:CAX851997 CKT851995:CKT851997 CUP851995:CUP851997 DEL851995:DEL851997 DOH851995:DOH851997 DYD851995:DYD851997 EHZ851995:EHZ851997 ERV851995:ERV851997 FBR851995:FBR851997 FLN851995:FLN851997 FVJ851995:FVJ851997 GFF851995:GFF851997 GPB851995:GPB851997 GYX851995:GYX851997 HIT851995:HIT851997 HSP851995:HSP851997 ICL851995:ICL851997 IMH851995:IMH851997 IWD851995:IWD851997 JFZ851995:JFZ851997 JPV851995:JPV851997 JZR851995:JZR851997 KJN851995:KJN851997 KTJ851995:KTJ851997 LDF851995:LDF851997 LNB851995:LNB851997 LWX851995:LWX851997 MGT851995:MGT851997 MQP851995:MQP851997 NAL851995:NAL851997 NKH851995:NKH851997 NUD851995:NUD851997 ODZ851995:ODZ851997 ONV851995:ONV851997 OXR851995:OXR851997 PHN851995:PHN851997 PRJ851995:PRJ851997 QBF851995:QBF851997 QLB851995:QLB851997 QUX851995:QUX851997 RET851995:RET851997 ROP851995:ROP851997 RYL851995:RYL851997 SIH851995:SIH851997 SSD851995:SSD851997 TBZ851995:TBZ851997 TLV851995:TLV851997 TVR851995:TVR851997 UFN851995:UFN851997 UPJ851995:UPJ851997 UZF851995:UZF851997 VJB851995:VJB851997 VSX851995:VSX851997 WCT851995:WCT851997 WMP851995:WMP851997 WWL851995:WWL851997 AD917531:AD917533 JZ917531:JZ917533 TV917531:TV917533 ADR917531:ADR917533 ANN917531:ANN917533 AXJ917531:AXJ917533 BHF917531:BHF917533 BRB917531:BRB917533 CAX917531:CAX917533 CKT917531:CKT917533 CUP917531:CUP917533 DEL917531:DEL917533 DOH917531:DOH917533 DYD917531:DYD917533 EHZ917531:EHZ917533 ERV917531:ERV917533 FBR917531:FBR917533 FLN917531:FLN917533 FVJ917531:FVJ917533 GFF917531:GFF917533 GPB917531:GPB917533 GYX917531:GYX917533 HIT917531:HIT917533 HSP917531:HSP917533 ICL917531:ICL917533 IMH917531:IMH917533 IWD917531:IWD917533 JFZ917531:JFZ917533 JPV917531:JPV917533 JZR917531:JZR917533 KJN917531:KJN917533 KTJ917531:KTJ917533 LDF917531:LDF917533 LNB917531:LNB917533 LWX917531:LWX917533 MGT917531:MGT917533 MQP917531:MQP917533 NAL917531:NAL917533 NKH917531:NKH917533 NUD917531:NUD917533 ODZ917531:ODZ917533 ONV917531:ONV917533 OXR917531:OXR917533 PHN917531:PHN917533 PRJ917531:PRJ917533 QBF917531:QBF917533 QLB917531:QLB917533 QUX917531:QUX917533 RET917531:RET917533 ROP917531:ROP917533 RYL917531:RYL917533 SIH917531:SIH917533 SSD917531:SSD917533 TBZ917531:TBZ917533 TLV917531:TLV917533 TVR917531:TVR917533 UFN917531:UFN917533 UPJ917531:UPJ917533 UZF917531:UZF917533 VJB917531:VJB917533 VSX917531:VSX917533 WCT917531:WCT917533 WMP917531:WMP917533 WWL917531:WWL917533 AD983067:AD983069 JZ983067:JZ983069 TV983067:TV983069 ADR983067:ADR983069 ANN983067:ANN983069 AXJ983067:AXJ983069 BHF983067:BHF983069 BRB983067:BRB983069 CAX983067:CAX983069 CKT983067:CKT983069 CUP983067:CUP983069 DEL983067:DEL983069 DOH983067:DOH983069 DYD983067:DYD983069 EHZ983067:EHZ983069 ERV983067:ERV983069 FBR983067:FBR983069 FLN983067:FLN983069 FVJ983067:FVJ983069 GFF983067:GFF983069 GPB983067:GPB983069 GYX983067:GYX983069 HIT983067:HIT983069 HSP983067:HSP983069 ICL983067:ICL983069 IMH983067:IMH983069 IWD983067:IWD983069 JFZ983067:JFZ983069 JPV983067:JPV983069 JZR983067:JZR983069 KJN983067:KJN983069 KTJ983067:KTJ983069 LDF983067:LDF983069 LNB983067:LNB983069 LWX983067:LWX983069 MGT983067:MGT983069 MQP983067:MQP983069 NAL983067:NAL983069 NKH983067:NKH983069 NUD983067:NUD983069 ODZ983067:ODZ983069 ONV983067:ONV983069 OXR983067:OXR983069 PHN983067:PHN983069 PRJ983067:PRJ983069 QBF983067:QBF983069 QLB983067:QLB983069 QUX983067:QUX983069 RET983067:RET983069 ROP983067:ROP983069 RYL983067:RYL983069 SIH983067:SIH983069 SSD983067:SSD983069 TBZ983067:TBZ983069 TLV983067:TLV983069 TVR983067:TVR983069 UFN983067:UFN983069 UPJ983067:UPJ983069 UZF983067:UZF983069 VJB983067:VJB983069 VSX983067:VSX983069 WCT983067:WCT983069 WMP983067:WMP983069 WWL983067:WWL983069 AD32:AD34 JZ32:JZ34 TV32:TV34 ADR32:ADR34 ANN32:ANN34 AXJ32:AXJ34 BHF32:BHF34 BRB32:BRB34 CAX32:CAX34 CKT32:CKT34 CUP32:CUP34 DEL32:DEL34 DOH32:DOH34 DYD32:DYD34 EHZ32:EHZ34 ERV32:ERV34 FBR32:FBR34 FLN32:FLN34 FVJ32:FVJ34 GFF32:GFF34 GPB32:GPB34 GYX32:GYX34 HIT32:HIT34 HSP32:HSP34 ICL32:ICL34 IMH32:IMH34 IWD32:IWD34 JFZ32:JFZ34 JPV32:JPV34 JZR32:JZR34 KJN32:KJN34 KTJ32:KTJ34 LDF32:LDF34 LNB32:LNB34 LWX32:LWX34 MGT32:MGT34 MQP32:MQP34 NAL32:NAL34 NKH32:NKH34 NUD32:NUD34 ODZ32:ODZ34 ONV32:ONV34 OXR32:OXR34 PHN32:PHN34 PRJ32:PRJ34 QBF32:QBF34 QLB32:QLB34 QUX32:QUX34 RET32:RET34 ROP32:ROP34 RYL32:RYL34 SIH32:SIH34 SSD32:SSD34 TBZ32:TBZ34 TLV32:TLV34 TVR32:TVR34 UFN32:UFN34 UPJ32:UPJ34 UZF32:UZF34 VJB32:VJB34 VSX32:VSX34 WCT32:WCT34 WMP32:WMP34 WWL32:WWL34 AD65568:AD65570 JZ65568:JZ65570 TV65568:TV65570 ADR65568:ADR65570 ANN65568:ANN65570 AXJ65568:AXJ65570 BHF65568:BHF65570 BRB65568:BRB65570 CAX65568:CAX65570 CKT65568:CKT65570 CUP65568:CUP65570 DEL65568:DEL65570 DOH65568:DOH65570 DYD65568:DYD65570 EHZ65568:EHZ65570 ERV65568:ERV65570 FBR65568:FBR65570 FLN65568:FLN65570 FVJ65568:FVJ65570 GFF65568:GFF65570 GPB65568:GPB65570 GYX65568:GYX65570 HIT65568:HIT65570 HSP65568:HSP65570 ICL65568:ICL65570 IMH65568:IMH65570 IWD65568:IWD65570 JFZ65568:JFZ65570 JPV65568:JPV65570 JZR65568:JZR65570 KJN65568:KJN65570 KTJ65568:KTJ65570 LDF65568:LDF65570 LNB65568:LNB65570 LWX65568:LWX65570 MGT65568:MGT65570 MQP65568:MQP65570 NAL65568:NAL65570 NKH65568:NKH65570 NUD65568:NUD65570 ODZ65568:ODZ65570 ONV65568:ONV65570 OXR65568:OXR65570 PHN65568:PHN65570 PRJ65568:PRJ65570 QBF65568:QBF65570 QLB65568:QLB65570 QUX65568:QUX65570 RET65568:RET65570 ROP65568:ROP65570 RYL65568:RYL65570 SIH65568:SIH65570 SSD65568:SSD65570 TBZ65568:TBZ65570 TLV65568:TLV65570 TVR65568:TVR65570 UFN65568:UFN65570 UPJ65568:UPJ65570 UZF65568:UZF65570 VJB65568:VJB65570 VSX65568:VSX65570 WCT65568:WCT65570 WMP65568:WMP65570 WWL65568:WWL65570 AD131104:AD131106 JZ131104:JZ131106 TV131104:TV131106 ADR131104:ADR131106 ANN131104:ANN131106 AXJ131104:AXJ131106 BHF131104:BHF131106 BRB131104:BRB131106 CAX131104:CAX131106 CKT131104:CKT131106 CUP131104:CUP131106 DEL131104:DEL131106 DOH131104:DOH131106 DYD131104:DYD131106 EHZ131104:EHZ131106 ERV131104:ERV131106 FBR131104:FBR131106 FLN131104:FLN131106 FVJ131104:FVJ131106 GFF131104:GFF131106 GPB131104:GPB131106 GYX131104:GYX131106 HIT131104:HIT131106 HSP131104:HSP131106 ICL131104:ICL131106 IMH131104:IMH131106 IWD131104:IWD131106 JFZ131104:JFZ131106 JPV131104:JPV131106 JZR131104:JZR131106 KJN131104:KJN131106 KTJ131104:KTJ131106 LDF131104:LDF131106 LNB131104:LNB131106 LWX131104:LWX131106 MGT131104:MGT131106 MQP131104:MQP131106 NAL131104:NAL131106 NKH131104:NKH131106 NUD131104:NUD131106 ODZ131104:ODZ131106 ONV131104:ONV131106 OXR131104:OXR131106 PHN131104:PHN131106 PRJ131104:PRJ131106 QBF131104:QBF131106 QLB131104:QLB131106 QUX131104:QUX131106 RET131104:RET131106 ROP131104:ROP131106 RYL131104:RYL131106 SIH131104:SIH131106 SSD131104:SSD131106 TBZ131104:TBZ131106 TLV131104:TLV131106 TVR131104:TVR131106 UFN131104:UFN131106 UPJ131104:UPJ131106 UZF131104:UZF131106 VJB131104:VJB131106 VSX131104:VSX131106 WCT131104:WCT131106 WMP131104:WMP131106 WWL131104:WWL131106 AD196640:AD196642 JZ196640:JZ196642 TV196640:TV196642 ADR196640:ADR196642 ANN196640:ANN196642 AXJ196640:AXJ196642 BHF196640:BHF196642 BRB196640:BRB196642 CAX196640:CAX196642 CKT196640:CKT196642 CUP196640:CUP196642 DEL196640:DEL196642 DOH196640:DOH196642 DYD196640:DYD196642 EHZ196640:EHZ196642 ERV196640:ERV196642 FBR196640:FBR196642 FLN196640:FLN196642 FVJ196640:FVJ196642 GFF196640:GFF196642 GPB196640:GPB196642 GYX196640:GYX196642 HIT196640:HIT196642 HSP196640:HSP196642 ICL196640:ICL196642 IMH196640:IMH196642 IWD196640:IWD196642 JFZ196640:JFZ196642 JPV196640:JPV196642 JZR196640:JZR196642 KJN196640:KJN196642 KTJ196640:KTJ196642 LDF196640:LDF196642 LNB196640:LNB196642 LWX196640:LWX196642 MGT196640:MGT196642 MQP196640:MQP196642 NAL196640:NAL196642 NKH196640:NKH196642 NUD196640:NUD196642 ODZ196640:ODZ196642 ONV196640:ONV196642 OXR196640:OXR196642 PHN196640:PHN196642 PRJ196640:PRJ196642 QBF196640:QBF196642 QLB196640:QLB196642 QUX196640:QUX196642 RET196640:RET196642 ROP196640:ROP196642 RYL196640:RYL196642 SIH196640:SIH196642 SSD196640:SSD196642 TBZ196640:TBZ196642 TLV196640:TLV196642 TVR196640:TVR196642 UFN196640:UFN196642 UPJ196640:UPJ196642 UZF196640:UZF196642 VJB196640:VJB196642 VSX196640:VSX196642 WCT196640:WCT196642 WMP196640:WMP196642 WWL196640:WWL196642 AD262176:AD262178 JZ262176:JZ262178 TV262176:TV262178 ADR262176:ADR262178 ANN262176:ANN262178 AXJ262176:AXJ262178 BHF262176:BHF262178 BRB262176:BRB262178 CAX262176:CAX262178 CKT262176:CKT262178 CUP262176:CUP262178 DEL262176:DEL262178 DOH262176:DOH262178 DYD262176:DYD262178 EHZ262176:EHZ262178 ERV262176:ERV262178 FBR262176:FBR262178 FLN262176:FLN262178 FVJ262176:FVJ262178 GFF262176:GFF262178 GPB262176:GPB262178 GYX262176:GYX262178 HIT262176:HIT262178 HSP262176:HSP262178 ICL262176:ICL262178 IMH262176:IMH262178 IWD262176:IWD262178 JFZ262176:JFZ262178 JPV262176:JPV262178 JZR262176:JZR262178 KJN262176:KJN262178 KTJ262176:KTJ262178 LDF262176:LDF262178 LNB262176:LNB262178 LWX262176:LWX262178 MGT262176:MGT262178 MQP262176:MQP262178 NAL262176:NAL262178 NKH262176:NKH262178 NUD262176:NUD262178 ODZ262176:ODZ262178 ONV262176:ONV262178 OXR262176:OXR262178 PHN262176:PHN262178 PRJ262176:PRJ262178 QBF262176:QBF262178 QLB262176:QLB262178 QUX262176:QUX262178 RET262176:RET262178 ROP262176:ROP262178 RYL262176:RYL262178 SIH262176:SIH262178 SSD262176:SSD262178 TBZ262176:TBZ262178 TLV262176:TLV262178 TVR262176:TVR262178 UFN262176:UFN262178 UPJ262176:UPJ262178 UZF262176:UZF262178 VJB262176:VJB262178 VSX262176:VSX262178 WCT262176:WCT262178 WMP262176:WMP262178 WWL262176:WWL262178 AD327712:AD327714 JZ327712:JZ327714 TV327712:TV327714 ADR327712:ADR327714 ANN327712:ANN327714 AXJ327712:AXJ327714 BHF327712:BHF327714 BRB327712:BRB327714 CAX327712:CAX327714 CKT327712:CKT327714 CUP327712:CUP327714 DEL327712:DEL327714 DOH327712:DOH327714 DYD327712:DYD327714 EHZ327712:EHZ327714 ERV327712:ERV327714 FBR327712:FBR327714 FLN327712:FLN327714 FVJ327712:FVJ327714 GFF327712:GFF327714 GPB327712:GPB327714 GYX327712:GYX327714 HIT327712:HIT327714 HSP327712:HSP327714 ICL327712:ICL327714 IMH327712:IMH327714 IWD327712:IWD327714 JFZ327712:JFZ327714 JPV327712:JPV327714 JZR327712:JZR327714 KJN327712:KJN327714 KTJ327712:KTJ327714 LDF327712:LDF327714 LNB327712:LNB327714 LWX327712:LWX327714 MGT327712:MGT327714 MQP327712:MQP327714 NAL327712:NAL327714 NKH327712:NKH327714 NUD327712:NUD327714 ODZ327712:ODZ327714 ONV327712:ONV327714 OXR327712:OXR327714 PHN327712:PHN327714 PRJ327712:PRJ327714 QBF327712:QBF327714 QLB327712:QLB327714 QUX327712:QUX327714 RET327712:RET327714 ROP327712:ROP327714 RYL327712:RYL327714 SIH327712:SIH327714 SSD327712:SSD327714 TBZ327712:TBZ327714 TLV327712:TLV327714 TVR327712:TVR327714 UFN327712:UFN327714 UPJ327712:UPJ327714 UZF327712:UZF327714 VJB327712:VJB327714 VSX327712:VSX327714 WCT327712:WCT327714 WMP327712:WMP327714 WWL327712:WWL327714 AD393248:AD393250 JZ393248:JZ393250 TV393248:TV393250 ADR393248:ADR393250 ANN393248:ANN393250 AXJ393248:AXJ393250 BHF393248:BHF393250 BRB393248:BRB393250 CAX393248:CAX393250 CKT393248:CKT393250 CUP393248:CUP393250 DEL393248:DEL393250 DOH393248:DOH393250 DYD393248:DYD393250 EHZ393248:EHZ393250 ERV393248:ERV393250 FBR393248:FBR393250 FLN393248:FLN393250 FVJ393248:FVJ393250 GFF393248:GFF393250 GPB393248:GPB393250 GYX393248:GYX393250 HIT393248:HIT393250 HSP393248:HSP393250 ICL393248:ICL393250 IMH393248:IMH393250 IWD393248:IWD393250 JFZ393248:JFZ393250 JPV393248:JPV393250 JZR393248:JZR393250 KJN393248:KJN393250 KTJ393248:KTJ393250 LDF393248:LDF393250 LNB393248:LNB393250 LWX393248:LWX393250 MGT393248:MGT393250 MQP393248:MQP393250 NAL393248:NAL393250 NKH393248:NKH393250 NUD393248:NUD393250 ODZ393248:ODZ393250 ONV393248:ONV393250 OXR393248:OXR393250 PHN393248:PHN393250 PRJ393248:PRJ393250 QBF393248:QBF393250 QLB393248:QLB393250 QUX393248:QUX393250 RET393248:RET393250 ROP393248:ROP393250 RYL393248:RYL393250 SIH393248:SIH393250 SSD393248:SSD393250 TBZ393248:TBZ393250 TLV393248:TLV393250 TVR393248:TVR393250 UFN393248:UFN393250 UPJ393248:UPJ393250 UZF393248:UZF393250 VJB393248:VJB393250 VSX393248:VSX393250 WCT393248:WCT393250 WMP393248:WMP393250 WWL393248:WWL393250 AD458784:AD458786 JZ458784:JZ458786 TV458784:TV458786 ADR458784:ADR458786 ANN458784:ANN458786 AXJ458784:AXJ458786 BHF458784:BHF458786 BRB458784:BRB458786 CAX458784:CAX458786 CKT458784:CKT458786 CUP458784:CUP458786 DEL458784:DEL458786 DOH458784:DOH458786 DYD458784:DYD458786 EHZ458784:EHZ458786 ERV458784:ERV458786 FBR458784:FBR458786 FLN458784:FLN458786 FVJ458784:FVJ458786 GFF458784:GFF458786 GPB458784:GPB458786 GYX458784:GYX458786 HIT458784:HIT458786 HSP458784:HSP458786 ICL458784:ICL458786 IMH458784:IMH458786 IWD458784:IWD458786 JFZ458784:JFZ458786 JPV458784:JPV458786 JZR458784:JZR458786 KJN458784:KJN458786 KTJ458784:KTJ458786 LDF458784:LDF458786 LNB458784:LNB458786 LWX458784:LWX458786 MGT458784:MGT458786 MQP458784:MQP458786 NAL458784:NAL458786 NKH458784:NKH458786 NUD458784:NUD458786 ODZ458784:ODZ458786 ONV458784:ONV458786 OXR458784:OXR458786 PHN458784:PHN458786 PRJ458784:PRJ458786 QBF458784:QBF458786 QLB458784:QLB458786 QUX458784:QUX458786 RET458784:RET458786 ROP458784:ROP458786 RYL458784:RYL458786 SIH458784:SIH458786 SSD458784:SSD458786 TBZ458784:TBZ458786 TLV458784:TLV458786 TVR458784:TVR458786 UFN458784:UFN458786 UPJ458784:UPJ458786 UZF458784:UZF458786 VJB458784:VJB458786 VSX458784:VSX458786 WCT458784:WCT458786 WMP458784:WMP458786 WWL458784:WWL458786 AD524320:AD524322 JZ524320:JZ524322 TV524320:TV524322 ADR524320:ADR524322 ANN524320:ANN524322 AXJ524320:AXJ524322 BHF524320:BHF524322 BRB524320:BRB524322 CAX524320:CAX524322 CKT524320:CKT524322 CUP524320:CUP524322 DEL524320:DEL524322 DOH524320:DOH524322 DYD524320:DYD524322 EHZ524320:EHZ524322 ERV524320:ERV524322 FBR524320:FBR524322 FLN524320:FLN524322 FVJ524320:FVJ524322 GFF524320:GFF524322 GPB524320:GPB524322 GYX524320:GYX524322 HIT524320:HIT524322 HSP524320:HSP524322 ICL524320:ICL524322 IMH524320:IMH524322 IWD524320:IWD524322 JFZ524320:JFZ524322 JPV524320:JPV524322 JZR524320:JZR524322 KJN524320:KJN524322 KTJ524320:KTJ524322 LDF524320:LDF524322 LNB524320:LNB524322 LWX524320:LWX524322 MGT524320:MGT524322 MQP524320:MQP524322 NAL524320:NAL524322 NKH524320:NKH524322 NUD524320:NUD524322 ODZ524320:ODZ524322 ONV524320:ONV524322 OXR524320:OXR524322 PHN524320:PHN524322 PRJ524320:PRJ524322 QBF524320:QBF524322 QLB524320:QLB524322 QUX524320:QUX524322 RET524320:RET524322 ROP524320:ROP524322 RYL524320:RYL524322 SIH524320:SIH524322 SSD524320:SSD524322 TBZ524320:TBZ524322 TLV524320:TLV524322 TVR524320:TVR524322 UFN524320:UFN524322 UPJ524320:UPJ524322 UZF524320:UZF524322 VJB524320:VJB524322 VSX524320:VSX524322 WCT524320:WCT524322 WMP524320:WMP524322 WWL524320:WWL524322 AD589856:AD589858 JZ589856:JZ589858 TV589856:TV589858 ADR589856:ADR589858 ANN589856:ANN589858 AXJ589856:AXJ589858 BHF589856:BHF589858 BRB589856:BRB589858 CAX589856:CAX589858 CKT589856:CKT589858 CUP589856:CUP589858 DEL589856:DEL589858 DOH589856:DOH589858 DYD589856:DYD589858 EHZ589856:EHZ589858 ERV589856:ERV589858 FBR589856:FBR589858 FLN589856:FLN589858 FVJ589856:FVJ589858 GFF589856:GFF589858 GPB589856:GPB589858 GYX589856:GYX589858 HIT589856:HIT589858 HSP589856:HSP589858 ICL589856:ICL589858 IMH589856:IMH589858 IWD589856:IWD589858 JFZ589856:JFZ589858 JPV589856:JPV589858 JZR589856:JZR589858 KJN589856:KJN589858 KTJ589856:KTJ589858 LDF589856:LDF589858 LNB589856:LNB589858 LWX589856:LWX589858 MGT589856:MGT589858 MQP589856:MQP589858 NAL589856:NAL589858 NKH589856:NKH589858 NUD589856:NUD589858 ODZ589856:ODZ589858 ONV589856:ONV589858 OXR589856:OXR589858 PHN589856:PHN589858 PRJ589856:PRJ589858 QBF589856:QBF589858 QLB589856:QLB589858 QUX589856:QUX589858 RET589856:RET589858 ROP589856:ROP589858 RYL589856:RYL589858 SIH589856:SIH589858 SSD589856:SSD589858 TBZ589856:TBZ589858 TLV589856:TLV589858 TVR589856:TVR589858 UFN589856:UFN589858 UPJ589856:UPJ589858 UZF589856:UZF589858 VJB589856:VJB589858 VSX589856:VSX589858 WCT589856:WCT589858 WMP589856:WMP589858 WWL589856:WWL589858 AD655392:AD655394 JZ655392:JZ655394 TV655392:TV655394 ADR655392:ADR655394 ANN655392:ANN655394 AXJ655392:AXJ655394 BHF655392:BHF655394 BRB655392:BRB655394 CAX655392:CAX655394 CKT655392:CKT655394 CUP655392:CUP655394 DEL655392:DEL655394 DOH655392:DOH655394 DYD655392:DYD655394 EHZ655392:EHZ655394 ERV655392:ERV655394 FBR655392:FBR655394 FLN655392:FLN655394 FVJ655392:FVJ655394 GFF655392:GFF655394 GPB655392:GPB655394 GYX655392:GYX655394 HIT655392:HIT655394 HSP655392:HSP655394 ICL655392:ICL655394 IMH655392:IMH655394 IWD655392:IWD655394 JFZ655392:JFZ655394 JPV655392:JPV655394 JZR655392:JZR655394 KJN655392:KJN655394 KTJ655392:KTJ655394 LDF655392:LDF655394 LNB655392:LNB655394 LWX655392:LWX655394 MGT655392:MGT655394 MQP655392:MQP655394 NAL655392:NAL655394 NKH655392:NKH655394 NUD655392:NUD655394 ODZ655392:ODZ655394 ONV655392:ONV655394 OXR655392:OXR655394 PHN655392:PHN655394 PRJ655392:PRJ655394 QBF655392:QBF655394 QLB655392:QLB655394 QUX655392:QUX655394 RET655392:RET655394 ROP655392:ROP655394 RYL655392:RYL655394 SIH655392:SIH655394 SSD655392:SSD655394 TBZ655392:TBZ655394 TLV655392:TLV655394 TVR655392:TVR655394 UFN655392:UFN655394 UPJ655392:UPJ655394 UZF655392:UZF655394 VJB655392:VJB655394 VSX655392:VSX655394 WCT655392:WCT655394 WMP655392:WMP655394 WWL655392:WWL655394 AD720928:AD720930 JZ720928:JZ720930 TV720928:TV720930 ADR720928:ADR720930 ANN720928:ANN720930 AXJ720928:AXJ720930 BHF720928:BHF720930 BRB720928:BRB720930 CAX720928:CAX720930 CKT720928:CKT720930 CUP720928:CUP720930 DEL720928:DEL720930 DOH720928:DOH720930 DYD720928:DYD720930 EHZ720928:EHZ720930 ERV720928:ERV720930 FBR720928:FBR720930 FLN720928:FLN720930 FVJ720928:FVJ720930 GFF720928:GFF720930 GPB720928:GPB720930 GYX720928:GYX720930 HIT720928:HIT720930 HSP720928:HSP720930 ICL720928:ICL720930 IMH720928:IMH720930 IWD720928:IWD720930 JFZ720928:JFZ720930 JPV720928:JPV720930 JZR720928:JZR720930 KJN720928:KJN720930 KTJ720928:KTJ720930 LDF720928:LDF720930 LNB720928:LNB720930 LWX720928:LWX720930 MGT720928:MGT720930 MQP720928:MQP720930 NAL720928:NAL720930 NKH720928:NKH720930 NUD720928:NUD720930 ODZ720928:ODZ720930 ONV720928:ONV720930 OXR720928:OXR720930 PHN720928:PHN720930 PRJ720928:PRJ720930 QBF720928:QBF720930 QLB720928:QLB720930 QUX720928:QUX720930 RET720928:RET720930 ROP720928:ROP720930 RYL720928:RYL720930 SIH720928:SIH720930 SSD720928:SSD720930 TBZ720928:TBZ720930 TLV720928:TLV720930 TVR720928:TVR720930 UFN720928:UFN720930 UPJ720928:UPJ720930 UZF720928:UZF720930 VJB720928:VJB720930 VSX720928:VSX720930 WCT720928:WCT720930 WMP720928:WMP720930 WWL720928:WWL720930 AD786464:AD786466 JZ786464:JZ786466 TV786464:TV786466 ADR786464:ADR786466 ANN786464:ANN786466 AXJ786464:AXJ786466 BHF786464:BHF786466 BRB786464:BRB786466 CAX786464:CAX786466 CKT786464:CKT786466 CUP786464:CUP786466 DEL786464:DEL786466 DOH786464:DOH786466 DYD786464:DYD786466 EHZ786464:EHZ786466 ERV786464:ERV786466 FBR786464:FBR786466 FLN786464:FLN786466 FVJ786464:FVJ786466 GFF786464:GFF786466 GPB786464:GPB786466 GYX786464:GYX786466 HIT786464:HIT786466 HSP786464:HSP786466 ICL786464:ICL786466 IMH786464:IMH786466 IWD786464:IWD786466 JFZ786464:JFZ786466 JPV786464:JPV786466 JZR786464:JZR786466 KJN786464:KJN786466 KTJ786464:KTJ786466 LDF786464:LDF786466 LNB786464:LNB786466 LWX786464:LWX786466 MGT786464:MGT786466 MQP786464:MQP786466 NAL786464:NAL786466 NKH786464:NKH786466 NUD786464:NUD786466 ODZ786464:ODZ786466 ONV786464:ONV786466 OXR786464:OXR786466 PHN786464:PHN786466 PRJ786464:PRJ786466 QBF786464:QBF786466 QLB786464:QLB786466 QUX786464:QUX786466 RET786464:RET786466 ROP786464:ROP786466 RYL786464:RYL786466 SIH786464:SIH786466 SSD786464:SSD786466 TBZ786464:TBZ786466 TLV786464:TLV786466 TVR786464:TVR786466 UFN786464:UFN786466 UPJ786464:UPJ786466 UZF786464:UZF786466 VJB786464:VJB786466 VSX786464:VSX786466 WCT786464:WCT786466 WMP786464:WMP786466 WWL786464:WWL786466 AD852000:AD852002 JZ852000:JZ852002 TV852000:TV852002 ADR852000:ADR852002 ANN852000:ANN852002 AXJ852000:AXJ852002 BHF852000:BHF852002 BRB852000:BRB852002 CAX852000:CAX852002 CKT852000:CKT852002 CUP852000:CUP852002 DEL852000:DEL852002 DOH852000:DOH852002 DYD852000:DYD852002 EHZ852000:EHZ852002 ERV852000:ERV852002 FBR852000:FBR852002 FLN852000:FLN852002 FVJ852000:FVJ852002 GFF852000:GFF852002 GPB852000:GPB852002 GYX852000:GYX852002 HIT852000:HIT852002 HSP852000:HSP852002 ICL852000:ICL852002 IMH852000:IMH852002 IWD852000:IWD852002 JFZ852000:JFZ852002 JPV852000:JPV852002 JZR852000:JZR852002 KJN852000:KJN852002 KTJ852000:KTJ852002 LDF852000:LDF852002 LNB852000:LNB852002 LWX852000:LWX852002 MGT852000:MGT852002 MQP852000:MQP852002 NAL852000:NAL852002 NKH852000:NKH852002 NUD852000:NUD852002 ODZ852000:ODZ852002 ONV852000:ONV852002 OXR852000:OXR852002 PHN852000:PHN852002 PRJ852000:PRJ852002 QBF852000:QBF852002 QLB852000:QLB852002 QUX852000:QUX852002 RET852000:RET852002 ROP852000:ROP852002 RYL852000:RYL852002 SIH852000:SIH852002 SSD852000:SSD852002 TBZ852000:TBZ852002 TLV852000:TLV852002 TVR852000:TVR852002 UFN852000:UFN852002 UPJ852000:UPJ852002 UZF852000:UZF852002 VJB852000:VJB852002 VSX852000:VSX852002 WCT852000:WCT852002 WMP852000:WMP852002 WWL852000:WWL852002 AD917536:AD917538 JZ917536:JZ917538 TV917536:TV917538 ADR917536:ADR917538 ANN917536:ANN917538 AXJ917536:AXJ917538 BHF917536:BHF917538 BRB917536:BRB917538 CAX917536:CAX917538 CKT917536:CKT917538 CUP917536:CUP917538 DEL917536:DEL917538 DOH917536:DOH917538 DYD917536:DYD917538 EHZ917536:EHZ917538 ERV917536:ERV917538 FBR917536:FBR917538 FLN917536:FLN917538 FVJ917536:FVJ917538 GFF917536:GFF917538 GPB917536:GPB917538 GYX917536:GYX917538 HIT917536:HIT917538 HSP917536:HSP917538 ICL917536:ICL917538 IMH917536:IMH917538 IWD917536:IWD917538 JFZ917536:JFZ917538 JPV917536:JPV917538 JZR917536:JZR917538 KJN917536:KJN917538 KTJ917536:KTJ917538 LDF917536:LDF917538 LNB917536:LNB917538 LWX917536:LWX917538 MGT917536:MGT917538 MQP917536:MQP917538 NAL917536:NAL917538 NKH917536:NKH917538 NUD917536:NUD917538 ODZ917536:ODZ917538 ONV917536:ONV917538 OXR917536:OXR917538 PHN917536:PHN917538 PRJ917536:PRJ917538 QBF917536:QBF917538 QLB917536:QLB917538 QUX917536:QUX917538 RET917536:RET917538 ROP917536:ROP917538 RYL917536:RYL917538 SIH917536:SIH917538 SSD917536:SSD917538 TBZ917536:TBZ917538 TLV917536:TLV917538 TVR917536:TVR917538 UFN917536:UFN917538 UPJ917536:UPJ917538 UZF917536:UZF917538 VJB917536:VJB917538 VSX917536:VSX917538 WCT917536:WCT917538 WMP917536:WMP917538 WWL917536:WWL917538 AD983072:AD983074 JZ983072:JZ983074 TV983072:TV983074 ADR983072:ADR983074 ANN983072:ANN983074 AXJ983072:AXJ983074 BHF983072:BHF983074 BRB983072:BRB983074 CAX983072:CAX983074 CKT983072:CKT983074 CUP983072:CUP983074 DEL983072:DEL983074 DOH983072:DOH983074 DYD983072:DYD983074 EHZ983072:EHZ983074 ERV983072:ERV983074 FBR983072:FBR983074 FLN983072:FLN983074 FVJ983072:FVJ983074 GFF983072:GFF983074 GPB983072:GPB983074 GYX983072:GYX983074 HIT983072:HIT983074 HSP983072:HSP983074 ICL983072:ICL983074 IMH983072:IMH983074 IWD983072:IWD983074 JFZ983072:JFZ983074 JPV983072:JPV983074 JZR983072:JZR983074 KJN983072:KJN983074 KTJ983072:KTJ983074 LDF983072:LDF983074 LNB983072:LNB983074 LWX983072:LWX983074 MGT983072:MGT983074 MQP983072:MQP983074 NAL983072:NAL983074 NKH983072:NKH983074 NUD983072:NUD983074 ODZ983072:ODZ983074 ONV983072:ONV983074 OXR983072:OXR983074 PHN983072:PHN983074 PRJ983072:PRJ983074 QBF983072:QBF983074 QLB983072:QLB983074 QUX983072:QUX983074 RET983072:RET983074 ROP983072:ROP983074 RYL983072:RYL983074 SIH983072:SIH983074 SSD983072:SSD983074 TBZ983072:TBZ983074 TLV983072:TLV983074 TVR983072:TVR983074 UFN983072:UFN983074 UPJ983072:UPJ983074 UZF983072:UZF983074 VJB983072:VJB983074 VSX983072:VSX983074 WCT983072:WCT983074 WMP983072:WMP983074 WWL983072:WWL983074 AD37:AD40 JZ37:JZ40 TV37:TV40 ADR37:ADR40 ANN37:ANN40 AXJ37:AXJ40 BHF37:BHF40 BRB37:BRB40 CAX37:CAX40 CKT37:CKT40 CUP37:CUP40 DEL37:DEL40 DOH37:DOH40 DYD37:DYD40 EHZ37:EHZ40 ERV37:ERV40 FBR37:FBR40 FLN37:FLN40 FVJ37:FVJ40 GFF37:GFF40 GPB37:GPB40 GYX37:GYX40 HIT37:HIT40 HSP37:HSP40 ICL37:ICL40 IMH37:IMH40 IWD37:IWD40 JFZ37:JFZ40 JPV37:JPV40 JZR37:JZR40 KJN37:KJN40 KTJ37:KTJ40 LDF37:LDF40 LNB37:LNB40 LWX37:LWX40 MGT37:MGT40 MQP37:MQP40 NAL37:NAL40 NKH37:NKH40 NUD37:NUD40 ODZ37:ODZ40 ONV37:ONV40 OXR37:OXR40 PHN37:PHN40 PRJ37:PRJ40 QBF37:QBF40 QLB37:QLB40 QUX37:QUX40 RET37:RET40 ROP37:ROP40 RYL37:RYL40 SIH37:SIH40 SSD37:SSD40 TBZ37:TBZ40 TLV37:TLV40 TVR37:TVR40 UFN37:UFN40 UPJ37:UPJ40 UZF37:UZF40 VJB37:VJB40 VSX37:VSX40 WCT37:WCT40 WMP37:WMP40 WWL37:WWL40 AD65573:AD65576 JZ65573:JZ65576 TV65573:TV65576 ADR65573:ADR65576 ANN65573:ANN65576 AXJ65573:AXJ65576 BHF65573:BHF65576 BRB65573:BRB65576 CAX65573:CAX65576 CKT65573:CKT65576 CUP65573:CUP65576 DEL65573:DEL65576 DOH65573:DOH65576 DYD65573:DYD65576 EHZ65573:EHZ65576 ERV65573:ERV65576 FBR65573:FBR65576 FLN65573:FLN65576 FVJ65573:FVJ65576 GFF65573:GFF65576 GPB65573:GPB65576 GYX65573:GYX65576 HIT65573:HIT65576 HSP65573:HSP65576 ICL65573:ICL65576 IMH65573:IMH65576 IWD65573:IWD65576 JFZ65573:JFZ65576 JPV65573:JPV65576 JZR65573:JZR65576 KJN65573:KJN65576 KTJ65573:KTJ65576 LDF65573:LDF65576 LNB65573:LNB65576 LWX65573:LWX65576 MGT65573:MGT65576 MQP65573:MQP65576 NAL65573:NAL65576 NKH65573:NKH65576 NUD65573:NUD65576 ODZ65573:ODZ65576 ONV65573:ONV65576 OXR65573:OXR65576 PHN65573:PHN65576 PRJ65573:PRJ65576 QBF65573:QBF65576 QLB65573:QLB65576 QUX65573:QUX65576 RET65573:RET65576 ROP65573:ROP65576 RYL65573:RYL65576 SIH65573:SIH65576 SSD65573:SSD65576 TBZ65573:TBZ65576 TLV65573:TLV65576 TVR65573:TVR65576 UFN65573:UFN65576 UPJ65573:UPJ65576 UZF65573:UZF65576 VJB65573:VJB65576 VSX65573:VSX65576 WCT65573:WCT65576 WMP65573:WMP65576 WWL65573:WWL65576 AD131109:AD131112 JZ131109:JZ131112 TV131109:TV131112 ADR131109:ADR131112 ANN131109:ANN131112 AXJ131109:AXJ131112 BHF131109:BHF131112 BRB131109:BRB131112 CAX131109:CAX131112 CKT131109:CKT131112 CUP131109:CUP131112 DEL131109:DEL131112 DOH131109:DOH131112 DYD131109:DYD131112 EHZ131109:EHZ131112 ERV131109:ERV131112 FBR131109:FBR131112 FLN131109:FLN131112 FVJ131109:FVJ131112 GFF131109:GFF131112 GPB131109:GPB131112 GYX131109:GYX131112 HIT131109:HIT131112 HSP131109:HSP131112 ICL131109:ICL131112 IMH131109:IMH131112 IWD131109:IWD131112 JFZ131109:JFZ131112 JPV131109:JPV131112 JZR131109:JZR131112 KJN131109:KJN131112 KTJ131109:KTJ131112 LDF131109:LDF131112 LNB131109:LNB131112 LWX131109:LWX131112 MGT131109:MGT131112 MQP131109:MQP131112 NAL131109:NAL131112 NKH131109:NKH131112 NUD131109:NUD131112 ODZ131109:ODZ131112 ONV131109:ONV131112 OXR131109:OXR131112 PHN131109:PHN131112 PRJ131109:PRJ131112 QBF131109:QBF131112 QLB131109:QLB131112 QUX131109:QUX131112 RET131109:RET131112 ROP131109:ROP131112 RYL131109:RYL131112 SIH131109:SIH131112 SSD131109:SSD131112 TBZ131109:TBZ131112 TLV131109:TLV131112 TVR131109:TVR131112 UFN131109:UFN131112 UPJ131109:UPJ131112 UZF131109:UZF131112 VJB131109:VJB131112 VSX131109:VSX131112 WCT131109:WCT131112 WMP131109:WMP131112 WWL131109:WWL131112 AD196645:AD196648 JZ196645:JZ196648 TV196645:TV196648 ADR196645:ADR196648 ANN196645:ANN196648 AXJ196645:AXJ196648 BHF196645:BHF196648 BRB196645:BRB196648 CAX196645:CAX196648 CKT196645:CKT196648 CUP196645:CUP196648 DEL196645:DEL196648 DOH196645:DOH196648 DYD196645:DYD196648 EHZ196645:EHZ196648 ERV196645:ERV196648 FBR196645:FBR196648 FLN196645:FLN196648 FVJ196645:FVJ196648 GFF196645:GFF196648 GPB196645:GPB196648 GYX196645:GYX196648 HIT196645:HIT196648 HSP196645:HSP196648 ICL196645:ICL196648 IMH196645:IMH196648 IWD196645:IWD196648 JFZ196645:JFZ196648 JPV196645:JPV196648 JZR196645:JZR196648 KJN196645:KJN196648 KTJ196645:KTJ196648 LDF196645:LDF196648 LNB196645:LNB196648 LWX196645:LWX196648 MGT196645:MGT196648 MQP196645:MQP196648 NAL196645:NAL196648 NKH196645:NKH196648 NUD196645:NUD196648 ODZ196645:ODZ196648 ONV196645:ONV196648 OXR196645:OXR196648 PHN196645:PHN196648 PRJ196645:PRJ196648 QBF196645:QBF196648 QLB196645:QLB196648 QUX196645:QUX196648 RET196645:RET196648 ROP196645:ROP196648 RYL196645:RYL196648 SIH196645:SIH196648 SSD196645:SSD196648 TBZ196645:TBZ196648 TLV196645:TLV196648 TVR196645:TVR196648 UFN196645:UFN196648 UPJ196645:UPJ196648 UZF196645:UZF196648 VJB196645:VJB196648 VSX196645:VSX196648 WCT196645:WCT196648 WMP196645:WMP196648 WWL196645:WWL196648 AD262181:AD262184 JZ262181:JZ262184 TV262181:TV262184 ADR262181:ADR262184 ANN262181:ANN262184 AXJ262181:AXJ262184 BHF262181:BHF262184 BRB262181:BRB262184 CAX262181:CAX262184 CKT262181:CKT262184 CUP262181:CUP262184 DEL262181:DEL262184 DOH262181:DOH262184 DYD262181:DYD262184 EHZ262181:EHZ262184 ERV262181:ERV262184 FBR262181:FBR262184 FLN262181:FLN262184 FVJ262181:FVJ262184 GFF262181:GFF262184 GPB262181:GPB262184 GYX262181:GYX262184 HIT262181:HIT262184 HSP262181:HSP262184 ICL262181:ICL262184 IMH262181:IMH262184 IWD262181:IWD262184 JFZ262181:JFZ262184 JPV262181:JPV262184 JZR262181:JZR262184 KJN262181:KJN262184 KTJ262181:KTJ262184 LDF262181:LDF262184 LNB262181:LNB262184 LWX262181:LWX262184 MGT262181:MGT262184 MQP262181:MQP262184 NAL262181:NAL262184 NKH262181:NKH262184 NUD262181:NUD262184 ODZ262181:ODZ262184 ONV262181:ONV262184 OXR262181:OXR262184 PHN262181:PHN262184 PRJ262181:PRJ262184 QBF262181:QBF262184 QLB262181:QLB262184 QUX262181:QUX262184 RET262181:RET262184 ROP262181:ROP262184 RYL262181:RYL262184 SIH262181:SIH262184 SSD262181:SSD262184 TBZ262181:TBZ262184 TLV262181:TLV262184 TVR262181:TVR262184 UFN262181:UFN262184 UPJ262181:UPJ262184 UZF262181:UZF262184 VJB262181:VJB262184 VSX262181:VSX262184 WCT262181:WCT262184 WMP262181:WMP262184 WWL262181:WWL262184 AD327717:AD327720 JZ327717:JZ327720 TV327717:TV327720 ADR327717:ADR327720 ANN327717:ANN327720 AXJ327717:AXJ327720 BHF327717:BHF327720 BRB327717:BRB327720 CAX327717:CAX327720 CKT327717:CKT327720 CUP327717:CUP327720 DEL327717:DEL327720 DOH327717:DOH327720 DYD327717:DYD327720 EHZ327717:EHZ327720 ERV327717:ERV327720 FBR327717:FBR327720 FLN327717:FLN327720 FVJ327717:FVJ327720 GFF327717:GFF327720 GPB327717:GPB327720 GYX327717:GYX327720 HIT327717:HIT327720 HSP327717:HSP327720 ICL327717:ICL327720 IMH327717:IMH327720 IWD327717:IWD327720 JFZ327717:JFZ327720 JPV327717:JPV327720 JZR327717:JZR327720 KJN327717:KJN327720 KTJ327717:KTJ327720 LDF327717:LDF327720 LNB327717:LNB327720 LWX327717:LWX327720 MGT327717:MGT327720 MQP327717:MQP327720 NAL327717:NAL327720 NKH327717:NKH327720 NUD327717:NUD327720 ODZ327717:ODZ327720 ONV327717:ONV327720 OXR327717:OXR327720 PHN327717:PHN327720 PRJ327717:PRJ327720 QBF327717:QBF327720 QLB327717:QLB327720 QUX327717:QUX327720 RET327717:RET327720 ROP327717:ROP327720 RYL327717:RYL327720 SIH327717:SIH327720 SSD327717:SSD327720 TBZ327717:TBZ327720 TLV327717:TLV327720 TVR327717:TVR327720 UFN327717:UFN327720 UPJ327717:UPJ327720 UZF327717:UZF327720 VJB327717:VJB327720 VSX327717:VSX327720 WCT327717:WCT327720 WMP327717:WMP327720 WWL327717:WWL327720 AD393253:AD393256 JZ393253:JZ393256 TV393253:TV393256 ADR393253:ADR393256 ANN393253:ANN393256 AXJ393253:AXJ393256 BHF393253:BHF393256 BRB393253:BRB393256 CAX393253:CAX393256 CKT393253:CKT393256 CUP393253:CUP393256 DEL393253:DEL393256 DOH393253:DOH393256 DYD393253:DYD393256 EHZ393253:EHZ393256 ERV393253:ERV393256 FBR393253:FBR393256 FLN393253:FLN393256 FVJ393253:FVJ393256 GFF393253:GFF393256 GPB393253:GPB393256 GYX393253:GYX393256 HIT393253:HIT393256 HSP393253:HSP393256 ICL393253:ICL393256 IMH393253:IMH393256 IWD393253:IWD393256 JFZ393253:JFZ393256 JPV393253:JPV393256 JZR393253:JZR393256 KJN393253:KJN393256 KTJ393253:KTJ393256 LDF393253:LDF393256 LNB393253:LNB393256 LWX393253:LWX393256 MGT393253:MGT393256 MQP393253:MQP393256 NAL393253:NAL393256 NKH393253:NKH393256 NUD393253:NUD393256 ODZ393253:ODZ393256 ONV393253:ONV393256 OXR393253:OXR393256 PHN393253:PHN393256 PRJ393253:PRJ393256 QBF393253:QBF393256 QLB393253:QLB393256 QUX393253:QUX393256 RET393253:RET393256 ROP393253:ROP393256 RYL393253:RYL393256 SIH393253:SIH393256 SSD393253:SSD393256 TBZ393253:TBZ393256 TLV393253:TLV393256 TVR393253:TVR393256 UFN393253:UFN393256 UPJ393253:UPJ393256 UZF393253:UZF393256 VJB393253:VJB393256 VSX393253:VSX393256 WCT393253:WCT393256 WMP393253:WMP393256 WWL393253:WWL393256 AD458789:AD458792 JZ458789:JZ458792 TV458789:TV458792 ADR458789:ADR458792 ANN458789:ANN458792 AXJ458789:AXJ458792 BHF458789:BHF458792 BRB458789:BRB458792 CAX458789:CAX458792 CKT458789:CKT458792 CUP458789:CUP458792 DEL458789:DEL458792 DOH458789:DOH458792 DYD458789:DYD458792 EHZ458789:EHZ458792 ERV458789:ERV458792 FBR458789:FBR458792 FLN458789:FLN458792 FVJ458789:FVJ458792 GFF458789:GFF458792 GPB458789:GPB458792 GYX458789:GYX458792 HIT458789:HIT458792 HSP458789:HSP458792 ICL458789:ICL458792 IMH458789:IMH458792 IWD458789:IWD458792 JFZ458789:JFZ458792 JPV458789:JPV458792 JZR458789:JZR458792 KJN458789:KJN458792 KTJ458789:KTJ458792 LDF458789:LDF458792 LNB458789:LNB458792 LWX458789:LWX458792 MGT458789:MGT458792 MQP458789:MQP458792 NAL458789:NAL458792 NKH458789:NKH458792 NUD458789:NUD458792 ODZ458789:ODZ458792 ONV458789:ONV458792 OXR458789:OXR458792 PHN458789:PHN458792 PRJ458789:PRJ458792 QBF458789:QBF458792 QLB458789:QLB458792 QUX458789:QUX458792 RET458789:RET458792 ROP458789:ROP458792 RYL458789:RYL458792 SIH458789:SIH458792 SSD458789:SSD458792 TBZ458789:TBZ458792 TLV458789:TLV458792 TVR458789:TVR458792 UFN458789:UFN458792 UPJ458789:UPJ458792 UZF458789:UZF458792 VJB458789:VJB458792 VSX458789:VSX458792 WCT458789:WCT458792 WMP458789:WMP458792 WWL458789:WWL458792 AD524325:AD524328 JZ524325:JZ524328 TV524325:TV524328 ADR524325:ADR524328 ANN524325:ANN524328 AXJ524325:AXJ524328 BHF524325:BHF524328 BRB524325:BRB524328 CAX524325:CAX524328 CKT524325:CKT524328 CUP524325:CUP524328 DEL524325:DEL524328 DOH524325:DOH524328 DYD524325:DYD524328 EHZ524325:EHZ524328 ERV524325:ERV524328 FBR524325:FBR524328 FLN524325:FLN524328 FVJ524325:FVJ524328 GFF524325:GFF524328 GPB524325:GPB524328 GYX524325:GYX524328 HIT524325:HIT524328 HSP524325:HSP524328 ICL524325:ICL524328 IMH524325:IMH524328 IWD524325:IWD524328 JFZ524325:JFZ524328 JPV524325:JPV524328 JZR524325:JZR524328 KJN524325:KJN524328 KTJ524325:KTJ524328 LDF524325:LDF524328 LNB524325:LNB524328 LWX524325:LWX524328 MGT524325:MGT524328 MQP524325:MQP524328 NAL524325:NAL524328 NKH524325:NKH524328 NUD524325:NUD524328 ODZ524325:ODZ524328 ONV524325:ONV524328 OXR524325:OXR524328 PHN524325:PHN524328 PRJ524325:PRJ524328 QBF524325:QBF524328 QLB524325:QLB524328 QUX524325:QUX524328 RET524325:RET524328 ROP524325:ROP524328 RYL524325:RYL524328 SIH524325:SIH524328 SSD524325:SSD524328 TBZ524325:TBZ524328 TLV524325:TLV524328 TVR524325:TVR524328 UFN524325:UFN524328 UPJ524325:UPJ524328 UZF524325:UZF524328 VJB524325:VJB524328 VSX524325:VSX524328 WCT524325:WCT524328 WMP524325:WMP524328 WWL524325:WWL524328 AD589861:AD589864 JZ589861:JZ589864 TV589861:TV589864 ADR589861:ADR589864 ANN589861:ANN589864 AXJ589861:AXJ589864 BHF589861:BHF589864 BRB589861:BRB589864 CAX589861:CAX589864 CKT589861:CKT589864 CUP589861:CUP589864 DEL589861:DEL589864 DOH589861:DOH589864 DYD589861:DYD589864 EHZ589861:EHZ589864 ERV589861:ERV589864 FBR589861:FBR589864 FLN589861:FLN589864 FVJ589861:FVJ589864 GFF589861:GFF589864 GPB589861:GPB589864 GYX589861:GYX589864 HIT589861:HIT589864 HSP589861:HSP589864 ICL589861:ICL589864 IMH589861:IMH589864 IWD589861:IWD589864 JFZ589861:JFZ589864 JPV589861:JPV589864 JZR589861:JZR589864 KJN589861:KJN589864 KTJ589861:KTJ589864 LDF589861:LDF589864 LNB589861:LNB589864 LWX589861:LWX589864 MGT589861:MGT589864 MQP589861:MQP589864 NAL589861:NAL589864 NKH589861:NKH589864 NUD589861:NUD589864 ODZ589861:ODZ589864 ONV589861:ONV589864 OXR589861:OXR589864 PHN589861:PHN589864 PRJ589861:PRJ589864 QBF589861:QBF589864 QLB589861:QLB589864 QUX589861:QUX589864 RET589861:RET589864 ROP589861:ROP589864 RYL589861:RYL589864 SIH589861:SIH589864 SSD589861:SSD589864 TBZ589861:TBZ589864 TLV589861:TLV589864 TVR589861:TVR589864 UFN589861:UFN589864 UPJ589861:UPJ589864 UZF589861:UZF589864 VJB589861:VJB589864 VSX589861:VSX589864 WCT589861:WCT589864 WMP589861:WMP589864 WWL589861:WWL589864 AD655397:AD655400 JZ655397:JZ655400 TV655397:TV655400 ADR655397:ADR655400 ANN655397:ANN655400 AXJ655397:AXJ655400 BHF655397:BHF655400 BRB655397:BRB655400 CAX655397:CAX655400 CKT655397:CKT655400 CUP655397:CUP655400 DEL655397:DEL655400 DOH655397:DOH655400 DYD655397:DYD655400 EHZ655397:EHZ655400 ERV655397:ERV655400 FBR655397:FBR655400 FLN655397:FLN655400 FVJ655397:FVJ655400 GFF655397:GFF655400 GPB655397:GPB655400 GYX655397:GYX655400 HIT655397:HIT655400 HSP655397:HSP655400 ICL655397:ICL655400 IMH655397:IMH655400 IWD655397:IWD655400 JFZ655397:JFZ655400 JPV655397:JPV655400 JZR655397:JZR655400 KJN655397:KJN655400 KTJ655397:KTJ655400 LDF655397:LDF655400 LNB655397:LNB655400 LWX655397:LWX655400 MGT655397:MGT655400 MQP655397:MQP655400 NAL655397:NAL655400 NKH655397:NKH655400 NUD655397:NUD655400 ODZ655397:ODZ655400 ONV655397:ONV655400 OXR655397:OXR655400 PHN655397:PHN655400 PRJ655397:PRJ655400 QBF655397:QBF655400 QLB655397:QLB655400 QUX655397:QUX655400 RET655397:RET655400 ROP655397:ROP655400 RYL655397:RYL655400 SIH655397:SIH655400 SSD655397:SSD655400 TBZ655397:TBZ655400 TLV655397:TLV655400 TVR655397:TVR655400 UFN655397:UFN655400 UPJ655397:UPJ655400 UZF655397:UZF655400 VJB655397:VJB655400 VSX655397:VSX655400 WCT655397:WCT655400 WMP655397:WMP655400 WWL655397:WWL655400 AD720933:AD720936 JZ720933:JZ720936 TV720933:TV720936 ADR720933:ADR720936 ANN720933:ANN720936 AXJ720933:AXJ720936 BHF720933:BHF720936 BRB720933:BRB720936 CAX720933:CAX720936 CKT720933:CKT720936 CUP720933:CUP720936 DEL720933:DEL720936 DOH720933:DOH720936 DYD720933:DYD720936 EHZ720933:EHZ720936 ERV720933:ERV720936 FBR720933:FBR720936 FLN720933:FLN720936 FVJ720933:FVJ720936 GFF720933:GFF720936 GPB720933:GPB720936 GYX720933:GYX720936 HIT720933:HIT720936 HSP720933:HSP720936 ICL720933:ICL720936 IMH720933:IMH720936 IWD720933:IWD720936 JFZ720933:JFZ720936 JPV720933:JPV720936 JZR720933:JZR720936 KJN720933:KJN720936 KTJ720933:KTJ720936 LDF720933:LDF720936 LNB720933:LNB720936 LWX720933:LWX720936 MGT720933:MGT720936 MQP720933:MQP720936 NAL720933:NAL720936 NKH720933:NKH720936 NUD720933:NUD720936 ODZ720933:ODZ720936 ONV720933:ONV720936 OXR720933:OXR720936 PHN720933:PHN720936 PRJ720933:PRJ720936 QBF720933:QBF720936 QLB720933:QLB720936 QUX720933:QUX720936 RET720933:RET720936 ROP720933:ROP720936 RYL720933:RYL720936 SIH720933:SIH720936 SSD720933:SSD720936 TBZ720933:TBZ720936 TLV720933:TLV720936 TVR720933:TVR720936 UFN720933:UFN720936 UPJ720933:UPJ720936 UZF720933:UZF720936 VJB720933:VJB720936 VSX720933:VSX720936 WCT720933:WCT720936 WMP720933:WMP720936 WWL720933:WWL720936 AD786469:AD786472 JZ786469:JZ786472 TV786469:TV786472 ADR786469:ADR786472 ANN786469:ANN786472 AXJ786469:AXJ786472 BHF786469:BHF786472 BRB786469:BRB786472 CAX786469:CAX786472 CKT786469:CKT786472 CUP786469:CUP786472 DEL786469:DEL786472 DOH786469:DOH786472 DYD786469:DYD786472 EHZ786469:EHZ786472 ERV786469:ERV786472 FBR786469:FBR786472 FLN786469:FLN786472 FVJ786469:FVJ786472 GFF786469:GFF786472 GPB786469:GPB786472 GYX786469:GYX786472 HIT786469:HIT786472 HSP786469:HSP786472 ICL786469:ICL786472 IMH786469:IMH786472 IWD786469:IWD786472 JFZ786469:JFZ786472 JPV786469:JPV786472 JZR786469:JZR786472 KJN786469:KJN786472 KTJ786469:KTJ786472 LDF786469:LDF786472 LNB786469:LNB786472 LWX786469:LWX786472 MGT786469:MGT786472 MQP786469:MQP786472 NAL786469:NAL786472 NKH786469:NKH786472 NUD786469:NUD786472 ODZ786469:ODZ786472 ONV786469:ONV786472 OXR786469:OXR786472 PHN786469:PHN786472 PRJ786469:PRJ786472 QBF786469:QBF786472 QLB786469:QLB786472 QUX786469:QUX786472 RET786469:RET786472 ROP786469:ROP786472 RYL786469:RYL786472 SIH786469:SIH786472 SSD786469:SSD786472 TBZ786469:TBZ786472 TLV786469:TLV786472 TVR786469:TVR786472 UFN786469:UFN786472 UPJ786469:UPJ786472 UZF786469:UZF786472 VJB786469:VJB786472 VSX786469:VSX786472 WCT786469:WCT786472 WMP786469:WMP786472 WWL786469:WWL786472 AD852005:AD852008 JZ852005:JZ852008 TV852005:TV852008 ADR852005:ADR852008 ANN852005:ANN852008 AXJ852005:AXJ852008 BHF852005:BHF852008 BRB852005:BRB852008 CAX852005:CAX852008 CKT852005:CKT852008 CUP852005:CUP852008 DEL852005:DEL852008 DOH852005:DOH852008 DYD852005:DYD852008 EHZ852005:EHZ852008 ERV852005:ERV852008 FBR852005:FBR852008 FLN852005:FLN852008 FVJ852005:FVJ852008 GFF852005:GFF852008 GPB852005:GPB852008 GYX852005:GYX852008 HIT852005:HIT852008 HSP852005:HSP852008 ICL852005:ICL852008 IMH852005:IMH852008 IWD852005:IWD852008 JFZ852005:JFZ852008 JPV852005:JPV852008 JZR852005:JZR852008 KJN852005:KJN852008 KTJ852005:KTJ852008 LDF852005:LDF852008 LNB852005:LNB852008 LWX852005:LWX852008 MGT852005:MGT852008 MQP852005:MQP852008 NAL852005:NAL852008 NKH852005:NKH852008 NUD852005:NUD852008 ODZ852005:ODZ852008 ONV852005:ONV852008 OXR852005:OXR852008 PHN852005:PHN852008 PRJ852005:PRJ852008 QBF852005:QBF852008 QLB852005:QLB852008 QUX852005:QUX852008 RET852005:RET852008 ROP852005:ROP852008 RYL852005:RYL852008 SIH852005:SIH852008 SSD852005:SSD852008 TBZ852005:TBZ852008 TLV852005:TLV852008 TVR852005:TVR852008 UFN852005:UFN852008 UPJ852005:UPJ852008 UZF852005:UZF852008 VJB852005:VJB852008 VSX852005:VSX852008 WCT852005:WCT852008 WMP852005:WMP852008 WWL852005:WWL852008 AD917541:AD917544 JZ917541:JZ917544 TV917541:TV917544 ADR917541:ADR917544 ANN917541:ANN917544 AXJ917541:AXJ917544 BHF917541:BHF917544 BRB917541:BRB917544 CAX917541:CAX917544 CKT917541:CKT917544 CUP917541:CUP917544 DEL917541:DEL917544 DOH917541:DOH917544 DYD917541:DYD917544 EHZ917541:EHZ917544 ERV917541:ERV917544 FBR917541:FBR917544 FLN917541:FLN917544 FVJ917541:FVJ917544 GFF917541:GFF917544 GPB917541:GPB917544 GYX917541:GYX917544 HIT917541:HIT917544 HSP917541:HSP917544 ICL917541:ICL917544 IMH917541:IMH917544 IWD917541:IWD917544 JFZ917541:JFZ917544 JPV917541:JPV917544 JZR917541:JZR917544 KJN917541:KJN917544 KTJ917541:KTJ917544 LDF917541:LDF917544 LNB917541:LNB917544 LWX917541:LWX917544 MGT917541:MGT917544 MQP917541:MQP917544 NAL917541:NAL917544 NKH917541:NKH917544 NUD917541:NUD917544 ODZ917541:ODZ917544 ONV917541:ONV917544 OXR917541:OXR917544 PHN917541:PHN917544 PRJ917541:PRJ917544 QBF917541:QBF917544 QLB917541:QLB917544 QUX917541:QUX917544 RET917541:RET917544 ROP917541:ROP917544 RYL917541:RYL917544 SIH917541:SIH917544 SSD917541:SSD917544 TBZ917541:TBZ917544 TLV917541:TLV917544 TVR917541:TVR917544 UFN917541:UFN917544 UPJ917541:UPJ917544 UZF917541:UZF917544 VJB917541:VJB917544 VSX917541:VSX917544 WCT917541:WCT917544 WMP917541:WMP917544 WWL917541:WWL917544 AD983077:AD983080 JZ983077:JZ983080 TV983077:TV983080 ADR983077:ADR983080 ANN983077:ANN983080 AXJ983077:AXJ983080 BHF983077:BHF983080 BRB983077:BRB983080 CAX983077:CAX983080 CKT983077:CKT983080 CUP983077:CUP983080 DEL983077:DEL983080 DOH983077:DOH983080 DYD983077:DYD983080 EHZ983077:EHZ983080 ERV983077:ERV983080 FBR983077:FBR983080 FLN983077:FLN983080 FVJ983077:FVJ983080 GFF983077:GFF983080 GPB983077:GPB983080 GYX983077:GYX983080 HIT983077:HIT983080 HSP983077:HSP983080 ICL983077:ICL983080 IMH983077:IMH983080 IWD983077:IWD983080 JFZ983077:JFZ983080 JPV983077:JPV983080 JZR983077:JZR983080 KJN983077:KJN983080 KTJ983077:KTJ983080 LDF983077:LDF983080 LNB983077:LNB983080 LWX983077:LWX983080 MGT983077:MGT983080 MQP983077:MQP983080 NAL983077:NAL983080 NKH983077:NKH983080 NUD983077:NUD983080 ODZ983077:ODZ983080 ONV983077:ONV983080 OXR983077:OXR983080 PHN983077:PHN983080 PRJ983077:PRJ983080 QBF983077:QBF983080 QLB983077:QLB983080 QUX983077:QUX983080 RET983077:RET983080 ROP983077:ROP983080 RYL983077:RYL983080 SIH983077:SIH983080 SSD983077:SSD983080 TBZ983077:TBZ983080 TLV983077:TLV983080 TVR983077:TVR983080 UFN983077:UFN983080 UPJ983077:UPJ983080 UZF983077:UZF983080 VJB983077:VJB983080 VSX983077:VSX983080 WCT983077:WCT983080 WMP983077:WMP983080 WWL983077:WWL983080 AD43:AD46 JZ43:JZ46 TV43:TV46 ADR43:ADR46 ANN43:ANN46 AXJ43:AXJ46 BHF43:BHF46 BRB43:BRB46 CAX43:CAX46 CKT43:CKT46 CUP43:CUP46 DEL43:DEL46 DOH43:DOH46 DYD43:DYD46 EHZ43:EHZ46 ERV43:ERV46 FBR43:FBR46 FLN43:FLN46 FVJ43:FVJ46 GFF43:GFF46 GPB43:GPB46 GYX43:GYX46 HIT43:HIT46 HSP43:HSP46 ICL43:ICL46 IMH43:IMH46 IWD43:IWD46 JFZ43:JFZ46 JPV43:JPV46 JZR43:JZR46 KJN43:KJN46 KTJ43:KTJ46 LDF43:LDF46 LNB43:LNB46 LWX43:LWX46 MGT43:MGT46 MQP43:MQP46 NAL43:NAL46 NKH43:NKH46 NUD43:NUD46 ODZ43:ODZ46 ONV43:ONV46 OXR43:OXR46 PHN43:PHN46 PRJ43:PRJ46 QBF43:QBF46 QLB43:QLB46 QUX43:QUX46 RET43:RET46 ROP43:ROP46 RYL43:RYL46 SIH43:SIH46 SSD43:SSD46 TBZ43:TBZ46 TLV43:TLV46 TVR43:TVR46 UFN43:UFN46 UPJ43:UPJ46 UZF43:UZF46 VJB43:VJB46 VSX43:VSX46 WCT43:WCT46 WMP43:WMP46 WWL43:WWL46 AD65579:AD65582 JZ65579:JZ65582 TV65579:TV65582 ADR65579:ADR65582 ANN65579:ANN65582 AXJ65579:AXJ65582 BHF65579:BHF65582 BRB65579:BRB65582 CAX65579:CAX65582 CKT65579:CKT65582 CUP65579:CUP65582 DEL65579:DEL65582 DOH65579:DOH65582 DYD65579:DYD65582 EHZ65579:EHZ65582 ERV65579:ERV65582 FBR65579:FBR65582 FLN65579:FLN65582 FVJ65579:FVJ65582 GFF65579:GFF65582 GPB65579:GPB65582 GYX65579:GYX65582 HIT65579:HIT65582 HSP65579:HSP65582 ICL65579:ICL65582 IMH65579:IMH65582 IWD65579:IWD65582 JFZ65579:JFZ65582 JPV65579:JPV65582 JZR65579:JZR65582 KJN65579:KJN65582 KTJ65579:KTJ65582 LDF65579:LDF65582 LNB65579:LNB65582 LWX65579:LWX65582 MGT65579:MGT65582 MQP65579:MQP65582 NAL65579:NAL65582 NKH65579:NKH65582 NUD65579:NUD65582 ODZ65579:ODZ65582 ONV65579:ONV65582 OXR65579:OXR65582 PHN65579:PHN65582 PRJ65579:PRJ65582 QBF65579:QBF65582 QLB65579:QLB65582 QUX65579:QUX65582 RET65579:RET65582 ROP65579:ROP65582 RYL65579:RYL65582 SIH65579:SIH65582 SSD65579:SSD65582 TBZ65579:TBZ65582 TLV65579:TLV65582 TVR65579:TVR65582 UFN65579:UFN65582 UPJ65579:UPJ65582 UZF65579:UZF65582 VJB65579:VJB65582 VSX65579:VSX65582 WCT65579:WCT65582 WMP65579:WMP65582 WWL65579:WWL65582 AD131115:AD131118 JZ131115:JZ131118 TV131115:TV131118 ADR131115:ADR131118 ANN131115:ANN131118 AXJ131115:AXJ131118 BHF131115:BHF131118 BRB131115:BRB131118 CAX131115:CAX131118 CKT131115:CKT131118 CUP131115:CUP131118 DEL131115:DEL131118 DOH131115:DOH131118 DYD131115:DYD131118 EHZ131115:EHZ131118 ERV131115:ERV131118 FBR131115:FBR131118 FLN131115:FLN131118 FVJ131115:FVJ131118 GFF131115:GFF131118 GPB131115:GPB131118 GYX131115:GYX131118 HIT131115:HIT131118 HSP131115:HSP131118 ICL131115:ICL131118 IMH131115:IMH131118 IWD131115:IWD131118 JFZ131115:JFZ131118 JPV131115:JPV131118 JZR131115:JZR131118 KJN131115:KJN131118 KTJ131115:KTJ131118 LDF131115:LDF131118 LNB131115:LNB131118 LWX131115:LWX131118 MGT131115:MGT131118 MQP131115:MQP131118 NAL131115:NAL131118 NKH131115:NKH131118 NUD131115:NUD131118 ODZ131115:ODZ131118 ONV131115:ONV131118 OXR131115:OXR131118 PHN131115:PHN131118 PRJ131115:PRJ131118 QBF131115:QBF131118 QLB131115:QLB131118 QUX131115:QUX131118 RET131115:RET131118 ROP131115:ROP131118 RYL131115:RYL131118 SIH131115:SIH131118 SSD131115:SSD131118 TBZ131115:TBZ131118 TLV131115:TLV131118 TVR131115:TVR131118 UFN131115:UFN131118 UPJ131115:UPJ131118 UZF131115:UZF131118 VJB131115:VJB131118 VSX131115:VSX131118 WCT131115:WCT131118 WMP131115:WMP131118 WWL131115:WWL131118 AD196651:AD196654 JZ196651:JZ196654 TV196651:TV196654 ADR196651:ADR196654 ANN196651:ANN196654 AXJ196651:AXJ196654 BHF196651:BHF196654 BRB196651:BRB196654 CAX196651:CAX196654 CKT196651:CKT196654 CUP196651:CUP196654 DEL196651:DEL196654 DOH196651:DOH196654 DYD196651:DYD196654 EHZ196651:EHZ196654 ERV196651:ERV196654 FBR196651:FBR196654 FLN196651:FLN196654 FVJ196651:FVJ196654 GFF196651:GFF196654 GPB196651:GPB196654 GYX196651:GYX196654 HIT196651:HIT196654 HSP196651:HSP196654 ICL196651:ICL196654 IMH196651:IMH196654 IWD196651:IWD196654 JFZ196651:JFZ196654 JPV196651:JPV196654 JZR196651:JZR196654 KJN196651:KJN196654 KTJ196651:KTJ196654 LDF196651:LDF196654 LNB196651:LNB196654 LWX196651:LWX196654 MGT196651:MGT196654 MQP196651:MQP196654 NAL196651:NAL196654 NKH196651:NKH196654 NUD196651:NUD196654 ODZ196651:ODZ196654 ONV196651:ONV196654 OXR196651:OXR196654 PHN196651:PHN196654 PRJ196651:PRJ196654 QBF196651:QBF196654 QLB196651:QLB196654 QUX196651:QUX196654 RET196651:RET196654 ROP196651:ROP196654 RYL196651:RYL196654 SIH196651:SIH196654 SSD196651:SSD196654 TBZ196651:TBZ196654 TLV196651:TLV196654 TVR196651:TVR196654 UFN196651:UFN196654 UPJ196651:UPJ196654 UZF196651:UZF196654 VJB196651:VJB196654 VSX196651:VSX196654 WCT196651:WCT196654 WMP196651:WMP196654 WWL196651:WWL196654 AD262187:AD262190 JZ262187:JZ262190 TV262187:TV262190 ADR262187:ADR262190 ANN262187:ANN262190 AXJ262187:AXJ262190 BHF262187:BHF262190 BRB262187:BRB262190 CAX262187:CAX262190 CKT262187:CKT262190 CUP262187:CUP262190 DEL262187:DEL262190 DOH262187:DOH262190 DYD262187:DYD262190 EHZ262187:EHZ262190 ERV262187:ERV262190 FBR262187:FBR262190 FLN262187:FLN262190 FVJ262187:FVJ262190 GFF262187:GFF262190 GPB262187:GPB262190 GYX262187:GYX262190 HIT262187:HIT262190 HSP262187:HSP262190 ICL262187:ICL262190 IMH262187:IMH262190 IWD262187:IWD262190 JFZ262187:JFZ262190 JPV262187:JPV262190 JZR262187:JZR262190 KJN262187:KJN262190 KTJ262187:KTJ262190 LDF262187:LDF262190 LNB262187:LNB262190 LWX262187:LWX262190 MGT262187:MGT262190 MQP262187:MQP262190 NAL262187:NAL262190 NKH262187:NKH262190 NUD262187:NUD262190 ODZ262187:ODZ262190 ONV262187:ONV262190 OXR262187:OXR262190 PHN262187:PHN262190 PRJ262187:PRJ262190 QBF262187:QBF262190 QLB262187:QLB262190 QUX262187:QUX262190 RET262187:RET262190 ROP262187:ROP262190 RYL262187:RYL262190 SIH262187:SIH262190 SSD262187:SSD262190 TBZ262187:TBZ262190 TLV262187:TLV262190 TVR262187:TVR262190 UFN262187:UFN262190 UPJ262187:UPJ262190 UZF262187:UZF262190 VJB262187:VJB262190 VSX262187:VSX262190 WCT262187:WCT262190 WMP262187:WMP262190 WWL262187:WWL262190 AD327723:AD327726 JZ327723:JZ327726 TV327723:TV327726 ADR327723:ADR327726 ANN327723:ANN327726 AXJ327723:AXJ327726 BHF327723:BHF327726 BRB327723:BRB327726 CAX327723:CAX327726 CKT327723:CKT327726 CUP327723:CUP327726 DEL327723:DEL327726 DOH327723:DOH327726 DYD327723:DYD327726 EHZ327723:EHZ327726 ERV327723:ERV327726 FBR327723:FBR327726 FLN327723:FLN327726 FVJ327723:FVJ327726 GFF327723:GFF327726 GPB327723:GPB327726 GYX327723:GYX327726 HIT327723:HIT327726 HSP327723:HSP327726 ICL327723:ICL327726 IMH327723:IMH327726 IWD327723:IWD327726 JFZ327723:JFZ327726 JPV327723:JPV327726 JZR327723:JZR327726 KJN327723:KJN327726 KTJ327723:KTJ327726 LDF327723:LDF327726 LNB327723:LNB327726 LWX327723:LWX327726 MGT327723:MGT327726 MQP327723:MQP327726 NAL327723:NAL327726 NKH327723:NKH327726 NUD327723:NUD327726 ODZ327723:ODZ327726 ONV327723:ONV327726 OXR327723:OXR327726 PHN327723:PHN327726 PRJ327723:PRJ327726 QBF327723:QBF327726 QLB327723:QLB327726 QUX327723:QUX327726 RET327723:RET327726 ROP327723:ROP327726 RYL327723:RYL327726 SIH327723:SIH327726 SSD327723:SSD327726 TBZ327723:TBZ327726 TLV327723:TLV327726 TVR327723:TVR327726 UFN327723:UFN327726 UPJ327723:UPJ327726 UZF327723:UZF327726 VJB327723:VJB327726 VSX327723:VSX327726 WCT327723:WCT327726 WMP327723:WMP327726 WWL327723:WWL327726 AD393259:AD393262 JZ393259:JZ393262 TV393259:TV393262 ADR393259:ADR393262 ANN393259:ANN393262 AXJ393259:AXJ393262 BHF393259:BHF393262 BRB393259:BRB393262 CAX393259:CAX393262 CKT393259:CKT393262 CUP393259:CUP393262 DEL393259:DEL393262 DOH393259:DOH393262 DYD393259:DYD393262 EHZ393259:EHZ393262 ERV393259:ERV393262 FBR393259:FBR393262 FLN393259:FLN393262 FVJ393259:FVJ393262 GFF393259:GFF393262 GPB393259:GPB393262 GYX393259:GYX393262 HIT393259:HIT393262 HSP393259:HSP393262 ICL393259:ICL393262 IMH393259:IMH393262 IWD393259:IWD393262 JFZ393259:JFZ393262 JPV393259:JPV393262 JZR393259:JZR393262 KJN393259:KJN393262 KTJ393259:KTJ393262 LDF393259:LDF393262 LNB393259:LNB393262 LWX393259:LWX393262 MGT393259:MGT393262 MQP393259:MQP393262 NAL393259:NAL393262 NKH393259:NKH393262 NUD393259:NUD393262 ODZ393259:ODZ393262 ONV393259:ONV393262 OXR393259:OXR393262 PHN393259:PHN393262 PRJ393259:PRJ393262 QBF393259:QBF393262 QLB393259:QLB393262 QUX393259:QUX393262 RET393259:RET393262 ROP393259:ROP393262 RYL393259:RYL393262 SIH393259:SIH393262 SSD393259:SSD393262 TBZ393259:TBZ393262 TLV393259:TLV393262 TVR393259:TVR393262 UFN393259:UFN393262 UPJ393259:UPJ393262 UZF393259:UZF393262 VJB393259:VJB393262 VSX393259:VSX393262 WCT393259:WCT393262 WMP393259:WMP393262 WWL393259:WWL393262 AD458795:AD458798 JZ458795:JZ458798 TV458795:TV458798 ADR458795:ADR458798 ANN458795:ANN458798 AXJ458795:AXJ458798 BHF458795:BHF458798 BRB458795:BRB458798 CAX458795:CAX458798 CKT458795:CKT458798 CUP458795:CUP458798 DEL458795:DEL458798 DOH458795:DOH458798 DYD458795:DYD458798 EHZ458795:EHZ458798 ERV458795:ERV458798 FBR458795:FBR458798 FLN458795:FLN458798 FVJ458795:FVJ458798 GFF458795:GFF458798 GPB458795:GPB458798 GYX458795:GYX458798 HIT458795:HIT458798 HSP458795:HSP458798 ICL458795:ICL458798 IMH458795:IMH458798 IWD458795:IWD458798 JFZ458795:JFZ458798 JPV458795:JPV458798 JZR458795:JZR458798 KJN458795:KJN458798 KTJ458795:KTJ458798 LDF458795:LDF458798 LNB458795:LNB458798 LWX458795:LWX458798 MGT458795:MGT458798 MQP458795:MQP458798 NAL458795:NAL458798 NKH458795:NKH458798 NUD458795:NUD458798 ODZ458795:ODZ458798 ONV458795:ONV458798 OXR458795:OXR458798 PHN458795:PHN458798 PRJ458795:PRJ458798 QBF458795:QBF458798 QLB458795:QLB458798 QUX458795:QUX458798 RET458795:RET458798 ROP458795:ROP458798 RYL458795:RYL458798 SIH458795:SIH458798 SSD458795:SSD458798 TBZ458795:TBZ458798 TLV458795:TLV458798 TVR458795:TVR458798 UFN458795:UFN458798 UPJ458795:UPJ458798 UZF458795:UZF458798 VJB458795:VJB458798 VSX458795:VSX458798 WCT458795:WCT458798 WMP458795:WMP458798 WWL458795:WWL458798 AD524331:AD524334 JZ524331:JZ524334 TV524331:TV524334 ADR524331:ADR524334 ANN524331:ANN524334 AXJ524331:AXJ524334 BHF524331:BHF524334 BRB524331:BRB524334 CAX524331:CAX524334 CKT524331:CKT524334 CUP524331:CUP524334 DEL524331:DEL524334 DOH524331:DOH524334 DYD524331:DYD524334 EHZ524331:EHZ524334 ERV524331:ERV524334 FBR524331:FBR524334 FLN524331:FLN524334 FVJ524331:FVJ524334 GFF524331:GFF524334 GPB524331:GPB524334 GYX524331:GYX524334 HIT524331:HIT524334 HSP524331:HSP524334 ICL524331:ICL524334 IMH524331:IMH524334 IWD524331:IWD524334 JFZ524331:JFZ524334 JPV524331:JPV524334 JZR524331:JZR524334 KJN524331:KJN524334 KTJ524331:KTJ524334 LDF524331:LDF524334 LNB524331:LNB524334 LWX524331:LWX524334 MGT524331:MGT524334 MQP524331:MQP524334 NAL524331:NAL524334 NKH524331:NKH524334 NUD524331:NUD524334 ODZ524331:ODZ524334 ONV524331:ONV524334 OXR524331:OXR524334 PHN524331:PHN524334 PRJ524331:PRJ524334 QBF524331:QBF524334 QLB524331:QLB524334 QUX524331:QUX524334 RET524331:RET524334 ROP524331:ROP524334 RYL524331:RYL524334 SIH524331:SIH524334 SSD524331:SSD524334 TBZ524331:TBZ524334 TLV524331:TLV524334 TVR524331:TVR524334 UFN524331:UFN524334 UPJ524331:UPJ524334 UZF524331:UZF524334 VJB524331:VJB524334 VSX524331:VSX524334 WCT524331:WCT524334 WMP524331:WMP524334 WWL524331:WWL524334 AD589867:AD589870 JZ589867:JZ589870 TV589867:TV589870 ADR589867:ADR589870 ANN589867:ANN589870 AXJ589867:AXJ589870 BHF589867:BHF589870 BRB589867:BRB589870 CAX589867:CAX589870 CKT589867:CKT589870 CUP589867:CUP589870 DEL589867:DEL589870 DOH589867:DOH589870 DYD589867:DYD589870 EHZ589867:EHZ589870 ERV589867:ERV589870 FBR589867:FBR589870 FLN589867:FLN589870 FVJ589867:FVJ589870 GFF589867:GFF589870 GPB589867:GPB589870 GYX589867:GYX589870 HIT589867:HIT589870 HSP589867:HSP589870 ICL589867:ICL589870 IMH589867:IMH589870 IWD589867:IWD589870 JFZ589867:JFZ589870 JPV589867:JPV589870 JZR589867:JZR589870 KJN589867:KJN589870 KTJ589867:KTJ589870 LDF589867:LDF589870 LNB589867:LNB589870 LWX589867:LWX589870 MGT589867:MGT589870 MQP589867:MQP589870 NAL589867:NAL589870 NKH589867:NKH589870 NUD589867:NUD589870 ODZ589867:ODZ589870 ONV589867:ONV589870 OXR589867:OXR589870 PHN589867:PHN589870 PRJ589867:PRJ589870 QBF589867:QBF589870 QLB589867:QLB589870 QUX589867:QUX589870 RET589867:RET589870 ROP589867:ROP589870 RYL589867:RYL589870 SIH589867:SIH589870 SSD589867:SSD589870 TBZ589867:TBZ589870 TLV589867:TLV589870 TVR589867:TVR589870 UFN589867:UFN589870 UPJ589867:UPJ589870 UZF589867:UZF589870 VJB589867:VJB589870 VSX589867:VSX589870 WCT589867:WCT589870 WMP589867:WMP589870 WWL589867:WWL589870 AD655403:AD655406 JZ655403:JZ655406 TV655403:TV655406 ADR655403:ADR655406 ANN655403:ANN655406 AXJ655403:AXJ655406 BHF655403:BHF655406 BRB655403:BRB655406 CAX655403:CAX655406 CKT655403:CKT655406 CUP655403:CUP655406 DEL655403:DEL655406 DOH655403:DOH655406 DYD655403:DYD655406 EHZ655403:EHZ655406 ERV655403:ERV655406 FBR655403:FBR655406 FLN655403:FLN655406 FVJ655403:FVJ655406 GFF655403:GFF655406 GPB655403:GPB655406 GYX655403:GYX655406 HIT655403:HIT655406 HSP655403:HSP655406 ICL655403:ICL655406 IMH655403:IMH655406 IWD655403:IWD655406 JFZ655403:JFZ655406 JPV655403:JPV655406 JZR655403:JZR655406 KJN655403:KJN655406 KTJ655403:KTJ655406 LDF655403:LDF655406 LNB655403:LNB655406 LWX655403:LWX655406 MGT655403:MGT655406 MQP655403:MQP655406 NAL655403:NAL655406 NKH655403:NKH655406 NUD655403:NUD655406 ODZ655403:ODZ655406 ONV655403:ONV655406 OXR655403:OXR655406 PHN655403:PHN655406 PRJ655403:PRJ655406 QBF655403:QBF655406 QLB655403:QLB655406 QUX655403:QUX655406 RET655403:RET655406 ROP655403:ROP655406 RYL655403:RYL655406 SIH655403:SIH655406 SSD655403:SSD655406 TBZ655403:TBZ655406 TLV655403:TLV655406 TVR655403:TVR655406 UFN655403:UFN655406 UPJ655403:UPJ655406 UZF655403:UZF655406 VJB655403:VJB655406 VSX655403:VSX655406 WCT655403:WCT655406 WMP655403:WMP655406 WWL655403:WWL655406 AD720939:AD720942 JZ720939:JZ720942 TV720939:TV720942 ADR720939:ADR720942 ANN720939:ANN720942 AXJ720939:AXJ720942 BHF720939:BHF720942 BRB720939:BRB720942 CAX720939:CAX720942 CKT720939:CKT720942 CUP720939:CUP720942 DEL720939:DEL720942 DOH720939:DOH720942 DYD720939:DYD720942 EHZ720939:EHZ720942 ERV720939:ERV720942 FBR720939:FBR720942 FLN720939:FLN720942 FVJ720939:FVJ720942 GFF720939:GFF720942 GPB720939:GPB720942 GYX720939:GYX720942 HIT720939:HIT720942 HSP720939:HSP720942 ICL720939:ICL720942 IMH720939:IMH720942 IWD720939:IWD720942 JFZ720939:JFZ720942 JPV720939:JPV720942 JZR720939:JZR720942 KJN720939:KJN720942 KTJ720939:KTJ720942 LDF720939:LDF720942 LNB720939:LNB720942 LWX720939:LWX720942 MGT720939:MGT720942 MQP720939:MQP720942 NAL720939:NAL720942 NKH720939:NKH720942 NUD720939:NUD720942 ODZ720939:ODZ720942 ONV720939:ONV720942 OXR720939:OXR720942 PHN720939:PHN720942 PRJ720939:PRJ720942 QBF720939:QBF720942 QLB720939:QLB720942 QUX720939:QUX720942 RET720939:RET720942 ROP720939:ROP720942 RYL720939:RYL720942 SIH720939:SIH720942 SSD720939:SSD720942 TBZ720939:TBZ720942 TLV720939:TLV720942 TVR720939:TVR720942 UFN720939:UFN720942 UPJ720939:UPJ720942 UZF720939:UZF720942 VJB720939:VJB720942 VSX720939:VSX720942 WCT720939:WCT720942 WMP720939:WMP720942 WWL720939:WWL720942 AD786475:AD786478 JZ786475:JZ786478 TV786475:TV786478 ADR786475:ADR786478 ANN786475:ANN786478 AXJ786475:AXJ786478 BHF786475:BHF786478 BRB786475:BRB786478 CAX786475:CAX786478 CKT786475:CKT786478 CUP786475:CUP786478 DEL786475:DEL786478 DOH786475:DOH786478 DYD786475:DYD786478 EHZ786475:EHZ786478 ERV786475:ERV786478 FBR786475:FBR786478 FLN786475:FLN786478 FVJ786475:FVJ786478 GFF786475:GFF786478 GPB786475:GPB786478 GYX786475:GYX786478 HIT786475:HIT786478 HSP786475:HSP786478 ICL786475:ICL786478 IMH786475:IMH786478 IWD786475:IWD786478 JFZ786475:JFZ786478 JPV786475:JPV786478 JZR786475:JZR786478 KJN786475:KJN786478 KTJ786475:KTJ786478 LDF786475:LDF786478 LNB786475:LNB786478 LWX786475:LWX786478 MGT786475:MGT786478 MQP786475:MQP786478 NAL786475:NAL786478 NKH786475:NKH786478 NUD786475:NUD786478 ODZ786475:ODZ786478 ONV786475:ONV786478 OXR786475:OXR786478 PHN786475:PHN786478 PRJ786475:PRJ786478 QBF786475:QBF786478 QLB786475:QLB786478 QUX786475:QUX786478 RET786475:RET786478 ROP786475:ROP786478 RYL786475:RYL786478 SIH786475:SIH786478 SSD786475:SSD786478 TBZ786475:TBZ786478 TLV786475:TLV786478 TVR786475:TVR786478 UFN786475:UFN786478 UPJ786475:UPJ786478 UZF786475:UZF786478 VJB786475:VJB786478 VSX786475:VSX786478 WCT786475:WCT786478 WMP786475:WMP786478 WWL786475:WWL786478 AD852011:AD852014 JZ852011:JZ852014 TV852011:TV852014 ADR852011:ADR852014 ANN852011:ANN852014 AXJ852011:AXJ852014 BHF852011:BHF852014 BRB852011:BRB852014 CAX852011:CAX852014 CKT852011:CKT852014 CUP852011:CUP852014 DEL852011:DEL852014 DOH852011:DOH852014 DYD852011:DYD852014 EHZ852011:EHZ852014 ERV852011:ERV852014 FBR852011:FBR852014 FLN852011:FLN852014 FVJ852011:FVJ852014 GFF852011:GFF852014 GPB852011:GPB852014 GYX852011:GYX852014 HIT852011:HIT852014 HSP852011:HSP852014 ICL852011:ICL852014 IMH852011:IMH852014 IWD852011:IWD852014 JFZ852011:JFZ852014 JPV852011:JPV852014 JZR852011:JZR852014 KJN852011:KJN852014 KTJ852011:KTJ852014 LDF852011:LDF852014 LNB852011:LNB852014 LWX852011:LWX852014 MGT852011:MGT852014 MQP852011:MQP852014 NAL852011:NAL852014 NKH852011:NKH852014 NUD852011:NUD852014 ODZ852011:ODZ852014 ONV852011:ONV852014 OXR852011:OXR852014 PHN852011:PHN852014 PRJ852011:PRJ852014 QBF852011:QBF852014 QLB852011:QLB852014 QUX852011:QUX852014 RET852011:RET852014 ROP852011:ROP852014 RYL852011:RYL852014 SIH852011:SIH852014 SSD852011:SSD852014 TBZ852011:TBZ852014 TLV852011:TLV852014 TVR852011:TVR852014 UFN852011:UFN852014 UPJ852011:UPJ852014 UZF852011:UZF852014 VJB852011:VJB852014 VSX852011:VSX852014 WCT852011:WCT852014 WMP852011:WMP852014 WWL852011:WWL852014 AD917547:AD917550 JZ917547:JZ917550 TV917547:TV917550 ADR917547:ADR917550 ANN917547:ANN917550 AXJ917547:AXJ917550 BHF917547:BHF917550 BRB917547:BRB917550 CAX917547:CAX917550 CKT917547:CKT917550 CUP917547:CUP917550 DEL917547:DEL917550 DOH917547:DOH917550 DYD917547:DYD917550 EHZ917547:EHZ917550 ERV917547:ERV917550 FBR917547:FBR917550 FLN917547:FLN917550 FVJ917547:FVJ917550 GFF917547:GFF917550 GPB917547:GPB917550 GYX917547:GYX917550 HIT917547:HIT917550 HSP917547:HSP917550 ICL917547:ICL917550 IMH917547:IMH917550 IWD917547:IWD917550 JFZ917547:JFZ917550 JPV917547:JPV917550 JZR917547:JZR917550 KJN917547:KJN917550 KTJ917547:KTJ917550 LDF917547:LDF917550 LNB917547:LNB917550 LWX917547:LWX917550 MGT917547:MGT917550 MQP917547:MQP917550 NAL917547:NAL917550 NKH917547:NKH917550 NUD917547:NUD917550 ODZ917547:ODZ917550 ONV917547:ONV917550 OXR917547:OXR917550 PHN917547:PHN917550 PRJ917547:PRJ917550 QBF917547:QBF917550 QLB917547:QLB917550 QUX917547:QUX917550 RET917547:RET917550 ROP917547:ROP917550 RYL917547:RYL917550 SIH917547:SIH917550 SSD917547:SSD917550 TBZ917547:TBZ917550 TLV917547:TLV917550 TVR917547:TVR917550 UFN917547:UFN917550 UPJ917547:UPJ917550 UZF917547:UZF917550 VJB917547:VJB917550 VSX917547:VSX917550 WCT917547:WCT917550 WMP917547:WMP917550 WWL917547:WWL917550 AD983083:AD983086 JZ983083:JZ983086 TV983083:TV983086 ADR983083:ADR983086 ANN983083:ANN983086 AXJ983083:AXJ983086 BHF983083:BHF983086 BRB983083:BRB983086 CAX983083:CAX983086 CKT983083:CKT983086 CUP983083:CUP983086 DEL983083:DEL983086 DOH983083:DOH983086 DYD983083:DYD983086 EHZ983083:EHZ983086 ERV983083:ERV983086 FBR983083:FBR983086 FLN983083:FLN983086 FVJ983083:FVJ983086 GFF983083:GFF983086 GPB983083:GPB983086 GYX983083:GYX983086 HIT983083:HIT983086 HSP983083:HSP983086 ICL983083:ICL983086 IMH983083:IMH983086 IWD983083:IWD983086 JFZ983083:JFZ983086 JPV983083:JPV983086 JZR983083:JZR983086 KJN983083:KJN983086 KTJ983083:KTJ983086 LDF983083:LDF983086 LNB983083:LNB983086 LWX983083:LWX983086 MGT983083:MGT983086 MQP983083:MQP983086 NAL983083:NAL983086 NKH983083:NKH983086 NUD983083:NUD983086 ODZ983083:ODZ983086 ONV983083:ONV983086 OXR983083:OXR983086 PHN983083:PHN983086 PRJ983083:PRJ983086 QBF983083:QBF983086 QLB983083:QLB983086 QUX983083:QUX983086 RET983083:RET983086 ROP983083:ROP983086 RYL983083:RYL983086 SIH983083:SIH983086 SSD983083:SSD983086 TBZ983083:TBZ983086 TLV983083:TLV983086 TVR983083:TVR983086 UFN983083:UFN983086 UPJ983083:UPJ983086 UZF983083:UZF983086 VJB983083:VJB983086 VSX983083:VSX983086 WCT983083:WCT983086 WMP983083:WMP983086 WWL983083:WWL983086 AD49:AD52 JZ49:JZ52 TV49:TV52 ADR49:ADR52 ANN49:ANN52 AXJ49:AXJ52 BHF49:BHF52 BRB49:BRB52 CAX49:CAX52 CKT49:CKT52 CUP49:CUP52 DEL49:DEL52 DOH49:DOH52 DYD49:DYD52 EHZ49:EHZ52 ERV49:ERV52 FBR49:FBR52 FLN49:FLN52 FVJ49:FVJ52 GFF49:GFF52 GPB49:GPB52 GYX49:GYX52 HIT49:HIT52 HSP49:HSP52 ICL49:ICL52 IMH49:IMH52 IWD49:IWD52 JFZ49:JFZ52 JPV49:JPV52 JZR49:JZR52 KJN49:KJN52 KTJ49:KTJ52 LDF49:LDF52 LNB49:LNB52 LWX49:LWX52 MGT49:MGT52 MQP49:MQP52 NAL49:NAL52 NKH49:NKH52 NUD49:NUD52 ODZ49:ODZ52 ONV49:ONV52 OXR49:OXR52 PHN49:PHN52 PRJ49:PRJ52 QBF49:QBF52 QLB49:QLB52 QUX49:QUX52 RET49:RET52 ROP49:ROP52 RYL49:RYL52 SIH49:SIH52 SSD49:SSD52 TBZ49:TBZ52 TLV49:TLV52 TVR49:TVR52 UFN49:UFN52 UPJ49:UPJ52 UZF49:UZF52 VJB49:VJB52 VSX49:VSX52 WCT49:WCT52 WMP49:WMP52 WWL49:WWL52 AD65585:AD65588 JZ65585:JZ65588 TV65585:TV65588 ADR65585:ADR65588 ANN65585:ANN65588 AXJ65585:AXJ65588 BHF65585:BHF65588 BRB65585:BRB65588 CAX65585:CAX65588 CKT65585:CKT65588 CUP65585:CUP65588 DEL65585:DEL65588 DOH65585:DOH65588 DYD65585:DYD65588 EHZ65585:EHZ65588 ERV65585:ERV65588 FBR65585:FBR65588 FLN65585:FLN65588 FVJ65585:FVJ65588 GFF65585:GFF65588 GPB65585:GPB65588 GYX65585:GYX65588 HIT65585:HIT65588 HSP65585:HSP65588 ICL65585:ICL65588 IMH65585:IMH65588 IWD65585:IWD65588 JFZ65585:JFZ65588 JPV65585:JPV65588 JZR65585:JZR65588 KJN65585:KJN65588 KTJ65585:KTJ65588 LDF65585:LDF65588 LNB65585:LNB65588 LWX65585:LWX65588 MGT65585:MGT65588 MQP65585:MQP65588 NAL65585:NAL65588 NKH65585:NKH65588 NUD65585:NUD65588 ODZ65585:ODZ65588 ONV65585:ONV65588 OXR65585:OXR65588 PHN65585:PHN65588 PRJ65585:PRJ65588 QBF65585:QBF65588 QLB65585:QLB65588 QUX65585:QUX65588 RET65585:RET65588 ROP65585:ROP65588 RYL65585:RYL65588 SIH65585:SIH65588 SSD65585:SSD65588 TBZ65585:TBZ65588 TLV65585:TLV65588 TVR65585:TVR65588 UFN65585:UFN65588 UPJ65585:UPJ65588 UZF65585:UZF65588 VJB65585:VJB65588 VSX65585:VSX65588 WCT65585:WCT65588 WMP65585:WMP65588 WWL65585:WWL65588 AD131121:AD131124 JZ131121:JZ131124 TV131121:TV131124 ADR131121:ADR131124 ANN131121:ANN131124 AXJ131121:AXJ131124 BHF131121:BHF131124 BRB131121:BRB131124 CAX131121:CAX131124 CKT131121:CKT131124 CUP131121:CUP131124 DEL131121:DEL131124 DOH131121:DOH131124 DYD131121:DYD131124 EHZ131121:EHZ131124 ERV131121:ERV131124 FBR131121:FBR131124 FLN131121:FLN131124 FVJ131121:FVJ131124 GFF131121:GFF131124 GPB131121:GPB131124 GYX131121:GYX131124 HIT131121:HIT131124 HSP131121:HSP131124 ICL131121:ICL131124 IMH131121:IMH131124 IWD131121:IWD131124 JFZ131121:JFZ131124 JPV131121:JPV131124 JZR131121:JZR131124 KJN131121:KJN131124 KTJ131121:KTJ131124 LDF131121:LDF131124 LNB131121:LNB131124 LWX131121:LWX131124 MGT131121:MGT131124 MQP131121:MQP131124 NAL131121:NAL131124 NKH131121:NKH131124 NUD131121:NUD131124 ODZ131121:ODZ131124 ONV131121:ONV131124 OXR131121:OXR131124 PHN131121:PHN131124 PRJ131121:PRJ131124 QBF131121:QBF131124 QLB131121:QLB131124 QUX131121:QUX131124 RET131121:RET131124 ROP131121:ROP131124 RYL131121:RYL131124 SIH131121:SIH131124 SSD131121:SSD131124 TBZ131121:TBZ131124 TLV131121:TLV131124 TVR131121:TVR131124 UFN131121:UFN131124 UPJ131121:UPJ131124 UZF131121:UZF131124 VJB131121:VJB131124 VSX131121:VSX131124 WCT131121:WCT131124 WMP131121:WMP131124 WWL131121:WWL131124 AD196657:AD196660 JZ196657:JZ196660 TV196657:TV196660 ADR196657:ADR196660 ANN196657:ANN196660 AXJ196657:AXJ196660 BHF196657:BHF196660 BRB196657:BRB196660 CAX196657:CAX196660 CKT196657:CKT196660 CUP196657:CUP196660 DEL196657:DEL196660 DOH196657:DOH196660 DYD196657:DYD196660 EHZ196657:EHZ196660 ERV196657:ERV196660 FBR196657:FBR196660 FLN196657:FLN196660 FVJ196657:FVJ196660 GFF196657:GFF196660 GPB196657:GPB196660 GYX196657:GYX196660 HIT196657:HIT196660 HSP196657:HSP196660 ICL196657:ICL196660 IMH196657:IMH196660 IWD196657:IWD196660 JFZ196657:JFZ196660 JPV196657:JPV196660 JZR196657:JZR196660 KJN196657:KJN196660 KTJ196657:KTJ196660 LDF196657:LDF196660 LNB196657:LNB196660 LWX196657:LWX196660 MGT196657:MGT196660 MQP196657:MQP196660 NAL196657:NAL196660 NKH196657:NKH196660 NUD196657:NUD196660 ODZ196657:ODZ196660 ONV196657:ONV196660 OXR196657:OXR196660 PHN196657:PHN196660 PRJ196657:PRJ196660 QBF196657:QBF196660 QLB196657:QLB196660 QUX196657:QUX196660 RET196657:RET196660 ROP196657:ROP196660 RYL196657:RYL196660 SIH196657:SIH196660 SSD196657:SSD196660 TBZ196657:TBZ196660 TLV196657:TLV196660 TVR196657:TVR196660 UFN196657:UFN196660 UPJ196657:UPJ196660 UZF196657:UZF196660 VJB196657:VJB196660 VSX196657:VSX196660 WCT196657:WCT196660 WMP196657:WMP196660 WWL196657:WWL196660 AD262193:AD262196 JZ262193:JZ262196 TV262193:TV262196 ADR262193:ADR262196 ANN262193:ANN262196 AXJ262193:AXJ262196 BHF262193:BHF262196 BRB262193:BRB262196 CAX262193:CAX262196 CKT262193:CKT262196 CUP262193:CUP262196 DEL262193:DEL262196 DOH262193:DOH262196 DYD262193:DYD262196 EHZ262193:EHZ262196 ERV262193:ERV262196 FBR262193:FBR262196 FLN262193:FLN262196 FVJ262193:FVJ262196 GFF262193:GFF262196 GPB262193:GPB262196 GYX262193:GYX262196 HIT262193:HIT262196 HSP262193:HSP262196 ICL262193:ICL262196 IMH262193:IMH262196 IWD262193:IWD262196 JFZ262193:JFZ262196 JPV262193:JPV262196 JZR262193:JZR262196 KJN262193:KJN262196 KTJ262193:KTJ262196 LDF262193:LDF262196 LNB262193:LNB262196 LWX262193:LWX262196 MGT262193:MGT262196 MQP262193:MQP262196 NAL262193:NAL262196 NKH262193:NKH262196 NUD262193:NUD262196 ODZ262193:ODZ262196 ONV262193:ONV262196 OXR262193:OXR262196 PHN262193:PHN262196 PRJ262193:PRJ262196 QBF262193:QBF262196 QLB262193:QLB262196 QUX262193:QUX262196 RET262193:RET262196 ROP262193:ROP262196 RYL262193:RYL262196 SIH262193:SIH262196 SSD262193:SSD262196 TBZ262193:TBZ262196 TLV262193:TLV262196 TVR262193:TVR262196 UFN262193:UFN262196 UPJ262193:UPJ262196 UZF262193:UZF262196 VJB262193:VJB262196 VSX262193:VSX262196 WCT262193:WCT262196 WMP262193:WMP262196 WWL262193:WWL262196 AD327729:AD327732 JZ327729:JZ327732 TV327729:TV327732 ADR327729:ADR327732 ANN327729:ANN327732 AXJ327729:AXJ327732 BHF327729:BHF327732 BRB327729:BRB327732 CAX327729:CAX327732 CKT327729:CKT327732 CUP327729:CUP327732 DEL327729:DEL327732 DOH327729:DOH327732 DYD327729:DYD327732 EHZ327729:EHZ327732 ERV327729:ERV327732 FBR327729:FBR327732 FLN327729:FLN327732 FVJ327729:FVJ327732 GFF327729:GFF327732 GPB327729:GPB327732 GYX327729:GYX327732 HIT327729:HIT327732 HSP327729:HSP327732 ICL327729:ICL327732 IMH327729:IMH327732 IWD327729:IWD327732 JFZ327729:JFZ327732 JPV327729:JPV327732 JZR327729:JZR327732 KJN327729:KJN327732 KTJ327729:KTJ327732 LDF327729:LDF327732 LNB327729:LNB327732 LWX327729:LWX327732 MGT327729:MGT327732 MQP327729:MQP327732 NAL327729:NAL327732 NKH327729:NKH327732 NUD327729:NUD327732 ODZ327729:ODZ327732 ONV327729:ONV327732 OXR327729:OXR327732 PHN327729:PHN327732 PRJ327729:PRJ327732 QBF327729:QBF327732 QLB327729:QLB327732 QUX327729:QUX327732 RET327729:RET327732 ROP327729:ROP327732 RYL327729:RYL327732 SIH327729:SIH327732 SSD327729:SSD327732 TBZ327729:TBZ327732 TLV327729:TLV327732 TVR327729:TVR327732 UFN327729:UFN327732 UPJ327729:UPJ327732 UZF327729:UZF327732 VJB327729:VJB327732 VSX327729:VSX327732 WCT327729:WCT327732 WMP327729:WMP327732 WWL327729:WWL327732 AD393265:AD393268 JZ393265:JZ393268 TV393265:TV393268 ADR393265:ADR393268 ANN393265:ANN393268 AXJ393265:AXJ393268 BHF393265:BHF393268 BRB393265:BRB393268 CAX393265:CAX393268 CKT393265:CKT393268 CUP393265:CUP393268 DEL393265:DEL393268 DOH393265:DOH393268 DYD393265:DYD393268 EHZ393265:EHZ393268 ERV393265:ERV393268 FBR393265:FBR393268 FLN393265:FLN393268 FVJ393265:FVJ393268 GFF393265:GFF393268 GPB393265:GPB393268 GYX393265:GYX393268 HIT393265:HIT393268 HSP393265:HSP393268 ICL393265:ICL393268 IMH393265:IMH393268 IWD393265:IWD393268 JFZ393265:JFZ393268 JPV393265:JPV393268 JZR393265:JZR393268 KJN393265:KJN393268 KTJ393265:KTJ393268 LDF393265:LDF393268 LNB393265:LNB393268 LWX393265:LWX393268 MGT393265:MGT393268 MQP393265:MQP393268 NAL393265:NAL393268 NKH393265:NKH393268 NUD393265:NUD393268 ODZ393265:ODZ393268 ONV393265:ONV393268 OXR393265:OXR393268 PHN393265:PHN393268 PRJ393265:PRJ393268 QBF393265:QBF393268 QLB393265:QLB393268 QUX393265:QUX393268 RET393265:RET393268 ROP393265:ROP393268 RYL393265:RYL393268 SIH393265:SIH393268 SSD393265:SSD393268 TBZ393265:TBZ393268 TLV393265:TLV393268 TVR393265:TVR393268 UFN393265:UFN393268 UPJ393265:UPJ393268 UZF393265:UZF393268 VJB393265:VJB393268 VSX393265:VSX393268 WCT393265:WCT393268 WMP393265:WMP393268 WWL393265:WWL393268 AD458801:AD458804 JZ458801:JZ458804 TV458801:TV458804 ADR458801:ADR458804 ANN458801:ANN458804 AXJ458801:AXJ458804 BHF458801:BHF458804 BRB458801:BRB458804 CAX458801:CAX458804 CKT458801:CKT458804 CUP458801:CUP458804 DEL458801:DEL458804 DOH458801:DOH458804 DYD458801:DYD458804 EHZ458801:EHZ458804 ERV458801:ERV458804 FBR458801:FBR458804 FLN458801:FLN458804 FVJ458801:FVJ458804 GFF458801:GFF458804 GPB458801:GPB458804 GYX458801:GYX458804 HIT458801:HIT458804 HSP458801:HSP458804 ICL458801:ICL458804 IMH458801:IMH458804 IWD458801:IWD458804 JFZ458801:JFZ458804 JPV458801:JPV458804 JZR458801:JZR458804 KJN458801:KJN458804 KTJ458801:KTJ458804 LDF458801:LDF458804 LNB458801:LNB458804 LWX458801:LWX458804 MGT458801:MGT458804 MQP458801:MQP458804 NAL458801:NAL458804 NKH458801:NKH458804 NUD458801:NUD458804 ODZ458801:ODZ458804 ONV458801:ONV458804 OXR458801:OXR458804 PHN458801:PHN458804 PRJ458801:PRJ458804 QBF458801:QBF458804 QLB458801:QLB458804 QUX458801:QUX458804 RET458801:RET458804 ROP458801:ROP458804 RYL458801:RYL458804 SIH458801:SIH458804 SSD458801:SSD458804 TBZ458801:TBZ458804 TLV458801:TLV458804 TVR458801:TVR458804 UFN458801:UFN458804 UPJ458801:UPJ458804 UZF458801:UZF458804 VJB458801:VJB458804 VSX458801:VSX458804 WCT458801:WCT458804 WMP458801:WMP458804 WWL458801:WWL458804 AD524337:AD524340 JZ524337:JZ524340 TV524337:TV524340 ADR524337:ADR524340 ANN524337:ANN524340 AXJ524337:AXJ524340 BHF524337:BHF524340 BRB524337:BRB524340 CAX524337:CAX524340 CKT524337:CKT524340 CUP524337:CUP524340 DEL524337:DEL524340 DOH524337:DOH524340 DYD524337:DYD524340 EHZ524337:EHZ524340 ERV524337:ERV524340 FBR524337:FBR524340 FLN524337:FLN524340 FVJ524337:FVJ524340 GFF524337:GFF524340 GPB524337:GPB524340 GYX524337:GYX524340 HIT524337:HIT524340 HSP524337:HSP524340 ICL524337:ICL524340 IMH524337:IMH524340 IWD524337:IWD524340 JFZ524337:JFZ524340 JPV524337:JPV524340 JZR524337:JZR524340 KJN524337:KJN524340 KTJ524337:KTJ524340 LDF524337:LDF524340 LNB524337:LNB524340 LWX524337:LWX524340 MGT524337:MGT524340 MQP524337:MQP524340 NAL524337:NAL524340 NKH524337:NKH524340 NUD524337:NUD524340 ODZ524337:ODZ524340 ONV524337:ONV524340 OXR524337:OXR524340 PHN524337:PHN524340 PRJ524337:PRJ524340 QBF524337:QBF524340 QLB524337:QLB524340 QUX524337:QUX524340 RET524337:RET524340 ROP524337:ROP524340 RYL524337:RYL524340 SIH524337:SIH524340 SSD524337:SSD524340 TBZ524337:TBZ524340 TLV524337:TLV524340 TVR524337:TVR524340 UFN524337:UFN524340 UPJ524337:UPJ524340 UZF524337:UZF524340 VJB524337:VJB524340 VSX524337:VSX524340 WCT524337:WCT524340 WMP524337:WMP524340 WWL524337:WWL524340 AD589873:AD589876 JZ589873:JZ589876 TV589873:TV589876 ADR589873:ADR589876 ANN589873:ANN589876 AXJ589873:AXJ589876 BHF589873:BHF589876 BRB589873:BRB589876 CAX589873:CAX589876 CKT589873:CKT589876 CUP589873:CUP589876 DEL589873:DEL589876 DOH589873:DOH589876 DYD589873:DYD589876 EHZ589873:EHZ589876 ERV589873:ERV589876 FBR589873:FBR589876 FLN589873:FLN589876 FVJ589873:FVJ589876 GFF589873:GFF589876 GPB589873:GPB589876 GYX589873:GYX589876 HIT589873:HIT589876 HSP589873:HSP589876 ICL589873:ICL589876 IMH589873:IMH589876 IWD589873:IWD589876 JFZ589873:JFZ589876 JPV589873:JPV589876 JZR589873:JZR589876 KJN589873:KJN589876 KTJ589873:KTJ589876 LDF589873:LDF589876 LNB589873:LNB589876 LWX589873:LWX589876 MGT589873:MGT589876 MQP589873:MQP589876 NAL589873:NAL589876 NKH589873:NKH589876 NUD589873:NUD589876 ODZ589873:ODZ589876 ONV589873:ONV589876 OXR589873:OXR589876 PHN589873:PHN589876 PRJ589873:PRJ589876 QBF589873:QBF589876 QLB589873:QLB589876 QUX589873:QUX589876 RET589873:RET589876 ROP589873:ROP589876 RYL589873:RYL589876 SIH589873:SIH589876 SSD589873:SSD589876 TBZ589873:TBZ589876 TLV589873:TLV589876 TVR589873:TVR589876 UFN589873:UFN589876 UPJ589873:UPJ589876 UZF589873:UZF589876 VJB589873:VJB589876 VSX589873:VSX589876 WCT589873:WCT589876 WMP589873:WMP589876 WWL589873:WWL589876 AD655409:AD655412 JZ655409:JZ655412 TV655409:TV655412 ADR655409:ADR655412 ANN655409:ANN655412 AXJ655409:AXJ655412 BHF655409:BHF655412 BRB655409:BRB655412 CAX655409:CAX655412 CKT655409:CKT655412 CUP655409:CUP655412 DEL655409:DEL655412 DOH655409:DOH655412 DYD655409:DYD655412 EHZ655409:EHZ655412 ERV655409:ERV655412 FBR655409:FBR655412 FLN655409:FLN655412 FVJ655409:FVJ655412 GFF655409:GFF655412 GPB655409:GPB655412 GYX655409:GYX655412 HIT655409:HIT655412 HSP655409:HSP655412 ICL655409:ICL655412 IMH655409:IMH655412 IWD655409:IWD655412 JFZ655409:JFZ655412 JPV655409:JPV655412 JZR655409:JZR655412 KJN655409:KJN655412 KTJ655409:KTJ655412 LDF655409:LDF655412 LNB655409:LNB655412 LWX655409:LWX655412 MGT655409:MGT655412 MQP655409:MQP655412 NAL655409:NAL655412 NKH655409:NKH655412 NUD655409:NUD655412 ODZ655409:ODZ655412 ONV655409:ONV655412 OXR655409:OXR655412 PHN655409:PHN655412 PRJ655409:PRJ655412 QBF655409:QBF655412 QLB655409:QLB655412 QUX655409:QUX655412 RET655409:RET655412 ROP655409:ROP655412 RYL655409:RYL655412 SIH655409:SIH655412 SSD655409:SSD655412 TBZ655409:TBZ655412 TLV655409:TLV655412 TVR655409:TVR655412 UFN655409:UFN655412 UPJ655409:UPJ655412 UZF655409:UZF655412 VJB655409:VJB655412 VSX655409:VSX655412 WCT655409:WCT655412 WMP655409:WMP655412 WWL655409:WWL655412 AD720945:AD720948 JZ720945:JZ720948 TV720945:TV720948 ADR720945:ADR720948 ANN720945:ANN720948 AXJ720945:AXJ720948 BHF720945:BHF720948 BRB720945:BRB720948 CAX720945:CAX720948 CKT720945:CKT720948 CUP720945:CUP720948 DEL720945:DEL720948 DOH720945:DOH720948 DYD720945:DYD720948 EHZ720945:EHZ720948 ERV720945:ERV720948 FBR720945:FBR720948 FLN720945:FLN720948 FVJ720945:FVJ720948 GFF720945:GFF720948 GPB720945:GPB720948 GYX720945:GYX720948 HIT720945:HIT720948 HSP720945:HSP720948 ICL720945:ICL720948 IMH720945:IMH720948 IWD720945:IWD720948 JFZ720945:JFZ720948 JPV720945:JPV720948 JZR720945:JZR720948 KJN720945:KJN720948 KTJ720945:KTJ720948 LDF720945:LDF720948 LNB720945:LNB720948 LWX720945:LWX720948 MGT720945:MGT720948 MQP720945:MQP720948 NAL720945:NAL720948 NKH720945:NKH720948 NUD720945:NUD720948 ODZ720945:ODZ720948 ONV720945:ONV720948 OXR720945:OXR720948 PHN720945:PHN720948 PRJ720945:PRJ720948 QBF720945:QBF720948 QLB720945:QLB720948 QUX720945:QUX720948 RET720945:RET720948 ROP720945:ROP720948 RYL720945:RYL720948 SIH720945:SIH720948 SSD720945:SSD720948 TBZ720945:TBZ720948 TLV720945:TLV720948 TVR720945:TVR720948 UFN720945:UFN720948 UPJ720945:UPJ720948 UZF720945:UZF720948 VJB720945:VJB720948 VSX720945:VSX720948 WCT720945:WCT720948 WMP720945:WMP720948 WWL720945:WWL720948 AD786481:AD786484 JZ786481:JZ786484 TV786481:TV786484 ADR786481:ADR786484 ANN786481:ANN786484 AXJ786481:AXJ786484 BHF786481:BHF786484 BRB786481:BRB786484 CAX786481:CAX786484 CKT786481:CKT786484 CUP786481:CUP786484 DEL786481:DEL786484 DOH786481:DOH786484 DYD786481:DYD786484 EHZ786481:EHZ786484 ERV786481:ERV786484 FBR786481:FBR786484 FLN786481:FLN786484 FVJ786481:FVJ786484 GFF786481:GFF786484 GPB786481:GPB786484 GYX786481:GYX786484 HIT786481:HIT786484 HSP786481:HSP786484 ICL786481:ICL786484 IMH786481:IMH786484 IWD786481:IWD786484 JFZ786481:JFZ786484 JPV786481:JPV786484 JZR786481:JZR786484 KJN786481:KJN786484 KTJ786481:KTJ786484 LDF786481:LDF786484 LNB786481:LNB786484 LWX786481:LWX786484 MGT786481:MGT786484 MQP786481:MQP786484 NAL786481:NAL786484 NKH786481:NKH786484 NUD786481:NUD786484 ODZ786481:ODZ786484 ONV786481:ONV786484 OXR786481:OXR786484 PHN786481:PHN786484 PRJ786481:PRJ786484 QBF786481:QBF786484 QLB786481:QLB786484 QUX786481:QUX786484 RET786481:RET786484 ROP786481:ROP786484 RYL786481:RYL786484 SIH786481:SIH786484 SSD786481:SSD786484 TBZ786481:TBZ786484 TLV786481:TLV786484 TVR786481:TVR786484 UFN786481:UFN786484 UPJ786481:UPJ786484 UZF786481:UZF786484 VJB786481:VJB786484 VSX786481:VSX786484 WCT786481:WCT786484 WMP786481:WMP786484 WWL786481:WWL786484 AD852017:AD852020 JZ852017:JZ852020 TV852017:TV852020 ADR852017:ADR852020 ANN852017:ANN852020 AXJ852017:AXJ852020 BHF852017:BHF852020 BRB852017:BRB852020 CAX852017:CAX852020 CKT852017:CKT852020 CUP852017:CUP852020 DEL852017:DEL852020 DOH852017:DOH852020 DYD852017:DYD852020 EHZ852017:EHZ852020 ERV852017:ERV852020 FBR852017:FBR852020 FLN852017:FLN852020 FVJ852017:FVJ852020 GFF852017:GFF852020 GPB852017:GPB852020 GYX852017:GYX852020 HIT852017:HIT852020 HSP852017:HSP852020 ICL852017:ICL852020 IMH852017:IMH852020 IWD852017:IWD852020 JFZ852017:JFZ852020 JPV852017:JPV852020 JZR852017:JZR852020 KJN852017:KJN852020 KTJ852017:KTJ852020 LDF852017:LDF852020 LNB852017:LNB852020 LWX852017:LWX852020 MGT852017:MGT852020 MQP852017:MQP852020 NAL852017:NAL852020 NKH852017:NKH852020 NUD852017:NUD852020 ODZ852017:ODZ852020 ONV852017:ONV852020 OXR852017:OXR852020 PHN852017:PHN852020 PRJ852017:PRJ852020 QBF852017:QBF852020 QLB852017:QLB852020 QUX852017:QUX852020 RET852017:RET852020 ROP852017:ROP852020 RYL852017:RYL852020 SIH852017:SIH852020 SSD852017:SSD852020 TBZ852017:TBZ852020 TLV852017:TLV852020 TVR852017:TVR852020 UFN852017:UFN852020 UPJ852017:UPJ852020 UZF852017:UZF852020 VJB852017:VJB852020 VSX852017:VSX852020 WCT852017:WCT852020 WMP852017:WMP852020 WWL852017:WWL852020 AD917553:AD917556 JZ917553:JZ917556 TV917553:TV917556 ADR917553:ADR917556 ANN917553:ANN917556 AXJ917553:AXJ917556 BHF917553:BHF917556 BRB917553:BRB917556 CAX917553:CAX917556 CKT917553:CKT917556 CUP917553:CUP917556 DEL917553:DEL917556 DOH917553:DOH917556 DYD917553:DYD917556 EHZ917553:EHZ917556 ERV917553:ERV917556 FBR917553:FBR917556 FLN917553:FLN917556 FVJ917553:FVJ917556 GFF917553:GFF917556 GPB917553:GPB917556 GYX917553:GYX917556 HIT917553:HIT917556 HSP917553:HSP917556 ICL917553:ICL917556 IMH917553:IMH917556 IWD917553:IWD917556 JFZ917553:JFZ917556 JPV917553:JPV917556 JZR917553:JZR917556 KJN917553:KJN917556 KTJ917553:KTJ917556 LDF917553:LDF917556 LNB917553:LNB917556 LWX917553:LWX917556 MGT917553:MGT917556 MQP917553:MQP917556 NAL917553:NAL917556 NKH917553:NKH917556 NUD917553:NUD917556 ODZ917553:ODZ917556 ONV917553:ONV917556 OXR917553:OXR917556 PHN917553:PHN917556 PRJ917553:PRJ917556 QBF917553:QBF917556 QLB917553:QLB917556 QUX917553:QUX917556 RET917553:RET917556 ROP917553:ROP917556 RYL917553:RYL917556 SIH917553:SIH917556 SSD917553:SSD917556 TBZ917553:TBZ917556 TLV917553:TLV917556 TVR917553:TVR917556 UFN917553:UFN917556 UPJ917553:UPJ917556 UZF917553:UZF917556 VJB917553:VJB917556 VSX917553:VSX917556 WCT917553:WCT917556 WMP917553:WMP917556 WWL917553:WWL917556 AD983089:AD983092 JZ983089:JZ983092 TV983089:TV983092 ADR983089:ADR983092 ANN983089:ANN983092 AXJ983089:AXJ983092 BHF983089:BHF983092 BRB983089:BRB983092 CAX983089:CAX983092 CKT983089:CKT983092 CUP983089:CUP983092 DEL983089:DEL983092 DOH983089:DOH983092 DYD983089:DYD983092 EHZ983089:EHZ983092 ERV983089:ERV983092 FBR983089:FBR983092 FLN983089:FLN983092 FVJ983089:FVJ983092 GFF983089:GFF983092 GPB983089:GPB983092 GYX983089:GYX983092 HIT983089:HIT983092 HSP983089:HSP983092 ICL983089:ICL983092 IMH983089:IMH983092 IWD983089:IWD983092 JFZ983089:JFZ983092 JPV983089:JPV983092 JZR983089:JZR983092 KJN983089:KJN983092 KTJ983089:KTJ983092 LDF983089:LDF983092 LNB983089:LNB983092 LWX983089:LWX983092 MGT983089:MGT983092 MQP983089:MQP983092 NAL983089:NAL983092 NKH983089:NKH983092 NUD983089:NUD983092 ODZ983089:ODZ983092 ONV983089:ONV983092 OXR983089:OXR983092 PHN983089:PHN983092 PRJ983089:PRJ983092 QBF983089:QBF983092 QLB983089:QLB983092 QUX983089:QUX983092 RET983089:RET983092 ROP983089:ROP983092 RYL983089:RYL983092 SIH983089:SIH983092 SSD983089:SSD983092 TBZ983089:TBZ983092 TLV983089:TLV983092 TVR983089:TVR983092 UFN983089:UFN983092 UPJ983089:UPJ983092 UZF983089:UZF983092 VJB983089:VJB983092 VSX983089:VSX983092 WCT983089:WCT983092 WMP983089:WMP983092 WWL983089:WWL983092 AD55:AD57 JZ55:JZ57 TV55:TV57 ADR55:ADR57 ANN55:ANN57 AXJ55:AXJ57 BHF55:BHF57 BRB55:BRB57 CAX55:CAX57 CKT55:CKT57 CUP55:CUP57 DEL55:DEL57 DOH55:DOH57 DYD55:DYD57 EHZ55:EHZ57 ERV55:ERV57 FBR55:FBR57 FLN55:FLN57 FVJ55:FVJ57 GFF55:GFF57 GPB55:GPB57 GYX55:GYX57 HIT55:HIT57 HSP55:HSP57 ICL55:ICL57 IMH55:IMH57 IWD55:IWD57 JFZ55:JFZ57 JPV55:JPV57 JZR55:JZR57 KJN55:KJN57 KTJ55:KTJ57 LDF55:LDF57 LNB55:LNB57 LWX55:LWX57 MGT55:MGT57 MQP55:MQP57 NAL55:NAL57 NKH55:NKH57 NUD55:NUD57 ODZ55:ODZ57 ONV55:ONV57 OXR55:OXR57 PHN55:PHN57 PRJ55:PRJ57 QBF55:QBF57 QLB55:QLB57 QUX55:QUX57 RET55:RET57 ROP55:ROP57 RYL55:RYL57 SIH55:SIH57 SSD55:SSD57 TBZ55:TBZ57 TLV55:TLV57 TVR55:TVR57 UFN55:UFN57 UPJ55:UPJ57 UZF55:UZF57 VJB55:VJB57 VSX55:VSX57 WCT55:WCT57 WMP55:WMP57 WWL55:WWL57 AD65591:AD65593 JZ65591:JZ65593 TV65591:TV65593 ADR65591:ADR65593 ANN65591:ANN65593 AXJ65591:AXJ65593 BHF65591:BHF65593 BRB65591:BRB65593 CAX65591:CAX65593 CKT65591:CKT65593 CUP65591:CUP65593 DEL65591:DEL65593 DOH65591:DOH65593 DYD65591:DYD65593 EHZ65591:EHZ65593 ERV65591:ERV65593 FBR65591:FBR65593 FLN65591:FLN65593 FVJ65591:FVJ65593 GFF65591:GFF65593 GPB65591:GPB65593 GYX65591:GYX65593 HIT65591:HIT65593 HSP65591:HSP65593 ICL65591:ICL65593 IMH65591:IMH65593 IWD65591:IWD65593 JFZ65591:JFZ65593 JPV65591:JPV65593 JZR65591:JZR65593 KJN65591:KJN65593 KTJ65591:KTJ65593 LDF65591:LDF65593 LNB65591:LNB65593 LWX65591:LWX65593 MGT65591:MGT65593 MQP65591:MQP65593 NAL65591:NAL65593 NKH65591:NKH65593 NUD65591:NUD65593 ODZ65591:ODZ65593 ONV65591:ONV65593 OXR65591:OXR65593 PHN65591:PHN65593 PRJ65591:PRJ65593 QBF65591:QBF65593 QLB65591:QLB65593 QUX65591:QUX65593 RET65591:RET65593 ROP65591:ROP65593 RYL65591:RYL65593 SIH65591:SIH65593 SSD65591:SSD65593 TBZ65591:TBZ65593 TLV65591:TLV65593 TVR65591:TVR65593 UFN65591:UFN65593 UPJ65591:UPJ65593 UZF65591:UZF65593 VJB65591:VJB65593 VSX65591:VSX65593 WCT65591:WCT65593 WMP65591:WMP65593 WWL65591:WWL65593 AD131127:AD131129 JZ131127:JZ131129 TV131127:TV131129 ADR131127:ADR131129 ANN131127:ANN131129 AXJ131127:AXJ131129 BHF131127:BHF131129 BRB131127:BRB131129 CAX131127:CAX131129 CKT131127:CKT131129 CUP131127:CUP131129 DEL131127:DEL131129 DOH131127:DOH131129 DYD131127:DYD131129 EHZ131127:EHZ131129 ERV131127:ERV131129 FBR131127:FBR131129 FLN131127:FLN131129 FVJ131127:FVJ131129 GFF131127:GFF131129 GPB131127:GPB131129 GYX131127:GYX131129 HIT131127:HIT131129 HSP131127:HSP131129 ICL131127:ICL131129 IMH131127:IMH131129 IWD131127:IWD131129 JFZ131127:JFZ131129 JPV131127:JPV131129 JZR131127:JZR131129 KJN131127:KJN131129 KTJ131127:KTJ131129 LDF131127:LDF131129 LNB131127:LNB131129 LWX131127:LWX131129 MGT131127:MGT131129 MQP131127:MQP131129 NAL131127:NAL131129 NKH131127:NKH131129 NUD131127:NUD131129 ODZ131127:ODZ131129 ONV131127:ONV131129 OXR131127:OXR131129 PHN131127:PHN131129 PRJ131127:PRJ131129 QBF131127:QBF131129 QLB131127:QLB131129 QUX131127:QUX131129 RET131127:RET131129 ROP131127:ROP131129 RYL131127:RYL131129 SIH131127:SIH131129 SSD131127:SSD131129 TBZ131127:TBZ131129 TLV131127:TLV131129 TVR131127:TVR131129 UFN131127:UFN131129 UPJ131127:UPJ131129 UZF131127:UZF131129 VJB131127:VJB131129 VSX131127:VSX131129 WCT131127:WCT131129 WMP131127:WMP131129 WWL131127:WWL131129 AD196663:AD196665 JZ196663:JZ196665 TV196663:TV196665 ADR196663:ADR196665 ANN196663:ANN196665 AXJ196663:AXJ196665 BHF196663:BHF196665 BRB196663:BRB196665 CAX196663:CAX196665 CKT196663:CKT196665 CUP196663:CUP196665 DEL196663:DEL196665 DOH196663:DOH196665 DYD196663:DYD196665 EHZ196663:EHZ196665 ERV196663:ERV196665 FBR196663:FBR196665 FLN196663:FLN196665 FVJ196663:FVJ196665 GFF196663:GFF196665 GPB196663:GPB196665 GYX196663:GYX196665 HIT196663:HIT196665 HSP196663:HSP196665 ICL196663:ICL196665 IMH196663:IMH196665 IWD196663:IWD196665 JFZ196663:JFZ196665 JPV196663:JPV196665 JZR196663:JZR196665 KJN196663:KJN196665 KTJ196663:KTJ196665 LDF196663:LDF196665 LNB196663:LNB196665 LWX196663:LWX196665 MGT196663:MGT196665 MQP196663:MQP196665 NAL196663:NAL196665 NKH196663:NKH196665 NUD196663:NUD196665 ODZ196663:ODZ196665 ONV196663:ONV196665 OXR196663:OXR196665 PHN196663:PHN196665 PRJ196663:PRJ196665 QBF196663:QBF196665 QLB196663:QLB196665 QUX196663:QUX196665 RET196663:RET196665 ROP196663:ROP196665 RYL196663:RYL196665 SIH196663:SIH196665 SSD196663:SSD196665 TBZ196663:TBZ196665 TLV196663:TLV196665 TVR196663:TVR196665 UFN196663:UFN196665 UPJ196663:UPJ196665 UZF196663:UZF196665 VJB196663:VJB196665 VSX196663:VSX196665 WCT196663:WCT196665 WMP196663:WMP196665 WWL196663:WWL196665 AD262199:AD262201 JZ262199:JZ262201 TV262199:TV262201 ADR262199:ADR262201 ANN262199:ANN262201 AXJ262199:AXJ262201 BHF262199:BHF262201 BRB262199:BRB262201 CAX262199:CAX262201 CKT262199:CKT262201 CUP262199:CUP262201 DEL262199:DEL262201 DOH262199:DOH262201 DYD262199:DYD262201 EHZ262199:EHZ262201 ERV262199:ERV262201 FBR262199:FBR262201 FLN262199:FLN262201 FVJ262199:FVJ262201 GFF262199:GFF262201 GPB262199:GPB262201 GYX262199:GYX262201 HIT262199:HIT262201 HSP262199:HSP262201 ICL262199:ICL262201 IMH262199:IMH262201 IWD262199:IWD262201 JFZ262199:JFZ262201 JPV262199:JPV262201 JZR262199:JZR262201 KJN262199:KJN262201 KTJ262199:KTJ262201 LDF262199:LDF262201 LNB262199:LNB262201 LWX262199:LWX262201 MGT262199:MGT262201 MQP262199:MQP262201 NAL262199:NAL262201 NKH262199:NKH262201 NUD262199:NUD262201 ODZ262199:ODZ262201 ONV262199:ONV262201 OXR262199:OXR262201 PHN262199:PHN262201 PRJ262199:PRJ262201 QBF262199:QBF262201 QLB262199:QLB262201 QUX262199:QUX262201 RET262199:RET262201 ROP262199:ROP262201 RYL262199:RYL262201 SIH262199:SIH262201 SSD262199:SSD262201 TBZ262199:TBZ262201 TLV262199:TLV262201 TVR262199:TVR262201 UFN262199:UFN262201 UPJ262199:UPJ262201 UZF262199:UZF262201 VJB262199:VJB262201 VSX262199:VSX262201 WCT262199:WCT262201 WMP262199:WMP262201 WWL262199:WWL262201 AD327735:AD327737 JZ327735:JZ327737 TV327735:TV327737 ADR327735:ADR327737 ANN327735:ANN327737 AXJ327735:AXJ327737 BHF327735:BHF327737 BRB327735:BRB327737 CAX327735:CAX327737 CKT327735:CKT327737 CUP327735:CUP327737 DEL327735:DEL327737 DOH327735:DOH327737 DYD327735:DYD327737 EHZ327735:EHZ327737 ERV327735:ERV327737 FBR327735:FBR327737 FLN327735:FLN327737 FVJ327735:FVJ327737 GFF327735:GFF327737 GPB327735:GPB327737 GYX327735:GYX327737 HIT327735:HIT327737 HSP327735:HSP327737 ICL327735:ICL327737 IMH327735:IMH327737 IWD327735:IWD327737 JFZ327735:JFZ327737 JPV327735:JPV327737 JZR327735:JZR327737 KJN327735:KJN327737 KTJ327735:KTJ327737 LDF327735:LDF327737 LNB327735:LNB327737 LWX327735:LWX327737 MGT327735:MGT327737 MQP327735:MQP327737 NAL327735:NAL327737 NKH327735:NKH327737 NUD327735:NUD327737 ODZ327735:ODZ327737 ONV327735:ONV327737 OXR327735:OXR327737 PHN327735:PHN327737 PRJ327735:PRJ327737 QBF327735:QBF327737 QLB327735:QLB327737 QUX327735:QUX327737 RET327735:RET327737 ROP327735:ROP327737 RYL327735:RYL327737 SIH327735:SIH327737 SSD327735:SSD327737 TBZ327735:TBZ327737 TLV327735:TLV327737 TVR327735:TVR327737 UFN327735:UFN327737 UPJ327735:UPJ327737 UZF327735:UZF327737 VJB327735:VJB327737 VSX327735:VSX327737 WCT327735:WCT327737 WMP327735:WMP327737 WWL327735:WWL327737 AD393271:AD393273 JZ393271:JZ393273 TV393271:TV393273 ADR393271:ADR393273 ANN393271:ANN393273 AXJ393271:AXJ393273 BHF393271:BHF393273 BRB393271:BRB393273 CAX393271:CAX393273 CKT393271:CKT393273 CUP393271:CUP393273 DEL393271:DEL393273 DOH393271:DOH393273 DYD393271:DYD393273 EHZ393271:EHZ393273 ERV393271:ERV393273 FBR393271:FBR393273 FLN393271:FLN393273 FVJ393271:FVJ393273 GFF393271:GFF393273 GPB393271:GPB393273 GYX393271:GYX393273 HIT393271:HIT393273 HSP393271:HSP393273 ICL393271:ICL393273 IMH393271:IMH393273 IWD393271:IWD393273 JFZ393271:JFZ393273 JPV393271:JPV393273 JZR393271:JZR393273 KJN393271:KJN393273 KTJ393271:KTJ393273 LDF393271:LDF393273 LNB393271:LNB393273 LWX393271:LWX393273 MGT393271:MGT393273 MQP393271:MQP393273 NAL393271:NAL393273 NKH393271:NKH393273 NUD393271:NUD393273 ODZ393271:ODZ393273 ONV393271:ONV393273 OXR393271:OXR393273 PHN393271:PHN393273 PRJ393271:PRJ393273 QBF393271:QBF393273 QLB393271:QLB393273 QUX393271:QUX393273 RET393271:RET393273 ROP393271:ROP393273 RYL393271:RYL393273 SIH393271:SIH393273 SSD393271:SSD393273 TBZ393271:TBZ393273 TLV393271:TLV393273 TVR393271:TVR393273 UFN393271:UFN393273 UPJ393271:UPJ393273 UZF393271:UZF393273 VJB393271:VJB393273 VSX393271:VSX393273 WCT393271:WCT393273 WMP393271:WMP393273 WWL393271:WWL393273 AD458807:AD458809 JZ458807:JZ458809 TV458807:TV458809 ADR458807:ADR458809 ANN458807:ANN458809 AXJ458807:AXJ458809 BHF458807:BHF458809 BRB458807:BRB458809 CAX458807:CAX458809 CKT458807:CKT458809 CUP458807:CUP458809 DEL458807:DEL458809 DOH458807:DOH458809 DYD458807:DYD458809 EHZ458807:EHZ458809 ERV458807:ERV458809 FBR458807:FBR458809 FLN458807:FLN458809 FVJ458807:FVJ458809 GFF458807:GFF458809 GPB458807:GPB458809 GYX458807:GYX458809 HIT458807:HIT458809 HSP458807:HSP458809 ICL458807:ICL458809 IMH458807:IMH458809 IWD458807:IWD458809 JFZ458807:JFZ458809 JPV458807:JPV458809 JZR458807:JZR458809 KJN458807:KJN458809 KTJ458807:KTJ458809 LDF458807:LDF458809 LNB458807:LNB458809 LWX458807:LWX458809 MGT458807:MGT458809 MQP458807:MQP458809 NAL458807:NAL458809 NKH458807:NKH458809 NUD458807:NUD458809 ODZ458807:ODZ458809 ONV458807:ONV458809 OXR458807:OXR458809 PHN458807:PHN458809 PRJ458807:PRJ458809 QBF458807:QBF458809 QLB458807:QLB458809 QUX458807:QUX458809 RET458807:RET458809 ROP458807:ROP458809 RYL458807:RYL458809 SIH458807:SIH458809 SSD458807:SSD458809 TBZ458807:TBZ458809 TLV458807:TLV458809 TVR458807:TVR458809 UFN458807:UFN458809 UPJ458807:UPJ458809 UZF458807:UZF458809 VJB458807:VJB458809 VSX458807:VSX458809 WCT458807:WCT458809 WMP458807:WMP458809 WWL458807:WWL458809 AD524343:AD524345 JZ524343:JZ524345 TV524343:TV524345 ADR524343:ADR524345 ANN524343:ANN524345 AXJ524343:AXJ524345 BHF524343:BHF524345 BRB524343:BRB524345 CAX524343:CAX524345 CKT524343:CKT524345 CUP524343:CUP524345 DEL524343:DEL524345 DOH524343:DOH524345 DYD524343:DYD524345 EHZ524343:EHZ524345 ERV524343:ERV524345 FBR524343:FBR524345 FLN524343:FLN524345 FVJ524343:FVJ524345 GFF524343:GFF524345 GPB524343:GPB524345 GYX524343:GYX524345 HIT524343:HIT524345 HSP524343:HSP524345 ICL524343:ICL524345 IMH524343:IMH524345 IWD524343:IWD524345 JFZ524343:JFZ524345 JPV524343:JPV524345 JZR524343:JZR524345 KJN524343:KJN524345 KTJ524343:KTJ524345 LDF524343:LDF524345 LNB524343:LNB524345 LWX524343:LWX524345 MGT524343:MGT524345 MQP524343:MQP524345 NAL524343:NAL524345 NKH524343:NKH524345 NUD524343:NUD524345 ODZ524343:ODZ524345 ONV524343:ONV524345 OXR524343:OXR524345 PHN524343:PHN524345 PRJ524343:PRJ524345 QBF524343:QBF524345 QLB524343:QLB524345 QUX524343:QUX524345 RET524343:RET524345 ROP524343:ROP524345 RYL524343:RYL524345 SIH524343:SIH524345 SSD524343:SSD524345 TBZ524343:TBZ524345 TLV524343:TLV524345 TVR524343:TVR524345 UFN524343:UFN524345 UPJ524343:UPJ524345 UZF524343:UZF524345 VJB524343:VJB524345 VSX524343:VSX524345 WCT524343:WCT524345 WMP524343:WMP524345 WWL524343:WWL524345 AD589879:AD589881 JZ589879:JZ589881 TV589879:TV589881 ADR589879:ADR589881 ANN589879:ANN589881 AXJ589879:AXJ589881 BHF589879:BHF589881 BRB589879:BRB589881 CAX589879:CAX589881 CKT589879:CKT589881 CUP589879:CUP589881 DEL589879:DEL589881 DOH589879:DOH589881 DYD589879:DYD589881 EHZ589879:EHZ589881 ERV589879:ERV589881 FBR589879:FBR589881 FLN589879:FLN589881 FVJ589879:FVJ589881 GFF589879:GFF589881 GPB589879:GPB589881 GYX589879:GYX589881 HIT589879:HIT589881 HSP589879:HSP589881 ICL589879:ICL589881 IMH589879:IMH589881 IWD589879:IWD589881 JFZ589879:JFZ589881 JPV589879:JPV589881 JZR589879:JZR589881 KJN589879:KJN589881 KTJ589879:KTJ589881 LDF589879:LDF589881 LNB589879:LNB589881 LWX589879:LWX589881 MGT589879:MGT589881 MQP589879:MQP589881 NAL589879:NAL589881 NKH589879:NKH589881 NUD589879:NUD589881 ODZ589879:ODZ589881 ONV589879:ONV589881 OXR589879:OXR589881 PHN589879:PHN589881 PRJ589879:PRJ589881 QBF589879:QBF589881 QLB589879:QLB589881 QUX589879:QUX589881 RET589879:RET589881 ROP589879:ROP589881 RYL589879:RYL589881 SIH589879:SIH589881 SSD589879:SSD589881 TBZ589879:TBZ589881 TLV589879:TLV589881 TVR589879:TVR589881 UFN589879:UFN589881 UPJ589879:UPJ589881 UZF589879:UZF589881 VJB589879:VJB589881 VSX589879:VSX589881 WCT589879:WCT589881 WMP589879:WMP589881 WWL589879:WWL589881 AD655415:AD655417 JZ655415:JZ655417 TV655415:TV655417 ADR655415:ADR655417 ANN655415:ANN655417 AXJ655415:AXJ655417 BHF655415:BHF655417 BRB655415:BRB655417 CAX655415:CAX655417 CKT655415:CKT655417 CUP655415:CUP655417 DEL655415:DEL655417 DOH655415:DOH655417 DYD655415:DYD655417 EHZ655415:EHZ655417 ERV655415:ERV655417 FBR655415:FBR655417 FLN655415:FLN655417 FVJ655415:FVJ655417 GFF655415:GFF655417 GPB655415:GPB655417 GYX655415:GYX655417 HIT655415:HIT655417 HSP655415:HSP655417 ICL655415:ICL655417 IMH655415:IMH655417 IWD655415:IWD655417 JFZ655415:JFZ655417 JPV655415:JPV655417 JZR655415:JZR655417 KJN655415:KJN655417 KTJ655415:KTJ655417 LDF655415:LDF655417 LNB655415:LNB655417 LWX655415:LWX655417 MGT655415:MGT655417 MQP655415:MQP655417 NAL655415:NAL655417 NKH655415:NKH655417 NUD655415:NUD655417 ODZ655415:ODZ655417 ONV655415:ONV655417 OXR655415:OXR655417 PHN655415:PHN655417 PRJ655415:PRJ655417 QBF655415:QBF655417 QLB655415:QLB655417 QUX655415:QUX655417 RET655415:RET655417 ROP655415:ROP655417 RYL655415:RYL655417 SIH655415:SIH655417 SSD655415:SSD655417 TBZ655415:TBZ655417 TLV655415:TLV655417 TVR655415:TVR655417 UFN655415:UFN655417 UPJ655415:UPJ655417 UZF655415:UZF655417 VJB655415:VJB655417 VSX655415:VSX655417 WCT655415:WCT655417 WMP655415:WMP655417 WWL655415:WWL655417 AD720951:AD720953 JZ720951:JZ720953 TV720951:TV720953 ADR720951:ADR720953 ANN720951:ANN720953 AXJ720951:AXJ720953 BHF720951:BHF720953 BRB720951:BRB720953 CAX720951:CAX720953 CKT720951:CKT720953 CUP720951:CUP720953 DEL720951:DEL720953 DOH720951:DOH720953 DYD720951:DYD720953 EHZ720951:EHZ720953 ERV720951:ERV720953 FBR720951:FBR720953 FLN720951:FLN720953 FVJ720951:FVJ720953 GFF720951:GFF720953 GPB720951:GPB720953 GYX720951:GYX720953 HIT720951:HIT720953 HSP720951:HSP720953 ICL720951:ICL720953 IMH720951:IMH720953 IWD720951:IWD720953 JFZ720951:JFZ720953 JPV720951:JPV720953 JZR720951:JZR720953 KJN720951:KJN720953 KTJ720951:KTJ720953 LDF720951:LDF720953 LNB720951:LNB720953 LWX720951:LWX720953 MGT720951:MGT720953 MQP720951:MQP720953 NAL720951:NAL720953 NKH720951:NKH720953 NUD720951:NUD720953 ODZ720951:ODZ720953 ONV720951:ONV720953 OXR720951:OXR720953 PHN720951:PHN720953 PRJ720951:PRJ720953 QBF720951:QBF720953 QLB720951:QLB720953 QUX720951:QUX720953 RET720951:RET720953 ROP720951:ROP720953 RYL720951:RYL720953 SIH720951:SIH720953 SSD720951:SSD720953 TBZ720951:TBZ720953 TLV720951:TLV720953 TVR720951:TVR720953 UFN720951:UFN720953 UPJ720951:UPJ720953 UZF720951:UZF720953 VJB720951:VJB720953 VSX720951:VSX720953 WCT720951:WCT720953 WMP720951:WMP720953 WWL720951:WWL720953 AD786487:AD786489 JZ786487:JZ786489 TV786487:TV786489 ADR786487:ADR786489 ANN786487:ANN786489 AXJ786487:AXJ786489 BHF786487:BHF786489 BRB786487:BRB786489 CAX786487:CAX786489 CKT786487:CKT786489 CUP786487:CUP786489 DEL786487:DEL786489 DOH786487:DOH786489 DYD786487:DYD786489 EHZ786487:EHZ786489 ERV786487:ERV786489 FBR786487:FBR786489 FLN786487:FLN786489 FVJ786487:FVJ786489 GFF786487:GFF786489 GPB786487:GPB786489 GYX786487:GYX786489 HIT786487:HIT786489 HSP786487:HSP786489 ICL786487:ICL786489 IMH786487:IMH786489 IWD786487:IWD786489 JFZ786487:JFZ786489 JPV786487:JPV786489 JZR786487:JZR786489 KJN786487:KJN786489 KTJ786487:KTJ786489 LDF786487:LDF786489 LNB786487:LNB786489 LWX786487:LWX786489 MGT786487:MGT786489 MQP786487:MQP786489 NAL786487:NAL786489 NKH786487:NKH786489 NUD786487:NUD786489 ODZ786487:ODZ786489 ONV786487:ONV786489 OXR786487:OXR786489 PHN786487:PHN786489 PRJ786487:PRJ786489 QBF786487:QBF786489 QLB786487:QLB786489 QUX786487:QUX786489 RET786487:RET786489 ROP786487:ROP786489 RYL786487:RYL786489 SIH786487:SIH786489 SSD786487:SSD786489 TBZ786487:TBZ786489 TLV786487:TLV786489 TVR786487:TVR786489 UFN786487:UFN786489 UPJ786487:UPJ786489 UZF786487:UZF786489 VJB786487:VJB786489 VSX786487:VSX786489 WCT786487:WCT786489 WMP786487:WMP786489 WWL786487:WWL786489 AD852023:AD852025 JZ852023:JZ852025 TV852023:TV852025 ADR852023:ADR852025 ANN852023:ANN852025 AXJ852023:AXJ852025 BHF852023:BHF852025 BRB852023:BRB852025 CAX852023:CAX852025 CKT852023:CKT852025 CUP852023:CUP852025 DEL852023:DEL852025 DOH852023:DOH852025 DYD852023:DYD852025 EHZ852023:EHZ852025 ERV852023:ERV852025 FBR852023:FBR852025 FLN852023:FLN852025 FVJ852023:FVJ852025 GFF852023:GFF852025 GPB852023:GPB852025 GYX852023:GYX852025 HIT852023:HIT852025 HSP852023:HSP852025 ICL852023:ICL852025 IMH852023:IMH852025 IWD852023:IWD852025 JFZ852023:JFZ852025 JPV852023:JPV852025 JZR852023:JZR852025 KJN852023:KJN852025 KTJ852023:KTJ852025 LDF852023:LDF852025 LNB852023:LNB852025 LWX852023:LWX852025 MGT852023:MGT852025 MQP852023:MQP852025 NAL852023:NAL852025 NKH852023:NKH852025 NUD852023:NUD852025 ODZ852023:ODZ852025 ONV852023:ONV852025 OXR852023:OXR852025 PHN852023:PHN852025 PRJ852023:PRJ852025 QBF852023:QBF852025 QLB852023:QLB852025 QUX852023:QUX852025 RET852023:RET852025 ROP852023:ROP852025 RYL852023:RYL852025 SIH852023:SIH852025 SSD852023:SSD852025 TBZ852023:TBZ852025 TLV852023:TLV852025 TVR852023:TVR852025 UFN852023:UFN852025 UPJ852023:UPJ852025 UZF852023:UZF852025 VJB852023:VJB852025 VSX852023:VSX852025 WCT852023:WCT852025 WMP852023:WMP852025 WWL852023:WWL852025 AD917559:AD917561 JZ917559:JZ917561 TV917559:TV917561 ADR917559:ADR917561 ANN917559:ANN917561 AXJ917559:AXJ917561 BHF917559:BHF917561 BRB917559:BRB917561 CAX917559:CAX917561 CKT917559:CKT917561 CUP917559:CUP917561 DEL917559:DEL917561 DOH917559:DOH917561 DYD917559:DYD917561 EHZ917559:EHZ917561 ERV917559:ERV917561 FBR917559:FBR917561 FLN917559:FLN917561 FVJ917559:FVJ917561 GFF917559:GFF917561 GPB917559:GPB917561 GYX917559:GYX917561 HIT917559:HIT917561 HSP917559:HSP917561 ICL917559:ICL917561 IMH917559:IMH917561 IWD917559:IWD917561 JFZ917559:JFZ917561 JPV917559:JPV917561 JZR917559:JZR917561 KJN917559:KJN917561 KTJ917559:KTJ917561 LDF917559:LDF917561 LNB917559:LNB917561 LWX917559:LWX917561 MGT917559:MGT917561 MQP917559:MQP917561 NAL917559:NAL917561 NKH917559:NKH917561 NUD917559:NUD917561 ODZ917559:ODZ917561 ONV917559:ONV917561 OXR917559:OXR917561 PHN917559:PHN917561 PRJ917559:PRJ917561 QBF917559:QBF917561 QLB917559:QLB917561 QUX917559:QUX917561 RET917559:RET917561 ROP917559:ROP917561 RYL917559:RYL917561 SIH917559:SIH917561 SSD917559:SSD917561 TBZ917559:TBZ917561 TLV917559:TLV917561 TVR917559:TVR917561 UFN917559:UFN917561 UPJ917559:UPJ917561 UZF917559:UZF917561 VJB917559:VJB917561 VSX917559:VSX917561 WCT917559:WCT917561 WMP917559:WMP917561 WWL917559:WWL917561 AD983095:AD983097 JZ983095:JZ983097 TV983095:TV983097 ADR983095:ADR983097 ANN983095:ANN983097 AXJ983095:AXJ983097 BHF983095:BHF983097 BRB983095:BRB983097 CAX983095:CAX983097 CKT983095:CKT983097 CUP983095:CUP983097 DEL983095:DEL983097 DOH983095:DOH983097 DYD983095:DYD983097 EHZ983095:EHZ983097 ERV983095:ERV983097 FBR983095:FBR983097 FLN983095:FLN983097 FVJ983095:FVJ983097 GFF983095:GFF983097 GPB983095:GPB983097 GYX983095:GYX983097 HIT983095:HIT983097 HSP983095:HSP983097 ICL983095:ICL983097 IMH983095:IMH983097 IWD983095:IWD983097 JFZ983095:JFZ983097 JPV983095:JPV983097 JZR983095:JZR983097 KJN983095:KJN983097 KTJ983095:KTJ983097 LDF983095:LDF983097 LNB983095:LNB983097 LWX983095:LWX983097 MGT983095:MGT983097 MQP983095:MQP983097 NAL983095:NAL983097 NKH983095:NKH983097 NUD983095:NUD983097 ODZ983095:ODZ983097 ONV983095:ONV983097 OXR983095:OXR983097 PHN983095:PHN983097 PRJ983095:PRJ983097 QBF983095:QBF983097 QLB983095:QLB983097 QUX983095:QUX983097 RET983095:RET983097 ROP983095:ROP983097 RYL983095:RYL983097 SIH983095:SIH983097 SSD983095:SSD983097 TBZ983095:TBZ983097 TLV983095:TLV983097 TVR983095:TVR983097 UFN983095:UFN983097 UPJ983095:UPJ983097 UZF983095:UZF983097 VJB983095:VJB983097 VSX983095:VSX983097 WCT983095:WCT983097 WMP983095:WMP983097 WWL983095:WWL983097 AD60:AD62 JZ60:JZ62 TV60:TV62 ADR60:ADR62 ANN60:ANN62 AXJ60:AXJ62 BHF60:BHF62 BRB60:BRB62 CAX60:CAX62 CKT60:CKT62 CUP60:CUP62 DEL60:DEL62 DOH60:DOH62 DYD60:DYD62 EHZ60:EHZ62 ERV60:ERV62 FBR60:FBR62 FLN60:FLN62 FVJ60:FVJ62 GFF60:GFF62 GPB60:GPB62 GYX60:GYX62 HIT60:HIT62 HSP60:HSP62 ICL60:ICL62 IMH60:IMH62 IWD60:IWD62 JFZ60:JFZ62 JPV60:JPV62 JZR60:JZR62 KJN60:KJN62 KTJ60:KTJ62 LDF60:LDF62 LNB60:LNB62 LWX60:LWX62 MGT60:MGT62 MQP60:MQP62 NAL60:NAL62 NKH60:NKH62 NUD60:NUD62 ODZ60:ODZ62 ONV60:ONV62 OXR60:OXR62 PHN60:PHN62 PRJ60:PRJ62 QBF60:QBF62 QLB60:QLB62 QUX60:QUX62 RET60:RET62 ROP60:ROP62 RYL60:RYL62 SIH60:SIH62 SSD60:SSD62 TBZ60:TBZ62 TLV60:TLV62 TVR60:TVR62 UFN60:UFN62 UPJ60:UPJ62 UZF60:UZF62 VJB60:VJB62 VSX60:VSX62 WCT60:WCT62 WMP60:WMP62 WWL60:WWL62 AD65596:AD65598 JZ65596:JZ65598 TV65596:TV65598 ADR65596:ADR65598 ANN65596:ANN65598 AXJ65596:AXJ65598 BHF65596:BHF65598 BRB65596:BRB65598 CAX65596:CAX65598 CKT65596:CKT65598 CUP65596:CUP65598 DEL65596:DEL65598 DOH65596:DOH65598 DYD65596:DYD65598 EHZ65596:EHZ65598 ERV65596:ERV65598 FBR65596:FBR65598 FLN65596:FLN65598 FVJ65596:FVJ65598 GFF65596:GFF65598 GPB65596:GPB65598 GYX65596:GYX65598 HIT65596:HIT65598 HSP65596:HSP65598 ICL65596:ICL65598 IMH65596:IMH65598 IWD65596:IWD65598 JFZ65596:JFZ65598 JPV65596:JPV65598 JZR65596:JZR65598 KJN65596:KJN65598 KTJ65596:KTJ65598 LDF65596:LDF65598 LNB65596:LNB65598 LWX65596:LWX65598 MGT65596:MGT65598 MQP65596:MQP65598 NAL65596:NAL65598 NKH65596:NKH65598 NUD65596:NUD65598 ODZ65596:ODZ65598 ONV65596:ONV65598 OXR65596:OXR65598 PHN65596:PHN65598 PRJ65596:PRJ65598 QBF65596:QBF65598 QLB65596:QLB65598 QUX65596:QUX65598 RET65596:RET65598 ROP65596:ROP65598 RYL65596:RYL65598 SIH65596:SIH65598 SSD65596:SSD65598 TBZ65596:TBZ65598 TLV65596:TLV65598 TVR65596:TVR65598 UFN65596:UFN65598 UPJ65596:UPJ65598 UZF65596:UZF65598 VJB65596:VJB65598 VSX65596:VSX65598 WCT65596:WCT65598 WMP65596:WMP65598 WWL65596:WWL65598 AD131132:AD131134 JZ131132:JZ131134 TV131132:TV131134 ADR131132:ADR131134 ANN131132:ANN131134 AXJ131132:AXJ131134 BHF131132:BHF131134 BRB131132:BRB131134 CAX131132:CAX131134 CKT131132:CKT131134 CUP131132:CUP131134 DEL131132:DEL131134 DOH131132:DOH131134 DYD131132:DYD131134 EHZ131132:EHZ131134 ERV131132:ERV131134 FBR131132:FBR131134 FLN131132:FLN131134 FVJ131132:FVJ131134 GFF131132:GFF131134 GPB131132:GPB131134 GYX131132:GYX131134 HIT131132:HIT131134 HSP131132:HSP131134 ICL131132:ICL131134 IMH131132:IMH131134 IWD131132:IWD131134 JFZ131132:JFZ131134 JPV131132:JPV131134 JZR131132:JZR131134 KJN131132:KJN131134 KTJ131132:KTJ131134 LDF131132:LDF131134 LNB131132:LNB131134 LWX131132:LWX131134 MGT131132:MGT131134 MQP131132:MQP131134 NAL131132:NAL131134 NKH131132:NKH131134 NUD131132:NUD131134 ODZ131132:ODZ131134 ONV131132:ONV131134 OXR131132:OXR131134 PHN131132:PHN131134 PRJ131132:PRJ131134 QBF131132:QBF131134 QLB131132:QLB131134 QUX131132:QUX131134 RET131132:RET131134 ROP131132:ROP131134 RYL131132:RYL131134 SIH131132:SIH131134 SSD131132:SSD131134 TBZ131132:TBZ131134 TLV131132:TLV131134 TVR131132:TVR131134 UFN131132:UFN131134 UPJ131132:UPJ131134 UZF131132:UZF131134 VJB131132:VJB131134 VSX131132:VSX131134 WCT131132:WCT131134 WMP131132:WMP131134 WWL131132:WWL131134 AD196668:AD196670 JZ196668:JZ196670 TV196668:TV196670 ADR196668:ADR196670 ANN196668:ANN196670 AXJ196668:AXJ196670 BHF196668:BHF196670 BRB196668:BRB196670 CAX196668:CAX196670 CKT196668:CKT196670 CUP196668:CUP196670 DEL196668:DEL196670 DOH196668:DOH196670 DYD196668:DYD196670 EHZ196668:EHZ196670 ERV196668:ERV196670 FBR196668:FBR196670 FLN196668:FLN196670 FVJ196668:FVJ196670 GFF196668:GFF196670 GPB196668:GPB196670 GYX196668:GYX196670 HIT196668:HIT196670 HSP196668:HSP196670 ICL196668:ICL196670 IMH196668:IMH196670 IWD196668:IWD196670 JFZ196668:JFZ196670 JPV196668:JPV196670 JZR196668:JZR196670 KJN196668:KJN196670 KTJ196668:KTJ196670 LDF196668:LDF196670 LNB196668:LNB196670 LWX196668:LWX196670 MGT196668:MGT196670 MQP196668:MQP196670 NAL196668:NAL196670 NKH196668:NKH196670 NUD196668:NUD196670 ODZ196668:ODZ196670 ONV196668:ONV196670 OXR196668:OXR196670 PHN196668:PHN196670 PRJ196668:PRJ196670 QBF196668:QBF196670 QLB196668:QLB196670 QUX196668:QUX196670 RET196668:RET196670 ROP196668:ROP196670 RYL196668:RYL196670 SIH196668:SIH196670 SSD196668:SSD196670 TBZ196668:TBZ196670 TLV196668:TLV196670 TVR196668:TVR196670 UFN196668:UFN196670 UPJ196668:UPJ196670 UZF196668:UZF196670 VJB196668:VJB196670 VSX196668:VSX196670 WCT196668:WCT196670 WMP196668:WMP196670 WWL196668:WWL196670 AD262204:AD262206 JZ262204:JZ262206 TV262204:TV262206 ADR262204:ADR262206 ANN262204:ANN262206 AXJ262204:AXJ262206 BHF262204:BHF262206 BRB262204:BRB262206 CAX262204:CAX262206 CKT262204:CKT262206 CUP262204:CUP262206 DEL262204:DEL262206 DOH262204:DOH262206 DYD262204:DYD262206 EHZ262204:EHZ262206 ERV262204:ERV262206 FBR262204:FBR262206 FLN262204:FLN262206 FVJ262204:FVJ262206 GFF262204:GFF262206 GPB262204:GPB262206 GYX262204:GYX262206 HIT262204:HIT262206 HSP262204:HSP262206 ICL262204:ICL262206 IMH262204:IMH262206 IWD262204:IWD262206 JFZ262204:JFZ262206 JPV262204:JPV262206 JZR262204:JZR262206 KJN262204:KJN262206 KTJ262204:KTJ262206 LDF262204:LDF262206 LNB262204:LNB262206 LWX262204:LWX262206 MGT262204:MGT262206 MQP262204:MQP262206 NAL262204:NAL262206 NKH262204:NKH262206 NUD262204:NUD262206 ODZ262204:ODZ262206 ONV262204:ONV262206 OXR262204:OXR262206 PHN262204:PHN262206 PRJ262204:PRJ262206 QBF262204:QBF262206 QLB262204:QLB262206 QUX262204:QUX262206 RET262204:RET262206 ROP262204:ROP262206 RYL262204:RYL262206 SIH262204:SIH262206 SSD262204:SSD262206 TBZ262204:TBZ262206 TLV262204:TLV262206 TVR262204:TVR262206 UFN262204:UFN262206 UPJ262204:UPJ262206 UZF262204:UZF262206 VJB262204:VJB262206 VSX262204:VSX262206 WCT262204:WCT262206 WMP262204:WMP262206 WWL262204:WWL262206 AD327740:AD327742 JZ327740:JZ327742 TV327740:TV327742 ADR327740:ADR327742 ANN327740:ANN327742 AXJ327740:AXJ327742 BHF327740:BHF327742 BRB327740:BRB327742 CAX327740:CAX327742 CKT327740:CKT327742 CUP327740:CUP327742 DEL327740:DEL327742 DOH327740:DOH327742 DYD327740:DYD327742 EHZ327740:EHZ327742 ERV327740:ERV327742 FBR327740:FBR327742 FLN327740:FLN327742 FVJ327740:FVJ327742 GFF327740:GFF327742 GPB327740:GPB327742 GYX327740:GYX327742 HIT327740:HIT327742 HSP327740:HSP327742 ICL327740:ICL327742 IMH327740:IMH327742 IWD327740:IWD327742 JFZ327740:JFZ327742 JPV327740:JPV327742 JZR327740:JZR327742 KJN327740:KJN327742 KTJ327740:KTJ327742 LDF327740:LDF327742 LNB327740:LNB327742 LWX327740:LWX327742 MGT327740:MGT327742 MQP327740:MQP327742 NAL327740:NAL327742 NKH327740:NKH327742 NUD327740:NUD327742 ODZ327740:ODZ327742 ONV327740:ONV327742 OXR327740:OXR327742 PHN327740:PHN327742 PRJ327740:PRJ327742 QBF327740:QBF327742 QLB327740:QLB327742 QUX327740:QUX327742 RET327740:RET327742 ROP327740:ROP327742 RYL327740:RYL327742 SIH327740:SIH327742 SSD327740:SSD327742 TBZ327740:TBZ327742 TLV327740:TLV327742 TVR327740:TVR327742 UFN327740:UFN327742 UPJ327740:UPJ327742 UZF327740:UZF327742 VJB327740:VJB327742 VSX327740:VSX327742 WCT327740:WCT327742 WMP327740:WMP327742 WWL327740:WWL327742 AD393276:AD393278 JZ393276:JZ393278 TV393276:TV393278 ADR393276:ADR393278 ANN393276:ANN393278 AXJ393276:AXJ393278 BHF393276:BHF393278 BRB393276:BRB393278 CAX393276:CAX393278 CKT393276:CKT393278 CUP393276:CUP393278 DEL393276:DEL393278 DOH393276:DOH393278 DYD393276:DYD393278 EHZ393276:EHZ393278 ERV393276:ERV393278 FBR393276:FBR393278 FLN393276:FLN393278 FVJ393276:FVJ393278 GFF393276:GFF393278 GPB393276:GPB393278 GYX393276:GYX393278 HIT393276:HIT393278 HSP393276:HSP393278 ICL393276:ICL393278 IMH393276:IMH393278 IWD393276:IWD393278 JFZ393276:JFZ393278 JPV393276:JPV393278 JZR393276:JZR393278 KJN393276:KJN393278 KTJ393276:KTJ393278 LDF393276:LDF393278 LNB393276:LNB393278 LWX393276:LWX393278 MGT393276:MGT393278 MQP393276:MQP393278 NAL393276:NAL393278 NKH393276:NKH393278 NUD393276:NUD393278 ODZ393276:ODZ393278 ONV393276:ONV393278 OXR393276:OXR393278 PHN393276:PHN393278 PRJ393276:PRJ393278 QBF393276:QBF393278 QLB393276:QLB393278 QUX393276:QUX393278 RET393276:RET393278 ROP393276:ROP393278 RYL393276:RYL393278 SIH393276:SIH393278 SSD393276:SSD393278 TBZ393276:TBZ393278 TLV393276:TLV393278 TVR393276:TVR393278 UFN393276:UFN393278 UPJ393276:UPJ393278 UZF393276:UZF393278 VJB393276:VJB393278 VSX393276:VSX393278 WCT393276:WCT393278 WMP393276:WMP393278 WWL393276:WWL393278 AD458812:AD458814 JZ458812:JZ458814 TV458812:TV458814 ADR458812:ADR458814 ANN458812:ANN458814 AXJ458812:AXJ458814 BHF458812:BHF458814 BRB458812:BRB458814 CAX458812:CAX458814 CKT458812:CKT458814 CUP458812:CUP458814 DEL458812:DEL458814 DOH458812:DOH458814 DYD458812:DYD458814 EHZ458812:EHZ458814 ERV458812:ERV458814 FBR458812:FBR458814 FLN458812:FLN458814 FVJ458812:FVJ458814 GFF458812:GFF458814 GPB458812:GPB458814 GYX458812:GYX458814 HIT458812:HIT458814 HSP458812:HSP458814 ICL458812:ICL458814 IMH458812:IMH458814 IWD458812:IWD458814 JFZ458812:JFZ458814 JPV458812:JPV458814 JZR458812:JZR458814 KJN458812:KJN458814 KTJ458812:KTJ458814 LDF458812:LDF458814 LNB458812:LNB458814 LWX458812:LWX458814 MGT458812:MGT458814 MQP458812:MQP458814 NAL458812:NAL458814 NKH458812:NKH458814 NUD458812:NUD458814 ODZ458812:ODZ458814 ONV458812:ONV458814 OXR458812:OXR458814 PHN458812:PHN458814 PRJ458812:PRJ458814 QBF458812:QBF458814 QLB458812:QLB458814 QUX458812:QUX458814 RET458812:RET458814 ROP458812:ROP458814 RYL458812:RYL458814 SIH458812:SIH458814 SSD458812:SSD458814 TBZ458812:TBZ458814 TLV458812:TLV458814 TVR458812:TVR458814 UFN458812:UFN458814 UPJ458812:UPJ458814 UZF458812:UZF458814 VJB458812:VJB458814 VSX458812:VSX458814 WCT458812:WCT458814 WMP458812:WMP458814 WWL458812:WWL458814 AD524348:AD524350 JZ524348:JZ524350 TV524348:TV524350 ADR524348:ADR524350 ANN524348:ANN524350 AXJ524348:AXJ524350 BHF524348:BHF524350 BRB524348:BRB524350 CAX524348:CAX524350 CKT524348:CKT524350 CUP524348:CUP524350 DEL524348:DEL524350 DOH524348:DOH524350 DYD524348:DYD524350 EHZ524348:EHZ524350 ERV524348:ERV524350 FBR524348:FBR524350 FLN524348:FLN524350 FVJ524348:FVJ524350 GFF524348:GFF524350 GPB524348:GPB524350 GYX524348:GYX524350 HIT524348:HIT524350 HSP524348:HSP524350 ICL524348:ICL524350 IMH524348:IMH524350 IWD524348:IWD524350 JFZ524348:JFZ524350 JPV524348:JPV524350 JZR524348:JZR524350 KJN524348:KJN524350 KTJ524348:KTJ524350 LDF524348:LDF524350 LNB524348:LNB524350 LWX524348:LWX524350 MGT524348:MGT524350 MQP524348:MQP524350 NAL524348:NAL524350 NKH524348:NKH524350 NUD524348:NUD524350 ODZ524348:ODZ524350 ONV524348:ONV524350 OXR524348:OXR524350 PHN524348:PHN524350 PRJ524348:PRJ524350 QBF524348:QBF524350 QLB524348:QLB524350 QUX524348:QUX524350 RET524348:RET524350 ROP524348:ROP524350 RYL524348:RYL524350 SIH524348:SIH524350 SSD524348:SSD524350 TBZ524348:TBZ524350 TLV524348:TLV524350 TVR524348:TVR524350 UFN524348:UFN524350 UPJ524348:UPJ524350 UZF524348:UZF524350 VJB524348:VJB524350 VSX524348:VSX524350 WCT524348:WCT524350 WMP524348:WMP524350 WWL524348:WWL524350 AD589884:AD589886 JZ589884:JZ589886 TV589884:TV589886 ADR589884:ADR589886 ANN589884:ANN589886 AXJ589884:AXJ589886 BHF589884:BHF589886 BRB589884:BRB589886 CAX589884:CAX589886 CKT589884:CKT589886 CUP589884:CUP589886 DEL589884:DEL589886 DOH589884:DOH589886 DYD589884:DYD589886 EHZ589884:EHZ589886 ERV589884:ERV589886 FBR589884:FBR589886 FLN589884:FLN589886 FVJ589884:FVJ589886 GFF589884:GFF589886 GPB589884:GPB589886 GYX589884:GYX589886 HIT589884:HIT589886 HSP589884:HSP589886 ICL589884:ICL589886 IMH589884:IMH589886 IWD589884:IWD589886 JFZ589884:JFZ589886 JPV589884:JPV589886 JZR589884:JZR589886 KJN589884:KJN589886 KTJ589884:KTJ589886 LDF589884:LDF589886 LNB589884:LNB589886 LWX589884:LWX589886 MGT589884:MGT589886 MQP589884:MQP589886 NAL589884:NAL589886 NKH589884:NKH589886 NUD589884:NUD589886 ODZ589884:ODZ589886 ONV589884:ONV589886 OXR589884:OXR589886 PHN589884:PHN589886 PRJ589884:PRJ589886 QBF589884:QBF589886 QLB589884:QLB589886 QUX589884:QUX589886 RET589884:RET589886 ROP589884:ROP589886 RYL589884:RYL589886 SIH589884:SIH589886 SSD589884:SSD589886 TBZ589884:TBZ589886 TLV589884:TLV589886 TVR589884:TVR589886 UFN589884:UFN589886 UPJ589884:UPJ589886 UZF589884:UZF589886 VJB589884:VJB589886 VSX589884:VSX589886 WCT589884:WCT589886 WMP589884:WMP589886 WWL589884:WWL589886 AD655420:AD655422 JZ655420:JZ655422 TV655420:TV655422 ADR655420:ADR655422 ANN655420:ANN655422 AXJ655420:AXJ655422 BHF655420:BHF655422 BRB655420:BRB655422 CAX655420:CAX655422 CKT655420:CKT655422 CUP655420:CUP655422 DEL655420:DEL655422 DOH655420:DOH655422 DYD655420:DYD655422 EHZ655420:EHZ655422 ERV655420:ERV655422 FBR655420:FBR655422 FLN655420:FLN655422 FVJ655420:FVJ655422 GFF655420:GFF655422 GPB655420:GPB655422 GYX655420:GYX655422 HIT655420:HIT655422 HSP655420:HSP655422 ICL655420:ICL655422 IMH655420:IMH655422 IWD655420:IWD655422 JFZ655420:JFZ655422 JPV655420:JPV655422 JZR655420:JZR655422 KJN655420:KJN655422 KTJ655420:KTJ655422 LDF655420:LDF655422 LNB655420:LNB655422 LWX655420:LWX655422 MGT655420:MGT655422 MQP655420:MQP655422 NAL655420:NAL655422 NKH655420:NKH655422 NUD655420:NUD655422 ODZ655420:ODZ655422 ONV655420:ONV655422 OXR655420:OXR655422 PHN655420:PHN655422 PRJ655420:PRJ655422 QBF655420:QBF655422 QLB655420:QLB655422 QUX655420:QUX655422 RET655420:RET655422 ROP655420:ROP655422 RYL655420:RYL655422 SIH655420:SIH655422 SSD655420:SSD655422 TBZ655420:TBZ655422 TLV655420:TLV655422 TVR655420:TVR655422 UFN655420:UFN655422 UPJ655420:UPJ655422 UZF655420:UZF655422 VJB655420:VJB655422 VSX655420:VSX655422 WCT655420:WCT655422 WMP655420:WMP655422 WWL655420:WWL655422 AD720956:AD720958 JZ720956:JZ720958 TV720956:TV720958 ADR720956:ADR720958 ANN720956:ANN720958 AXJ720956:AXJ720958 BHF720956:BHF720958 BRB720956:BRB720958 CAX720956:CAX720958 CKT720956:CKT720958 CUP720956:CUP720958 DEL720956:DEL720958 DOH720956:DOH720958 DYD720956:DYD720958 EHZ720956:EHZ720958 ERV720956:ERV720958 FBR720956:FBR720958 FLN720956:FLN720958 FVJ720956:FVJ720958 GFF720956:GFF720958 GPB720956:GPB720958 GYX720956:GYX720958 HIT720956:HIT720958 HSP720956:HSP720958 ICL720956:ICL720958 IMH720956:IMH720958 IWD720956:IWD720958 JFZ720956:JFZ720958 JPV720956:JPV720958 JZR720956:JZR720958 KJN720956:KJN720958 KTJ720956:KTJ720958 LDF720956:LDF720958 LNB720956:LNB720958 LWX720956:LWX720958 MGT720956:MGT720958 MQP720956:MQP720958 NAL720956:NAL720958 NKH720956:NKH720958 NUD720956:NUD720958 ODZ720956:ODZ720958 ONV720956:ONV720958 OXR720956:OXR720958 PHN720956:PHN720958 PRJ720956:PRJ720958 QBF720956:QBF720958 QLB720956:QLB720958 QUX720956:QUX720958 RET720956:RET720958 ROP720956:ROP720958 RYL720956:RYL720958 SIH720956:SIH720958 SSD720956:SSD720958 TBZ720956:TBZ720958 TLV720956:TLV720958 TVR720956:TVR720958 UFN720956:UFN720958 UPJ720956:UPJ720958 UZF720956:UZF720958 VJB720956:VJB720958 VSX720956:VSX720958 WCT720956:WCT720958 WMP720956:WMP720958 WWL720956:WWL720958 AD786492:AD786494 JZ786492:JZ786494 TV786492:TV786494 ADR786492:ADR786494 ANN786492:ANN786494 AXJ786492:AXJ786494 BHF786492:BHF786494 BRB786492:BRB786494 CAX786492:CAX786494 CKT786492:CKT786494 CUP786492:CUP786494 DEL786492:DEL786494 DOH786492:DOH786494 DYD786492:DYD786494 EHZ786492:EHZ786494 ERV786492:ERV786494 FBR786492:FBR786494 FLN786492:FLN786494 FVJ786492:FVJ786494 GFF786492:GFF786494 GPB786492:GPB786494 GYX786492:GYX786494 HIT786492:HIT786494 HSP786492:HSP786494 ICL786492:ICL786494 IMH786492:IMH786494 IWD786492:IWD786494 JFZ786492:JFZ786494 JPV786492:JPV786494 JZR786492:JZR786494 KJN786492:KJN786494 KTJ786492:KTJ786494 LDF786492:LDF786494 LNB786492:LNB786494 LWX786492:LWX786494 MGT786492:MGT786494 MQP786492:MQP786494 NAL786492:NAL786494 NKH786492:NKH786494 NUD786492:NUD786494 ODZ786492:ODZ786494 ONV786492:ONV786494 OXR786492:OXR786494 PHN786492:PHN786494 PRJ786492:PRJ786494 QBF786492:QBF786494 QLB786492:QLB786494 QUX786492:QUX786494 RET786492:RET786494 ROP786492:ROP786494 RYL786492:RYL786494 SIH786492:SIH786494 SSD786492:SSD786494 TBZ786492:TBZ786494 TLV786492:TLV786494 TVR786492:TVR786494 UFN786492:UFN786494 UPJ786492:UPJ786494 UZF786492:UZF786494 VJB786492:VJB786494 VSX786492:VSX786494 WCT786492:WCT786494 WMP786492:WMP786494 WWL786492:WWL786494 AD852028:AD852030 JZ852028:JZ852030 TV852028:TV852030 ADR852028:ADR852030 ANN852028:ANN852030 AXJ852028:AXJ852030 BHF852028:BHF852030 BRB852028:BRB852030 CAX852028:CAX852030 CKT852028:CKT852030 CUP852028:CUP852030 DEL852028:DEL852030 DOH852028:DOH852030 DYD852028:DYD852030 EHZ852028:EHZ852030 ERV852028:ERV852030 FBR852028:FBR852030 FLN852028:FLN852030 FVJ852028:FVJ852030 GFF852028:GFF852030 GPB852028:GPB852030 GYX852028:GYX852030 HIT852028:HIT852030 HSP852028:HSP852030 ICL852028:ICL852030 IMH852028:IMH852030 IWD852028:IWD852030 JFZ852028:JFZ852030 JPV852028:JPV852030 JZR852028:JZR852030 KJN852028:KJN852030 KTJ852028:KTJ852030 LDF852028:LDF852030 LNB852028:LNB852030 LWX852028:LWX852030 MGT852028:MGT852030 MQP852028:MQP852030 NAL852028:NAL852030 NKH852028:NKH852030 NUD852028:NUD852030 ODZ852028:ODZ852030 ONV852028:ONV852030 OXR852028:OXR852030 PHN852028:PHN852030 PRJ852028:PRJ852030 QBF852028:QBF852030 QLB852028:QLB852030 QUX852028:QUX852030 RET852028:RET852030 ROP852028:ROP852030 RYL852028:RYL852030 SIH852028:SIH852030 SSD852028:SSD852030 TBZ852028:TBZ852030 TLV852028:TLV852030 TVR852028:TVR852030 UFN852028:UFN852030 UPJ852028:UPJ852030 UZF852028:UZF852030 VJB852028:VJB852030 VSX852028:VSX852030 WCT852028:WCT852030 WMP852028:WMP852030 WWL852028:WWL852030 AD917564:AD917566 JZ917564:JZ917566 TV917564:TV917566 ADR917564:ADR917566 ANN917564:ANN917566 AXJ917564:AXJ917566 BHF917564:BHF917566 BRB917564:BRB917566 CAX917564:CAX917566 CKT917564:CKT917566 CUP917564:CUP917566 DEL917564:DEL917566 DOH917564:DOH917566 DYD917564:DYD917566 EHZ917564:EHZ917566 ERV917564:ERV917566 FBR917564:FBR917566 FLN917564:FLN917566 FVJ917564:FVJ917566 GFF917564:GFF917566 GPB917564:GPB917566 GYX917564:GYX917566 HIT917564:HIT917566 HSP917564:HSP917566 ICL917564:ICL917566 IMH917564:IMH917566 IWD917564:IWD917566 JFZ917564:JFZ917566 JPV917564:JPV917566 JZR917564:JZR917566 KJN917564:KJN917566 KTJ917564:KTJ917566 LDF917564:LDF917566 LNB917564:LNB917566 LWX917564:LWX917566 MGT917564:MGT917566 MQP917564:MQP917566 NAL917564:NAL917566 NKH917564:NKH917566 NUD917564:NUD917566 ODZ917564:ODZ917566 ONV917564:ONV917566 OXR917564:OXR917566 PHN917564:PHN917566 PRJ917564:PRJ917566 QBF917564:QBF917566 QLB917564:QLB917566 QUX917564:QUX917566 RET917564:RET917566 ROP917564:ROP917566 RYL917564:RYL917566 SIH917564:SIH917566 SSD917564:SSD917566 TBZ917564:TBZ917566 TLV917564:TLV917566 TVR917564:TVR917566 UFN917564:UFN917566 UPJ917564:UPJ917566 UZF917564:UZF917566 VJB917564:VJB917566 VSX917564:VSX917566 WCT917564:WCT917566 WMP917564:WMP917566 WWL917564:WWL917566 AD983100:AD983102 JZ983100:JZ983102 TV983100:TV983102 ADR983100:ADR983102 ANN983100:ANN983102 AXJ983100:AXJ983102 BHF983100:BHF983102 BRB983100:BRB983102 CAX983100:CAX983102 CKT983100:CKT983102 CUP983100:CUP983102 DEL983100:DEL983102 DOH983100:DOH983102 DYD983100:DYD983102 EHZ983100:EHZ983102 ERV983100:ERV983102 FBR983100:FBR983102 FLN983100:FLN983102 FVJ983100:FVJ983102 GFF983100:GFF983102 GPB983100:GPB983102 GYX983100:GYX983102 HIT983100:HIT983102 HSP983100:HSP983102 ICL983100:ICL983102 IMH983100:IMH983102 IWD983100:IWD983102 JFZ983100:JFZ983102 JPV983100:JPV983102 JZR983100:JZR983102 KJN983100:KJN983102 KTJ983100:KTJ983102 LDF983100:LDF983102 LNB983100:LNB983102 LWX983100:LWX983102 MGT983100:MGT983102 MQP983100:MQP983102 NAL983100:NAL983102 NKH983100:NKH983102 NUD983100:NUD983102 ODZ983100:ODZ983102 ONV983100:ONV983102 OXR983100:OXR983102 PHN983100:PHN983102 PRJ983100:PRJ983102 QBF983100:QBF983102 QLB983100:QLB983102 QUX983100:QUX983102 RET983100:RET983102 ROP983100:ROP983102 RYL983100:RYL983102 SIH983100:SIH983102 SSD983100:SSD983102 TBZ983100:TBZ983102 TLV983100:TLV983102 TVR983100:TVR983102 UFN983100:UFN983102 UPJ983100:UPJ983102 UZF983100:UZF983102 VJB983100:VJB983102 VSX983100:VSX983102 WCT983100:WCT983102 WMP983100:WMP983102 WWL983100:WWL983102 AD65:AD67 JZ65:JZ67 TV65:TV67 ADR65:ADR67 ANN65:ANN67 AXJ65:AXJ67 BHF65:BHF67 BRB65:BRB67 CAX65:CAX67 CKT65:CKT67 CUP65:CUP67 DEL65:DEL67 DOH65:DOH67 DYD65:DYD67 EHZ65:EHZ67 ERV65:ERV67 FBR65:FBR67 FLN65:FLN67 FVJ65:FVJ67 GFF65:GFF67 GPB65:GPB67 GYX65:GYX67 HIT65:HIT67 HSP65:HSP67 ICL65:ICL67 IMH65:IMH67 IWD65:IWD67 JFZ65:JFZ67 JPV65:JPV67 JZR65:JZR67 KJN65:KJN67 KTJ65:KTJ67 LDF65:LDF67 LNB65:LNB67 LWX65:LWX67 MGT65:MGT67 MQP65:MQP67 NAL65:NAL67 NKH65:NKH67 NUD65:NUD67 ODZ65:ODZ67 ONV65:ONV67 OXR65:OXR67 PHN65:PHN67 PRJ65:PRJ67 QBF65:QBF67 QLB65:QLB67 QUX65:QUX67 RET65:RET67 ROP65:ROP67 RYL65:RYL67 SIH65:SIH67 SSD65:SSD67 TBZ65:TBZ67 TLV65:TLV67 TVR65:TVR67 UFN65:UFN67 UPJ65:UPJ67 UZF65:UZF67 VJB65:VJB67 VSX65:VSX67 WCT65:WCT67 WMP65:WMP67 WWL65:WWL67 AD65601:AD65603 JZ65601:JZ65603 TV65601:TV65603 ADR65601:ADR65603 ANN65601:ANN65603 AXJ65601:AXJ65603 BHF65601:BHF65603 BRB65601:BRB65603 CAX65601:CAX65603 CKT65601:CKT65603 CUP65601:CUP65603 DEL65601:DEL65603 DOH65601:DOH65603 DYD65601:DYD65603 EHZ65601:EHZ65603 ERV65601:ERV65603 FBR65601:FBR65603 FLN65601:FLN65603 FVJ65601:FVJ65603 GFF65601:GFF65603 GPB65601:GPB65603 GYX65601:GYX65603 HIT65601:HIT65603 HSP65601:HSP65603 ICL65601:ICL65603 IMH65601:IMH65603 IWD65601:IWD65603 JFZ65601:JFZ65603 JPV65601:JPV65603 JZR65601:JZR65603 KJN65601:KJN65603 KTJ65601:KTJ65603 LDF65601:LDF65603 LNB65601:LNB65603 LWX65601:LWX65603 MGT65601:MGT65603 MQP65601:MQP65603 NAL65601:NAL65603 NKH65601:NKH65603 NUD65601:NUD65603 ODZ65601:ODZ65603 ONV65601:ONV65603 OXR65601:OXR65603 PHN65601:PHN65603 PRJ65601:PRJ65603 QBF65601:QBF65603 QLB65601:QLB65603 QUX65601:QUX65603 RET65601:RET65603 ROP65601:ROP65603 RYL65601:RYL65603 SIH65601:SIH65603 SSD65601:SSD65603 TBZ65601:TBZ65603 TLV65601:TLV65603 TVR65601:TVR65603 UFN65601:UFN65603 UPJ65601:UPJ65603 UZF65601:UZF65603 VJB65601:VJB65603 VSX65601:VSX65603 WCT65601:WCT65603 WMP65601:WMP65603 WWL65601:WWL65603 AD131137:AD131139 JZ131137:JZ131139 TV131137:TV131139 ADR131137:ADR131139 ANN131137:ANN131139 AXJ131137:AXJ131139 BHF131137:BHF131139 BRB131137:BRB131139 CAX131137:CAX131139 CKT131137:CKT131139 CUP131137:CUP131139 DEL131137:DEL131139 DOH131137:DOH131139 DYD131137:DYD131139 EHZ131137:EHZ131139 ERV131137:ERV131139 FBR131137:FBR131139 FLN131137:FLN131139 FVJ131137:FVJ131139 GFF131137:GFF131139 GPB131137:GPB131139 GYX131137:GYX131139 HIT131137:HIT131139 HSP131137:HSP131139 ICL131137:ICL131139 IMH131137:IMH131139 IWD131137:IWD131139 JFZ131137:JFZ131139 JPV131137:JPV131139 JZR131137:JZR131139 KJN131137:KJN131139 KTJ131137:KTJ131139 LDF131137:LDF131139 LNB131137:LNB131139 LWX131137:LWX131139 MGT131137:MGT131139 MQP131137:MQP131139 NAL131137:NAL131139 NKH131137:NKH131139 NUD131137:NUD131139 ODZ131137:ODZ131139 ONV131137:ONV131139 OXR131137:OXR131139 PHN131137:PHN131139 PRJ131137:PRJ131139 QBF131137:QBF131139 QLB131137:QLB131139 QUX131137:QUX131139 RET131137:RET131139 ROP131137:ROP131139 RYL131137:RYL131139 SIH131137:SIH131139 SSD131137:SSD131139 TBZ131137:TBZ131139 TLV131137:TLV131139 TVR131137:TVR131139 UFN131137:UFN131139 UPJ131137:UPJ131139 UZF131137:UZF131139 VJB131137:VJB131139 VSX131137:VSX131139 WCT131137:WCT131139 WMP131137:WMP131139 WWL131137:WWL131139 AD196673:AD196675 JZ196673:JZ196675 TV196673:TV196675 ADR196673:ADR196675 ANN196673:ANN196675 AXJ196673:AXJ196675 BHF196673:BHF196675 BRB196673:BRB196675 CAX196673:CAX196675 CKT196673:CKT196675 CUP196673:CUP196675 DEL196673:DEL196675 DOH196673:DOH196675 DYD196673:DYD196675 EHZ196673:EHZ196675 ERV196673:ERV196675 FBR196673:FBR196675 FLN196673:FLN196675 FVJ196673:FVJ196675 GFF196673:GFF196675 GPB196673:GPB196675 GYX196673:GYX196675 HIT196673:HIT196675 HSP196673:HSP196675 ICL196673:ICL196675 IMH196673:IMH196675 IWD196673:IWD196675 JFZ196673:JFZ196675 JPV196673:JPV196675 JZR196673:JZR196675 KJN196673:KJN196675 KTJ196673:KTJ196675 LDF196673:LDF196675 LNB196673:LNB196675 LWX196673:LWX196675 MGT196673:MGT196675 MQP196673:MQP196675 NAL196673:NAL196675 NKH196673:NKH196675 NUD196673:NUD196675 ODZ196673:ODZ196675 ONV196673:ONV196675 OXR196673:OXR196675 PHN196673:PHN196675 PRJ196673:PRJ196675 QBF196673:QBF196675 QLB196673:QLB196675 QUX196673:QUX196675 RET196673:RET196675 ROP196673:ROP196675 RYL196673:RYL196675 SIH196673:SIH196675 SSD196673:SSD196675 TBZ196673:TBZ196675 TLV196673:TLV196675 TVR196673:TVR196675 UFN196673:UFN196675 UPJ196673:UPJ196675 UZF196673:UZF196675 VJB196673:VJB196675 VSX196673:VSX196675 WCT196673:WCT196675 WMP196673:WMP196675 WWL196673:WWL196675 AD262209:AD262211 JZ262209:JZ262211 TV262209:TV262211 ADR262209:ADR262211 ANN262209:ANN262211 AXJ262209:AXJ262211 BHF262209:BHF262211 BRB262209:BRB262211 CAX262209:CAX262211 CKT262209:CKT262211 CUP262209:CUP262211 DEL262209:DEL262211 DOH262209:DOH262211 DYD262209:DYD262211 EHZ262209:EHZ262211 ERV262209:ERV262211 FBR262209:FBR262211 FLN262209:FLN262211 FVJ262209:FVJ262211 GFF262209:GFF262211 GPB262209:GPB262211 GYX262209:GYX262211 HIT262209:HIT262211 HSP262209:HSP262211 ICL262209:ICL262211 IMH262209:IMH262211 IWD262209:IWD262211 JFZ262209:JFZ262211 JPV262209:JPV262211 JZR262209:JZR262211 KJN262209:KJN262211 KTJ262209:KTJ262211 LDF262209:LDF262211 LNB262209:LNB262211 LWX262209:LWX262211 MGT262209:MGT262211 MQP262209:MQP262211 NAL262209:NAL262211 NKH262209:NKH262211 NUD262209:NUD262211 ODZ262209:ODZ262211 ONV262209:ONV262211 OXR262209:OXR262211 PHN262209:PHN262211 PRJ262209:PRJ262211 QBF262209:QBF262211 QLB262209:QLB262211 QUX262209:QUX262211 RET262209:RET262211 ROP262209:ROP262211 RYL262209:RYL262211 SIH262209:SIH262211 SSD262209:SSD262211 TBZ262209:TBZ262211 TLV262209:TLV262211 TVR262209:TVR262211 UFN262209:UFN262211 UPJ262209:UPJ262211 UZF262209:UZF262211 VJB262209:VJB262211 VSX262209:VSX262211 WCT262209:WCT262211 WMP262209:WMP262211 WWL262209:WWL262211 AD327745:AD327747 JZ327745:JZ327747 TV327745:TV327747 ADR327745:ADR327747 ANN327745:ANN327747 AXJ327745:AXJ327747 BHF327745:BHF327747 BRB327745:BRB327747 CAX327745:CAX327747 CKT327745:CKT327747 CUP327745:CUP327747 DEL327745:DEL327747 DOH327745:DOH327747 DYD327745:DYD327747 EHZ327745:EHZ327747 ERV327745:ERV327747 FBR327745:FBR327747 FLN327745:FLN327747 FVJ327745:FVJ327747 GFF327745:GFF327747 GPB327745:GPB327747 GYX327745:GYX327747 HIT327745:HIT327747 HSP327745:HSP327747 ICL327745:ICL327747 IMH327745:IMH327747 IWD327745:IWD327747 JFZ327745:JFZ327747 JPV327745:JPV327747 JZR327745:JZR327747 KJN327745:KJN327747 KTJ327745:KTJ327747 LDF327745:LDF327747 LNB327745:LNB327747 LWX327745:LWX327747 MGT327745:MGT327747 MQP327745:MQP327747 NAL327745:NAL327747 NKH327745:NKH327747 NUD327745:NUD327747 ODZ327745:ODZ327747 ONV327745:ONV327747 OXR327745:OXR327747 PHN327745:PHN327747 PRJ327745:PRJ327747 QBF327745:QBF327747 QLB327745:QLB327747 QUX327745:QUX327747 RET327745:RET327747 ROP327745:ROP327747 RYL327745:RYL327747 SIH327745:SIH327747 SSD327745:SSD327747 TBZ327745:TBZ327747 TLV327745:TLV327747 TVR327745:TVR327747 UFN327745:UFN327747 UPJ327745:UPJ327747 UZF327745:UZF327747 VJB327745:VJB327747 VSX327745:VSX327747 WCT327745:WCT327747 WMP327745:WMP327747 WWL327745:WWL327747 AD393281:AD393283 JZ393281:JZ393283 TV393281:TV393283 ADR393281:ADR393283 ANN393281:ANN393283 AXJ393281:AXJ393283 BHF393281:BHF393283 BRB393281:BRB393283 CAX393281:CAX393283 CKT393281:CKT393283 CUP393281:CUP393283 DEL393281:DEL393283 DOH393281:DOH393283 DYD393281:DYD393283 EHZ393281:EHZ393283 ERV393281:ERV393283 FBR393281:FBR393283 FLN393281:FLN393283 FVJ393281:FVJ393283 GFF393281:GFF393283 GPB393281:GPB393283 GYX393281:GYX393283 HIT393281:HIT393283 HSP393281:HSP393283 ICL393281:ICL393283 IMH393281:IMH393283 IWD393281:IWD393283 JFZ393281:JFZ393283 JPV393281:JPV393283 JZR393281:JZR393283 KJN393281:KJN393283 KTJ393281:KTJ393283 LDF393281:LDF393283 LNB393281:LNB393283 LWX393281:LWX393283 MGT393281:MGT393283 MQP393281:MQP393283 NAL393281:NAL393283 NKH393281:NKH393283 NUD393281:NUD393283 ODZ393281:ODZ393283 ONV393281:ONV393283 OXR393281:OXR393283 PHN393281:PHN393283 PRJ393281:PRJ393283 QBF393281:QBF393283 QLB393281:QLB393283 QUX393281:QUX393283 RET393281:RET393283 ROP393281:ROP393283 RYL393281:RYL393283 SIH393281:SIH393283 SSD393281:SSD393283 TBZ393281:TBZ393283 TLV393281:TLV393283 TVR393281:TVR393283 UFN393281:UFN393283 UPJ393281:UPJ393283 UZF393281:UZF393283 VJB393281:VJB393283 VSX393281:VSX393283 WCT393281:WCT393283 WMP393281:WMP393283 WWL393281:WWL393283 AD458817:AD458819 JZ458817:JZ458819 TV458817:TV458819 ADR458817:ADR458819 ANN458817:ANN458819 AXJ458817:AXJ458819 BHF458817:BHF458819 BRB458817:BRB458819 CAX458817:CAX458819 CKT458817:CKT458819 CUP458817:CUP458819 DEL458817:DEL458819 DOH458817:DOH458819 DYD458817:DYD458819 EHZ458817:EHZ458819 ERV458817:ERV458819 FBR458817:FBR458819 FLN458817:FLN458819 FVJ458817:FVJ458819 GFF458817:GFF458819 GPB458817:GPB458819 GYX458817:GYX458819 HIT458817:HIT458819 HSP458817:HSP458819 ICL458817:ICL458819 IMH458817:IMH458819 IWD458817:IWD458819 JFZ458817:JFZ458819 JPV458817:JPV458819 JZR458817:JZR458819 KJN458817:KJN458819 KTJ458817:KTJ458819 LDF458817:LDF458819 LNB458817:LNB458819 LWX458817:LWX458819 MGT458817:MGT458819 MQP458817:MQP458819 NAL458817:NAL458819 NKH458817:NKH458819 NUD458817:NUD458819 ODZ458817:ODZ458819 ONV458817:ONV458819 OXR458817:OXR458819 PHN458817:PHN458819 PRJ458817:PRJ458819 QBF458817:QBF458819 QLB458817:QLB458819 QUX458817:QUX458819 RET458817:RET458819 ROP458817:ROP458819 RYL458817:RYL458819 SIH458817:SIH458819 SSD458817:SSD458819 TBZ458817:TBZ458819 TLV458817:TLV458819 TVR458817:TVR458819 UFN458817:UFN458819 UPJ458817:UPJ458819 UZF458817:UZF458819 VJB458817:VJB458819 VSX458817:VSX458819 WCT458817:WCT458819 WMP458817:WMP458819 WWL458817:WWL458819 AD524353:AD524355 JZ524353:JZ524355 TV524353:TV524355 ADR524353:ADR524355 ANN524353:ANN524355 AXJ524353:AXJ524355 BHF524353:BHF524355 BRB524353:BRB524355 CAX524353:CAX524355 CKT524353:CKT524355 CUP524353:CUP524355 DEL524353:DEL524355 DOH524353:DOH524355 DYD524353:DYD524355 EHZ524353:EHZ524355 ERV524353:ERV524355 FBR524353:FBR524355 FLN524353:FLN524355 FVJ524353:FVJ524355 GFF524353:GFF524355 GPB524353:GPB524355 GYX524353:GYX524355 HIT524353:HIT524355 HSP524353:HSP524355 ICL524353:ICL524355 IMH524353:IMH524355 IWD524353:IWD524355 JFZ524353:JFZ524355 JPV524353:JPV524355 JZR524353:JZR524355 KJN524353:KJN524355 KTJ524353:KTJ524355 LDF524353:LDF524355 LNB524353:LNB524355 LWX524353:LWX524355 MGT524353:MGT524355 MQP524353:MQP524355 NAL524353:NAL524355 NKH524353:NKH524355 NUD524353:NUD524355 ODZ524353:ODZ524355 ONV524353:ONV524355 OXR524353:OXR524355 PHN524353:PHN524355 PRJ524353:PRJ524355 QBF524353:QBF524355 QLB524353:QLB524355 QUX524353:QUX524355 RET524353:RET524355 ROP524353:ROP524355 RYL524353:RYL524355 SIH524353:SIH524355 SSD524353:SSD524355 TBZ524353:TBZ524355 TLV524353:TLV524355 TVR524353:TVR524355 UFN524353:UFN524355 UPJ524353:UPJ524355 UZF524353:UZF524355 VJB524353:VJB524355 VSX524353:VSX524355 WCT524353:WCT524355 WMP524353:WMP524355 WWL524353:WWL524355 AD589889:AD589891 JZ589889:JZ589891 TV589889:TV589891 ADR589889:ADR589891 ANN589889:ANN589891 AXJ589889:AXJ589891 BHF589889:BHF589891 BRB589889:BRB589891 CAX589889:CAX589891 CKT589889:CKT589891 CUP589889:CUP589891 DEL589889:DEL589891 DOH589889:DOH589891 DYD589889:DYD589891 EHZ589889:EHZ589891 ERV589889:ERV589891 FBR589889:FBR589891 FLN589889:FLN589891 FVJ589889:FVJ589891 GFF589889:GFF589891 GPB589889:GPB589891 GYX589889:GYX589891 HIT589889:HIT589891 HSP589889:HSP589891 ICL589889:ICL589891 IMH589889:IMH589891 IWD589889:IWD589891 JFZ589889:JFZ589891 JPV589889:JPV589891 JZR589889:JZR589891 KJN589889:KJN589891 KTJ589889:KTJ589891 LDF589889:LDF589891 LNB589889:LNB589891 LWX589889:LWX589891 MGT589889:MGT589891 MQP589889:MQP589891 NAL589889:NAL589891 NKH589889:NKH589891 NUD589889:NUD589891 ODZ589889:ODZ589891 ONV589889:ONV589891 OXR589889:OXR589891 PHN589889:PHN589891 PRJ589889:PRJ589891 QBF589889:QBF589891 QLB589889:QLB589891 QUX589889:QUX589891 RET589889:RET589891 ROP589889:ROP589891 RYL589889:RYL589891 SIH589889:SIH589891 SSD589889:SSD589891 TBZ589889:TBZ589891 TLV589889:TLV589891 TVR589889:TVR589891 UFN589889:UFN589891 UPJ589889:UPJ589891 UZF589889:UZF589891 VJB589889:VJB589891 VSX589889:VSX589891 WCT589889:WCT589891 WMP589889:WMP589891 WWL589889:WWL589891 AD655425:AD655427 JZ655425:JZ655427 TV655425:TV655427 ADR655425:ADR655427 ANN655425:ANN655427 AXJ655425:AXJ655427 BHF655425:BHF655427 BRB655425:BRB655427 CAX655425:CAX655427 CKT655425:CKT655427 CUP655425:CUP655427 DEL655425:DEL655427 DOH655425:DOH655427 DYD655425:DYD655427 EHZ655425:EHZ655427 ERV655425:ERV655427 FBR655425:FBR655427 FLN655425:FLN655427 FVJ655425:FVJ655427 GFF655425:GFF655427 GPB655425:GPB655427 GYX655425:GYX655427 HIT655425:HIT655427 HSP655425:HSP655427 ICL655425:ICL655427 IMH655425:IMH655427 IWD655425:IWD655427 JFZ655425:JFZ655427 JPV655425:JPV655427 JZR655425:JZR655427 KJN655425:KJN655427 KTJ655425:KTJ655427 LDF655425:LDF655427 LNB655425:LNB655427 LWX655425:LWX655427 MGT655425:MGT655427 MQP655425:MQP655427 NAL655425:NAL655427 NKH655425:NKH655427 NUD655425:NUD655427 ODZ655425:ODZ655427 ONV655425:ONV655427 OXR655425:OXR655427 PHN655425:PHN655427 PRJ655425:PRJ655427 QBF655425:QBF655427 QLB655425:QLB655427 QUX655425:QUX655427 RET655425:RET655427 ROP655425:ROP655427 RYL655425:RYL655427 SIH655425:SIH655427 SSD655425:SSD655427 TBZ655425:TBZ655427 TLV655425:TLV655427 TVR655425:TVR655427 UFN655425:UFN655427 UPJ655425:UPJ655427 UZF655425:UZF655427 VJB655425:VJB655427 VSX655425:VSX655427 WCT655425:WCT655427 WMP655425:WMP655427 WWL655425:WWL655427 AD720961:AD720963 JZ720961:JZ720963 TV720961:TV720963 ADR720961:ADR720963 ANN720961:ANN720963 AXJ720961:AXJ720963 BHF720961:BHF720963 BRB720961:BRB720963 CAX720961:CAX720963 CKT720961:CKT720963 CUP720961:CUP720963 DEL720961:DEL720963 DOH720961:DOH720963 DYD720961:DYD720963 EHZ720961:EHZ720963 ERV720961:ERV720963 FBR720961:FBR720963 FLN720961:FLN720963 FVJ720961:FVJ720963 GFF720961:GFF720963 GPB720961:GPB720963 GYX720961:GYX720963 HIT720961:HIT720963 HSP720961:HSP720963 ICL720961:ICL720963 IMH720961:IMH720963 IWD720961:IWD720963 JFZ720961:JFZ720963 JPV720961:JPV720963 JZR720961:JZR720963 KJN720961:KJN720963 KTJ720961:KTJ720963 LDF720961:LDF720963 LNB720961:LNB720963 LWX720961:LWX720963 MGT720961:MGT720963 MQP720961:MQP720963 NAL720961:NAL720963 NKH720961:NKH720963 NUD720961:NUD720963 ODZ720961:ODZ720963 ONV720961:ONV720963 OXR720961:OXR720963 PHN720961:PHN720963 PRJ720961:PRJ720963 QBF720961:QBF720963 QLB720961:QLB720963 QUX720961:QUX720963 RET720961:RET720963 ROP720961:ROP720963 RYL720961:RYL720963 SIH720961:SIH720963 SSD720961:SSD720963 TBZ720961:TBZ720963 TLV720961:TLV720963 TVR720961:TVR720963 UFN720961:UFN720963 UPJ720961:UPJ720963 UZF720961:UZF720963 VJB720961:VJB720963 VSX720961:VSX720963 WCT720961:WCT720963 WMP720961:WMP720963 WWL720961:WWL720963 AD786497:AD786499 JZ786497:JZ786499 TV786497:TV786499 ADR786497:ADR786499 ANN786497:ANN786499 AXJ786497:AXJ786499 BHF786497:BHF786499 BRB786497:BRB786499 CAX786497:CAX786499 CKT786497:CKT786499 CUP786497:CUP786499 DEL786497:DEL786499 DOH786497:DOH786499 DYD786497:DYD786499 EHZ786497:EHZ786499 ERV786497:ERV786499 FBR786497:FBR786499 FLN786497:FLN786499 FVJ786497:FVJ786499 GFF786497:GFF786499 GPB786497:GPB786499 GYX786497:GYX786499 HIT786497:HIT786499 HSP786497:HSP786499 ICL786497:ICL786499 IMH786497:IMH786499 IWD786497:IWD786499 JFZ786497:JFZ786499 JPV786497:JPV786499 JZR786497:JZR786499 KJN786497:KJN786499 KTJ786497:KTJ786499 LDF786497:LDF786499 LNB786497:LNB786499 LWX786497:LWX786499 MGT786497:MGT786499 MQP786497:MQP786499 NAL786497:NAL786499 NKH786497:NKH786499 NUD786497:NUD786499 ODZ786497:ODZ786499 ONV786497:ONV786499 OXR786497:OXR786499 PHN786497:PHN786499 PRJ786497:PRJ786499 QBF786497:QBF786499 QLB786497:QLB786499 QUX786497:QUX786499 RET786497:RET786499 ROP786497:ROP786499 RYL786497:RYL786499 SIH786497:SIH786499 SSD786497:SSD786499 TBZ786497:TBZ786499 TLV786497:TLV786499 TVR786497:TVR786499 UFN786497:UFN786499 UPJ786497:UPJ786499 UZF786497:UZF786499 VJB786497:VJB786499 VSX786497:VSX786499 WCT786497:WCT786499 WMP786497:WMP786499 WWL786497:WWL786499 AD852033:AD852035 JZ852033:JZ852035 TV852033:TV852035 ADR852033:ADR852035 ANN852033:ANN852035 AXJ852033:AXJ852035 BHF852033:BHF852035 BRB852033:BRB852035 CAX852033:CAX852035 CKT852033:CKT852035 CUP852033:CUP852035 DEL852033:DEL852035 DOH852033:DOH852035 DYD852033:DYD852035 EHZ852033:EHZ852035 ERV852033:ERV852035 FBR852033:FBR852035 FLN852033:FLN852035 FVJ852033:FVJ852035 GFF852033:GFF852035 GPB852033:GPB852035 GYX852033:GYX852035 HIT852033:HIT852035 HSP852033:HSP852035 ICL852033:ICL852035 IMH852033:IMH852035 IWD852033:IWD852035 JFZ852033:JFZ852035 JPV852033:JPV852035 JZR852033:JZR852035 KJN852033:KJN852035 KTJ852033:KTJ852035 LDF852033:LDF852035 LNB852033:LNB852035 LWX852033:LWX852035 MGT852033:MGT852035 MQP852033:MQP852035 NAL852033:NAL852035 NKH852033:NKH852035 NUD852033:NUD852035 ODZ852033:ODZ852035 ONV852033:ONV852035 OXR852033:OXR852035 PHN852033:PHN852035 PRJ852033:PRJ852035 QBF852033:QBF852035 QLB852033:QLB852035 QUX852033:QUX852035 RET852033:RET852035 ROP852033:ROP852035 RYL852033:RYL852035 SIH852033:SIH852035 SSD852033:SSD852035 TBZ852033:TBZ852035 TLV852033:TLV852035 TVR852033:TVR852035 UFN852033:UFN852035 UPJ852033:UPJ852035 UZF852033:UZF852035 VJB852033:VJB852035 VSX852033:VSX852035 WCT852033:WCT852035 WMP852033:WMP852035 WWL852033:WWL852035 AD917569:AD917571 JZ917569:JZ917571 TV917569:TV917571 ADR917569:ADR917571 ANN917569:ANN917571 AXJ917569:AXJ917571 BHF917569:BHF917571 BRB917569:BRB917571 CAX917569:CAX917571 CKT917569:CKT917571 CUP917569:CUP917571 DEL917569:DEL917571 DOH917569:DOH917571 DYD917569:DYD917571 EHZ917569:EHZ917571 ERV917569:ERV917571 FBR917569:FBR917571 FLN917569:FLN917571 FVJ917569:FVJ917571 GFF917569:GFF917571 GPB917569:GPB917571 GYX917569:GYX917571 HIT917569:HIT917571 HSP917569:HSP917571 ICL917569:ICL917571 IMH917569:IMH917571 IWD917569:IWD917571 JFZ917569:JFZ917571 JPV917569:JPV917571 JZR917569:JZR917571 KJN917569:KJN917571 KTJ917569:KTJ917571 LDF917569:LDF917571 LNB917569:LNB917571 LWX917569:LWX917571 MGT917569:MGT917571 MQP917569:MQP917571 NAL917569:NAL917571 NKH917569:NKH917571 NUD917569:NUD917571 ODZ917569:ODZ917571 ONV917569:ONV917571 OXR917569:OXR917571 PHN917569:PHN917571 PRJ917569:PRJ917571 QBF917569:QBF917571 QLB917569:QLB917571 QUX917569:QUX917571 RET917569:RET917571 ROP917569:ROP917571 RYL917569:RYL917571 SIH917569:SIH917571 SSD917569:SSD917571 TBZ917569:TBZ917571 TLV917569:TLV917571 TVR917569:TVR917571 UFN917569:UFN917571 UPJ917569:UPJ917571 UZF917569:UZF917571 VJB917569:VJB917571 VSX917569:VSX917571 WCT917569:WCT917571 WMP917569:WMP917571 WWL917569:WWL917571 AD983105:AD983107 JZ983105:JZ983107 TV983105:TV983107 ADR983105:ADR983107 ANN983105:ANN983107 AXJ983105:AXJ983107 BHF983105:BHF983107 BRB983105:BRB983107 CAX983105:CAX983107 CKT983105:CKT983107 CUP983105:CUP983107 DEL983105:DEL983107 DOH983105:DOH983107 DYD983105:DYD983107 EHZ983105:EHZ983107 ERV983105:ERV983107 FBR983105:FBR983107 FLN983105:FLN983107 FVJ983105:FVJ983107 GFF983105:GFF983107 GPB983105:GPB983107 GYX983105:GYX983107 HIT983105:HIT983107 HSP983105:HSP983107 ICL983105:ICL983107 IMH983105:IMH983107 IWD983105:IWD983107 JFZ983105:JFZ983107 JPV983105:JPV983107 JZR983105:JZR983107 KJN983105:KJN983107 KTJ983105:KTJ983107 LDF983105:LDF983107 LNB983105:LNB983107 LWX983105:LWX983107 MGT983105:MGT983107 MQP983105:MQP983107 NAL983105:NAL983107 NKH983105:NKH983107 NUD983105:NUD983107 ODZ983105:ODZ983107 ONV983105:ONV983107 OXR983105:OXR983107 PHN983105:PHN983107 PRJ983105:PRJ983107 QBF983105:QBF983107 QLB983105:QLB983107 QUX983105:QUX983107 RET983105:RET983107 ROP983105:ROP983107 RYL983105:RYL983107 SIH983105:SIH983107 SSD983105:SSD983107 TBZ983105:TBZ983107 TLV983105:TLV983107 TVR983105:TVR983107 UFN983105:UFN983107 UPJ983105:UPJ983107 UZF983105:UZF983107 VJB983105:VJB983107 VSX983105:VSX983107 WCT983105:WCT983107 WMP983105:WMP983107 WWL983105:WWL983107 AC77:AC80 JY77:JY80 TU77:TU80 ADQ77:ADQ80 ANM77:ANM80 AXI77:AXI80 BHE77:BHE80 BRA77:BRA80 CAW77:CAW80 CKS77:CKS80 CUO77:CUO80 DEK77:DEK80 DOG77:DOG80 DYC77:DYC80 EHY77:EHY80 ERU77:ERU80 FBQ77:FBQ80 FLM77:FLM80 FVI77:FVI80 GFE77:GFE80 GPA77:GPA80 GYW77:GYW80 HIS77:HIS80 HSO77:HSO80 ICK77:ICK80 IMG77:IMG80 IWC77:IWC80 JFY77:JFY80 JPU77:JPU80 JZQ77:JZQ80 KJM77:KJM80 KTI77:KTI80 LDE77:LDE80 LNA77:LNA80 LWW77:LWW80 MGS77:MGS80 MQO77:MQO80 NAK77:NAK80 NKG77:NKG80 NUC77:NUC80 ODY77:ODY80 ONU77:ONU80 OXQ77:OXQ80 PHM77:PHM80 PRI77:PRI80 QBE77:QBE80 QLA77:QLA80 QUW77:QUW80 RES77:RES80 ROO77:ROO80 RYK77:RYK80 SIG77:SIG80 SSC77:SSC80 TBY77:TBY80 TLU77:TLU80 TVQ77:TVQ80 UFM77:UFM80 UPI77:UPI80 UZE77:UZE80 VJA77:VJA80 VSW77:VSW80 WCS77:WCS80 WMO77:WMO80 WWK77:WWK80 AC65613:AC65616 JY65613:JY65616 TU65613:TU65616 ADQ65613:ADQ65616 ANM65613:ANM65616 AXI65613:AXI65616 BHE65613:BHE65616 BRA65613:BRA65616 CAW65613:CAW65616 CKS65613:CKS65616 CUO65613:CUO65616 DEK65613:DEK65616 DOG65613:DOG65616 DYC65613:DYC65616 EHY65613:EHY65616 ERU65613:ERU65616 FBQ65613:FBQ65616 FLM65613:FLM65616 FVI65613:FVI65616 GFE65613:GFE65616 GPA65613:GPA65616 GYW65613:GYW65616 HIS65613:HIS65616 HSO65613:HSO65616 ICK65613:ICK65616 IMG65613:IMG65616 IWC65613:IWC65616 JFY65613:JFY65616 JPU65613:JPU65616 JZQ65613:JZQ65616 KJM65613:KJM65616 KTI65613:KTI65616 LDE65613:LDE65616 LNA65613:LNA65616 LWW65613:LWW65616 MGS65613:MGS65616 MQO65613:MQO65616 NAK65613:NAK65616 NKG65613:NKG65616 NUC65613:NUC65616 ODY65613:ODY65616 ONU65613:ONU65616 OXQ65613:OXQ65616 PHM65613:PHM65616 PRI65613:PRI65616 QBE65613:QBE65616 QLA65613:QLA65616 QUW65613:QUW65616 RES65613:RES65616 ROO65613:ROO65616 RYK65613:RYK65616 SIG65613:SIG65616 SSC65613:SSC65616 TBY65613:TBY65616 TLU65613:TLU65616 TVQ65613:TVQ65616 UFM65613:UFM65616 UPI65613:UPI65616 UZE65613:UZE65616 VJA65613:VJA65616 VSW65613:VSW65616 WCS65613:WCS65616 WMO65613:WMO65616 WWK65613:WWK65616 AC131149:AC131152 JY131149:JY131152 TU131149:TU131152 ADQ131149:ADQ131152 ANM131149:ANM131152 AXI131149:AXI131152 BHE131149:BHE131152 BRA131149:BRA131152 CAW131149:CAW131152 CKS131149:CKS131152 CUO131149:CUO131152 DEK131149:DEK131152 DOG131149:DOG131152 DYC131149:DYC131152 EHY131149:EHY131152 ERU131149:ERU131152 FBQ131149:FBQ131152 FLM131149:FLM131152 FVI131149:FVI131152 GFE131149:GFE131152 GPA131149:GPA131152 GYW131149:GYW131152 HIS131149:HIS131152 HSO131149:HSO131152 ICK131149:ICK131152 IMG131149:IMG131152 IWC131149:IWC131152 JFY131149:JFY131152 JPU131149:JPU131152 JZQ131149:JZQ131152 KJM131149:KJM131152 KTI131149:KTI131152 LDE131149:LDE131152 LNA131149:LNA131152 LWW131149:LWW131152 MGS131149:MGS131152 MQO131149:MQO131152 NAK131149:NAK131152 NKG131149:NKG131152 NUC131149:NUC131152 ODY131149:ODY131152 ONU131149:ONU131152 OXQ131149:OXQ131152 PHM131149:PHM131152 PRI131149:PRI131152 QBE131149:QBE131152 QLA131149:QLA131152 QUW131149:QUW131152 RES131149:RES131152 ROO131149:ROO131152 RYK131149:RYK131152 SIG131149:SIG131152 SSC131149:SSC131152 TBY131149:TBY131152 TLU131149:TLU131152 TVQ131149:TVQ131152 UFM131149:UFM131152 UPI131149:UPI131152 UZE131149:UZE131152 VJA131149:VJA131152 VSW131149:VSW131152 WCS131149:WCS131152 WMO131149:WMO131152 WWK131149:WWK131152 AC196685:AC196688 JY196685:JY196688 TU196685:TU196688 ADQ196685:ADQ196688 ANM196685:ANM196688 AXI196685:AXI196688 BHE196685:BHE196688 BRA196685:BRA196688 CAW196685:CAW196688 CKS196685:CKS196688 CUO196685:CUO196688 DEK196685:DEK196688 DOG196685:DOG196688 DYC196685:DYC196688 EHY196685:EHY196688 ERU196685:ERU196688 FBQ196685:FBQ196688 FLM196685:FLM196688 FVI196685:FVI196688 GFE196685:GFE196688 GPA196685:GPA196688 GYW196685:GYW196688 HIS196685:HIS196688 HSO196685:HSO196688 ICK196685:ICK196688 IMG196685:IMG196688 IWC196685:IWC196688 JFY196685:JFY196688 JPU196685:JPU196688 JZQ196685:JZQ196688 KJM196685:KJM196688 KTI196685:KTI196688 LDE196685:LDE196688 LNA196685:LNA196688 LWW196685:LWW196688 MGS196685:MGS196688 MQO196685:MQO196688 NAK196685:NAK196688 NKG196685:NKG196688 NUC196685:NUC196688 ODY196685:ODY196688 ONU196685:ONU196688 OXQ196685:OXQ196688 PHM196685:PHM196688 PRI196685:PRI196688 QBE196685:QBE196688 QLA196685:QLA196688 QUW196685:QUW196688 RES196685:RES196688 ROO196685:ROO196688 RYK196685:RYK196688 SIG196685:SIG196688 SSC196685:SSC196688 TBY196685:TBY196688 TLU196685:TLU196688 TVQ196685:TVQ196688 UFM196685:UFM196688 UPI196685:UPI196688 UZE196685:UZE196688 VJA196685:VJA196688 VSW196685:VSW196688 WCS196685:WCS196688 WMO196685:WMO196688 WWK196685:WWK196688 AC262221:AC262224 JY262221:JY262224 TU262221:TU262224 ADQ262221:ADQ262224 ANM262221:ANM262224 AXI262221:AXI262224 BHE262221:BHE262224 BRA262221:BRA262224 CAW262221:CAW262224 CKS262221:CKS262224 CUO262221:CUO262224 DEK262221:DEK262224 DOG262221:DOG262224 DYC262221:DYC262224 EHY262221:EHY262224 ERU262221:ERU262224 FBQ262221:FBQ262224 FLM262221:FLM262224 FVI262221:FVI262224 GFE262221:GFE262224 GPA262221:GPA262224 GYW262221:GYW262224 HIS262221:HIS262224 HSO262221:HSO262224 ICK262221:ICK262224 IMG262221:IMG262224 IWC262221:IWC262224 JFY262221:JFY262224 JPU262221:JPU262224 JZQ262221:JZQ262224 KJM262221:KJM262224 KTI262221:KTI262224 LDE262221:LDE262224 LNA262221:LNA262224 LWW262221:LWW262224 MGS262221:MGS262224 MQO262221:MQO262224 NAK262221:NAK262224 NKG262221:NKG262224 NUC262221:NUC262224 ODY262221:ODY262224 ONU262221:ONU262224 OXQ262221:OXQ262224 PHM262221:PHM262224 PRI262221:PRI262224 QBE262221:QBE262224 QLA262221:QLA262224 QUW262221:QUW262224 RES262221:RES262224 ROO262221:ROO262224 RYK262221:RYK262224 SIG262221:SIG262224 SSC262221:SSC262224 TBY262221:TBY262224 TLU262221:TLU262224 TVQ262221:TVQ262224 UFM262221:UFM262224 UPI262221:UPI262224 UZE262221:UZE262224 VJA262221:VJA262224 VSW262221:VSW262224 WCS262221:WCS262224 WMO262221:WMO262224 WWK262221:WWK262224 AC327757:AC327760 JY327757:JY327760 TU327757:TU327760 ADQ327757:ADQ327760 ANM327757:ANM327760 AXI327757:AXI327760 BHE327757:BHE327760 BRA327757:BRA327760 CAW327757:CAW327760 CKS327757:CKS327760 CUO327757:CUO327760 DEK327757:DEK327760 DOG327757:DOG327760 DYC327757:DYC327760 EHY327757:EHY327760 ERU327757:ERU327760 FBQ327757:FBQ327760 FLM327757:FLM327760 FVI327757:FVI327760 GFE327757:GFE327760 GPA327757:GPA327760 GYW327757:GYW327760 HIS327757:HIS327760 HSO327757:HSO327760 ICK327757:ICK327760 IMG327757:IMG327760 IWC327757:IWC327760 JFY327757:JFY327760 JPU327757:JPU327760 JZQ327757:JZQ327760 KJM327757:KJM327760 KTI327757:KTI327760 LDE327757:LDE327760 LNA327757:LNA327760 LWW327757:LWW327760 MGS327757:MGS327760 MQO327757:MQO327760 NAK327757:NAK327760 NKG327757:NKG327760 NUC327757:NUC327760 ODY327757:ODY327760 ONU327757:ONU327760 OXQ327757:OXQ327760 PHM327757:PHM327760 PRI327757:PRI327760 QBE327757:QBE327760 QLA327757:QLA327760 QUW327757:QUW327760 RES327757:RES327760 ROO327757:ROO327760 RYK327757:RYK327760 SIG327757:SIG327760 SSC327757:SSC327760 TBY327757:TBY327760 TLU327757:TLU327760 TVQ327757:TVQ327760 UFM327757:UFM327760 UPI327757:UPI327760 UZE327757:UZE327760 VJA327757:VJA327760 VSW327757:VSW327760 WCS327757:WCS327760 WMO327757:WMO327760 WWK327757:WWK327760 AC393293:AC393296 JY393293:JY393296 TU393293:TU393296 ADQ393293:ADQ393296 ANM393293:ANM393296 AXI393293:AXI393296 BHE393293:BHE393296 BRA393293:BRA393296 CAW393293:CAW393296 CKS393293:CKS393296 CUO393293:CUO393296 DEK393293:DEK393296 DOG393293:DOG393296 DYC393293:DYC393296 EHY393293:EHY393296 ERU393293:ERU393296 FBQ393293:FBQ393296 FLM393293:FLM393296 FVI393293:FVI393296 GFE393293:GFE393296 GPA393293:GPA393296 GYW393293:GYW393296 HIS393293:HIS393296 HSO393293:HSO393296 ICK393293:ICK393296 IMG393293:IMG393296 IWC393293:IWC393296 JFY393293:JFY393296 JPU393293:JPU393296 JZQ393293:JZQ393296 KJM393293:KJM393296 KTI393293:KTI393296 LDE393293:LDE393296 LNA393293:LNA393296 LWW393293:LWW393296 MGS393293:MGS393296 MQO393293:MQO393296 NAK393293:NAK393296 NKG393293:NKG393296 NUC393293:NUC393296 ODY393293:ODY393296 ONU393293:ONU393296 OXQ393293:OXQ393296 PHM393293:PHM393296 PRI393293:PRI393296 QBE393293:QBE393296 QLA393293:QLA393296 QUW393293:QUW393296 RES393293:RES393296 ROO393293:ROO393296 RYK393293:RYK393296 SIG393293:SIG393296 SSC393293:SSC393296 TBY393293:TBY393296 TLU393293:TLU393296 TVQ393293:TVQ393296 UFM393293:UFM393296 UPI393293:UPI393296 UZE393293:UZE393296 VJA393293:VJA393296 VSW393293:VSW393296 WCS393293:WCS393296 WMO393293:WMO393296 WWK393293:WWK393296 AC458829:AC458832 JY458829:JY458832 TU458829:TU458832 ADQ458829:ADQ458832 ANM458829:ANM458832 AXI458829:AXI458832 BHE458829:BHE458832 BRA458829:BRA458832 CAW458829:CAW458832 CKS458829:CKS458832 CUO458829:CUO458832 DEK458829:DEK458832 DOG458829:DOG458832 DYC458829:DYC458832 EHY458829:EHY458832 ERU458829:ERU458832 FBQ458829:FBQ458832 FLM458829:FLM458832 FVI458829:FVI458832 GFE458829:GFE458832 GPA458829:GPA458832 GYW458829:GYW458832 HIS458829:HIS458832 HSO458829:HSO458832 ICK458829:ICK458832 IMG458829:IMG458832 IWC458829:IWC458832 JFY458829:JFY458832 JPU458829:JPU458832 JZQ458829:JZQ458832 KJM458829:KJM458832 KTI458829:KTI458832 LDE458829:LDE458832 LNA458829:LNA458832 LWW458829:LWW458832 MGS458829:MGS458832 MQO458829:MQO458832 NAK458829:NAK458832 NKG458829:NKG458832 NUC458829:NUC458832 ODY458829:ODY458832 ONU458829:ONU458832 OXQ458829:OXQ458832 PHM458829:PHM458832 PRI458829:PRI458832 QBE458829:QBE458832 QLA458829:QLA458832 QUW458829:QUW458832 RES458829:RES458832 ROO458829:ROO458832 RYK458829:RYK458832 SIG458829:SIG458832 SSC458829:SSC458832 TBY458829:TBY458832 TLU458829:TLU458832 TVQ458829:TVQ458832 UFM458829:UFM458832 UPI458829:UPI458832 UZE458829:UZE458832 VJA458829:VJA458832 VSW458829:VSW458832 WCS458829:WCS458832 WMO458829:WMO458832 WWK458829:WWK458832 AC524365:AC524368 JY524365:JY524368 TU524365:TU524368 ADQ524365:ADQ524368 ANM524365:ANM524368 AXI524365:AXI524368 BHE524365:BHE524368 BRA524365:BRA524368 CAW524365:CAW524368 CKS524365:CKS524368 CUO524365:CUO524368 DEK524365:DEK524368 DOG524365:DOG524368 DYC524365:DYC524368 EHY524365:EHY524368 ERU524365:ERU524368 FBQ524365:FBQ524368 FLM524365:FLM524368 FVI524365:FVI524368 GFE524365:GFE524368 GPA524365:GPA524368 GYW524365:GYW524368 HIS524365:HIS524368 HSO524365:HSO524368 ICK524365:ICK524368 IMG524365:IMG524368 IWC524365:IWC524368 JFY524365:JFY524368 JPU524365:JPU524368 JZQ524365:JZQ524368 KJM524365:KJM524368 KTI524365:KTI524368 LDE524365:LDE524368 LNA524365:LNA524368 LWW524365:LWW524368 MGS524365:MGS524368 MQO524365:MQO524368 NAK524365:NAK524368 NKG524365:NKG524368 NUC524365:NUC524368 ODY524365:ODY524368 ONU524365:ONU524368 OXQ524365:OXQ524368 PHM524365:PHM524368 PRI524365:PRI524368 QBE524365:QBE524368 QLA524365:QLA524368 QUW524365:QUW524368 RES524365:RES524368 ROO524365:ROO524368 RYK524365:RYK524368 SIG524365:SIG524368 SSC524365:SSC524368 TBY524365:TBY524368 TLU524365:TLU524368 TVQ524365:TVQ524368 UFM524365:UFM524368 UPI524365:UPI524368 UZE524365:UZE524368 VJA524365:VJA524368 VSW524365:VSW524368 WCS524365:WCS524368 WMO524365:WMO524368 WWK524365:WWK524368 AC589901:AC589904 JY589901:JY589904 TU589901:TU589904 ADQ589901:ADQ589904 ANM589901:ANM589904 AXI589901:AXI589904 BHE589901:BHE589904 BRA589901:BRA589904 CAW589901:CAW589904 CKS589901:CKS589904 CUO589901:CUO589904 DEK589901:DEK589904 DOG589901:DOG589904 DYC589901:DYC589904 EHY589901:EHY589904 ERU589901:ERU589904 FBQ589901:FBQ589904 FLM589901:FLM589904 FVI589901:FVI589904 GFE589901:GFE589904 GPA589901:GPA589904 GYW589901:GYW589904 HIS589901:HIS589904 HSO589901:HSO589904 ICK589901:ICK589904 IMG589901:IMG589904 IWC589901:IWC589904 JFY589901:JFY589904 JPU589901:JPU589904 JZQ589901:JZQ589904 KJM589901:KJM589904 KTI589901:KTI589904 LDE589901:LDE589904 LNA589901:LNA589904 LWW589901:LWW589904 MGS589901:MGS589904 MQO589901:MQO589904 NAK589901:NAK589904 NKG589901:NKG589904 NUC589901:NUC589904 ODY589901:ODY589904 ONU589901:ONU589904 OXQ589901:OXQ589904 PHM589901:PHM589904 PRI589901:PRI589904 QBE589901:QBE589904 QLA589901:QLA589904 QUW589901:QUW589904 RES589901:RES589904 ROO589901:ROO589904 RYK589901:RYK589904 SIG589901:SIG589904 SSC589901:SSC589904 TBY589901:TBY589904 TLU589901:TLU589904 TVQ589901:TVQ589904 UFM589901:UFM589904 UPI589901:UPI589904 UZE589901:UZE589904 VJA589901:VJA589904 VSW589901:VSW589904 WCS589901:WCS589904 WMO589901:WMO589904 WWK589901:WWK589904 AC655437:AC655440 JY655437:JY655440 TU655437:TU655440 ADQ655437:ADQ655440 ANM655437:ANM655440 AXI655437:AXI655440 BHE655437:BHE655440 BRA655437:BRA655440 CAW655437:CAW655440 CKS655437:CKS655440 CUO655437:CUO655440 DEK655437:DEK655440 DOG655437:DOG655440 DYC655437:DYC655440 EHY655437:EHY655440 ERU655437:ERU655440 FBQ655437:FBQ655440 FLM655437:FLM655440 FVI655437:FVI655440 GFE655437:GFE655440 GPA655437:GPA655440 GYW655437:GYW655440 HIS655437:HIS655440 HSO655437:HSO655440 ICK655437:ICK655440 IMG655437:IMG655440 IWC655437:IWC655440 JFY655437:JFY655440 JPU655437:JPU655440 JZQ655437:JZQ655440 KJM655437:KJM655440 KTI655437:KTI655440 LDE655437:LDE655440 LNA655437:LNA655440 LWW655437:LWW655440 MGS655437:MGS655440 MQO655437:MQO655440 NAK655437:NAK655440 NKG655437:NKG655440 NUC655437:NUC655440 ODY655437:ODY655440 ONU655437:ONU655440 OXQ655437:OXQ655440 PHM655437:PHM655440 PRI655437:PRI655440 QBE655437:QBE655440 QLA655437:QLA655440 QUW655437:QUW655440 RES655437:RES655440 ROO655437:ROO655440 RYK655437:RYK655440 SIG655437:SIG655440 SSC655437:SSC655440 TBY655437:TBY655440 TLU655437:TLU655440 TVQ655437:TVQ655440 UFM655437:UFM655440 UPI655437:UPI655440 UZE655437:UZE655440 VJA655437:VJA655440 VSW655437:VSW655440 WCS655437:WCS655440 WMO655437:WMO655440 WWK655437:WWK655440 AC720973:AC720976 JY720973:JY720976 TU720973:TU720976 ADQ720973:ADQ720976 ANM720973:ANM720976 AXI720973:AXI720976 BHE720973:BHE720976 BRA720973:BRA720976 CAW720973:CAW720976 CKS720973:CKS720976 CUO720973:CUO720976 DEK720973:DEK720976 DOG720973:DOG720976 DYC720973:DYC720976 EHY720973:EHY720976 ERU720973:ERU720976 FBQ720973:FBQ720976 FLM720973:FLM720976 FVI720973:FVI720976 GFE720973:GFE720976 GPA720973:GPA720976 GYW720973:GYW720976 HIS720973:HIS720976 HSO720973:HSO720976 ICK720973:ICK720976 IMG720973:IMG720976 IWC720973:IWC720976 JFY720973:JFY720976 JPU720973:JPU720976 JZQ720973:JZQ720976 KJM720973:KJM720976 KTI720973:KTI720976 LDE720973:LDE720976 LNA720973:LNA720976 LWW720973:LWW720976 MGS720973:MGS720976 MQO720973:MQO720976 NAK720973:NAK720976 NKG720973:NKG720976 NUC720973:NUC720976 ODY720973:ODY720976 ONU720973:ONU720976 OXQ720973:OXQ720976 PHM720973:PHM720976 PRI720973:PRI720976 QBE720973:QBE720976 QLA720973:QLA720976 QUW720973:QUW720976 RES720973:RES720976 ROO720973:ROO720976 RYK720973:RYK720976 SIG720973:SIG720976 SSC720973:SSC720976 TBY720973:TBY720976 TLU720973:TLU720976 TVQ720973:TVQ720976 UFM720973:UFM720976 UPI720973:UPI720976 UZE720973:UZE720976 VJA720973:VJA720976 VSW720973:VSW720976 WCS720973:WCS720976 WMO720973:WMO720976 WWK720973:WWK720976 AC786509:AC786512 JY786509:JY786512 TU786509:TU786512 ADQ786509:ADQ786512 ANM786509:ANM786512 AXI786509:AXI786512 BHE786509:BHE786512 BRA786509:BRA786512 CAW786509:CAW786512 CKS786509:CKS786512 CUO786509:CUO786512 DEK786509:DEK786512 DOG786509:DOG786512 DYC786509:DYC786512 EHY786509:EHY786512 ERU786509:ERU786512 FBQ786509:FBQ786512 FLM786509:FLM786512 FVI786509:FVI786512 GFE786509:GFE786512 GPA786509:GPA786512 GYW786509:GYW786512 HIS786509:HIS786512 HSO786509:HSO786512 ICK786509:ICK786512 IMG786509:IMG786512 IWC786509:IWC786512 JFY786509:JFY786512 JPU786509:JPU786512 JZQ786509:JZQ786512 KJM786509:KJM786512 KTI786509:KTI786512 LDE786509:LDE786512 LNA786509:LNA786512 LWW786509:LWW786512 MGS786509:MGS786512 MQO786509:MQO786512 NAK786509:NAK786512 NKG786509:NKG786512 NUC786509:NUC786512 ODY786509:ODY786512 ONU786509:ONU786512 OXQ786509:OXQ786512 PHM786509:PHM786512 PRI786509:PRI786512 QBE786509:QBE786512 QLA786509:QLA786512 QUW786509:QUW786512 RES786509:RES786512 ROO786509:ROO786512 RYK786509:RYK786512 SIG786509:SIG786512 SSC786509:SSC786512 TBY786509:TBY786512 TLU786509:TLU786512 TVQ786509:TVQ786512 UFM786509:UFM786512 UPI786509:UPI786512 UZE786509:UZE786512 VJA786509:VJA786512 VSW786509:VSW786512 WCS786509:WCS786512 WMO786509:WMO786512 WWK786509:WWK786512 AC852045:AC852048 JY852045:JY852048 TU852045:TU852048 ADQ852045:ADQ852048 ANM852045:ANM852048 AXI852045:AXI852048 BHE852045:BHE852048 BRA852045:BRA852048 CAW852045:CAW852048 CKS852045:CKS852048 CUO852045:CUO852048 DEK852045:DEK852048 DOG852045:DOG852048 DYC852045:DYC852048 EHY852045:EHY852048 ERU852045:ERU852048 FBQ852045:FBQ852048 FLM852045:FLM852048 FVI852045:FVI852048 GFE852045:GFE852048 GPA852045:GPA852048 GYW852045:GYW852048 HIS852045:HIS852048 HSO852045:HSO852048 ICK852045:ICK852048 IMG852045:IMG852048 IWC852045:IWC852048 JFY852045:JFY852048 JPU852045:JPU852048 JZQ852045:JZQ852048 KJM852045:KJM852048 KTI852045:KTI852048 LDE852045:LDE852048 LNA852045:LNA852048 LWW852045:LWW852048 MGS852045:MGS852048 MQO852045:MQO852048 NAK852045:NAK852048 NKG852045:NKG852048 NUC852045:NUC852048 ODY852045:ODY852048 ONU852045:ONU852048 OXQ852045:OXQ852048 PHM852045:PHM852048 PRI852045:PRI852048 QBE852045:QBE852048 QLA852045:QLA852048 QUW852045:QUW852048 RES852045:RES852048 ROO852045:ROO852048 RYK852045:RYK852048 SIG852045:SIG852048 SSC852045:SSC852048 TBY852045:TBY852048 TLU852045:TLU852048 TVQ852045:TVQ852048 UFM852045:UFM852048 UPI852045:UPI852048 UZE852045:UZE852048 VJA852045:VJA852048 VSW852045:VSW852048 WCS852045:WCS852048 WMO852045:WMO852048 WWK852045:WWK852048 AC917581:AC917584 JY917581:JY917584 TU917581:TU917584 ADQ917581:ADQ917584 ANM917581:ANM917584 AXI917581:AXI917584 BHE917581:BHE917584 BRA917581:BRA917584 CAW917581:CAW917584 CKS917581:CKS917584 CUO917581:CUO917584 DEK917581:DEK917584 DOG917581:DOG917584 DYC917581:DYC917584 EHY917581:EHY917584 ERU917581:ERU917584 FBQ917581:FBQ917584 FLM917581:FLM917584 FVI917581:FVI917584 GFE917581:GFE917584 GPA917581:GPA917584 GYW917581:GYW917584 HIS917581:HIS917584 HSO917581:HSO917584 ICK917581:ICK917584 IMG917581:IMG917584 IWC917581:IWC917584 JFY917581:JFY917584 JPU917581:JPU917584 JZQ917581:JZQ917584 KJM917581:KJM917584 KTI917581:KTI917584 LDE917581:LDE917584 LNA917581:LNA917584 LWW917581:LWW917584 MGS917581:MGS917584 MQO917581:MQO917584 NAK917581:NAK917584 NKG917581:NKG917584 NUC917581:NUC917584 ODY917581:ODY917584 ONU917581:ONU917584 OXQ917581:OXQ917584 PHM917581:PHM917584 PRI917581:PRI917584 QBE917581:QBE917584 QLA917581:QLA917584 QUW917581:QUW917584 RES917581:RES917584 ROO917581:ROO917584 RYK917581:RYK917584 SIG917581:SIG917584 SSC917581:SSC917584 TBY917581:TBY917584 TLU917581:TLU917584 TVQ917581:TVQ917584 UFM917581:UFM917584 UPI917581:UPI917584 UZE917581:UZE917584 VJA917581:VJA917584 VSW917581:VSW917584 WCS917581:WCS917584 WMO917581:WMO917584 WWK917581:WWK917584 AC983117:AC983120 JY983117:JY983120 TU983117:TU983120 ADQ983117:ADQ983120 ANM983117:ANM983120 AXI983117:AXI983120 BHE983117:BHE983120 BRA983117:BRA983120 CAW983117:CAW983120 CKS983117:CKS983120 CUO983117:CUO983120 DEK983117:DEK983120 DOG983117:DOG983120 DYC983117:DYC983120 EHY983117:EHY983120 ERU983117:ERU983120 FBQ983117:FBQ983120 FLM983117:FLM983120 FVI983117:FVI983120 GFE983117:GFE983120 GPA983117:GPA983120 GYW983117:GYW983120 HIS983117:HIS983120 HSO983117:HSO983120 ICK983117:ICK983120 IMG983117:IMG983120 IWC983117:IWC983120 JFY983117:JFY983120 JPU983117:JPU983120 JZQ983117:JZQ983120 KJM983117:KJM983120 KTI983117:KTI983120 LDE983117:LDE983120 LNA983117:LNA983120 LWW983117:LWW983120 MGS983117:MGS983120 MQO983117:MQO983120 NAK983117:NAK983120 NKG983117:NKG983120 NUC983117:NUC983120 ODY983117:ODY983120 ONU983117:ONU983120 OXQ983117:OXQ983120 PHM983117:PHM983120 PRI983117:PRI983120 QBE983117:QBE983120 QLA983117:QLA983120 QUW983117:QUW983120 RES983117:RES983120 ROO983117:ROO983120 RYK983117:RYK983120 SIG983117:SIG983120 SSC983117:SSC983120 TBY983117:TBY983120 TLU983117:TLU983120 TVQ983117:TVQ983120 UFM983117:UFM983120 UPI983117:UPI983120 UZE983117:UZE983120 VJA983117:VJA983120 VSW983117:VSW983120 WCS983117:WCS983120 WMO983117:WMO983120 WWK983117:WWK983120 AE77:AE80 KA77:KA80 TW77:TW80 ADS77:ADS80 ANO77:ANO80 AXK77:AXK80 BHG77:BHG80 BRC77:BRC80 CAY77:CAY80 CKU77:CKU80 CUQ77:CUQ80 DEM77:DEM80 DOI77:DOI80 DYE77:DYE80 EIA77:EIA80 ERW77:ERW80 FBS77:FBS80 FLO77:FLO80 FVK77:FVK80 GFG77:GFG80 GPC77:GPC80 GYY77:GYY80 HIU77:HIU80 HSQ77:HSQ80 ICM77:ICM80 IMI77:IMI80 IWE77:IWE80 JGA77:JGA80 JPW77:JPW80 JZS77:JZS80 KJO77:KJO80 KTK77:KTK80 LDG77:LDG80 LNC77:LNC80 LWY77:LWY80 MGU77:MGU80 MQQ77:MQQ80 NAM77:NAM80 NKI77:NKI80 NUE77:NUE80 OEA77:OEA80 ONW77:ONW80 OXS77:OXS80 PHO77:PHO80 PRK77:PRK80 QBG77:QBG80 QLC77:QLC80 QUY77:QUY80 REU77:REU80 ROQ77:ROQ80 RYM77:RYM80 SII77:SII80 SSE77:SSE80 TCA77:TCA80 TLW77:TLW80 TVS77:TVS80 UFO77:UFO80 UPK77:UPK80 UZG77:UZG80 VJC77:VJC80 VSY77:VSY80 WCU77:WCU80 WMQ77:WMQ80 WWM77:WWM80 AE65613:AE65616 KA65613:KA65616 TW65613:TW65616 ADS65613:ADS65616 ANO65613:ANO65616 AXK65613:AXK65616 BHG65613:BHG65616 BRC65613:BRC65616 CAY65613:CAY65616 CKU65613:CKU65616 CUQ65613:CUQ65616 DEM65613:DEM65616 DOI65613:DOI65616 DYE65613:DYE65616 EIA65613:EIA65616 ERW65613:ERW65616 FBS65613:FBS65616 FLO65613:FLO65616 FVK65613:FVK65616 GFG65613:GFG65616 GPC65613:GPC65616 GYY65613:GYY65616 HIU65613:HIU65616 HSQ65613:HSQ65616 ICM65613:ICM65616 IMI65613:IMI65616 IWE65613:IWE65616 JGA65613:JGA65616 JPW65613:JPW65616 JZS65613:JZS65616 KJO65613:KJO65616 KTK65613:KTK65616 LDG65613:LDG65616 LNC65613:LNC65616 LWY65613:LWY65616 MGU65613:MGU65616 MQQ65613:MQQ65616 NAM65613:NAM65616 NKI65613:NKI65616 NUE65613:NUE65616 OEA65613:OEA65616 ONW65613:ONW65616 OXS65613:OXS65616 PHO65613:PHO65616 PRK65613:PRK65616 QBG65613:QBG65616 QLC65613:QLC65616 QUY65613:QUY65616 REU65613:REU65616 ROQ65613:ROQ65616 RYM65613:RYM65616 SII65613:SII65616 SSE65613:SSE65616 TCA65613:TCA65616 TLW65613:TLW65616 TVS65613:TVS65616 UFO65613:UFO65616 UPK65613:UPK65616 UZG65613:UZG65616 VJC65613:VJC65616 VSY65613:VSY65616 WCU65613:WCU65616 WMQ65613:WMQ65616 WWM65613:WWM65616 AE131149:AE131152 KA131149:KA131152 TW131149:TW131152 ADS131149:ADS131152 ANO131149:ANO131152 AXK131149:AXK131152 BHG131149:BHG131152 BRC131149:BRC131152 CAY131149:CAY131152 CKU131149:CKU131152 CUQ131149:CUQ131152 DEM131149:DEM131152 DOI131149:DOI131152 DYE131149:DYE131152 EIA131149:EIA131152 ERW131149:ERW131152 FBS131149:FBS131152 FLO131149:FLO131152 FVK131149:FVK131152 GFG131149:GFG131152 GPC131149:GPC131152 GYY131149:GYY131152 HIU131149:HIU131152 HSQ131149:HSQ131152 ICM131149:ICM131152 IMI131149:IMI131152 IWE131149:IWE131152 JGA131149:JGA131152 JPW131149:JPW131152 JZS131149:JZS131152 KJO131149:KJO131152 KTK131149:KTK131152 LDG131149:LDG131152 LNC131149:LNC131152 LWY131149:LWY131152 MGU131149:MGU131152 MQQ131149:MQQ131152 NAM131149:NAM131152 NKI131149:NKI131152 NUE131149:NUE131152 OEA131149:OEA131152 ONW131149:ONW131152 OXS131149:OXS131152 PHO131149:PHO131152 PRK131149:PRK131152 QBG131149:QBG131152 QLC131149:QLC131152 QUY131149:QUY131152 REU131149:REU131152 ROQ131149:ROQ131152 RYM131149:RYM131152 SII131149:SII131152 SSE131149:SSE131152 TCA131149:TCA131152 TLW131149:TLW131152 TVS131149:TVS131152 UFO131149:UFO131152 UPK131149:UPK131152 UZG131149:UZG131152 VJC131149:VJC131152 VSY131149:VSY131152 WCU131149:WCU131152 WMQ131149:WMQ131152 WWM131149:WWM131152 AE196685:AE196688 KA196685:KA196688 TW196685:TW196688 ADS196685:ADS196688 ANO196685:ANO196688 AXK196685:AXK196688 BHG196685:BHG196688 BRC196685:BRC196688 CAY196685:CAY196688 CKU196685:CKU196688 CUQ196685:CUQ196688 DEM196685:DEM196688 DOI196685:DOI196688 DYE196685:DYE196688 EIA196685:EIA196688 ERW196685:ERW196688 FBS196685:FBS196688 FLO196685:FLO196688 FVK196685:FVK196688 GFG196685:GFG196688 GPC196685:GPC196688 GYY196685:GYY196688 HIU196685:HIU196688 HSQ196685:HSQ196688 ICM196685:ICM196688 IMI196685:IMI196688 IWE196685:IWE196688 JGA196685:JGA196688 JPW196685:JPW196688 JZS196685:JZS196688 KJO196685:KJO196688 KTK196685:KTK196688 LDG196685:LDG196688 LNC196685:LNC196688 LWY196685:LWY196688 MGU196685:MGU196688 MQQ196685:MQQ196688 NAM196685:NAM196688 NKI196685:NKI196688 NUE196685:NUE196688 OEA196685:OEA196688 ONW196685:ONW196688 OXS196685:OXS196688 PHO196685:PHO196688 PRK196685:PRK196688 QBG196685:QBG196688 QLC196685:QLC196688 QUY196685:QUY196688 REU196685:REU196688 ROQ196685:ROQ196688 RYM196685:RYM196688 SII196685:SII196688 SSE196685:SSE196688 TCA196685:TCA196688 TLW196685:TLW196688 TVS196685:TVS196688 UFO196685:UFO196688 UPK196685:UPK196688 UZG196685:UZG196688 VJC196685:VJC196688 VSY196685:VSY196688 WCU196685:WCU196688 WMQ196685:WMQ196688 WWM196685:WWM196688 AE262221:AE262224 KA262221:KA262224 TW262221:TW262224 ADS262221:ADS262224 ANO262221:ANO262224 AXK262221:AXK262224 BHG262221:BHG262224 BRC262221:BRC262224 CAY262221:CAY262224 CKU262221:CKU262224 CUQ262221:CUQ262224 DEM262221:DEM262224 DOI262221:DOI262224 DYE262221:DYE262224 EIA262221:EIA262224 ERW262221:ERW262224 FBS262221:FBS262224 FLO262221:FLO262224 FVK262221:FVK262224 GFG262221:GFG262224 GPC262221:GPC262224 GYY262221:GYY262224 HIU262221:HIU262224 HSQ262221:HSQ262224 ICM262221:ICM262224 IMI262221:IMI262224 IWE262221:IWE262224 JGA262221:JGA262224 JPW262221:JPW262224 JZS262221:JZS262224 KJO262221:KJO262224 KTK262221:KTK262224 LDG262221:LDG262224 LNC262221:LNC262224 LWY262221:LWY262224 MGU262221:MGU262224 MQQ262221:MQQ262224 NAM262221:NAM262224 NKI262221:NKI262224 NUE262221:NUE262224 OEA262221:OEA262224 ONW262221:ONW262224 OXS262221:OXS262224 PHO262221:PHO262224 PRK262221:PRK262224 QBG262221:QBG262224 QLC262221:QLC262224 QUY262221:QUY262224 REU262221:REU262224 ROQ262221:ROQ262224 RYM262221:RYM262224 SII262221:SII262224 SSE262221:SSE262224 TCA262221:TCA262224 TLW262221:TLW262224 TVS262221:TVS262224 UFO262221:UFO262224 UPK262221:UPK262224 UZG262221:UZG262224 VJC262221:VJC262224 VSY262221:VSY262224 WCU262221:WCU262224 WMQ262221:WMQ262224 WWM262221:WWM262224 AE327757:AE327760 KA327757:KA327760 TW327757:TW327760 ADS327757:ADS327760 ANO327757:ANO327760 AXK327757:AXK327760 BHG327757:BHG327760 BRC327757:BRC327760 CAY327757:CAY327760 CKU327757:CKU327760 CUQ327757:CUQ327760 DEM327757:DEM327760 DOI327757:DOI327760 DYE327757:DYE327760 EIA327757:EIA327760 ERW327757:ERW327760 FBS327757:FBS327760 FLO327757:FLO327760 FVK327757:FVK327760 GFG327757:GFG327760 GPC327757:GPC327760 GYY327757:GYY327760 HIU327757:HIU327760 HSQ327757:HSQ327760 ICM327757:ICM327760 IMI327757:IMI327760 IWE327757:IWE327760 JGA327757:JGA327760 JPW327757:JPW327760 JZS327757:JZS327760 KJO327757:KJO327760 KTK327757:KTK327760 LDG327757:LDG327760 LNC327757:LNC327760 LWY327757:LWY327760 MGU327757:MGU327760 MQQ327757:MQQ327760 NAM327757:NAM327760 NKI327757:NKI327760 NUE327757:NUE327760 OEA327757:OEA327760 ONW327757:ONW327760 OXS327757:OXS327760 PHO327757:PHO327760 PRK327757:PRK327760 QBG327757:QBG327760 QLC327757:QLC327760 QUY327757:QUY327760 REU327757:REU327760 ROQ327757:ROQ327760 RYM327757:RYM327760 SII327757:SII327760 SSE327757:SSE327760 TCA327757:TCA327760 TLW327757:TLW327760 TVS327757:TVS327760 UFO327757:UFO327760 UPK327757:UPK327760 UZG327757:UZG327760 VJC327757:VJC327760 VSY327757:VSY327760 WCU327757:WCU327760 WMQ327757:WMQ327760 WWM327757:WWM327760 AE393293:AE393296 KA393293:KA393296 TW393293:TW393296 ADS393293:ADS393296 ANO393293:ANO393296 AXK393293:AXK393296 BHG393293:BHG393296 BRC393293:BRC393296 CAY393293:CAY393296 CKU393293:CKU393296 CUQ393293:CUQ393296 DEM393293:DEM393296 DOI393293:DOI393296 DYE393293:DYE393296 EIA393293:EIA393296 ERW393293:ERW393296 FBS393293:FBS393296 FLO393293:FLO393296 FVK393293:FVK393296 GFG393293:GFG393296 GPC393293:GPC393296 GYY393293:GYY393296 HIU393293:HIU393296 HSQ393293:HSQ393296 ICM393293:ICM393296 IMI393293:IMI393296 IWE393293:IWE393296 JGA393293:JGA393296 JPW393293:JPW393296 JZS393293:JZS393296 KJO393293:KJO393296 KTK393293:KTK393296 LDG393293:LDG393296 LNC393293:LNC393296 LWY393293:LWY393296 MGU393293:MGU393296 MQQ393293:MQQ393296 NAM393293:NAM393296 NKI393293:NKI393296 NUE393293:NUE393296 OEA393293:OEA393296 ONW393293:ONW393296 OXS393293:OXS393296 PHO393293:PHO393296 PRK393293:PRK393296 QBG393293:QBG393296 QLC393293:QLC393296 QUY393293:QUY393296 REU393293:REU393296 ROQ393293:ROQ393296 RYM393293:RYM393296 SII393293:SII393296 SSE393293:SSE393296 TCA393293:TCA393296 TLW393293:TLW393296 TVS393293:TVS393296 UFO393293:UFO393296 UPK393293:UPK393296 UZG393293:UZG393296 VJC393293:VJC393296 VSY393293:VSY393296 WCU393293:WCU393296 WMQ393293:WMQ393296 WWM393293:WWM393296 AE458829:AE458832 KA458829:KA458832 TW458829:TW458832 ADS458829:ADS458832 ANO458829:ANO458832 AXK458829:AXK458832 BHG458829:BHG458832 BRC458829:BRC458832 CAY458829:CAY458832 CKU458829:CKU458832 CUQ458829:CUQ458832 DEM458829:DEM458832 DOI458829:DOI458832 DYE458829:DYE458832 EIA458829:EIA458832 ERW458829:ERW458832 FBS458829:FBS458832 FLO458829:FLO458832 FVK458829:FVK458832 GFG458829:GFG458832 GPC458829:GPC458832 GYY458829:GYY458832 HIU458829:HIU458832 HSQ458829:HSQ458832 ICM458829:ICM458832 IMI458829:IMI458832 IWE458829:IWE458832 JGA458829:JGA458832 JPW458829:JPW458832 JZS458829:JZS458832 KJO458829:KJO458832 KTK458829:KTK458832 LDG458829:LDG458832 LNC458829:LNC458832 LWY458829:LWY458832 MGU458829:MGU458832 MQQ458829:MQQ458832 NAM458829:NAM458832 NKI458829:NKI458832 NUE458829:NUE458832 OEA458829:OEA458832 ONW458829:ONW458832 OXS458829:OXS458832 PHO458829:PHO458832 PRK458829:PRK458832 QBG458829:QBG458832 QLC458829:QLC458832 QUY458829:QUY458832 REU458829:REU458832 ROQ458829:ROQ458832 RYM458829:RYM458832 SII458829:SII458832 SSE458829:SSE458832 TCA458829:TCA458832 TLW458829:TLW458832 TVS458829:TVS458832 UFO458829:UFO458832 UPK458829:UPK458832 UZG458829:UZG458832 VJC458829:VJC458832 VSY458829:VSY458832 WCU458829:WCU458832 WMQ458829:WMQ458832 WWM458829:WWM458832 AE524365:AE524368 KA524365:KA524368 TW524365:TW524368 ADS524365:ADS524368 ANO524365:ANO524368 AXK524365:AXK524368 BHG524365:BHG524368 BRC524365:BRC524368 CAY524365:CAY524368 CKU524365:CKU524368 CUQ524365:CUQ524368 DEM524365:DEM524368 DOI524365:DOI524368 DYE524365:DYE524368 EIA524365:EIA524368 ERW524365:ERW524368 FBS524365:FBS524368 FLO524365:FLO524368 FVK524365:FVK524368 GFG524365:GFG524368 GPC524365:GPC524368 GYY524365:GYY524368 HIU524365:HIU524368 HSQ524365:HSQ524368 ICM524365:ICM524368 IMI524365:IMI524368 IWE524365:IWE524368 JGA524365:JGA524368 JPW524365:JPW524368 JZS524365:JZS524368 KJO524365:KJO524368 KTK524365:KTK524368 LDG524365:LDG524368 LNC524365:LNC524368 LWY524365:LWY524368 MGU524365:MGU524368 MQQ524365:MQQ524368 NAM524365:NAM524368 NKI524365:NKI524368 NUE524365:NUE524368 OEA524365:OEA524368 ONW524365:ONW524368 OXS524365:OXS524368 PHO524365:PHO524368 PRK524365:PRK524368 QBG524365:QBG524368 QLC524365:QLC524368 QUY524365:QUY524368 REU524365:REU524368 ROQ524365:ROQ524368 RYM524365:RYM524368 SII524365:SII524368 SSE524365:SSE524368 TCA524365:TCA524368 TLW524365:TLW524368 TVS524365:TVS524368 UFO524365:UFO524368 UPK524365:UPK524368 UZG524365:UZG524368 VJC524365:VJC524368 VSY524365:VSY524368 WCU524365:WCU524368 WMQ524365:WMQ524368 WWM524365:WWM524368 AE589901:AE589904 KA589901:KA589904 TW589901:TW589904 ADS589901:ADS589904 ANO589901:ANO589904 AXK589901:AXK589904 BHG589901:BHG589904 BRC589901:BRC589904 CAY589901:CAY589904 CKU589901:CKU589904 CUQ589901:CUQ589904 DEM589901:DEM589904 DOI589901:DOI589904 DYE589901:DYE589904 EIA589901:EIA589904 ERW589901:ERW589904 FBS589901:FBS589904 FLO589901:FLO589904 FVK589901:FVK589904 GFG589901:GFG589904 GPC589901:GPC589904 GYY589901:GYY589904 HIU589901:HIU589904 HSQ589901:HSQ589904 ICM589901:ICM589904 IMI589901:IMI589904 IWE589901:IWE589904 JGA589901:JGA589904 JPW589901:JPW589904 JZS589901:JZS589904 KJO589901:KJO589904 KTK589901:KTK589904 LDG589901:LDG589904 LNC589901:LNC589904 LWY589901:LWY589904 MGU589901:MGU589904 MQQ589901:MQQ589904 NAM589901:NAM589904 NKI589901:NKI589904 NUE589901:NUE589904 OEA589901:OEA589904 ONW589901:ONW589904 OXS589901:OXS589904 PHO589901:PHO589904 PRK589901:PRK589904 QBG589901:QBG589904 QLC589901:QLC589904 QUY589901:QUY589904 REU589901:REU589904 ROQ589901:ROQ589904 RYM589901:RYM589904 SII589901:SII589904 SSE589901:SSE589904 TCA589901:TCA589904 TLW589901:TLW589904 TVS589901:TVS589904 UFO589901:UFO589904 UPK589901:UPK589904 UZG589901:UZG589904 VJC589901:VJC589904 VSY589901:VSY589904 WCU589901:WCU589904 WMQ589901:WMQ589904 WWM589901:WWM589904 AE655437:AE655440 KA655437:KA655440 TW655437:TW655440 ADS655437:ADS655440 ANO655437:ANO655440 AXK655437:AXK655440 BHG655437:BHG655440 BRC655437:BRC655440 CAY655437:CAY655440 CKU655437:CKU655440 CUQ655437:CUQ655440 DEM655437:DEM655440 DOI655437:DOI655440 DYE655437:DYE655440 EIA655437:EIA655440 ERW655437:ERW655440 FBS655437:FBS655440 FLO655437:FLO655440 FVK655437:FVK655440 GFG655437:GFG655440 GPC655437:GPC655440 GYY655437:GYY655440 HIU655437:HIU655440 HSQ655437:HSQ655440 ICM655437:ICM655440 IMI655437:IMI655440 IWE655437:IWE655440 JGA655437:JGA655440 JPW655437:JPW655440 JZS655437:JZS655440 KJO655437:KJO655440 KTK655437:KTK655440 LDG655437:LDG655440 LNC655437:LNC655440 LWY655437:LWY655440 MGU655437:MGU655440 MQQ655437:MQQ655440 NAM655437:NAM655440 NKI655437:NKI655440 NUE655437:NUE655440 OEA655437:OEA655440 ONW655437:ONW655440 OXS655437:OXS655440 PHO655437:PHO655440 PRK655437:PRK655440 QBG655437:QBG655440 QLC655437:QLC655440 QUY655437:QUY655440 REU655437:REU655440 ROQ655437:ROQ655440 RYM655437:RYM655440 SII655437:SII655440 SSE655437:SSE655440 TCA655437:TCA655440 TLW655437:TLW655440 TVS655437:TVS655440 UFO655437:UFO655440 UPK655437:UPK655440 UZG655437:UZG655440 VJC655437:VJC655440 VSY655437:VSY655440 WCU655437:WCU655440 WMQ655437:WMQ655440 WWM655437:WWM655440 AE720973:AE720976 KA720973:KA720976 TW720973:TW720976 ADS720973:ADS720976 ANO720973:ANO720976 AXK720973:AXK720976 BHG720973:BHG720976 BRC720973:BRC720976 CAY720973:CAY720976 CKU720973:CKU720976 CUQ720973:CUQ720976 DEM720973:DEM720976 DOI720973:DOI720976 DYE720973:DYE720976 EIA720973:EIA720976 ERW720973:ERW720976 FBS720973:FBS720976 FLO720973:FLO720976 FVK720973:FVK720976 GFG720973:GFG720976 GPC720973:GPC720976 GYY720973:GYY720976 HIU720973:HIU720976 HSQ720973:HSQ720976 ICM720973:ICM720976 IMI720973:IMI720976 IWE720973:IWE720976 JGA720973:JGA720976 JPW720973:JPW720976 JZS720973:JZS720976 KJO720973:KJO720976 KTK720973:KTK720976 LDG720973:LDG720976 LNC720973:LNC720976 LWY720973:LWY720976 MGU720973:MGU720976 MQQ720973:MQQ720976 NAM720973:NAM720976 NKI720973:NKI720976 NUE720973:NUE720976 OEA720973:OEA720976 ONW720973:ONW720976 OXS720973:OXS720976 PHO720973:PHO720976 PRK720973:PRK720976 QBG720973:QBG720976 QLC720973:QLC720976 QUY720973:QUY720976 REU720973:REU720976 ROQ720973:ROQ720976 RYM720973:RYM720976 SII720973:SII720976 SSE720973:SSE720976 TCA720973:TCA720976 TLW720973:TLW720976 TVS720973:TVS720976 UFO720973:UFO720976 UPK720973:UPK720976 UZG720973:UZG720976 VJC720973:VJC720976 VSY720973:VSY720976 WCU720973:WCU720976 WMQ720973:WMQ720976 WWM720973:WWM720976 AE786509:AE786512 KA786509:KA786512 TW786509:TW786512 ADS786509:ADS786512 ANO786509:ANO786512 AXK786509:AXK786512 BHG786509:BHG786512 BRC786509:BRC786512 CAY786509:CAY786512 CKU786509:CKU786512 CUQ786509:CUQ786512 DEM786509:DEM786512 DOI786509:DOI786512 DYE786509:DYE786512 EIA786509:EIA786512 ERW786509:ERW786512 FBS786509:FBS786512 FLO786509:FLO786512 FVK786509:FVK786512 GFG786509:GFG786512 GPC786509:GPC786512 GYY786509:GYY786512 HIU786509:HIU786512 HSQ786509:HSQ786512 ICM786509:ICM786512 IMI786509:IMI786512 IWE786509:IWE786512 JGA786509:JGA786512 JPW786509:JPW786512 JZS786509:JZS786512 KJO786509:KJO786512 KTK786509:KTK786512 LDG786509:LDG786512 LNC786509:LNC786512 LWY786509:LWY786512 MGU786509:MGU786512 MQQ786509:MQQ786512 NAM786509:NAM786512 NKI786509:NKI786512 NUE786509:NUE786512 OEA786509:OEA786512 ONW786509:ONW786512 OXS786509:OXS786512 PHO786509:PHO786512 PRK786509:PRK786512 QBG786509:QBG786512 QLC786509:QLC786512 QUY786509:QUY786512 REU786509:REU786512 ROQ786509:ROQ786512 RYM786509:RYM786512 SII786509:SII786512 SSE786509:SSE786512 TCA786509:TCA786512 TLW786509:TLW786512 TVS786509:TVS786512 UFO786509:UFO786512 UPK786509:UPK786512 UZG786509:UZG786512 VJC786509:VJC786512 VSY786509:VSY786512 WCU786509:WCU786512 WMQ786509:WMQ786512 WWM786509:WWM786512 AE852045:AE852048 KA852045:KA852048 TW852045:TW852048 ADS852045:ADS852048 ANO852045:ANO852048 AXK852045:AXK852048 BHG852045:BHG852048 BRC852045:BRC852048 CAY852045:CAY852048 CKU852045:CKU852048 CUQ852045:CUQ852048 DEM852045:DEM852048 DOI852045:DOI852048 DYE852045:DYE852048 EIA852045:EIA852048 ERW852045:ERW852048 FBS852045:FBS852048 FLO852045:FLO852048 FVK852045:FVK852048 GFG852045:GFG852048 GPC852045:GPC852048 GYY852045:GYY852048 HIU852045:HIU852048 HSQ852045:HSQ852048 ICM852045:ICM852048 IMI852045:IMI852048 IWE852045:IWE852048 JGA852045:JGA852048 JPW852045:JPW852048 JZS852045:JZS852048 KJO852045:KJO852048 KTK852045:KTK852048 LDG852045:LDG852048 LNC852045:LNC852048 LWY852045:LWY852048 MGU852045:MGU852048 MQQ852045:MQQ852048 NAM852045:NAM852048 NKI852045:NKI852048 NUE852045:NUE852048 OEA852045:OEA852048 ONW852045:ONW852048 OXS852045:OXS852048 PHO852045:PHO852048 PRK852045:PRK852048 QBG852045:QBG852048 QLC852045:QLC852048 QUY852045:QUY852048 REU852045:REU852048 ROQ852045:ROQ852048 RYM852045:RYM852048 SII852045:SII852048 SSE852045:SSE852048 TCA852045:TCA852048 TLW852045:TLW852048 TVS852045:TVS852048 UFO852045:UFO852048 UPK852045:UPK852048 UZG852045:UZG852048 VJC852045:VJC852048 VSY852045:VSY852048 WCU852045:WCU852048 WMQ852045:WMQ852048 WWM852045:WWM852048 AE917581:AE917584 KA917581:KA917584 TW917581:TW917584 ADS917581:ADS917584 ANO917581:ANO917584 AXK917581:AXK917584 BHG917581:BHG917584 BRC917581:BRC917584 CAY917581:CAY917584 CKU917581:CKU917584 CUQ917581:CUQ917584 DEM917581:DEM917584 DOI917581:DOI917584 DYE917581:DYE917584 EIA917581:EIA917584 ERW917581:ERW917584 FBS917581:FBS917584 FLO917581:FLO917584 FVK917581:FVK917584 GFG917581:GFG917584 GPC917581:GPC917584 GYY917581:GYY917584 HIU917581:HIU917584 HSQ917581:HSQ917584 ICM917581:ICM917584 IMI917581:IMI917584 IWE917581:IWE917584 JGA917581:JGA917584 JPW917581:JPW917584 JZS917581:JZS917584 KJO917581:KJO917584 KTK917581:KTK917584 LDG917581:LDG917584 LNC917581:LNC917584 LWY917581:LWY917584 MGU917581:MGU917584 MQQ917581:MQQ917584 NAM917581:NAM917584 NKI917581:NKI917584 NUE917581:NUE917584 OEA917581:OEA917584 ONW917581:ONW917584 OXS917581:OXS917584 PHO917581:PHO917584 PRK917581:PRK917584 QBG917581:QBG917584 QLC917581:QLC917584 QUY917581:QUY917584 REU917581:REU917584 ROQ917581:ROQ917584 RYM917581:RYM917584 SII917581:SII917584 SSE917581:SSE917584 TCA917581:TCA917584 TLW917581:TLW917584 TVS917581:TVS917584 UFO917581:UFO917584 UPK917581:UPK917584 UZG917581:UZG917584 VJC917581:VJC917584 VSY917581:VSY917584 WCU917581:WCU917584 WMQ917581:WMQ917584 WWM917581:WWM917584 AE983117:AE983120 KA983117:KA983120 TW983117:TW983120 ADS983117:ADS983120 ANO983117:ANO983120 AXK983117:AXK983120 BHG983117:BHG983120 BRC983117:BRC983120 CAY983117:CAY983120 CKU983117:CKU983120 CUQ983117:CUQ983120 DEM983117:DEM983120 DOI983117:DOI983120 DYE983117:DYE983120 EIA983117:EIA983120 ERW983117:ERW983120 FBS983117:FBS983120 FLO983117:FLO983120 FVK983117:FVK983120 GFG983117:GFG983120 GPC983117:GPC983120 GYY983117:GYY983120 HIU983117:HIU983120 HSQ983117:HSQ983120 ICM983117:ICM983120 IMI983117:IMI983120 IWE983117:IWE983120 JGA983117:JGA983120 JPW983117:JPW983120 JZS983117:JZS983120 KJO983117:KJO983120 KTK983117:KTK983120 LDG983117:LDG983120 LNC983117:LNC983120 LWY983117:LWY983120 MGU983117:MGU983120 MQQ983117:MQQ983120 NAM983117:NAM983120 NKI983117:NKI983120 NUE983117:NUE983120 OEA983117:OEA983120 ONW983117:ONW983120 OXS983117:OXS983120 PHO983117:PHO983120 PRK983117:PRK983120 QBG983117:QBG983120 QLC983117:QLC983120 QUY983117:QUY983120 REU983117:REU983120 ROQ983117:ROQ983120 RYM983117:RYM983120 SII983117:SII983120 SSE983117:SSE983120 TCA983117:TCA983120 TLW983117:TLW983120 TVS983117:TVS983120 UFO983117:UFO983120 UPK983117:UPK983120 UZG983117:UZG983120 VJC983117:VJC983120 VSY983117:VSY983120 WCU983117:WCU983120 WMQ983117:WMQ983120 WWM983117:WWM983120 AC84:AC89 JY84:JY89 TU84:TU89 ADQ84:ADQ89 ANM84:ANM89 AXI84:AXI89 BHE84:BHE89 BRA84:BRA89 CAW84:CAW89 CKS84:CKS89 CUO84:CUO89 DEK84:DEK89 DOG84:DOG89 DYC84:DYC89 EHY84:EHY89 ERU84:ERU89 FBQ84:FBQ89 FLM84:FLM89 FVI84:FVI89 GFE84:GFE89 GPA84:GPA89 GYW84:GYW89 HIS84:HIS89 HSO84:HSO89 ICK84:ICK89 IMG84:IMG89 IWC84:IWC89 JFY84:JFY89 JPU84:JPU89 JZQ84:JZQ89 KJM84:KJM89 KTI84:KTI89 LDE84:LDE89 LNA84:LNA89 LWW84:LWW89 MGS84:MGS89 MQO84:MQO89 NAK84:NAK89 NKG84:NKG89 NUC84:NUC89 ODY84:ODY89 ONU84:ONU89 OXQ84:OXQ89 PHM84:PHM89 PRI84:PRI89 QBE84:QBE89 QLA84:QLA89 QUW84:QUW89 RES84:RES89 ROO84:ROO89 RYK84:RYK89 SIG84:SIG89 SSC84:SSC89 TBY84:TBY89 TLU84:TLU89 TVQ84:TVQ89 UFM84:UFM89 UPI84:UPI89 UZE84:UZE89 VJA84:VJA89 VSW84:VSW89 WCS84:WCS89 WMO84:WMO89 WWK84:WWK89 AC65620:AC65625 JY65620:JY65625 TU65620:TU65625 ADQ65620:ADQ65625 ANM65620:ANM65625 AXI65620:AXI65625 BHE65620:BHE65625 BRA65620:BRA65625 CAW65620:CAW65625 CKS65620:CKS65625 CUO65620:CUO65625 DEK65620:DEK65625 DOG65620:DOG65625 DYC65620:DYC65625 EHY65620:EHY65625 ERU65620:ERU65625 FBQ65620:FBQ65625 FLM65620:FLM65625 FVI65620:FVI65625 GFE65620:GFE65625 GPA65620:GPA65625 GYW65620:GYW65625 HIS65620:HIS65625 HSO65620:HSO65625 ICK65620:ICK65625 IMG65620:IMG65625 IWC65620:IWC65625 JFY65620:JFY65625 JPU65620:JPU65625 JZQ65620:JZQ65625 KJM65620:KJM65625 KTI65620:KTI65625 LDE65620:LDE65625 LNA65620:LNA65625 LWW65620:LWW65625 MGS65620:MGS65625 MQO65620:MQO65625 NAK65620:NAK65625 NKG65620:NKG65625 NUC65620:NUC65625 ODY65620:ODY65625 ONU65620:ONU65625 OXQ65620:OXQ65625 PHM65620:PHM65625 PRI65620:PRI65625 QBE65620:QBE65625 QLA65620:QLA65625 QUW65620:QUW65625 RES65620:RES65625 ROO65620:ROO65625 RYK65620:RYK65625 SIG65620:SIG65625 SSC65620:SSC65625 TBY65620:TBY65625 TLU65620:TLU65625 TVQ65620:TVQ65625 UFM65620:UFM65625 UPI65620:UPI65625 UZE65620:UZE65625 VJA65620:VJA65625 VSW65620:VSW65625 WCS65620:WCS65625 WMO65620:WMO65625 WWK65620:WWK65625 AC131156:AC131161 JY131156:JY131161 TU131156:TU131161 ADQ131156:ADQ131161 ANM131156:ANM131161 AXI131156:AXI131161 BHE131156:BHE131161 BRA131156:BRA131161 CAW131156:CAW131161 CKS131156:CKS131161 CUO131156:CUO131161 DEK131156:DEK131161 DOG131156:DOG131161 DYC131156:DYC131161 EHY131156:EHY131161 ERU131156:ERU131161 FBQ131156:FBQ131161 FLM131156:FLM131161 FVI131156:FVI131161 GFE131156:GFE131161 GPA131156:GPA131161 GYW131156:GYW131161 HIS131156:HIS131161 HSO131156:HSO131161 ICK131156:ICK131161 IMG131156:IMG131161 IWC131156:IWC131161 JFY131156:JFY131161 JPU131156:JPU131161 JZQ131156:JZQ131161 KJM131156:KJM131161 KTI131156:KTI131161 LDE131156:LDE131161 LNA131156:LNA131161 LWW131156:LWW131161 MGS131156:MGS131161 MQO131156:MQO131161 NAK131156:NAK131161 NKG131156:NKG131161 NUC131156:NUC131161 ODY131156:ODY131161 ONU131156:ONU131161 OXQ131156:OXQ131161 PHM131156:PHM131161 PRI131156:PRI131161 QBE131156:QBE131161 QLA131156:QLA131161 QUW131156:QUW131161 RES131156:RES131161 ROO131156:ROO131161 RYK131156:RYK131161 SIG131156:SIG131161 SSC131156:SSC131161 TBY131156:TBY131161 TLU131156:TLU131161 TVQ131156:TVQ131161 UFM131156:UFM131161 UPI131156:UPI131161 UZE131156:UZE131161 VJA131156:VJA131161 VSW131156:VSW131161 WCS131156:WCS131161 WMO131156:WMO131161 WWK131156:WWK131161 AC196692:AC196697 JY196692:JY196697 TU196692:TU196697 ADQ196692:ADQ196697 ANM196692:ANM196697 AXI196692:AXI196697 BHE196692:BHE196697 BRA196692:BRA196697 CAW196692:CAW196697 CKS196692:CKS196697 CUO196692:CUO196697 DEK196692:DEK196697 DOG196692:DOG196697 DYC196692:DYC196697 EHY196692:EHY196697 ERU196692:ERU196697 FBQ196692:FBQ196697 FLM196692:FLM196697 FVI196692:FVI196697 GFE196692:GFE196697 GPA196692:GPA196697 GYW196692:GYW196697 HIS196692:HIS196697 HSO196692:HSO196697 ICK196692:ICK196697 IMG196692:IMG196697 IWC196692:IWC196697 JFY196692:JFY196697 JPU196692:JPU196697 JZQ196692:JZQ196697 KJM196692:KJM196697 KTI196692:KTI196697 LDE196692:LDE196697 LNA196692:LNA196697 LWW196692:LWW196697 MGS196692:MGS196697 MQO196692:MQO196697 NAK196692:NAK196697 NKG196692:NKG196697 NUC196692:NUC196697 ODY196692:ODY196697 ONU196692:ONU196697 OXQ196692:OXQ196697 PHM196692:PHM196697 PRI196692:PRI196697 QBE196692:QBE196697 QLA196692:QLA196697 QUW196692:QUW196697 RES196692:RES196697 ROO196692:ROO196697 RYK196692:RYK196697 SIG196692:SIG196697 SSC196692:SSC196697 TBY196692:TBY196697 TLU196692:TLU196697 TVQ196692:TVQ196697 UFM196692:UFM196697 UPI196692:UPI196697 UZE196692:UZE196697 VJA196692:VJA196697 VSW196692:VSW196697 WCS196692:WCS196697 WMO196692:WMO196697 WWK196692:WWK196697 AC262228:AC262233 JY262228:JY262233 TU262228:TU262233 ADQ262228:ADQ262233 ANM262228:ANM262233 AXI262228:AXI262233 BHE262228:BHE262233 BRA262228:BRA262233 CAW262228:CAW262233 CKS262228:CKS262233 CUO262228:CUO262233 DEK262228:DEK262233 DOG262228:DOG262233 DYC262228:DYC262233 EHY262228:EHY262233 ERU262228:ERU262233 FBQ262228:FBQ262233 FLM262228:FLM262233 FVI262228:FVI262233 GFE262228:GFE262233 GPA262228:GPA262233 GYW262228:GYW262233 HIS262228:HIS262233 HSO262228:HSO262233 ICK262228:ICK262233 IMG262228:IMG262233 IWC262228:IWC262233 JFY262228:JFY262233 JPU262228:JPU262233 JZQ262228:JZQ262233 KJM262228:KJM262233 KTI262228:KTI262233 LDE262228:LDE262233 LNA262228:LNA262233 LWW262228:LWW262233 MGS262228:MGS262233 MQO262228:MQO262233 NAK262228:NAK262233 NKG262228:NKG262233 NUC262228:NUC262233 ODY262228:ODY262233 ONU262228:ONU262233 OXQ262228:OXQ262233 PHM262228:PHM262233 PRI262228:PRI262233 QBE262228:QBE262233 QLA262228:QLA262233 QUW262228:QUW262233 RES262228:RES262233 ROO262228:ROO262233 RYK262228:RYK262233 SIG262228:SIG262233 SSC262228:SSC262233 TBY262228:TBY262233 TLU262228:TLU262233 TVQ262228:TVQ262233 UFM262228:UFM262233 UPI262228:UPI262233 UZE262228:UZE262233 VJA262228:VJA262233 VSW262228:VSW262233 WCS262228:WCS262233 WMO262228:WMO262233 WWK262228:WWK262233 AC327764:AC327769 JY327764:JY327769 TU327764:TU327769 ADQ327764:ADQ327769 ANM327764:ANM327769 AXI327764:AXI327769 BHE327764:BHE327769 BRA327764:BRA327769 CAW327764:CAW327769 CKS327764:CKS327769 CUO327764:CUO327769 DEK327764:DEK327769 DOG327764:DOG327769 DYC327764:DYC327769 EHY327764:EHY327769 ERU327764:ERU327769 FBQ327764:FBQ327769 FLM327764:FLM327769 FVI327764:FVI327769 GFE327764:GFE327769 GPA327764:GPA327769 GYW327764:GYW327769 HIS327764:HIS327769 HSO327764:HSO327769 ICK327764:ICK327769 IMG327764:IMG327769 IWC327764:IWC327769 JFY327764:JFY327769 JPU327764:JPU327769 JZQ327764:JZQ327769 KJM327764:KJM327769 KTI327764:KTI327769 LDE327764:LDE327769 LNA327764:LNA327769 LWW327764:LWW327769 MGS327764:MGS327769 MQO327764:MQO327769 NAK327764:NAK327769 NKG327764:NKG327769 NUC327764:NUC327769 ODY327764:ODY327769 ONU327764:ONU327769 OXQ327764:OXQ327769 PHM327764:PHM327769 PRI327764:PRI327769 QBE327764:QBE327769 QLA327764:QLA327769 QUW327764:QUW327769 RES327764:RES327769 ROO327764:ROO327769 RYK327764:RYK327769 SIG327764:SIG327769 SSC327764:SSC327769 TBY327764:TBY327769 TLU327764:TLU327769 TVQ327764:TVQ327769 UFM327764:UFM327769 UPI327764:UPI327769 UZE327764:UZE327769 VJA327764:VJA327769 VSW327764:VSW327769 WCS327764:WCS327769 WMO327764:WMO327769 WWK327764:WWK327769 AC393300:AC393305 JY393300:JY393305 TU393300:TU393305 ADQ393300:ADQ393305 ANM393300:ANM393305 AXI393300:AXI393305 BHE393300:BHE393305 BRA393300:BRA393305 CAW393300:CAW393305 CKS393300:CKS393305 CUO393300:CUO393305 DEK393300:DEK393305 DOG393300:DOG393305 DYC393300:DYC393305 EHY393300:EHY393305 ERU393300:ERU393305 FBQ393300:FBQ393305 FLM393300:FLM393305 FVI393300:FVI393305 GFE393300:GFE393305 GPA393300:GPA393305 GYW393300:GYW393305 HIS393300:HIS393305 HSO393300:HSO393305 ICK393300:ICK393305 IMG393300:IMG393305 IWC393300:IWC393305 JFY393300:JFY393305 JPU393300:JPU393305 JZQ393300:JZQ393305 KJM393300:KJM393305 KTI393300:KTI393305 LDE393300:LDE393305 LNA393300:LNA393305 LWW393300:LWW393305 MGS393300:MGS393305 MQO393300:MQO393305 NAK393300:NAK393305 NKG393300:NKG393305 NUC393300:NUC393305 ODY393300:ODY393305 ONU393300:ONU393305 OXQ393300:OXQ393305 PHM393300:PHM393305 PRI393300:PRI393305 QBE393300:QBE393305 QLA393300:QLA393305 QUW393300:QUW393305 RES393300:RES393305 ROO393300:ROO393305 RYK393300:RYK393305 SIG393300:SIG393305 SSC393300:SSC393305 TBY393300:TBY393305 TLU393300:TLU393305 TVQ393300:TVQ393305 UFM393300:UFM393305 UPI393300:UPI393305 UZE393300:UZE393305 VJA393300:VJA393305 VSW393300:VSW393305 WCS393300:WCS393305 WMO393300:WMO393305 WWK393300:WWK393305 AC458836:AC458841 JY458836:JY458841 TU458836:TU458841 ADQ458836:ADQ458841 ANM458836:ANM458841 AXI458836:AXI458841 BHE458836:BHE458841 BRA458836:BRA458841 CAW458836:CAW458841 CKS458836:CKS458841 CUO458836:CUO458841 DEK458836:DEK458841 DOG458836:DOG458841 DYC458836:DYC458841 EHY458836:EHY458841 ERU458836:ERU458841 FBQ458836:FBQ458841 FLM458836:FLM458841 FVI458836:FVI458841 GFE458836:GFE458841 GPA458836:GPA458841 GYW458836:GYW458841 HIS458836:HIS458841 HSO458836:HSO458841 ICK458836:ICK458841 IMG458836:IMG458841 IWC458836:IWC458841 JFY458836:JFY458841 JPU458836:JPU458841 JZQ458836:JZQ458841 KJM458836:KJM458841 KTI458836:KTI458841 LDE458836:LDE458841 LNA458836:LNA458841 LWW458836:LWW458841 MGS458836:MGS458841 MQO458836:MQO458841 NAK458836:NAK458841 NKG458836:NKG458841 NUC458836:NUC458841 ODY458836:ODY458841 ONU458836:ONU458841 OXQ458836:OXQ458841 PHM458836:PHM458841 PRI458836:PRI458841 QBE458836:QBE458841 QLA458836:QLA458841 QUW458836:QUW458841 RES458836:RES458841 ROO458836:ROO458841 RYK458836:RYK458841 SIG458836:SIG458841 SSC458836:SSC458841 TBY458836:TBY458841 TLU458836:TLU458841 TVQ458836:TVQ458841 UFM458836:UFM458841 UPI458836:UPI458841 UZE458836:UZE458841 VJA458836:VJA458841 VSW458836:VSW458841 WCS458836:WCS458841 WMO458836:WMO458841 WWK458836:WWK458841 AC524372:AC524377 JY524372:JY524377 TU524372:TU524377 ADQ524372:ADQ524377 ANM524372:ANM524377 AXI524372:AXI524377 BHE524372:BHE524377 BRA524372:BRA524377 CAW524372:CAW524377 CKS524372:CKS524377 CUO524372:CUO524377 DEK524372:DEK524377 DOG524372:DOG524377 DYC524372:DYC524377 EHY524372:EHY524377 ERU524372:ERU524377 FBQ524372:FBQ524377 FLM524372:FLM524377 FVI524372:FVI524377 GFE524372:GFE524377 GPA524372:GPA524377 GYW524372:GYW524377 HIS524372:HIS524377 HSO524372:HSO524377 ICK524372:ICK524377 IMG524372:IMG524377 IWC524372:IWC524377 JFY524372:JFY524377 JPU524372:JPU524377 JZQ524372:JZQ524377 KJM524372:KJM524377 KTI524372:KTI524377 LDE524372:LDE524377 LNA524372:LNA524377 LWW524372:LWW524377 MGS524372:MGS524377 MQO524372:MQO524377 NAK524372:NAK524377 NKG524372:NKG524377 NUC524372:NUC524377 ODY524372:ODY524377 ONU524372:ONU524377 OXQ524372:OXQ524377 PHM524372:PHM524377 PRI524372:PRI524377 QBE524372:QBE524377 QLA524372:QLA524377 QUW524372:QUW524377 RES524372:RES524377 ROO524372:ROO524377 RYK524372:RYK524377 SIG524372:SIG524377 SSC524372:SSC524377 TBY524372:TBY524377 TLU524372:TLU524377 TVQ524372:TVQ524377 UFM524372:UFM524377 UPI524372:UPI524377 UZE524372:UZE524377 VJA524372:VJA524377 VSW524372:VSW524377 WCS524372:WCS524377 WMO524372:WMO524377 WWK524372:WWK524377 AC589908:AC589913 JY589908:JY589913 TU589908:TU589913 ADQ589908:ADQ589913 ANM589908:ANM589913 AXI589908:AXI589913 BHE589908:BHE589913 BRA589908:BRA589913 CAW589908:CAW589913 CKS589908:CKS589913 CUO589908:CUO589913 DEK589908:DEK589913 DOG589908:DOG589913 DYC589908:DYC589913 EHY589908:EHY589913 ERU589908:ERU589913 FBQ589908:FBQ589913 FLM589908:FLM589913 FVI589908:FVI589913 GFE589908:GFE589913 GPA589908:GPA589913 GYW589908:GYW589913 HIS589908:HIS589913 HSO589908:HSO589913 ICK589908:ICK589913 IMG589908:IMG589913 IWC589908:IWC589913 JFY589908:JFY589913 JPU589908:JPU589913 JZQ589908:JZQ589913 KJM589908:KJM589913 KTI589908:KTI589913 LDE589908:LDE589913 LNA589908:LNA589913 LWW589908:LWW589913 MGS589908:MGS589913 MQO589908:MQO589913 NAK589908:NAK589913 NKG589908:NKG589913 NUC589908:NUC589913 ODY589908:ODY589913 ONU589908:ONU589913 OXQ589908:OXQ589913 PHM589908:PHM589913 PRI589908:PRI589913 QBE589908:QBE589913 QLA589908:QLA589913 QUW589908:QUW589913 RES589908:RES589913 ROO589908:ROO589913 RYK589908:RYK589913 SIG589908:SIG589913 SSC589908:SSC589913 TBY589908:TBY589913 TLU589908:TLU589913 TVQ589908:TVQ589913 UFM589908:UFM589913 UPI589908:UPI589913 UZE589908:UZE589913 VJA589908:VJA589913 VSW589908:VSW589913 WCS589908:WCS589913 WMO589908:WMO589913 WWK589908:WWK589913 AC655444:AC655449 JY655444:JY655449 TU655444:TU655449 ADQ655444:ADQ655449 ANM655444:ANM655449 AXI655444:AXI655449 BHE655444:BHE655449 BRA655444:BRA655449 CAW655444:CAW655449 CKS655444:CKS655449 CUO655444:CUO655449 DEK655444:DEK655449 DOG655444:DOG655449 DYC655444:DYC655449 EHY655444:EHY655449 ERU655444:ERU655449 FBQ655444:FBQ655449 FLM655444:FLM655449 FVI655444:FVI655449 GFE655444:GFE655449 GPA655444:GPA655449 GYW655444:GYW655449 HIS655444:HIS655449 HSO655444:HSO655449 ICK655444:ICK655449 IMG655444:IMG655449 IWC655444:IWC655449 JFY655444:JFY655449 JPU655444:JPU655449 JZQ655444:JZQ655449 KJM655444:KJM655449 KTI655444:KTI655449 LDE655444:LDE655449 LNA655444:LNA655449 LWW655444:LWW655449 MGS655444:MGS655449 MQO655444:MQO655449 NAK655444:NAK655449 NKG655444:NKG655449 NUC655444:NUC655449 ODY655444:ODY655449 ONU655444:ONU655449 OXQ655444:OXQ655449 PHM655444:PHM655449 PRI655444:PRI655449 QBE655444:QBE655449 QLA655444:QLA655449 QUW655444:QUW655449 RES655444:RES655449 ROO655444:ROO655449 RYK655444:RYK655449 SIG655444:SIG655449 SSC655444:SSC655449 TBY655444:TBY655449 TLU655444:TLU655449 TVQ655444:TVQ655449 UFM655444:UFM655449 UPI655444:UPI655449 UZE655444:UZE655449 VJA655444:VJA655449 VSW655444:VSW655449 WCS655444:WCS655449 WMO655444:WMO655449 WWK655444:WWK655449 AC720980:AC720985 JY720980:JY720985 TU720980:TU720985 ADQ720980:ADQ720985 ANM720980:ANM720985 AXI720980:AXI720985 BHE720980:BHE720985 BRA720980:BRA720985 CAW720980:CAW720985 CKS720980:CKS720985 CUO720980:CUO720985 DEK720980:DEK720985 DOG720980:DOG720985 DYC720980:DYC720985 EHY720980:EHY720985 ERU720980:ERU720985 FBQ720980:FBQ720985 FLM720980:FLM720985 FVI720980:FVI720985 GFE720980:GFE720985 GPA720980:GPA720985 GYW720980:GYW720985 HIS720980:HIS720985 HSO720980:HSO720985 ICK720980:ICK720985 IMG720980:IMG720985 IWC720980:IWC720985 JFY720980:JFY720985 JPU720980:JPU720985 JZQ720980:JZQ720985 KJM720980:KJM720985 KTI720980:KTI720985 LDE720980:LDE720985 LNA720980:LNA720985 LWW720980:LWW720985 MGS720980:MGS720985 MQO720980:MQO720985 NAK720980:NAK720985 NKG720980:NKG720985 NUC720980:NUC720985 ODY720980:ODY720985 ONU720980:ONU720985 OXQ720980:OXQ720985 PHM720980:PHM720985 PRI720980:PRI720985 QBE720980:QBE720985 QLA720980:QLA720985 QUW720980:QUW720985 RES720980:RES720985 ROO720980:ROO720985 RYK720980:RYK720985 SIG720980:SIG720985 SSC720980:SSC720985 TBY720980:TBY720985 TLU720980:TLU720985 TVQ720980:TVQ720985 UFM720980:UFM720985 UPI720980:UPI720985 UZE720980:UZE720985 VJA720980:VJA720985 VSW720980:VSW720985 WCS720980:WCS720985 WMO720980:WMO720985 WWK720980:WWK720985 AC786516:AC786521 JY786516:JY786521 TU786516:TU786521 ADQ786516:ADQ786521 ANM786516:ANM786521 AXI786516:AXI786521 BHE786516:BHE786521 BRA786516:BRA786521 CAW786516:CAW786521 CKS786516:CKS786521 CUO786516:CUO786521 DEK786516:DEK786521 DOG786516:DOG786521 DYC786516:DYC786521 EHY786516:EHY786521 ERU786516:ERU786521 FBQ786516:FBQ786521 FLM786516:FLM786521 FVI786516:FVI786521 GFE786516:GFE786521 GPA786516:GPA786521 GYW786516:GYW786521 HIS786516:HIS786521 HSO786516:HSO786521 ICK786516:ICK786521 IMG786516:IMG786521 IWC786516:IWC786521 JFY786516:JFY786521 JPU786516:JPU786521 JZQ786516:JZQ786521 KJM786516:KJM786521 KTI786516:KTI786521 LDE786516:LDE786521 LNA786516:LNA786521 LWW786516:LWW786521 MGS786516:MGS786521 MQO786516:MQO786521 NAK786516:NAK786521 NKG786516:NKG786521 NUC786516:NUC786521 ODY786516:ODY786521 ONU786516:ONU786521 OXQ786516:OXQ786521 PHM786516:PHM786521 PRI786516:PRI786521 QBE786516:QBE786521 QLA786516:QLA786521 QUW786516:QUW786521 RES786516:RES786521 ROO786516:ROO786521 RYK786516:RYK786521 SIG786516:SIG786521 SSC786516:SSC786521 TBY786516:TBY786521 TLU786516:TLU786521 TVQ786516:TVQ786521 UFM786516:UFM786521 UPI786516:UPI786521 UZE786516:UZE786521 VJA786516:VJA786521 VSW786516:VSW786521 WCS786516:WCS786521 WMO786516:WMO786521 WWK786516:WWK786521 AC852052:AC852057 JY852052:JY852057 TU852052:TU852057 ADQ852052:ADQ852057 ANM852052:ANM852057 AXI852052:AXI852057 BHE852052:BHE852057 BRA852052:BRA852057 CAW852052:CAW852057 CKS852052:CKS852057 CUO852052:CUO852057 DEK852052:DEK852057 DOG852052:DOG852057 DYC852052:DYC852057 EHY852052:EHY852057 ERU852052:ERU852057 FBQ852052:FBQ852057 FLM852052:FLM852057 FVI852052:FVI852057 GFE852052:GFE852057 GPA852052:GPA852057 GYW852052:GYW852057 HIS852052:HIS852057 HSO852052:HSO852057 ICK852052:ICK852057 IMG852052:IMG852057 IWC852052:IWC852057 JFY852052:JFY852057 JPU852052:JPU852057 JZQ852052:JZQ852057 KJM852052:KJM852057 KTI852052:KTI852057 LDE852052:LDE852057 LNA852052:LNA852057 LWW852052:LWW852057 MGS852052:MGS852057 MQO852052:MQO852057 NAK852052:NAK852057 NKG852052:NKG852057 NUC852052:NUC852057 ODY852052:ODY852057 ONU852052:ONU852057 OXQ852052:OXQ852057 PHM852052:PHM852057 PRI852052:PRI852057 QBE852052:QBE852057 QLA852052:QLA852057 QUW852052:QUW852057 RES852052:RES852057 ROO852052:ROO852057 RYK852052:RYK852057 SIG852052:SIG852057 SSC852052:SSC852057 TBY852052:TBY852057 TLU852052:TLU852057 TVQ852052:TVQ852057 UFM852052:UFM852057 UPI852052:UPI852057 UZE852052:UZE852057 VJA852052:VJA852057 VSW852052:VSW852057 WCS852052:WCS852057 WMO852052:WMO852057 WWK852052:WWK852057 AC917588:AC917593 JY917588:JY917593 TU917588:TU917593 ADQ917588:ADQ917593 ANM917588:ANM917593 AXI917588:AXI917593 BHE917588:BHE917593 BRA917588:BRA917593 CAW917588:CAW917593 CKS917588:CKS917593 CUO917588:CUO917593 DEK917588:DEK917593 DOG917588:DOG917593 DYC917588:DYC917593 EHY917588:EHY917593 ERU917588:ERU917593 FBQ917588:FBQ917593 FLM917588:FLM917593 FVI917588:FVI917593 GFE917588:GFE917593 GPA917588:GPA917593 GYW917588:GYW917593 HIS917588:HIS917593 HSO917588:HSO917593 ICK917588:ICK917593 IMG917588:IMG917593 IWC917588:IWC917593 JFY917588:JFY917593 JPU917588:JPU917593 JZQ917588:JZQ917593 KJM917588:KJM917593 KTI917588:KTI917593 LDE917588:LDE917593 LNA917588:LNA917593 LWW917588:LWW917593 MGS917588:MGS917593 MQO917588:MQO917593 NAK917588:NAK917593 NKG917588:NKG917593 NUC917588:NUC917593 ODY917588:ODY917593 ONU917588:ONU917593 OXQ917588:OXQ917593 PHM917588:PHM917593 PRI917588:PRI917593 QBE917588:QBE917593 QLA917588:QLA917593 QUW917588:QUW917593 RES917588:RES917593 ROO917588:ROO917593 RYK917588:RYK917593 SIG917588:SIG917593 SSC917588:SSC917593 TBY917588:TBY917593 TLU917588:TLU917593 TVQ917588:TVQ917593 UFM917588:UFM917593 UPI917588:UPI917593 UZE917588:UZE917593 VJA917588:VJA917593 VSW917588:VSW917593 WCS917588:WCS917593 WMO917588:WMO917593 WWK917588:WWK917593 AC983124:AC983129 JY983124:JY983129 TU983124:TU983129 ADQ983124:ADQ983129 ANM983124:ANM983129 AXI983124:AXI983129 BHE983124:BHE983129 BRA983124:BRA983129 CAW983124:CAW983129 CKS983124:CKS983129 CUO983124:CUO983129 DEK983124:DEK983129 DOG983124:DOG983129 DYC983124:DYC983129 EHY983124:EHY983129 ERU983124:ERU983129 FBQ983124:FBQ983129 FLM983124:FLM983129 FVI983124:FVI983129 GFE983124:GFE983129 GPA983124:GPA983129 GYW983124:GYW983129 HIS983124:HIS983129 HSO983124:HSO983129 ICK983124:ICK983129 IMG983124:IMG983129 IWC983124:IWC983129 JFY983124:JFY983129 JPU983124:JPU983129 JZQ983124:JZQ983129 KJM983124:KJM983129 KTI983124:KTI983129 LDE983124:LDE983129 LNA983124:LNA983129 LWW983124:LWW983129 MGS983124:MGS983129 MQO983124:MQO983129 NAK983124:NAK983129 NKG983124:NKG983129 NUC983124:NUC983129 ODY983124:ODY983129 ONU983124:ONU983129 OXQ983124:OXQ983129 PHM983124:PHM983129 PRI983124:PRI983129 QBE983124:QBE983129 QLA983124:QLA983129 QUW983124:QUW983129 RES983124:RES983129 ROO983124:ROO983129 RYK983124:RYK983129 SIG983124:SIG983129 SSC983124:SSC983129 TBY983124:TBY983129 TLU983124:TLU983129 TVQ983124:TVQ983129 UFM983124:UFM983129 UPI983124:UPI983129 UZE983124:UZE983129 VJA983124:VJA983129 VSW983124:VSW983129 WCS983124:WCS983129 WMO983124:WMO983129 WWK983124:WWK983129 AE84:AE89 KA84:KA89 TW84:TW89 ADS84:ADS89 ANO84:ANO89 AXK84:AXK89 BHG84:BHG89 BRC84:BRC89 CAY84:CAY89 CKU84:CKU89 CUQ84:CUQ89 DEM84:DEM89 DOI84:DOI89 DYE84:DYE89 EIA84:EIA89 ERW84:ERW89 FBS84:FBS89 FLO84:FLO89 FVK84:FVK89 GFG84:GFG89 GPC84:GPC89 GYY84:GYY89 HIU84:HIU89 HSQ84:HSQ89 ICM84:ICM89 IMI84:IMI89 IWE84:IWE89 JGA84:JGA89 JPW84:JPW89 JZS84:JZS89 KJO84:KJO89 KTK84:KTK89 LDG84:LDG89 LNC84:LNC89 LWY84:LWY89 MGU84:MGU89 MQQ84:MQQ89 NAM84:NAM89 NKI84:NKI89 NUE84:NUE89 OEA84:OEA89 ONW84:ONW89 OXS84:OXS89 PHO84:PHO89 PRK84:PRK89 QBG84:QBG89 QLC84:QLC89 QUY84:QUY89 REU84:REU89 ROQ84:ROQ89 RYM84:RYM89 SII84:SII89 SSE84:SSE89 TCA84:TCA89 TLW84:TLW89 TVS84:TVS89 UFO84:UFO89 UPK84:UPK89 UZG84:UZG89 VJC84:VJC89 VSY84:VSY89 WCU84:WCU89 WMQ84:WMQ89 WWM84:WWM89 AE65620:AE65625 KA65620:KA65625 TW65620:TW65625 ADS65620:ADS65625 ANO65620:ANO65625 AXK65620:AXK65625 BHG65620:BHG65625 BRC65620:BRC65625 CAY65620:CAY65625 CKU65620:CKU65625 CUQ65620:CUQ65625 DEM65620:DEM65625 DOI65620:DOI65625 DYE65620:DYE65625 EIA65620:EIA65625 ERW65620:ERW65625 FBS65620:FBS65625 FLO65620:FLO65625 FVK65620:FVK65625 GFG65620:GFG65625 GPC65620:GPC65625 GYY65620:GYY65625 HIU65620:HIU65625 HSQ65620:HSQ65625 ICM65620:ICM65625 IMI65620:IMI65625 IWE65620:IWE65625 JGA65620:JGA65625 JPW65620:JPW65625 JZS65620:JZS65625 KJO65620:KJO65625 KTK65620:KTK65625 LDG65620:LDG65625 LNC65620:LNC65625 LWY65620:LWY65625 MGU65620:MGU65625 MQQ65620:MQQ65625 NAM65620:NAM65625 NKI65620:NKI65625 NUE65620:NUE65625 OEA65620:OEA65625 ONW65620:ONW65625 OXS65620:OXS65625 PHO65620:PHO65625 PRK65620:PRK65625 QBG65620:QBG65625 QLC65620:QLC65625 QUY65620:QUY65625 REU65620:REU65625 ROQ65620:ROQ65625 RYM65620:RYM65625 SII65620:SII65625 SSE65620:SSE65625 TCA65620:TCA65625 TLW65620:TLW65625 TVS65620:TVS65625 UFO65620:UFO65625 UPK65620:UPK65625 UZG65620:UZG65625 VJC65620:VJC65625 VSY65620:VSY65625 WCU65620:WCU65625 WMQ65620:WMQ65625 WWM65620:WWM65625 AE131156:AE131161 KA131156:KA131161 TW131156:TW131161 ADS131156:ADS131161 ANO131156:ANO131161 AXK131156:AXK131161 BHG131156:BHG131161 BRC131156:BRC131161 CAY131156:CAY131161 CKU131156:CKU131161 CUQ131156:CUQ131161 DEM131156:DEM131161 DOI131156:DOI131161 DYE131156:DYE131161 EIA131156:EIA131161 ERW131156:ERW131161 FBS131156:FBS131161 FLO131156:FLO131161 FVK131156:FVK131161 GFG131156:GFG131161 GPC131156:GPC131161 GYY131156:GYY131161 HIU131156:HIU131161 HSQ131156:HSQ131161 ICM131156:ICM131161 IMI131156:IMI131161 IWE131156:IWE131161 JGA131156:JGA131161 JPW131156:JPW131161 JZS131156:JZS131161 KJO131156:KJO131161 KTK131156:KTK131161 LDG131156:LDG131161 LNC131156:LNC131161 LWY131156:LWY131161 MGU131156:MGU131161 MQQ131156:MQQ131161 NAM131156:NAM131161 NKI131156:NKI131161 NUE131156:NUE131161 OEA131156:OEA131161 ONW131156:ONW131161 OXS131156:OXS131161 PHO131156:PHO131161 PRK131156:PRK131161 QBG131156:QBG131161 QLC131156:QLC131161 QUY131156:QUY131161 REU131156:REU131161 ROQ131156:ROQ131161 RYM131156:RYM131161 SII131156:SII131161 SSE131156:SSE131161 TCA131156:TCA131161 TLW131156:TLW131161 TVS131156:TVS131161 UFO131156:UFO131161 UPK131156:UPK131161 UZG131156:UZG131161 VJC131156:VJC131161 VSY131156:VSY131161 WCU131156:WCU131161 WMQ131156:WMQ131161 WWM131156:WWM131161 AE196692:AE196697 KA196692:KA196697 TW196692:TW196697 ADS196692:ADS196697 ANO196692:ANO196697 AXK196692:AXK196697 BHG196692:BHG196697 BRC196692:BRC196697 CAY196692:CAY196697 CKU196692:CKU196697 CUQ196692:CUQ196697 DEM196692:DEM196697 DOI196692:DOI196697 DYE196692:DYE196697 EIA196692:EIA196697 ERW196692:ERW196697 FBS196692:FBS196697 FLO196692:FLO196697 FVK196692:FVK196697 GFG196692:GFG196697 GPC196692:GPC196697 GYY196692:GYY196697 HIU196692:HIU196697 HSQ196692:HSQ196697 ICM196692:ICM196697 IMI196692:IMI196697 IWE196692:IWE196697 JGA196692:JGA196697 JPW196692:JPW196697 JZS196692:JZS196697 KJO196692:KJO196697 KTK196692:KTK196697 LDG196692:LDG196697 LNC196692:LNC196697 LWY196692:LWY196697 MGU196692:MGU196697 MQQ196692:MQQ196697 NAM196692:NAM196697 NKI196692:NKI196697 NUE196692:NUE196697 OEA196692:OEA196697 ONW196692:ONW196697 OXS196692:OXS196697 PHO196692:PHO196697 PRK196692:PRK196697 QBG196692:QBG196697 QLC196692:QLC196697 QUY196692:QUY196697 REU196692:REU196697 ROQ196692:ROQ196697 RYM196692:RYM196697 SII196692:SII196697 SSE196692:SSE196697 TCA196692:TCA196697 TLW196692:TLW196697 TVS196692:TVS196697 UFO196692:UFO196697 UPK196692:UPK196697 UZG196692:UZG196697 VJC196692:VJC196697 VSY196692:VSY196697 WCU196692:WCU196697 WMQ196692:WMQ196697 WWM196692:WWM196697 AE262228:AE262233 KA262228:KA262233 TW262228:TW262233 ADS262228:ADS262233 ANO262228:ANO262233 AXK262228:AXK262233 BHG262228:BHG262233 BRC262228:BRC262233 CAY262228:CAY262233 CKU262228:CKU262233 CUQ262228:CUQ262233 DEM262228:DEM262233 DOI262228:DOI262233 DYE262228:DYE262233 EIA262228:EIA262233 ERW262228:ERW262233 FBS262228:FBS262233 FLO262228:FLO262233 FVK262228:FVK262233 GFG262228:GFG262233 GPC262228:GPC262233 GYY262228:GYY262233 HIU262228:HIU262233 HSQ262228:HSQ262233 ICM262228:ICM262233 IMI262228:IMI262233 IWE262228:IWE262233 JGA262228:JGA262233 JPW262228:JPW262233 JZS262228:JZS262233 KJO262228:KJO262233 KTK262228:KTK262233 LDG262228:LDG262233 LNC262228:LNC262233 LWY262228:LWY262233 MGU262228:MGU262233 MQQ262228:MQQ262233 NAM262228:NAM262233 NKI262228:NKI262233 NUE262228:NUE262233 OEA262228:OEA262233 ONW262228:ONW262233 OXS262228:OXS262233 PHO262228:PHO262233 PRK262228:PRK262233 QBG262228:QBG262233 QLC262228:QLC262233 QUY262228:QUY262233 REU262228:REU262233 ROQ262228:ROQ262233 RYM262228:RYM262233 SII262228:SII262233 SSE262228:SSE262233 TCA262228:TCA262233 TLW262228:TLW262233 TVS262228:TVS262233 UFO262228:UFO262233 UPK262228:UPK262233 UZG262228:UZG262233 VJC262228:VJC262233 VSY262228:VSY262233 WCU262228:WCU262233 WMQ262228:WMQ262233 WWM262228:WWM262233 AE327764:AE327769 KA327764:KA327769 TW327764:TW327769 ADS327764:ADS327769 ANO327764:ANO327769 AXK327764:AXK327769 BHG327764:BHG327769 BRC327764:BRC327769 CAY327764:CAY327769 CKU327764:CKU327769 CUQ327764:CUQ327769 DEM327764:DEM327769 DOI327764:DOI327769 DYE327764:DYE327769 EIA327764:EIA327769 ERW327764:ERW327769 FBS327764:FBS327769 FLO327764:FLO327769 FVK327764:FVK327769 GFG327764:GFG327769 GPC327764:GPC327769 GYY327764:GYY327769 HIU327764:HIU327769 HSQ327764:HSQ327769 ICM327764:ICM327769 IMI327764:IMI327769 IWE327764:IWE327769 JGA327764:JGA327769 JPW327764:JPW327769 JZS327764:JZS327769 KJO327764:KJO327769 KTK327764:KTK327769 LDG327764:LDG327769 LNC327764:LNC327769 LWY327764:LWY327769 MGU327764:MGU327769 MQQ327764:MQQ327769 NAM327764:NAM327769 NKI327764:NKI327769 NUE327764:NUE327769 OEA327764:OEA327769 ONW327764:ONW327769 OXS327764:OXS327769 PHO327764:PHO327769 PRK327764:PRK327769 QBG327764:QBG327769 QLC327764:QLC327769 QUY327764:QUY327769 REU327764:REU327769 ROQ327764:ROQ327769 RYM327764:RYM327769 SII327764:SII327769 SSE327764:SSE327769 TCA327764:TCA327769 TLW327764:TLW327769 TVS327764:TVS327769 UFO327764:UFO327769 UPK327764:UPK327769 UZG327764:UZG327769 VJC327764:VJC327769 VSY327764:VSY327769 WCU327764:WCU327769 WMQ327764:WMQ327769 WWM327764:WWM327769 AE393300:AE393305 KA393300:KA393305 TW393300:TW393305 ADS393300:ADS393305 ANO393300:ANO393305 AXK393300:AXK393305 BHG393300:BHG393305 BRC393300:BRC393305 CAY393300:CAY393305 CKU393300:CKU393305 CUQ393300:CUQ393305 DEM393300:DEM393305 DOI393300:DOI393305 DYE393300:DYE393305 EIA393300:EIA393305 ERW393300:ERW393305 FBS393300:FBS393305 FLO393300:FLO393305 FVK393300:FVK393305 GFG393300:GFG393305 GPC393300:GPC393305 GYY393300:GYY393305 HIU393300:HIU393305 HSQ393300:HSQ393305 ICM393300:ICM393305 IMI393300:IMI393305 IWE393300:IWE393305 JGA393300:JGA393305 JPW393300:JPW393305 JZS393300:JZS393305 KJO393300:KJO393305 KTK393300:KTK393305 LDG393300:LDG393305 LNC393300:LNC393305 LWY393300:LWY393305 MGU393300:MGU393305 MQQ393300:MQQ393305 NAM393300:NAM393305 NKI393300:NKI393305 NUE393300:NUE393305 OEA393300:OEA393305 ONW393300:ONW393305 OXS393300:OXS393305 PHO393300:PHO393305 PRK393300:PRK393305 QBG393300:QBG393305 QLC393300:QLC393305 QUY393300:QUY393305 REU393300:REU393305 ROQ393300:ROQ393305 RYM393300:RYM393305 SII393300:SII393305 SSE393300:SSE393305 TCA393300:TCA393305 TLW393300:TLW393305 TVS393300:TVS393305 UFO393300:UFO393305 UPK393300:UPK393305 UZG393300:UZG393305 VJC393300:VJC393305 VSY393300:VSY393305 WCU393300:WCU393305 WMQ393300:WMQ393305 WWM393300:WWM393305 AE458836:AE458841 KA458836:KA458841 TW458836:TW458841 ADS458836:ADS458841 ANO458836:ANO458841 AXK458836:AXK458841 BHG458836:BHG458841 BRC458836:BRC458841 CAY458836:CAY458841 CKU458836:CKU458841 CUQ458836:CUQ458841 DEM458836:DEM458841 DOI458836:DOI458841 DYE458836:DYE458841 EIA458836:EIA458841 ERW458836:ERW458841 FBS458836:FBS458841 FLO458836:FLO458841 FVK458836:FVK458841 GFG458836:GFG458841 GPC458836:GPC458841 GYY458836:GYY458841 HIU458836:HIU458841 HSQ458836:HSQ458841 ICM458836:ICM458841 IMI458836:IMI458841 IWE458836:IWE458841 JGA458836:JGA458841 JPW458836:JPW458841 JZS458836:JZS458841 KJO458836:KJO458841 KTK458836:KTK458841 LDG458836:LDG458841 LNC458836:LNC458841 LWY458836:LWY458841 MGU458836:MGU458841 MQQ458836:MQQ458841 NAM458836:NAM458841 NKI458836:NKI458841 NUE458836:NUE458841 OEA458836:OEA458841 ONW458836:ONW458841 OXS458836:OXS458841 PHO458836:PHO458841 PRK458836:PRK458841 QBG458836:QBG458841 QLC458836:QLC458841 QUY458836:QUY458841 REU458836:REU458841 ROQ458836:ROQ458841 RYM458836:RYM458841 SII458836:SII458841 SSE458836:SSE458841 TCA458836:TCA458841 TLW458836:TLW458841 TVS458836:TVS458841 UFO458836:UFO458841 UPK458836:UPK458841 UZG458836:UZG458841 VJC458836:VJC458841 VSY458836:VSY458841 WCU458836:WCU458841 WMQ458836:WMQ458841 WWM458836:WWM458841 AE524372:AE524377 KA524372:KA524377 TW524372:TW524377 ADS524372:ADS524377 ANO524372:ANO524377 AXK524372:AXK524377 BHG524372:BHG524377 BRC524372:BRC524377 CAY524372:CAY524377 CKU524372:CKU524377 CUQ524372:CUQ524377 DEM524372:DEM524377 DOI524372:DOI524377 DYE524372:DYE524377 EIA524372:EIA524377 ERW524372:ERW524377 FBS524372:FBS524377 FLO524372:FLO524377 FVK524372:FVK524377 GFG524372:GFG524377 GPC524372:GPC524377 GYY524372:GYY524377 HIU524372:HIU524377 HSQ524372:HSQ524377 ICM524372:ICM524377 IMI524372:IMI524377 IWE524372:IWE524377 JGA524372:JGA524377 JPW524372:JPW524377 JZS524372:JZS524377 KJO524372:KJO524377 KTK524372:KTK524377 LDG524372:LDG524377 LNC524372:LNC524377 LWY524372:LWY524377 MGU524372:MGU524377 MQQ524372:MQQ524377 NAM524372:NAM524377 NKI524372:NKI524377 NUE524372:NUE524377 OEA524372:OEA524377 ONW524372:ONW524377 OXS524372:OXS524377 PHO524372:PHO524377 PRK524372:PRK524377 QBG524372:QBG524377 QLC524372:QLC524377 QUY524372:QUY524377 REU524372:REU524377 ROQ524372:ROQ524377 RYM524372:RYM524377 SII524372:SII524377 SSE524372:SSE524377 TCA524372:TCA524377 TLW524372:TLW524377 TVS524372:TVS524377 UFO524372:UFO524377 UPK524372:UPK524377 UZG524372:UZG524377 VJC524372:VJC524377 VSY524372:VSY524377 WCU524372:WCU524377 WMQ524372:WMQ524377 WWM524372:WWM524377 AE589908:AE589913 KA589908:KA589913 TW589908:TW589913 ADS589908:ADS589913 ANO589908:ANO589913 AXK589908:AXK589913 BHG589908:BHG589913 BRC589908:BRC589913 CAY589908:CAY589913 CKU589908:CKU589913 CUQ589908:CUQ589913 DEM589908:DEM589913 DOI589908:DOI589913 DYE589908:DYE589913 EIA589908:EIA589913 ERW589908:ERW589913 FBS589908:FBS589913 FLO589908:FLO589913 FVK589908:FVK589913 GFG589908:GFG589913 GPC589908:GPC589913 GYY589908:GYY589913 HIU589908:HIU589913 HSQ589908:HSQ589913 ICM589908:ICM589913 IMI589908:IMI589913 IWE589908:IWE589913 JGA589908:JGA589913 JPW589908:JPW589913 JZS589908:JZS589913 KJO589908:KJO589913 KTK589908:KTK589913 LDG589908:LDG589913 LNC589908:LNC589913 LWY589908:LWY589913 MGU589908:MGU589913 MQQ589908:MQQ589913 NAM589908:NAM589913 NKI589908:NKI589913 NUE589908:NUE589913 OEA589908:OEA589913 ONW589908:ONW589913 OXS589908:OXS589913 PHO589908:PHO589913 PRK589908:PRK589913 QBG589908:QBG589913 QLC589908:QLC589913 QUY589908:QUY589913 REU589908:REU589913 ROQ589908:ROQ589913 RYM589908:RYM589913 SII589908:SII589913 SSE589908:SSE589913 TCA589908:TCA589913 TLW589908:TLW589913 TVS589908:TVS589913 UFO589908:UFO589913 UPK589908:UPK589913 UZG589908:UZG589913 VJC589908:VJC589913 VSY589908:VSY589913 WCU589908:WCU589913 WMQ589908:WMQ589913 WWM589908:WWM589913 AE655444:AE655449 KA655444:KA655449 TW655444:TW655449 ADS655444:ADS655449 ANO655444:ANO655449 AXK655444:AXK655449 BHG655444:BHG655449 BRC655444:BRC655449 CAY655444:CAY655449 CKU655444:CKU655449 CUQ655444:CUQ655449 DEM655444:DEM655449 DOI655444:DOI655449 DYE655444:DYE655449 EIA655444:EIA655449 ERW655444:ERW655449 FBS655444:FBS655449 FLO655444:FLO655449 FVK655444:FVK655449 GFG655444:GFG655449 GPC655444:GPC655449 GYY655444:GYY655449 HIU655444:HIU655449 HSQ655444:HSQ655449 ICM655444:ICM655449 IMI655444:IMI655449 IWE655444:IWE655449 JGA655444:JGA655449 JPW655444:JPW655449 JZS655444:JZS655449 KJO655444:KJO655449 KTK655444:KTK655449 LDG655444:LDG655449 LNC655444:LNC655449 LWY655444:LWY655449 MGU655444:MGU655449 MQQ655444:MQQ655449 NAM655444:NAM655449 NKI655444:NKI655449 NUE655444:NUE655449 OEA655444:OEA655449 ONW655444:ONW655449 OXS655444:OXS655449 PHO655444:PHO655449 PRK655444:PRK655449 QBG655444:QBG655449 QLC655444:QLC655449 QUY655444:QUY655449 REU655444:REU655449 ROQ655444:ROQ655449 RYM655444:RYM655449 SII655444:SII655449 SSE655444:SSE655449 TCA655444:TCA655449 TLW655444:TLW655449 TVS655444:TVS655449 UFO655444:UFO655449 UPK655444:UPK655449 UZG655444:UZG655449 VJC655444:VJC655449 VSY655444:VSY655449 WCU655444:WCU655449 WMQ655444:WMQ655449 WWM655444:WWM655449 AE720980:AE720985 KA720980:KA720985 TW720980:TW720985 ADS720980:ADS720985 ANO720980:ANO720985 AXK720980:AXK720985 BHG720980:BHG720985 BRC720980:BRC720985 CAY720980:CAY720985 CKU720980:CKU720985 CUQ720980:CUQ720985 DEM720980:DEM720985 DOI720980:DOI720985 DYE720980:DYE720985 EIA720980:EIA720985 ERW720980:ERW720985 FBS720980:FBS720985 FLO720980:FLO720985 FVK720980:FVK720985 GFG720980:GFG720985 GPC720980:GPC720985 GYY720980:GYY720985 HIU720980:HIU720985 HSQ720980:HSQ720985 ICM720980:ICM720985 IMI720980:IMI720985 IWE720980:IWE720985 JGA720980:JGA720985 JPW720980:JPW720985 JZS720980:JZS720985 KJO720980:KJO720985 KTK720980:KTK720985 LDG720980:LDG720985 LNC720980:LNC720985 LWY720980:LWY720985 MGU720980:MGU720985 MQQ720980:MQQ720985 NAM720980:NAM720985 NKI720980:NKI720985 NUE720980:NUE720985 OEA720980:OEA720985 ONW720980:ONW720985 OXS720980:OXS720985 PHO720980:PHO720985 PRK720980:PRK720985 QBG720980:QBG720985 QLC720980:QLC720985 QUY720980:QUY720985 REU720980:REU720985 ROQ720980:ROQ720985 RYM720980:RYM720985 SII720980:SII720985 SSE720980:SSE720985 TCA720980:TCA720985 TLW720980:TLW720985 TVS720980:TVS720985 UFO720980:UFO720985 UPK720980:UPK720985 UZG720980:UZG720985 VJC720980:VJC720985 VSY720980:VSY720985 WCU720980:WCU720985 WMQ720980:WMQ720985 WWM720980:WWM720985 AE786516:AE786521 KA786516:KA786521 TW786516:TW786521 ADS786516:ADS786521 ANO786516:ANO786521 AXK786516:AXK786521 BHG786516:BHG786521 BRC786516:BRC786521 CAY786516:CAY786521 CKU786516:CKU786521 CUQ786516:CUQ786521 DEM786516:DEM786521 DOI786516:DOI786521 DYE786516:DYE786521 EIA786516:EIA786521 ERW786516:ERW786521 FBS786516:FBS786521 FLO786516:FLO786521 FVK786516:FVK786521 GFG786516:GFG786521 GPC786516:GPC786521 GYY786516:GYY786521 HIU786516:HIU786521 HSQ786516:HSQ786521 ICM786516:ICM786521 IMI786516:IMI786521 IWE786516:IWE786521 JGA786516:JGA786521 JPW786516:JPW786521 JZS786516:JZS786521 KJO786516:KJO786521 KTK786516:KTK786521 LDG786516:LDG786521 LNC786516:LNC786521 LWY786516:LWY786521 MGU786516:MGU786521 MQQ786516:MQQ786521 NAM786516:NAM786521 NKI786516:NKI786521 NUE786516:NUE786521 OEA786516:OEA786521 ONW786516:ONW786521 OXS786516:OXS786521 PHO786516:PHO786521 PRK786516:PRK786521 QBG786516:QBG786521 QLC786516:QLC786521 QUY786516:QUY786521 REU786516:REU786521 ROQ786516:ROQ786521 RYM786516:RYM786521 SII786516:SII786521 SSE786516:SSE786521 TCA786516:TCA786521 TLW786516:TLW786521 TVS786516:TVS786521 UFO786516:UFO786521 UPK786516:UPK786521 UZG786516:UZG786521 VJC786516:VJC786521 VSY786516:VSY786521 WCU786516:WCU786521 WMQ786516:WMQ786521 WWM786516:WWM786521 AE852052:AE852057 KA852052:KA852057 TW852052:TW852057 ADS852052:ADS852057 ANO852052:ANO852057 AXK852052:AXK852057 BHG852052:BHG852057 BRC852052:BRC852057 CAY852052:CAY852057 CKU852052:CKU852057 CUQ852052:CUQ852057 DEM852052:DEM852057 DOI852052:DOI852057 DYE852052:DYE852057 EIA852052:EIA852057 ERW852052:ERW852057 FBS852052:FBS852057 FLO852052:FLO852057 FVK852052:FVK852057 GFG852052:GFG852057 GPC852052:GPC852057 GYY852052:GYY852057 HIU852052:HIU852057 HSQ852052:HSQ852057 ICM852052:ICM852057 IMI852052:IMI852057 IWE852052:IWE852057 JGA852052:JGA852057 JPW852052:JPW852057 JZS852052:JZS852057 KJO852052:KJO852057 KTK852052:KTK852057 LDG852052:LDG852057 LNC852052:LNC852057 LWY852052:LWY852057 MGU852052:MGU852057 MQQ852052:MQQ852057 NAM852052:NAM852057 NKI852052:NKI852057 NUE852052:NUE852057 OEA852052:OEA852057 ONW852052:ONW852057 OXS852052:OXS852057 PHO852052:PHO852057 PRK852052:PRK852057 QBG852052:QBG852057 QLC852052:QLC852057 QUY852052:QUY852057 REU852052:REU852057 ROQ852052:ROQ852057 RYM852052:RYM852057 SII852052:SII852057 SSE852052:SSE852057 TCA852052:TCA852057 TLW852052:TLW852057 TVS852052:TVS852057 UFO852052:UFO852057 UPK852052:UPK852057 UZG852052:UZG852057 VJC852052:VJC852057 VSY852052:VSY852057 WCU852052:WCU852057 WMQ852052:WMQ852057 WWM852052:WWM852057 AE917588:AE917593 KA917588:KA917593 TW917588:TW917593 ADS917588:ADS917593 ANO917588:ANO917593 AXK917588:AXK917593 BHG917588:BHG917593 BRC917588:BRC917593 CAY917588:CAY917593 CKU917588:CKU917593 CUQ917588:CUQ917593 DEM917588:DEM917593 DOI917588:DOI917593 DYE917588:DYE917593 EIA917588:EIA917593 ERW917588:ERW917593 FBS917588:FBS917593 FLO917588:FLO917593 FVK917588:FVK917593 GFG917588:GFG917593 GPC917588:GPC917593 GYY917588:GYY917593 HIU917588:HIU917593 HSQ917588:HSQ917593 ICM917588:ICM917593 IMI917588:IMI917593 IWE917588:IWE917593 JGA917588:JGA917593 JPW917588:JPW917593 JZS917588:JZS917593 KJO917588:KJO917593 KTK917588:KTK917593 LDG917588:LDG917593 LNC917588:LNC917593 LWY917588:LWY917593 MGU917588:MGU917593 MQQ917588:MQQ917593 NAM917588:NAM917593 NKI917588:NKI917593 NUE917588:NUE917593 OEA917588:OEA917593 ONW917588:ONW917593 OXS917588:OXS917593 PHO917588:PHO917593 PRK917588:PRK917593 QBG917588:QBG917593 QLC917588:QLC917593 QUY917588:QUY917593 REU917588:REU917593 ROQ917588:ROQ917593 RYM917588:RYM917593 SII917588:SII917593 SSE917588:SSE917593 TCA917588:TCA917593 TLW917588:TLW917593 TVS917588:TVS917593 UFO917588:UFO917593 UPK917588:UPK917593 UZG917588:UZG917593 VJC917588:VJC917593 VSY917588:VSY917593 WCU917588:WCU917593 WMQ917588:WMQ917593 WWM917588:WWM917593 AE983124:AE983129 KA983124:KA983129 TW983124:TW983129 ADS983124:ADS983129 ANO983124:ANO983129 AXK983124:AXK983129 BHG983124:BHG983129 BRC983124:BRC983129 CAY983124:CAY983129 CKU983124:CKU983129 CUQ983124:CUQ983129 DEM983124:DEM983129 DOI983124:DOI983129 DYE983124:DYE983129 EIA983124:EIA983129 ERW983124:ERW983129 FBS983124:FBS983129 FLO983124:FLO983129 FVK983124:FVK983129 GFG983124:GFG983129 GPC983124:GPC983129 GYY983124:GYY983129 HIU983124:HIU983129 HSQ983124:HSQ983129 ICM983124:ICM983129 IMI983124:IMI983129 IWE983124:IWE983129 JGA983124:JGA983129 JPW983124:JPW983129 JZS983124:JZS983129 KJO983124:KJO983129 KTK983124:KTK983129 LDG983124:LDG983129 LNC983124:LNC983129 LWY983124:LWY983129 MGU983124:MGU983129 MQQ983124:MQQ983129 NAM983124:NAM983129 NKI983124:NKI983129 NUE983124:NUE983129 OEA983124:OEA983129 ONW983124:ONW983129 OXS983124:OXS983129 PHO983124:PHO983129 PRK983124:PRK983129 QBG983124:QBG983129 QLC983124:QLC983129 QUY983124:QUY983129 REU983124:REU983129 ROQ983124:ROQ983129 RYM983124:RYM983129 SII983124:SII983129 SSE983124:SSE983129 TCA983124:TCA983129 TLW983124:TLW983129 TVS983124:TVS983129 UFO983124:UFO983129 UPK983124:UPK983129 UZG983124:UZG983129 VJC983124:VJC983129 VSY983124:VSY983129 WCU983124:WCU983129 WMQ983124:WMQ983129 WWM983124:WWM983129 AC95:AC97 JY95:JY97 TU95:TU97 ADQ95:ADQ97 ANM95:ANM97 AXI95:AXI97 BHE95:BHE97 BRA95:BRA97 CAW95:CAW97 CKS95:CKS97 CUO95:CUO97 DEK95:DEK97 DOG95:DOG97 DYC95:DYC97 EHY95:EHY97 ERU95:ERU97 FBQ95:FBQ97 FLM95:FLM97 FVI95:FVI97 GFE95:GFE97 GPA95:GPA97 GYW95:GYW97 HIS95:HIS97 HSO95:HSO97 ICK95:ICK97 IMG95:IMG97 IWC95:IWC97 JFY95:JFY97 JPU95:JPU97 JZQ95:JZQ97 KJM95:KJM97 KTI95:KTI97 LDE95:LDE97 LNA95:LNA97 LWW95:LWW97 MGS95:MGS97 MQO95:MQO97 NAK95:NAK97 NKG95:NKG97 NUC95:NUC97 ODY95:ODY97 ONU95:ONU97 OXQ95:OXQ97 PHM95:PHM97 PRI95:PRI97 QBE95:QBE97 QLA95:QLA97 QUW95:QUW97 RES95:RES97 ROO95:ROO97 RYK95:RYK97 SIG95:SIG97 SSC95:SSC97 TBY95:TBY97 TLU95:TLU97 TVQ95:TVQ97 UFM95:UFM97 UPI95:UPI97 UZE95:UZE97 VJA95:VJA97 VSW95:VSW97 WCS95:WCS97 WMO95:WMO97 WWK95:WWK97 AC65631:AC65633 JY65631:JY65633 TU65631:TU65633 ADQ65631:ADQ65633 ANM65631:ANM65633 AXI65631:AXI65633 BHE65631:BHE65633 BRA65631:BRA65633 CAW65631:CAW65633 CKS65631:CKS65633 CUO65631:CUO65633 DEK65631:DEK65633 DOG65631:DOG65633 DYC65631:DYC65633 EHY65631:EHY65633 ERU65631:ERU65633 FBQ65631:FBQ65633 FLM65631:FLM65633 FVI65631:FVI65633 GFE65631:GFE65633 GPA65631:GPA65633 GYW65631:GYW65633 HIS65631:HIS65633 HSO65631:HSO65633 ICK65631:ICK65633 IMG65631:IMG65633 IWC65631:IWC65633 JFY65631:JFY65633 JPU65631:JPU65633 JZQ65631:JZQ65633 KJM65631:KJM65633 KTI65631:KTI65633 LDE65631:LDE65633 LNA65631:LNA65633 LWW65631:LWW65633 MGS65631:MGS65633 MQO65631:MQO65633 NAK65631:NAK65633 NKG65631:NKG65633 NUC65631:NUC65633 ODY65631:ODY65633 ONU65631:ONU65633 OXQ65631:OXQ65633 PHM65631:PHM65633 PRI65631:PRI65633 QBE65631:QBE65633 QLA65631:QLA65633 QUW65631:QUW65633 RES65631:RES65633 ROO65631:ROO65633 RYK65631:RYK65633 SIG65631:SIG65633 SSC65631:SSC65633 TBY65631:TBY65633 TLU65631:TLU65633 TVQ65631:TVQ65633 UFM65631:UFM65633 UPI65631:UPI65633 UZE65631:UZE65633 VJA65631:VJA65633 VSW65631:VSW65633 WCS65631:WCS65633 WMO65631:WMO65633 WWK65631:WWK65633 AC131167:AC131169 JY131167:JY131169 TU131167:TU131169 ADQ131167:ADQ131169 ANM131167:ANM131169 AXI131167:AXI131169 BHE131167:BHE131169 BRA131167:BRA131169 CAW131167:CAW131169 CKS131167:CKS131169 CUO131167:CUO131169 DEK131167:DEK131169 DOG131167:DOG131169 DYC131167:DYC131169 EHY131167:EHY131169 ERU131167:ERU131169 FBQ131167:FBQ131169 FLM131167:FLM131169 FVI131167:FVI131169 GFE131167:GFE131169 GPA131167:GPA131169 GYW131167:GYW131169 HIS131167:HIS131169 HSO131167:HSO131169 ICK131167:ICK131169 IMG131167:IMG131169 IWC131167:IWC131169 JFY131167:JFY131169 JPU131167:JPU131169 JZQ131167:JZQ131169 KJM131167:KJM131169 KTI131167:KTI131169 LDE131167:LDE131169 LNA131167:LNA131169 LWW131167:LWW131169 MGS131167:MGS131169 MQO131167:MQO131169 NAK131167:NAK131169 NKG131167:NKG131169 NUC131167:NUC131169 ODY131167:ODY131169 ONU131167:ONU131169 OXQ131167:OXQ131169 PHM131167:PHM131169 PRI131167:PRI131169 QBE131167:QBE131169 QLA131167:QLA131169 QUW131167:QUW131169 RES131167:RES131169 ROO131167:ROO131169 RYK131167:RYK131169 SIG131167:SIG131169 SSC131167:SSC131169 TBY131167:TBY131169 TLU131167:TLU131169 TVQ131167:TVQ131169 UFM131167:UFM131169 UPI131167:UPI131169 UZE131167:UZE131169 VJA131167:VJA131169 VSW131167:VSW131169 WCS131167:WCS131169 WMO131167:WMO131169 WWK131167:WWK131169 AC196703:AC196705 JY196703:JY196705 TU196703:TU196705 ADQ196703:ADQ196705 ANM196703:ANM196705 AXI196703:AXI196705 BHE196703:BHE196705 BRA196703:BRA196705 CAW196703:CAW196705 CKS196703:CKS196705 CUO196703:CUO196705 DEK196703:DEK196705 DOG196703:DOG196705 DYC196703:DYC196705 EHY196703:EHY196705 ERU196703:ERU196705 FBQ196703:FBQ196705 FLM196703:FLM196705 FVI196703:FVI196705 GFE196703:GFE196705 GPA196703:GPA196705 GYW196703:GYW196705 HIS196703:HIS196705 HSO196703:HSO196705 ICK196703:ICK196705 IMG196703:IMG196705 IWC196703:IWC196705 JFY196703:JFY196705 JPU196703:JPU196705 JZQ196703:JZQ196705 KJM196703:KJM196705 KTI196703:KTI196705 LDE196703:LDE196705 LNA196703:LNA196705 LWW196703:LWW196705 MGS196703:MGS196705 MQO196703:MQO196705 NAK196703:NAK196705 NKG196703:NKG196705 NUC196703:NUC196705 ODY196703:ODY196705 ONU196703:ONU196705 OXQ196703:OXQ196705 PHM196703:PHM196705 PRI196703:PRI196705 QBE196703:QBE196705 QLA196703:QLA196705 QUW196703:QUW196705 RES196703:RES196705 ROO196703:ROO196705 RYK196703:RYK196705 SIG196703:SIG196705 SSC196703:SSC196705 TBY196703:TBY196705 TLU196703:TLU196705 TVQ196703:TVQ196705 UFM196703:UFM196705 UPI196703:UPI196705 UZE196703:UZE196705 VJA196703:VJA196705 VSW196703:VSW196705 WCS196703:WCS196705 WMO196703:WMO196705 WWK196703:WWK196705 AC262239:AC262241 JY262239:JY262241 TU262239:TU262241 ADQ262239:ADQ262241 ANM262239:ANM262241 AXI262239:AXI262241 BHE262239:BHE262241 BRA262239:BRA262241 CAW262239:CAW262241 CKS262239:CKS262241 CUO262239:CUO262241 DEK262239:DEK262241 DOG262239:DOG262241 DYC262239:DYC262241 EHY262239:EHY262241 ERU262239:ERU262241 FBQ262239:FBQ262241 FLM262239:FLM262241 FVI262239:FVI262241 GFE262239:GFE262241 GPA262239:GPA262241 GYW262239:GYW262241 HIS262239:HIS262241 HSO262239:HSO262241 ICK262239:ICK262241 IMG262239:IMG262241 IWC262239:IWC262241 JFY262239:JFY262241 JPU262239:JPU262241 JZQ262239:JZQ262241 KJM262239:KJM262241 KTI262239:KTI262241 LDE262239:LDE262241 LNA262239:LNA262241 LWW262239:LWW262241 MGS262239:MGS262241 MQO262239:MQO262241 NAK262239:NAK262241 NKG262239:NKG262241 NUC262239:NUC262241 ODY262239:ODY262241 ONU262239:ONU262241 OXQ262239:OXQ262241 PHM262239:PHM262241 PRI262239:PRI262241 QBE262239:QBE262241 QLA262239:QLA262241 QUW262239:QUW262241 RES262239:RES262241 ROO262239:ROO262241 RYK262239:RYK262241 SIG262239:SIG262241 SSC262239:SSC262241 TBY262239:TBY262241 TLU262239:TLU262241 TVQ262239:TVQ262241 UFM262239:UFM262241 UPI262239:UPI262241 UZE262239:UZE262241 VJA262239:VJA262241 VSW262239:VSW262241 WCS262239:WCS262241 WMO262239:WMO262241 WWK262239:WWK262241 AC327775:AC327777 JY327775:JY327777 TU327775:TU327777 ADQ327775:ADQ327777 ANM327775:ANM327777 AXI327775:AXI327777 BHE327775:BHE327777 BRA327775:BRA327777 CAW327775:CAW327777 CKS327775:CKS327777 CUO327775:CUO327777 DEK327775:DEK327777 DOG327775:DOG327777 DYC327775:DYC327777 EHY327775:EHY327777 ERU327775:ERU327777 FBQ327775:FBQ327777 FLM327775:FLM327777 FVI327775:FVI327777 GFE327775:GFE327777 GPA327775:GPA327777 GYW327775:GYW327777 HIS327775:HIS327777 HSO327775:HSO327777 ICK327775:ICK327777 IMG327775:IMG327777 IWC327775:IWC327777 JFY327775:JFY327777 JPU327775:JPU327777 JZQ327775:JZQ327777 KJM327775:KJM327777 KTI327775:KTI327777 LDE327775:LDE327777 LNA327775:LNA327777 LWW327775:LWW327777 MGS327775:MGS327777 MQO327775:MQO327777 NAK327775:NAK327777 NKG327775:NKG327777 NUC327775:NUC327777 ODY327775:ODY327777 ONU327775:ONU327777 OXQ327775:OXQ327777 PHM327775:PHM327777 PRI327775:PRI327777 QBE327775:QBE327777 QLA327775:QLA327777 QUW327775:QUW327777 RES327775:RES327777 ROO327775:ROO327777 RYK327775:RYK327777 SIG327775:SIG327777 SSC327775:SSC327777 TBY327775:TBY327777 TLU327775:TLU327777 TVQ327775:TVQ327777 UFM327775:UFM327777 UPI327775:UPI327777 UZE327775:UZE327777 VJA327775:VJA327777 VSW327775:VSW327777 WCS327775:WCS327777 WMO327775:WMO327777 WWK327775:WWK327777 AC393311:AC393313 JY393311:JY393313 TU393311:TU393313 ADQ393311:ADQ393313 ANM393311:ANM393313 AXI393311:AXI393313 BHE393311:BHE393313 BRA393311:BRA393313 CAW393311:CAW393313 CKS393311:CKS393313 CUO393311:CUO393313 DEK393311:DEK393313 DOG393311:DOG393313 DYC393311:DYC393313 EHY393311:EHY393313 ERU393311:ERU393313 FBQ393311:FBQ393313 FLM393311:FLM393313 FVI393311:FVI393313 GFE393311:GFE393313 GPA393311:GPA393313 GYW393311:GYW393313 HIS393311:HIS393313 HSO393311:HSO393313 ICK393311:ICK393313 IMG393311:IMG393313 IWC393311:IWC393313 JFY393311:JFY393313 JPU393311:JPU393313 JZQ393311:JZQ393313 KJM393311:KJM393313 KTI393311:KTI393313 LDE393311:LDE393313 LNA393311:LNA393313 LWW393311:LWW393313 MGS393311:MGS393313 MQO393311:MQO393313 NAK393311:NAK393313 NKG393311:NKG393313 NUC393311:NUC393313 ODY393311:ODY393313 ONU393311:ONU393313 OXQ393311:OXQ393313 PHM393311:PHM393313 PRI393311:PRI393313 QBE393311:QBE393313 QLA393311:QLA393313 QUW393311:QUW393313 RES393311:RES393313 ROO393311:ROO393313 RYK393311:RYK393313 SIG393311:SIG393313 SSC393311:SSC393313 TBY393311:TBY393313 TLU393311:TLU393313 TVQ393311:TVQ393313 UFM393311:UFM393313 UPI393311:UPI393313 UZE393311:UZE393313 VJA393311:VJA393313 VSW393311:VSW393313 WCS393311:WCS393313 WMO393311:WMO393313 WWK393311:WWK393313 AC458847:AC458849 JY458847:JY458849 TU458847:TU458849 ADQ458847:ADQ458849 ANM458847:ANM458849 AXI458847:AXI458849 BHE458847:BHE458849 BRA458847:BRA458849 CAW458847:CAW458849 CKS458847:CKS458849 CUO458847:CUO458849 DEK458847:DEK458849 DOG458847:DOG458849 DYC458847:DYC458849 EHY458847:EHY458849 ERU458847:ERU458849 FBQ458847:FBQ458849 FLM458847:FLM458849 FVI458847:FVI458849 GFE458847:GFE458849 GPA458847:GPA458849 GYW458847:GYW458849 HIS458847:HIS458849 HSO458847:HSO458849 ICK458847:ICK458849 IMG458847:IMG458849 IWC458847:IWC458849 JFY458847:JFY458849 JPU458847:JPU458849 JZQ458847:JZQ458849 KJM458847:KJM458849 KTI458847:KTI458849 LDE458847:LDE458849 LNA458847:LNA458849 LWW458847:LWW458849 MGS458847:MGS458849 MQO458847:MQO458849 NAK458847:NAK458849 NKG458847:NKG458849 NUC458847:NUC458849 ODY458847:ODY458849 ONU458847:ONU458849 OXQ458847:OXQ458849 PHM458847:PHM458849 PRI458847:PRI458849 QBE458847:QBE458849 QLA458847:QLA458849 QUW458847:QUW458849 RES458847:RES458849 ROO458847:ROO458849 RYK458847:RYK458849 SIG458847:SIG458849 SSC458847:SSC458849 TBY458847:TBY458849 TLU458847:TLU458849 TVQ458847:TVQ458849 UFM458847:UFM458849 UPI458847:UPI458849 UZE458847:UZE458849 VJA458847:VJA458849 VSW458847:VSW458849 WCS458847:WCS458849 WMO458847:WMO458849 WWK458847:WWK458849 AC524383:AC524385 JY524383:JY524385 TU524383:TU524385 ADQ524383:ADQ524385 ANM524383:ANM524385 AXI524383:AXI524385 BHE524383:BHE524385 BRA524383:BRA524385 CAW524383:CAW524385 CKS524383:CKS524385 CUO524383:CUO524385 DEK524383:DEK524385 DOG524383:DOG524385 DYC524383:DYC524385 EHY524383:EHY524385 ERU524383:ERU524385 FBQ524383:FBQ524385 FLM524383:FLM524385 FVI524383:FVI524385 GFE524383:GFE524385 GPA524383:GPA524385 GYW524383:GYW524385 HIS524383:HIS524385 HSO524383:HSO524385 ICK524383:ICK524385 IMG524383:IMG524385 IWC524383:IWC524385 JFY524383:JFY524385 JPU524383:JPU524385 JZQ524383:JZQ524385 KJM524383:KJM524385 KTI524383:KTI524385 LDE524383:LDE524385 LNA524383:LNA524385 LWW524383:LWW524385 MGS524383:MGS524385 MQO524383:MQO524385 NAK524383:NAK524385 NKG524383:NKG524385 NUC524383:NUC524385 ODY524383:ODY524385 ONU524383:ONU524385 OXQ524383:OXQ524385 PHM524383:PHM524385 PRI524383:PRI524385 QBE524383:QBE524385 QLA524383:QLA524385 QUW524383:QUW524385 RES524383:RES524385 ROO524383:ROO524385 RYK524383:RYK524385 SIG524383:SIG524385 SSC524383:SSC524385 TBY524383:TBY524385 TLU524383:TLU524385 TVQ524383:TVQ524385 UFM524383:UFM524385 UPI524383:UPI524385 UZE524383:UZE524385 VJA524383:VJA524385 VSW524383:VSW524385 WCS524383:WCS524385 WMO524383:WMO524385 WWK524383:WWK524385 AC589919:AC589921 JY589919:JY589921 TU589919:TU589921 ADQ589919:ADQ589921 ANM589919:ANM589921 AXI589919:AXI589921 BHE589919:BHE589921 BRA589919:BRA589921 CAW589919:CAW589921 CKS589919:CKS589921 CUO589919:CUO589921 DEK589919:DEK589921 DOG589919:DOG589921 DYC589919:DYC589921 EHY589919:EHY589921 ERU589919:ERU589921 FBQ589919:FBQ589921 FLM589919:FLM589921 FVI589919:FVI589921 GFE589919:GFE589921 GPA589919:GPA589921 GYW589919:GYW589921 HIS589919:HIS589921 HSO589919:HSO589921 ICK589919:ICK589921 IMG589919:IMG589921 IWC589919:IWC589921 JFY589919:JFY589921 JPU589919:JPU589921 JZQ589919:JZQ589921 KJM589919:KJM589921 KTI589919:KTI589921 LDE589919:LDE589921 LNA589919:LNA589921 LWW589919:LWW589921 MGS589919:MGS589921 MQO589919:MQO589921 NAK589919:NAK589921 NKG589919:NKG589921 NUC589919:NUC589921 ODY589919:ODY589921 ONU589919:ONU589921 OXQ589919:OXQ589921 PHM589919:PHM589921 PRI589919:PRI589921 QBE589919:QBE589921 QLA589919:QLA589921 QUW589919:QUW589921 RES589919:RES589921 ROO589919:ROO589921 RYK589919:RYK589921 SIG589919:SIG589921 SSC589919:SSC589921 TBY589919:TBY589921 TLU589919:TLU589921 TVQ589919:TVQ589921 UFM589919:UFM589921 UPI589919:UPI589921 UZE589919:UZE589921 VJA589919:VJA589921 VSW589919:VSW589921 WCS589919:WCS589921 WMO589919:WMO589921 WWK589919:WWK589921 AC655455:AC655457 JY655455:JY655457 TU655455:TU655457 ADQ655455:ADQ655457 ANM655455:ANM655457 AXI655455:AXI655457 BHE655455:BHE655457 BRA655455:BRA655457 CAW655455:CAW655457 CKS655455:CKS655457 CUO655455:CUO655457 DEK655455:DEK655457 DOG655455:DOG655457 DYC655455:DYC655457 EHY655455:EHY655457 ERU655455:ERU655457 FBQ655455:FBQ655457 FLM655455:FLM655457 FVI655455:FVI655457 GFE655455:GFE655457 GPA655455:GPA655457 GYW655455:GYW655457 HIS655455:HIS655457 HSO655455:HSO655457 ICK655455:ICK655457 IMG655455:IMG655457 IWC655455:IWC655457 JFY655455:JFY655457 JPU655455:JPU655457 JZQ655455:JZQ655457 KJM655455:KJM655457 KTI655455:KTI655457 LDE655455:LDE655457 LNA655455:LNA655457 LWW655455:LWW655457 MGS655455:MGS655457 MQO655455:MQO655457 NAK655455:NAK655457 NKG655455:NKG655457 NUC655455:NUC655457 ODY655455:ODY655457 ONU655455:ONU655457 OXQ655455:OXQ655457 PHM655455:PHM655457 PRI655455:PRI655457 QBE655455:QBE655457 QLA655455:QLA655457 QUW655455:QUW655457 RES655455:RES655457 ROO655455:ROO655457 RYK655455:RYK655457 SIG655455:SIG655457 SSC655455:SSC655457 TBY655455:TBY655457 TLU655455:TLU655457 TVQ655455:TVQ655457 UFM655455:UFM655457 UPI655455:UPI655457 UZE655455:UZE655457 VJA655455:VJA655457 VSW655455:VSW655457 WCS655455:WCS655457 WMO655455:WMO655457 WWK655455:WWK655457 AC720991:AC720993 JY720991:JY720993 TU720991:TU720993 ADQ720991:ADQ720993 ANM720991:ANM720993 AXI720991:AXI720993 BHE720991:BHE720993 BRA720991:BRA720993 CAW720991:CAW720993 CKS720991:CKS720993 CUO720991:CUO720993 DEK720991:DEK720993 DOG720991:DOG720993 DYC720991:DYC720993 EHY720991:EHY720993 ERU720991:ERU720993 FBQ720991:FBQ720993 FLM720991:FLM720993 FVI720991:FVI720993 GFE720991:GFE720993 GPA720991:GPA720993 GYW720991:GYW720993 HIS720991:HIS720993 HSO720991:HSO720993 ICK720991:ICK720993 IMG720991:IMG720993 IWC720991:IWC720993 JFY720991:JFY720993 JPU720991:JPU720993 JZQ720991:JZQ720993 KJM720991:KJM720993 KTI720991:KTI720993 LDE720991:LDE720993 LNA720991:LNA720993 LWW720991:LWW720993 MGS720991:MGS720993 MQO720991:MQO720993 NAK720991:NAK720993 NKG720991:NKG720993 NUC720991:NUC720993 ODY720991:ODY720993 ONU720991:ONU720993 OXQ720991:OXQ720993 PHM720991:PHM720993 PRI720991:PRI720993 QBE720991:QBE720993 QLA720991:QLA720993 QUW720991:QUW720993 RES720991:RES720993 ROO720991:ROO720993 RYK720991:RYK720993 SIG720991:SIG720993 SSC720991:SSC720993 TBY720991:TBY720993 TLU720991:TLU720993 TVQ720991:TVQ720993 UFM720991:UFM720993 UPI720991:UPI720993 UZE720991:UZE720993 VJA720991:VJA720993 VSW720991:VSW720993 WCS720991:WCS720993 WMO720991:WMO720993 WWK720991:WWK720993 AC786527:AC786529 JY786527:JY786529 TU786527:TU786529 ADQ786527:ADQ786529 ANM786527:ANM786529 AXI786527:AXI786529 BHE786527:BHE786529 BRA786527:BRA786529 CAW786527:CAW786529 CKS786527:CKS786529 CUO786527:CUO786529 DEK786527:DEK786529 DOG786527:DOG786529 DYC786527:DYC786529 EHY786527:EHY786529 ERU786527:ERU786529 FBQ786527:FBQ786529 FLM786527:FLM786529 FVI786527:FVI786529 GFE786527:GFE786529 GPA786527:GPA786529 GYW786527:GYW786529 HIS786527:HIS786529 HSO786527:HSO786529 ICK786527:ICK786529 IMG786527:IMG786529 IWC786527:IWC786529 JFY786527:JFY786529 JPU786527:JPU786529 JZQ786527:JZQ786529 KJM786527:KJM786529 KTI786527:KTI786529 LDE786527:LDE786529 LNA786527:LNA786529 LWW786527:LWW786529 MGS786527:MGS786529 MQO786527:MQO786529 NAK786527:NAK786529 NKG786527:NKG786529 NUC786527:NUC786529 ODY786527:ODY786529 ONU786527:ONU786529 OXQ786527:OXQ786529 PHM786527:PHM786529 PRI786527:PRI786529 QBE786527:QBE786529 QLA786527:QLA786529 QUW786527:QUW786529 RES786527:RES786529 ROO786527:ROO786529 RYK786527:RYK786529 SIG786527:SIG786529 SSC786527:SSC786529 TBY786527:TBY786529 TLU786527:TLU786529 TVQ786527:TVQ786529 UFM786527:UFM786529 UPI786527:UPI786529 UZE786527:UZE786529 VJA786527:VJA786529 VSW786527:VSW786529 WCS786527:WCS786529 WMO786527:WMO786529 WWK786527:WWK786529 AC852063:AC852065 JY852063:JY852065 TU852063:TU852065 ADQ852063:ADQ852065 ANM852063:ANM852065 AXI852063:AXI852065 BHE852063:BHE852065 BRA852063:BRA852065 CAW852063:CAW852065 CKS852063:CKS852065 CUO852063:CUO852065 DEK852063:DEK852065 DOG852063:DOG852065 DYC852063:DYC852065 EHY852063:EHY852065 ERU852063:ERU852065 FBQ852063:FBQ852065 FLM852063:FLM852065 FVI852063:FVI852065 GFE852063:GFE852065 GPA852063:GPA852065 GYW852063:GYW852065 HIS852063:HIS852065 HSO852063:HSO852065 ICK852063:ICK852065 IMG852063:IMG852065 IWC852063:IWC852065 JFY852063:JFY852065 JPU852063:JPU852065 JZQ852063:JZQ852065 KJM852063:KJM852065 KTI852063:KTI852065 LDE852063:LDE852065 LNA852063:LNA852065 LWW852063:LWW852065 MGS852063:MGS852065 MQO852063:MQO852065 NAK852063:NAK852065 NKG852063:NKG852065 NUC852063:NUC852065 ODY852063:ODY852065 ONU852063:ONU852065 OXQ852063:OXQ852065 PHM852063:PHM852065 PRI852063:PRI852065 QBE852063:QBE852065 QLA852063:QLA852065 QUW852063:QUW852065 RES852063:RES852065 ROO852063:ROO852065 RYK852063:RYK852065 SIG852063:SIG852065 SSC852063:SSC852065 TBY852063:TBY852065 TLU852063:TLU852065 TVQ852063:TVQ852065 UFM852063:UFM852065 UPI852063:UPI852065 UZE852063:UZE852065 VJA852063:VJA852065 VSW852063:VSW852065 WCS852063:WCS852065 WMO852063:WMO852065 WWK852063:WWK852065 AC917599:AC917601 JY917599:JY917601 TU917599:TU917601 ADQ917599:ADQ917601 ANM917599:ANM917601 AXI917599:AXI917601 BHE917599:BHE917601 BRA917599:BRA917601 CAW917599:CAW917601 CKS917599:CKS917601 CUO917599:CUO917601 DEK917599:DEK917601 DOG917599:DOG917601 DYC917599:DYC917601 EHY917599:EHY917601 ERU917599:ERU917601 FBQ917599:FBQ917601 FLM917599:FLM917601 FVI917599:FVI917601 GFE917599:GFE917601 GPA917599:GPA917601 GYW917599:GYW917601 HIS917599:HIS917601 HSO917599:HSO917601 ICK917599:ICK917601 IMG917599:IMG917601 IWC917599:IWC917601 JFY917599:JFY917601 JPU917599:JPU917601 JZQ917599:JZQ917601 KJM917599:KJM917601 KTI917599:KTI917601 LDE917599:LDE917601 LNA917599:LNA917601 LWW917599:LWW917601 MGS917599:MGS917601 MQO917599:MQO917601 NAK917599:NAK917601 NKG917599:NKG917601 NUC917599:NUC917601 ODY917599:ODY917601 ONU917599:ONU917601 OXQ917599:OXQ917601 PHM917599:PHM917601 PRI917599:PRI917601 QBE917599:QBE917601 QLA917599:QLA917601 QUW917599:QUW917601 RES917599:RES917601 ROO917599:ROO917601 RYK917599:RYK917601 SIG917599:SIG917601 SSC917599:SSC917601 TBY917599:TBY917601 TLU917599:TLU917601 TVQ917599:TVQ917601 UFM917599:UFM917601 UPI917599:UPI917601 UZE917599:UZE917601 VJA917599:VJA917601 VSW917599:VSW917601 WCS917599:WCS917601 WMO917599:WMO917601 WWK917599:WWK917601 AC983135:AC983137 JY983135:JY983137 TU983135:TU983137 ADQ983135:ADQ983137 ANM983135:ANM983137 AXI983135:AXI983137 BHE983135:BHE983137 BRA983135:BRA983137 CAW983135:CAW983137 CKS983135:CKS983137 CUO983135:CUO983137 DEK983135:DEK983137 DOG983135:DOG983137 DYC983135:DYC983137 EHY983135:EHY983137 ERU983135:ERU983137 FBQ983135:FBQ983137 FLM983135:FLM983137 FVI983135:FVI983137 GFE983135:GFE983137 GPA983135:GPA983137 GYW983135:GYW983137 HIS983135:HIS983137 HSO983135:HSO983137 ICK983135:ICK983137 IMG983135:IMG983137 IWC983135:IWC983137 JFY983135:JFY983137 JPU983135:JPU983137 JZQ983135:JZQ983137 KJM983135:KJM983137 KTI983135:KTI983137 LDE983135:LDE983137 LNA983135:LNA983137 LWW983135:LWW983137 MGS983135:MGS983137 MQO983135:MQO983137 NAK983135:NAK983137 NKG983135:NKG983137 NUC983135:NUC983137 ODY983135:ODY983137 ONU983135:ONU983137 OXQ983135:OXQ983137 PHM983135:PHM983137 PRI983135:PRI983137 QBE983135:QBE983137 QLA983135:QLA983137 QUW983135:QUW983137 RES983135:RES983137 ROO983135:ROO983137 RYK983135:RYK983137 SIG983135:SIG983137 SSC983135:SSC983137 TBY983135:TBY983137 TLU983135:TLU983137 TVQ983135:TVQ983137 UFM983135:UFM983137 UPI983135:UPI983137 UZE983135:UZE983137 VJA983135:VJA983137 VSW983135:VSW983137 WCS983135:WCS983137 WMO983135:WMO983137 WWK983135:WWK983137 AE95:AE97 KA95:KA97 TW95:TW97 ADS95:ADS97 ANO95:ANO97 AXK95:AXK97 BHG95:BHG97 BRC95:BRC97 CAY95:CAY97 CKU95:CKU97 CUQ95:CUQ97 DEM95:DEM97 DOI95:DOI97 DYE95:DYE97 EIA95:EIA97 ERW95:ERW97 FBS95:FBS97 FLO95:FLO97 FVK95:FVK97 GFG95:GFG97 GPC95:GPC97 GYY95:GYY97 HIU95:HIU97 HSQ95:HSQ97 ICM95:ICM97 IMI95:IMI97 IWE95:IWE97 JGA95:JGA97 JPW95:JPW97 JZS95:JZS97 KJO95:KJO97 KTK95:KTK97 LDG95:LDG97 LNC95:LNC97 LWY95:LWY97 MGU95:MGU97 MQQ95:MQQ97 NAM95:NAM97 NKI95:NKI97 NUE95:NUE97 OEA95:OEA97 ONW95:ONW97 OXS95:OXS97 PHO95:PHO97 PRK95:PRK97 QBG95:QBG97 QLC95:QLC97 QUY95:QUY97 REU95:REU97 ROQ95:ROQ97 RYM95:RYM97 SII95:SII97 SSE95:SSE97 TCA95:TCA97 TLW95:TLW97 TVS95:TVS97 UFO95:UFO97 UPK95:UPK97 UZG95:UZG97 VJC95:VJC97 VSY95:VSY97 WCU95:WCU97 WMQ95:WMQ97 WWM95:WWM97 AE65631:AE65633 KA65631:KA65633 TW65631:TW65633 ADS65631:ADS65633 ANO65631:ANO65633 AXK65631:AXK65633 BHG65631:BHG65633 BRC65631:BRC65633 CAY65631:CAY65633 CKU65631:CKU65633 CUQ65631:CUQ65633 DEM65631:DEM65633 DOI65631:DOI65633 DYE65631:DYE65633 EIA65631:EIA65633 ERW65631:ERW65633 FBS65631:FBS65633 FLO65631:FLO65633 FVK65631:FVK65633 GFG65631:GFG65633 GPC65631:GPC65633 GYY65631:GYY65633 HIU65631:HIU65633 HSQ65631:HSQ65633 ICM65631:ICM65633 IMI65631:IMI65633 IWE65631:IWE65633 JGA65631:JGA65633 JPW65631:JPW65633 JZS65631:JZS65633 KJO65631:KJO65633 KTK65631:KTK65633 LDG65631:LDG65633 LNC65631:LNC65633 LWY65631:LWY65633 MGU65631:MGU65633 MQQ65631:MQQ65633 NAM65631:NAM65633 NKI65631:NKI65633 NUE65631:NUE65633 OEA65631:OEA65633 ONW65631:ONW65633 OXS65631:OXS65633 PHO65631:PHO65633 PRK65631:PRK65633 QBG65631:QBG65633 QLC65631:QLC65633 QUY65631:QUY65633 REU65631:REU65633 ROQ65631:ROQ65633 RYM65631:RYM65633 SII65631:SII65633 SSE65631:SSE65633 TCA65631:TCA65633 TLW65631:TLW65633 TVS65631:TVS65633 UFO65631:UFO65633 UPK65631:UPK65633 UZG65631:UZG65633 VJC65631:VJC65633 VSY65631:VSY65633 WCU65631:WCU65633 WMQ65631:WMQ65633 WWM65631:WWM65633 AE131167:AE131169 KA131167:KA131169 TW131167:TW131169 ADS131167:ADS131169 ANO131167:ANO131169 AXK131167:AXK131169 BHG131167:BHG131169 BRC131167:BRC131169 CAY131167:CAY131169 CKU131167:CKU131169 CUQ131167:CUQ131169 DEM131167:DEM131169 DOI131167:DOI131169 DYE131167:DYE131169 EIA131167:EIA131169 ERW131167:ERW131169 FBS131167:FBS131169 FLO131167:FLO131169 FVK131167:FVK131169 GFG131167:GFG131169 GPC131167:GPC131169 GYY131167:GYY131169 HIU131167:HIU131169 HSQ131167:HSQ131169 ICM131167:ICM131169 IMI131167:IMI131169 IWE131167:IWE131169 JGA131167:JGA131169 JPW131167:JPW131169 JZS131167:JZS131169 KJO131167:KJO131169 KTK131167:KTK131169 LDG131167:LDG131169 LNC131167:LNC131169 LWY131167:LWY131169 MGU131167:MGU131169 MQQ131167:MQQ131169 NAM131167:NAM131169 NKI131167:NKI131169 NUE131167:NUE131169 OEA131167:OEA131169 ONW131167:ONW131169 OXS131167:OXS131169 PHO131167:PHO131169 PRK131167:PRK131169 QBG131167:QBG131169 QLC131167:QLC131169 QUY131167:QUY131169 REU131167:REU131169 ROQ131167:ROQ131169 RYM131167:RYM131169 SII131167:SII131169 SSE131167:SSE131169 TCA131167:TCA131169 TLW131167:TLW131169 TVS131167:TVS131169 UFO131167:UFO131169 UPK131167:UPK131169 UZG131167:UZG131169 VJC131167:VJC131169 VSY131167:VSY131169 WCU131167:WCU131169 WMQ131167:WMQ131169 WWM131167:WWM131169 AE196703:AE196705 KA196703:KA196705 TW196703:TW196705 ADS196703:ADS196705 ANO196703:ANO196705 AXK196703:AXK196705 BHG196703:BHG196705 BRC196703:BRC196705 CAY196703:CAY196705 CKU196703:CKU196705 CUQ196703:CUQ196705 DEM196703:DEM196705 DOI196703:DOI196705 DYE196703:DYE196705 EIA196703:EIA196705 ERW196703:ERW196705 FBS196703:FBS196705 FLO196703:FLO196705 FVK196703:FVK196705 GFG196703:GFG196705 GPC196703:GPC196705 GYY196703:GYY196705 HIU196703:HIU196705 HSQ196703:HSQ196705 ICM196703:ICM196705 IMI196703:IMI196705 IWE196703:IWE196705 JGA196703:JGA196705 JPW196703:JPW196705 JZS196703:JZS196705 KJO196703:KJO196705 KTK196703:KTK196705 LDG196703:LDG196705 LNC196703:LNC196705 LWY196703:LWY196705 MGU196703:MGU196705 MQQ196703:MQQ196705 NAM196703:NAM196705 NKI196703:NKI196705 NUE196703:NUE196705 OEA196703:OEA196705 ONW196703:ONW196705 OXS196703:OXS196705 PHO196703:PHO196705 PRK196703:PRK196705 QBG196703:QBG196705 QLC196703:QLC196705 QUY196703:QUY196705 REU196703:REU196705 ROQ196703:ROQ196705 RYM196703:RYM196705 SII196703:SII196705 SSE196703:SSE196705 TCA196703:TCA196705 TLW196703:TLW196705 TVS196703:TVS196705 UFO196703:UFO196705 UPK196703:UPK196705 UZG196703:UZG196705 VJC196703:VJC196705 VSY196703:VSY196705 WCU196703:WCU196705 WMQ196703:WMQ196705 WWM196703:WWM196705 AE262239:AE262241 KA262239:KA262241 TW262239:TW262241 ADS262239:ADS262241 ANO262239:ANO262241 AXK262239:AXK262241 BHG262239:BHG262241 BRC262239:BRC262241 CAY262239:CAY262241 CKU262239:CKU262241 CUQ262239:CUQ262241 DEM262239:DEM262241 DOI262239:DOI262241 DYE262239:DYE262241 EIA262239:EIA262241 ERW262239:ERW262241 FBS262239:FBS262241 FLO262239:FLO262241 FVK262239:FVK262241 GFG262239:GFG262241 GPC262239:GPC262241 GYY262239:GYY262241 HIU262239:HIU262241 HSQ262239:HSQ262241 ICM262239:ICM262241 IMI262239:IMI262241 IWE262239:IWE262241 JGA262239:JGA262241 JPW262239:JPW262241 JZS262239:JZS262241 KJO262239:KJO262241 KTK262239:KTK262241 LDG262239:LDG262241 LNC262239:LNC262241 LWY262239:LWY262241 MGU262239:MGU262241 MQQ262239:MQQ262241 NAM262239:NAM262241 NKI262239:NKI262241 NUE262239:NUE262241 OEA262239:OEA262241 ONW262239:ONW262241 OXS262239:OXS262241 PHO262239:PHO262241 PRK262239:PRK262241 QBG262239:QBG262241 QLC262239:QLC262241 QUY262239:QUY262241 REU262239:REU262241 ROQ262239:ROQ262241 RYM262239:RYM262241 SII262239:SII262241 SSE262239:SSE262241 TCA262239:TCA262241 TLW262239:TLW262241 TVS262239:TVS262241 UFO262239:UFO262241 UPK262239:UPK262241 UZG262239:UZG262241 VJC262239:VJC262241 VSY262239:VSY262241 WCU262239:WCU262241 WMQ262239:WMQ262241 WWM262239:WWM262241 AE327775:AE327777 KA327775:KA327777 TW327775:TW327777 ADS327775:ADS327777 ANO327775:ANO327777 AXK327775:AXK327777 BHG327775:BHG327777 BRC327775:BRC327777 CAY327775:CAY327777 CKU327775:CKU327777 CUQ327775:CUQ327777 DEM327775:DEM327777 DOI327775:DOI327777 DYE327775:DYE327777 EIA327775:EIA327777 ERW327775:ERW327777 FBS327775:FBS327777 FLO327775:FLO327777 FVK327775:FVK327777 GFG327775:GFG327777 GPC327775:GPC327777 GYY327775:GYY327777 HIU327775:HIU327777 HSQ327775:HSQ327777 ICM327775:ICM327777 IMI327775:IMI327777 IWE327775:IWE327777 JGA327775:JGA327777 JPW327775:JPW327777 JZS327775:JZS327777 KJO327775:KJO327777 KTK327775:KTK327777 LDG327775:LDG327777 LNC327775:LNC327777 LWY327775:LWY327777 MGU327775:MGU327777 MQQ327775:MQQ327777 NAM327775:NAM327777 NKI327775:NKI327777 NUE327775:NUE327777 OEA327775:OEA327777 ONW327775:ONW327777 OXS327775:OXS327777 PHO327775:PHO327777 PRK327775:PRK327777 QBG327775:QBG327777 QLC327775:QLC327777 QUY327775:QUY327777 REU327775:REU327777 ROQ327775:ROQ327777 RYM327775:RYM327777 SII327775:SII327777 SSE327775:SSE327777 TCA327775:TCA327777 TLW327775:TLW327777 TVS327775:TVS327777 UFO327775:UFO327777 UPK327775:UPK327777 UZG327775:UZG327777 VJC327775:VJC327777 VSY327775:VSY327777 WCU327775:WCU327777 WMQ327775:WMQ327777 WWM327775:WWM327777 AE393311:AE393313 KA393311:KA393313 TW393311:TW393313 ADS393311:ADS393313 ANO393311:ANO393313 AXK393311:AXK393313 BHG393311:BHG393313 BRC393311:BRC393313 CAY393311:CAY393313 CKU393311:CKU393313 CUQ393311:CUQ393313 DEM393311:DEM393313 DOI393311:DOI393313 DYE393311:DYE393313 EIA393311:EIA393313 ERW393311:ERW393313 FBS393311:FBS393313 FLO393311:FLO393313 FVK393311:FVK393313 GFG393311:GFG393313 GPC393311:GPC393313 GYY393311:GYY393313 HIU393311:HIU393313 HSQ393311:HSQ393313 ICM393311:ICM393313 IMI393311:IMI393313 IWE393311:IWE393313 JGA393311:JGA393313 JPW393311:JPW393313 JZS393311:JZS393313 KJO393311:KJO393313 KTK393311:KTK393313 LDG393311:LDG393313 LNC393311:LNC393313 LWY393311:LWY393313 MGU393311:MGU393313 MQQ393311:MQQ393313 NAM393311:NAM393313 NKI393311:NKI393313 NUE393311:NUE393313 OEA393311:OEA393313 ONW393311:ONW393313 OXS393311:OXS393313 PHO393311:PHO393313 PRK393311:PRK393313 QBG393311:QBG393313 QLC393311:QLC393313 QUY393311:QUY393313 REU393311:REU393313 ROQ393311:ROQ393313 RYM393311:RYM393313 SII393311:SII393313 SSE393311:SSE393313 TCA393311:TCA393313 TLW393311:TLW393313 TVS393311:TVS393313 UFO393311:UFO393313 UPK393311:UPK393313 UZG393311:UZG393313 VJC393311:VJC393313 VSY393311:VSY393313 WCU393311:WCU393313 WMQ393311:WMQ393313 WWM393311:WWM393313 AE458847:AE458849 KA458847:KA458849 TW458847:TW458849 ADS458847:ADS458849 ANO458847:ANO458849 AXK458847:AXK458849 BHG458847:BHG458849 BRC458847:BRC458849 CAY458847:CAY458849 CKU458847:CKU458849 CUQ458847:CUQ458849 DEM458847:DEM458849 DOI458847:DOI458849 DYE458847:DYE458849 EIA458847:EIA458849 ERW458847:ERW458849 FBS458847:FBS458849 FLO458847:FLO458849 FVK458847:FVK458849 GFG458847:GFG458849 GPC458847:GPC458849 GYY458847:GYY458849 HIU458847:HIU458849 HSQ458847:HSQ458849 ICM458847:ICM458849 IMI458847:IMI458849 IWE458847:IWE458849 JGA458847:JGA458849 JPW458847:JPW458849 JZS458847:JZS458849 KJO458847:KJO458849 KTK458847:KTK458849 LDG458847:LDG458849 LNC458847:LNC458849 LWY458847:LWY458849 MGU458847:MGU458849 MQQ458847:MQQ458849 NAM458847:NAM458849 NKI458847:NKI458849 NUE458847:NUE458849 OEA458847:OEA458849 ONW458847:ONW458849 OXS458847:OXS458849 PHO458847:PHO458849 PRK458847:PRK458849 QBG458847:QBG458849 QLC458847:QLC458849 QUY458847:QUY458849 REU458847:REU458849 ROQ458847:ROQ458849 RYM458847:RYM458849 SII458847:SII458849 SSE458847:SSE458849 TCA458847:TCA458849 TLW458847:TLW458849 TVS458847:TVS458849 UFO458847:UFO458849 UPK458847:UPK458849 UZG458847:UZG458849 VJC458847:VJC458849 VSY458847:VSY458849 WCU458847:WCU458849 WMQ458847:WMQ458849 WWM458847:WWM458849 AE524383:AE524385 KA524383:KA524385 TW524383:TW524385 ADS524383:ADS524385 ANO524383:ANO524385 AXK524383:AXK524385 BHG524383:BHG524385 BRC524383:BRC524385 CAY524383:CAY524385 CKU524383:CKU524385 CUQ524383:CUQ524385 DEM524383:DEM524385 DOI524383:DOI524385 DYE524383:DYE524385 EIA524383:EIA524385 ERW524383:ERW524385 FBS524383:FBS524385 FLO524383:FLO524385 FVK524383:FVK524385 GFG524383:GFG524385 GPC524383:GPC524385 GYY524383:GYY524385 HIU524383:HIU524385 HSQ524383:HSQ524385 ICM524383:ICM524385 IMI524383:IMI524385 IWE524383:IWE524385 JGA524383:JGA524385 JPW524383:JPW524385 JZS524383:JZS524385 KJO524383:KJO524385 KTK524383:KTK524385 LDG524383:LDG524385 LNC524383:LNC524385 LWY524383:LWY524385 MGU524383:MGU524385 MQQ524383:MQQ524385 NAM524383:NAM524385 NKI524383:NKI524385 NUE524383:NUE524385 OEA524383:OEA524385 ONW524383:ONW524385 OXS524383:OXS524385 PHO524383:PHO524385 PRK524383:PRK524385 QBG524383:QBG524385 QLC524383:QLC524385 QUY524383:QUY524385 REU524383:REU524385 ROQ524383:ROQ524385 RYM524383:RYM524385 SII524383:SII524385 SSE524383:SSE524385 TCA524383:TCA524385 TLW524383:TLW524385 TVS524383:TVS524385 UFO524383:UFO524385 UPK524383:UPK524385 UZG524383:UZG524385 VJC524383:VJC524385 VSY524383:VSY524385 WCU524383:WCU524385 WMQ524383:WMQ524385 WWM524383:WWM524385 AE589919:AE589921 KA589919:KA589921 TW589919:TW589921 ADS589919:ADS589921 ANO589919:ANO589921 AXK589919:AXK589921 BHG589919:BHG589921 BRC589919:BRC589921 CAY589919:CAY589921 CKU589919:CKU589921 CUQ589919:CUQ589921 DEM589919:DEM589921 DOI589919:DOI589921 DYE589919:DYE589921 EIA589919:EIA589921 ERW589919:ERW589921 FBS589919:FBS589921 FLO589919:FLO589921 FVK589919:FVK589921 GFG589919:GFG589921 GPC589919:GPC589921 GYY589919:GYY589921 HIU589919:HIU589921 HSQ589919:HSQ589921 ICM589919:ICM589921 IMI589919:IMI589921 IWE589919:IWE589921 JGA589919:JGA589921 JPW589919:JPW589921 JZS589919:JZS589921 KJO589919:KJO589921 KTK589919:KTK589921 LDG589919:LDG589921 LNC589919:LNC589921 LWY589919:LWY589921 MGU589919:MGU589921 MQQ589919:MQQ589921 NAM589919:NAM589921 NKI589919:NKI589921 NUE589919:NUE589921 OEA589919:OEA589921 ONW589919:ONW589921 OXS589919:OXS589921 PHO589919:PHO589921 PRK589919:PRK589921 QBG589919:QBG589921 QLC589919:QLC589921 QUY589919:QUY589921 REU589919:REU589921 ROQ589919:ROQ589921 RYM589919:RYM589921 SII589919:SII589921 SSE589919:SSE589921 TCA589919:TCA589921 TLW589919:TLW589921 TVS589919:TVS589921 UFO589919:UFO589921 UPK589919:UPK589921 UZG589919:UZG589921 VJC589919:VJC589921 VSY589919:VSY589921 WCU589919:WCU589921 WMQ589919:WMQ589921 WWM589919:WWM589921 AE655455:AE655457 KA655455:KA655457 TW655455:TW655457 ADS655455:ADS655457 ANO655455:ANO655457 AXK655455:AXK655457 BHG655455:BHG655457 BRC655455:BRC655457 CAY655455:CAY655457 CKU655455:CKU655457 CUQ655455:CUQ655457 DEM655455:DEM655457 DOI655455:DOI655457 DYE655455:DYE655457 EIA655455:EIA655457 ERW655455:ERW655457 FBS655455:FBS655457 FLO655455:FLO655457 FVK655455:FVK655457 GFG655455:GFG655457 GPC655455:GPC655457 GYY655455:GYY655457 HIU655455:HIU655457 HSQ655455:HSQ655457 ICM655455:ICM655457 IMI655455:IMI655457 IWE655455:IWE655457 JGA655455:JGA655457 JPW655455:JPW655457 JZS655455:JZS655457 KJO655455:KJO655457 KTK655455:KTK655457 LDG655455:LDG655457 LNC655455:LNC655457 LWY655455:LWY655457 MGU655455:MGU655457 MQQ655455:MQQ655457 NAM655455:NAM655457 NKI655455:NKI655457 NUE655455:NUE655457 OEA655455:OEA655457 ONW655455:ONW655457 OXS655455:OXS655457 PHO655455:PHO655457 PRK655455:PRK655457 QBG655455:QBG655457 QLC655455:QLC655457 QUY655455:QUY655457 REU655455:REU655457 ROQ655455:ROQ655457 RYM655455:RYM655457 SII655455:SII655457 SSE655455:SSE655457 TCA655455:TCA655457 TLW655455:TLW655457 TVS655455:TVS655457 UFO655455:UFO655457 UPK655455:UPK655457 UZG655455:UZG655457 VJC655455:VJC655457 VSY655455:VSY655457 WCU655455:WCU655457 WMQ655455:WMQ655457 WWM655455:WWM655457 AE720991:AE720993 KA720991:KA720993 TW720991:TW720993 ADS720991:ADS720993 ANO720991:ANO720993 AXK720991:AXK720993 BHG720991:BHG720993 BRC720991:BRC720993 CAY720991:CAY720993 CKU720991:CKU720993 CUQ720991:CUQ720993 DEM720991:DEM720993 DOI720991:DOI720993 DYE720991:DYE720993 EIA720991:EIA720993 ERW720991:ERW720993 FBS720991:FBS720993 FLO720991:FLO720993 FVK720991:FVK720993 GFG720991:GFG720993 GPC720991:GPC720993 GYY720991:GYY720993 HIU720991:HIU720993 HSQ720991:HSQ720993 ICM720991:ICM720993 IMI720991:IMI720993 IWE720991:IWE720993 JGA720991:JGA720993 JPW720991:JPW720993 JZS720991:JZS720993 KJO720991:KJO720993 KTK720991:KTK720993 LDG720991:LDG720993 LNC720991:LNC720993 LWY720991:LWY720993 MGU720991:MGU720993 MQQ720991:MQQ720993 NAM720991:NAM720993 NKI720991:NKI720993 NUE720991:NUE720993 OEA720991:OEA720993 ONW720991:ONW720993 OXS720991:OXS720993 PHO720991:PHO720993 PRK720991:PRK720993 QBG720991:QBG720993 QLC720991:QLC720993 QUY720991:QUY720993 REU720991:REU720993 ROQ720991:ROQ720993 RYM720991:RYM720993 SII720991:SII720993 SSE720991:SSE720993 TCA720991:TCA720993 TLW720991:TLW720993 TVS720991:TVS720993 UFO720991:UFO720993 UPK720991:UPK720993 UZG720991:UZG720993 VJC720991:VJC720993 VSY720991:VSY720993 WCU720991:WCU720993 WMQ720991:WMQ720993 WWM720991:WWM720993 AE786527:AE786529 KA786527:KA786529 TW786527:TW786529 ADS786527:ADS786529 ANO786527:ANO786529 AXK786527:AXK786529 BHG786527:BHG786529 BRC786527:BRC786529 CAY786527:CAY786529 CKU786527:CKU786529 CUQ786527:CUQ786529 DEM786527:DEM786529 DOI786527:DOI786529 DYE786527:DYE786529 EIA786527:EIA786529 ERW786527:ERW786529 FBS786527:FBS786529 FLO786527:FLO786529 FVK786527:FVK786529 GFG786527:GFG786529 GPC786527:GPC786529 GYY786527:GYY786529 HIU786527:HIU786529 HSQ786527:HSQ786529 ICM786527:ICM786529 IMI786527:IMI786529 IWE786527:IWE786529 JGA786527:JGA786529 JPW786527:JPW786529 JZS786527:JZS786529 KJO786527:KJO786529 KTK786527:KTK786529 LDG786527:LDG786529 LNC786527:LNC786529 LWY786527:LWY786529 MGU786527:MGU786529 MQQ786527:MQQ786529 NAM786527:NAM786529 NKI786527:NKI786529 NUE786527:NUE786529 OEA786527:OEA786529 ONW786527:ONW786529 OXS786527:OXS786529 PHO786527:PHO786529 PRK786527:PRK786529 QBG786527:QBG786529 QLC786527:QLC786529 QUY786527:QUY786529 REU786527:REU786529 ROQ786527:ROQ786529 RYM786527:RYM786529 SII786527:SII786529 SSE786527:SSE786529 TCA786527:TCA786529 TLW786527:TLW786529 TVS786527:TVS786529 UFO786527:UFO786529 UPK786527:UPK786529 UZG786527:UZG786529 VJC786527:VJC786529 VSY786527:VSY786529 WCU786527:WCU786529 WMQ786527:WMQ786529 WWM786527:WWM786529 AE852063:AE852065 KA852063:KA852065 TW852063:TW852065 ADS852063:ADS852065 ANO852063:ANO852065 AXK852063:AXK852065 BHG852063:BHG852065 BRC852063:BRC852065 CAY852063:CAY852065 CKU852063:CKU852065 CUQ852063:CUQ852065 DEM852063:DEM852065 DOI852063:DOI852065 DYE852063:DYE852065 EIA852063:EIA852065 ERW852063:ERW852065 FBS852063:FBS852065 FLO852063:FLO852065 FVK852063:FVK852065 GFG852063:GFG852065 GPC852063:GPC852065 GYY852063:GYY852065 HIU852063:HIU852065 HSQ852063:HSQ852065 ICM852063:ICM852065 IMI852063:IMI852065 IWE852063:IWE852065 JGA852063:JGA852065 JPW852063:JPW852065 JZS852063:JZS852065 KJO852063:KJO852065 KTK852063:KTK852065 LDG852063:LDG852065 LNC852063:LNC852065 LWY852063:LWY852065 MGU852063:MGU852065 MQQ852063:MQQ852065 NAM852063:NAM852065 NKI852063:NKI852065 NUE852063:NUE852065 OEA852063:OEA852065 ONW852063:ONW852065 OXS852063:OXS852065 PHO852063:PHO852065 PRK852063:PRK852065 QBG852063:QBG852065 QLC852063:QLC852065 QUY852063:QUY852065 REU852063:REU852065 ROQ852063:ROQ852065 RYM852063:RYM852065 SII852063:SII852065 SSE852063:SSE852065 TCA852063:TCA852065 TLW852063:TLW852065 TVS852063:TVS852065 UFO852063:UFO852065 UPK852063:UPK852065 UZG852063:UZG852065 VJC852063:VJC852065 VSY852063:VSY852065 WCU852063:WCU852065 WMQ852063:WMQ852065 WWM852063:WWM852065 AE917599:AE917601 KA917599:KA917601 TW917599:TW917601 ADS917599:ADS917601 ANO917599:ANO917601 AXK917599:AXK917601 BHG917599:BHG917601 BRC917599:BRC917601 CAY917599:CAY917601 CKU917599:CKU917601 CUQ917599:CUQ917601 DEM917599:DEM917601 DOI917599:DOI917601 DYE917599:DYE917601 EIA917599:EIA917601 ERW917599:ERW917601 FBS917599:FBS917601 FLO917599:FLO917601 FVK917599:FVK917601 GFG917599:GFG917601 GPC917599:GPC917601 GYY917599:GYY917601 HIU917599:HIU917601 HSQ917599:HSQ917601 ICM917599:ICM917601 IMI917599:IMI917601 IWE917599:IWE917601 JGA917599:JGA917601 JPW917599:JPW917601 JZS917599:JZS917601 KJO917599:KJO917601 KTK917599:KTK917601 LDG917599:LDG917601 LNC917599:LNC917601 LWY917599:LWY917601 MGU917599:MGU917601 MQQ917599:MQQ917601 NAM917599:NAM917601 NKI917599:NKI917601 NUE917599:NUE917601 OEA917599:OEA917601 ONW917599:ONW917601 OXS917599:OXS917601 PHO917599:PHO917601 PRK917599:PRK917601 QBG917599:QBG917601 QLC917599:QLC917601 QUY917599:QUY917601 REU917599:REU917601 ROQ917599:ROQ917601 RYM917599:RYM917601 SII917599:SII917601 SSE917599:SSE917601 TCA917599:TCA917601 TLW917599:TLW917601 TVS917599:TVS917601 UFO917599:UFO917601 UPK917599:UPK917601 UZG917599:UZG917601 VJC917599:VJC917601 VSY917599:VSY917601 WCU917599:WCU917601 WMQ917599:WMQ917601 WWM917599:WWM917601 AE983135:AE983137 KA983135:KA983137 TW983135:TW983137 ADS983135:ADS983137 ANO983135:ANO983137 AXK983135:AXK983137 BHG983135:BHG983137 BRC983135:BRC983137 CAY983135:CAY983137 CKU983135:CKU983137 CUQ983135:CUQ983137 DEM983135:DEM983137 DOI983135:DOI983137 DYE983135:DYE983137 EIA983135:EIA983137 ERW983135:ERW983137 FBS983135:FBS983137 FLO983135:FLO983137 FVK983135:FVK983137 GFG983135:GFG983137 GPC983135:GPC983137 GYY983135:GYY983137 HIU983135:HIU983137 HSQ983135:HSQ983137 ICM983135:ICM983137 IMI983135:IMI983137 IWE983135:IWE983137 JGA983135:JGA983137 JPW983135:JPW983137 JZS983135:JZS983137 KJO983135:KJO983137 KTK983135:KTK983137 LDG983135:LDG983137 LNC983135:LNC983137 LWY983135:LWY983137 MGU983135:MGU983137 MQQ983135:MQQ983137 NAM983135:NAM983137 NKI983135:NKI983137 NUE983135:NUE983137 OEA983135:OEA983137 ONW983135:ONW983137 OXS983135:OXS983137 PHO983135:PHO983137 PRK983135:PRK983137 QBG983135:QBG983137 QLC983135:QLC983137 QUY983135:QUY983137 REU983135:REU983137 ROQ983135:ROQ983137 RYM983135:RYM983137 SII983135:SII983137 SSE983135:SSE983137 TCA983135:TCA983137 TLW983135:TLW983137 TVS983135:TVS983137 UFO983135:UFO983137 UPK983135:UPK983137 UZG983135:UZG983137 VJC983135:VJC983137 VSY983135:VSY983137 WCU983135:WCU983137 WMQ983135:WMQ983137 WWM983135:WWM983137 AC101:AC102 JY101:JY102 TU101:TU102 ADQ101:ADQ102 ANM101:ANM102 AXI101:AXI102 BHE101:BHE102 BRA101:BRA102 CAW101:CAW102 CKS101:CKS102 CUO101:CUO102 DEK101:DEK102 DOG101:DOG102 DYC101:DYC102 EHY101:EHY102 ERU101:ERU102 FBQ101:FBQ102 FLM101:FLM102 FVI101:FVI102 GFE101:GFE102 GPA101:GPA102 GYW101:GYW102 HIS101:HIS102 HSO101:HSO102 ICK101:ICK102 IMG101:IMG102 IWC101:IWC102 JFY101:JFY102 JPU101:JPU102 JZQ101:JZQ102 KJM101:KJM102 KTI101:KTI102 LDE101:LDE102 LNA101:LNA102 LWW101:LWW102 MGS101:MGS102 MQO101:MQO102 NAK101:NAK102 NKG101:NKG102 NUC101:NUC102 ODY101:ODY102 ONU101:ONU102 OXQ101:OXQ102 PHM101:PHM102 PRI101:PRI102 QBE101:QBE102 QLA101:QLA102 QUW101:QUW102 RES101:RES102 ROO101:ROO102 RYK101:RYK102 SIG101:SIG102 SSC101:SSC102 TBY101:TBY102 TLU101:TLU102 TVQ101:TVQ102 UFM101:UFM102 UPI101:UPI102 UZE101:UZE102 VJA101:VJA102 VSW101:VSW102 WCS101:WCS102 WMO101:WMO102 WWK101:WWK102 AC65637:AC65638 JY65637:JY65638 TU65637:TU65638 ADQ65637:ADQ65638 ANM65637:ANM65638 AXI65637:AXI65638 BHE65637:BHE65638 BRA65637:BRA65638 CAW65637:CAW65638 CKS65637:CKS65638 CUO65637:CUO65638 DEK65637:DEK65638 DOG65637:DOG65638 DYC65637:DYC65638 EHY65637:EHY65638 ERU65637:ERU65638 FBQ65637:FBQ65638 FLM65637:FLM65638 FVI65637:FVI65638 GFE65637:GFE65638 GPA65637:GPA65638 GYW65637:GYW65638 HIS65637:HIS65638 HSO65637:HSO65638 ICK65637:ICK65638 IMG65637:IMG65638 IWC65637:IWC65638 JFY65637:JFY65638 JPU65637:JPU65638 JZQ65637:JZQ65638 KJM65637:KJM65638 KTI65637:KTI65638 LDE65637:LDE65638 LNA65637:LNA65638 LWW65637:LWW65638 MGS65637:MGS65638 MQO65637:MQO65638 NAK65637:NAK65638 NKG65637:NKG65638 NUC65637:NUC65638 ODY65637:ODY65638 ONU65637:ONU65638 OXQ65637:OXQ65638 PHM65637:PHM65638 PRI65637:PRI65638 QBE65637:QBE65638 QLA65637:QLA65638 QUW65637:QUW65638 RES65637:RES65638 ROO65637:ROO65638 RYK65637:RYK65638 SIG65637:SIG65638 SSC65637:SSC65638 TBY65637:TBY65638 TLU65637:TLU65638 TVQ65637:TVQ65638 UFM65637:UFM65638 UPI65637:UPI65638 UZE65637:UZE65638 VJA65637:VJA65638 VSW65637:VSW65638 WCS65637:WCS65638 WMO65637:WMO65638 WWK65637:WWK65638 AC131173:AC131174 JY131173:JY131174 TU131173:TU131174 ADQ131173:ADQ131174 ANM131173:ANM131174 AXI131173:AXI131174 BHE131173:BHE131174 BRA131173:BRA131174 CAW131173:CAW131174 CKS131173:CKS131174 CUO131173:CUO131174 DEK131173:DEK131174 DOG131173:DOG131174 DYC131173:DYC131174 EHY131173:EHY131174 ERU131173:ERU131174 FBQ131173:FBQ131174 FLM131173:FLM131174 FVI131173:FVI131174 GFE131173:GFE131174 GPA131173:GPA131174 GYW131173:GYW131174 HIS131173:HIS131174 HSO131173:HSO131174 ICK131173:ICK131174 IMG131173:IMG131174 IWC131173:IWC131174 JFY131173:JFY131174 JPU131173:JPU131174 JZQ131173:JZQ131174 KJM131173:KJM131174 KTI131173:KTI131174 LDE131173:LDE131174 LNA131173:LNA131174 LWW131173:LWW131174 MGS131173:MGS131174 MQO131173:MQO131174 NAK131173:NAK131174 NKG131173:NKG131174 NUC131173:NUC131174 ODY131173:ODY131174 ONU131173:ONU131174 OXQ131173:OXQ131174 PHM131173:PHM131174 PRI131173:PRI131174 QBE131173:QBE131174 QLA131173:QLA131174 QUW131173:QUW131174 RES131173:RES131174 ROO131173:ROO131174 RYK131173:RYK131174 SIG131173:SIG131174 SSC131173:SSC131174 TBY131173:TBY131174 TLU131173:TLU131174 TVQ131173:TVQ131174 UFM131173:UFM131174 UPI131173:UPI131174 UZE131173:UZE131174 VJA131173:VJA131174 VSW131173:VSW131174 WCS131173:WCS131174 WMO131173:WMO131174 WWK131173:WWK131174 AC196709:AC196710 JY196709:JY196710 TU196709:TU196710 ADQ196709:ADQ196710 ANM196709:ANM196710 AXI196709:AXI196710 BHE196709:BHE196710 BRA196709:BRA196710 CAW196709:CAW196710 CKS196709:CKS196710 CUO196709:CUO196710 DEK196709:DEK196710 DOG196709:DOG196710 DYC196709:DYC196710 EHY196709:EHY196710 ERU196709:ERU196710 FBQ196709:FBQ196710 FLM196709:FLM196710 FVI196709:FVI196710 GFE196709:GFE196710 GPA196709:GPA196710 GYW196709:GYW196710 HIS196709:HIS196710 HSO196709:HSO196710 ICK196709:ICK196710 IMG196709:IMG196710 IWC196709:IWC196710 JFY196709:JFY196710 JPU196709:JPU196710 JZQ196709:JZQ196710 KJM196709:KJM196710 KTI196709:KTI196710 LDE196709:LDE196710 LNA196709:LNA196710 LWW196709:LWW196710 MGS196709:MGS196710 MQO196709:MQO196710 NAK196709:NAK196710 NKG196709:NKG196710 NUC196709:NUC196710 ODY196709:ODY196710 ONU196709:ONU196710 OXQ196709:OXQ196710 PHM196709:PHM196710 PRI196709:PRI196710 QBE196709:QBE196710 QLA196709:QLA196710 QUW196709:QUW196710 RES196709:RES196710 ROO196709:ROO196710 RYK196709:RYK196710 SIG196709:SIG196710 SSC196709:SSC196710 TBY196709:TBY196710 TLU196709:TLU196710 TVQ196709:TVQ196710 UFM196709:UFM196710 UPI196709:UPI196710 UZE196709:UZE196710 VJA196709:VJA196710 VSW196709:VSW196710 WCS196709:WCS196710 WMO196709:WMO196710 WWK196709:WWK196710 AC262245:AC262246 JY262245:JY262246 TU262245:TU262246 ADQ262245:ADQ262246 ANM262245:ANM262246 AXI262245:AXI262246 BHE262245:BHE262246 BRA262245:BRA262246 CAW262245:CAW262246 CKS262245:CKS262246 CUO262245:CUO262246 DEK262245:DEK262246 DOG262245:DOG262246 DYC262245:DYC262246 EHY262245:EHY262246 ERU262245:ERU262246 FBQ262245:FBQ262246 FLM262245:FLM262246 FVI262245:FVI262246 GFE262245:GFE262246 GPA262245:GPA262246 GYW262245:GYW262246 HIS262245:HIS262246 HSO262245:HSO262246 ICK262245:ICK262246 IMG262245:IMG262246 IWC262245:IWC262246 JFY262245:JFY262246 JPU262245:JPU262246 JZQ262245:JZQ262246 KJM262245:KJM262246 KTI262245:KTI262246 LDE262245:LDE262246 LNA262245:LNA262246 LWW262245:LWW262246 MGS262245:MGS262246 MQO262245:MQO262246 NAK262245:NAK262246 NKG262245:NKG262246 NUC262245:NUC262246 ODY262245:ODY262246 ONU262245:ONU262246 OXQ262245:OXQ262246 PHM262245:PHM262246 PRI262245:PRI262246 QBE262245:QBE262246 QLA262245:QLA262246 QUW262245:QUW262246 RES262245:RES262246 ROO262245:ROO262246 RYK262245:RYK262246 SIG262245:SIG262246 SSC262245:SSC262246 TBY262245:TBY262246 TLU262245:TLU262246 TVQ262245:TVQ262246 UFM262245:UFM262246 UPI262245:UPI262246 UZE262245:UZE262246 VJA262245:VJA262246 VSW262245:VSW262246 WCS262245:WCS262246 WMO262245:WMO262246 WWK262245:WWK262246 AC327781:AC327782 JY327781:JY327782 TU327781:TU327782 ADQ327781:ADQ327782 ANM327781:ANM327782 AXI327781:AXI327782 BHE327781:BHE327782 BRA327781:BRA327782 CAW327781:CAW327782 CKS327781:CKS327782 CUO327781:CUO327782 DEK327781:DEK327782 DOG327781:DOG327782 DYC327781:DYC327782 EHY327781:EHY327782 ERU327781:ERU327782 FBQ327781:FBQ327782 FLM327781:FLM327782 FVI327781:FVI327782 GFE327781:GFE327782 GPA327781:GPA327782 GYW327781:GYW327782 HIS327781:HIS327782 HSO327781:HSO327782 ICK327781:ICK327782 IMG327781:IMG327782 IWC327781:IWC327782 JFY327781:JFY327782 JPU327781:JPU327782 JZQ327781:JZQ327782 KJM327781:KJM327782 KTI327781:KTI327782 LDE327781:LDE327782 LNA327781:LNA327782 LWW327781:LWW327782 MGS327781:MGS327782 MQO327781:MQO327782 NAK327781:NAK327782 NKG327781:NKG327782 NUC327781:NUC327782 ODY327781:ODY327782 ONU327781:ONU327782 OXQ327781:OXQ327782 PHM327781:PHM327782 PRI327781:PRI327782 QBE327781:QBE327782 QLA327781:QLA327782 QUW327781:QUW327782 RES327781:RES327782 ROO327781:ROO327782 RYK327781:RYK327782 SIG327781:SIG327782 SSC327781:SSC327782 TBY327781:TBY327782 TLU327781:TLU327782 TVQ327781:TVQ327782 UFM327781:UFM327782 UPI327781:UPI327782 UZE327781:UZE327782 VJA327781:VJA327782 VSW327781:VSW327782 WCS327781:WCS327782 WMO327781:WMO327782 WWK327781:WWK327782 AC393317:AC393318 JY393317:JY393318 TU393317:TU393318 ADQ393317:ADQ393318 ANM393317:ANM393318 AXI393317:AXI393318 BHE393317:BHE393318 BRA393317:BRA393318 CAW393317:CAW393318 CKS393317:CKS393318 CUO393317:CUO393318 DEK393317:DEK393318 DOG393317:DOG393318 DYC393317:DYC393318 EHY393317:EHY393318 ERU393317:ERU393318 FBQ393317:FBQ393318 FLM393317:FLM393318 FVI393317:FVI393318 GFE393317:GFE393318 GPA393317:GPA393318 GYW393317:GYW393318 HIS393317:HIS393318 HSO393317:HSO393318 ICK393317:ICK393318 IMG393317:IMG393318 IWC393317:IWC393318 JFY393317:JFY393318 JPU393317:JPU393318 JZQ393317:JZQ393318 KJM393317:KJM393318 KTI393317:KTI393318 LDE393317:LDE393318 LNA393317:LNA393318 LWW393317:LWW393318 MGS393317:MGS393318 MQO393317:MQO393318 NAK393317:NAK393318 NKG393317:NKG393318 NUC393317:NUC393318 ODY393317:ODY393318 ONU393317:ONU393318 OXQ393317:OXQ393318 PHM393317:PHM393318 PRI393317:PRI393318 QBE393317:QBE393318 QLA393317:QLA393318 QUW393317:QUW393318 RES393317:RES393318 ROO393317:ROO393318 RYK393317:RYK393318 SIG393317:SIG393318 SSC393317:SSC393318 TBY393317:TBY393318 TLU393317:TLU393318 TVQ393317:TVQ393318 UFM393317:UFM393318 UPI393317:UPI393318 UZE393317:UZE393318 VJA393317:VJA393318 VSW393317:VSW393318 WCS393317:WCS393318 WMO393317:WMO393318 WWK393317:WWK393318 AC458853:AC458854 JY458853:JY458854 TU458853:TU458854 ADQ458853:ADQ458854 ANM458853:ANM458854 AXI458853:AXI458854 BHE458853:BHE458854 BRA458853:BRA458854 CAW458853:CAW458854 CKS458853:CKS458854 CUO458853:CUO458854 DEK458853:DEK458854 DOG458853:DOG458854 DYC458853:DYC458854 EHY458853:EHY458854 ERU458853:ERU458854 FBQ458853:FBQ458854 FLM458853:FLM458854 FVI458853:FVI458854 GFE458853:GFE458854 GPA458853:GPA458854 GYW458853:GYW458854 HIS458853:HIS458854 HSO458853:HSO458854 ICK458853:ICK458854 IMG458853:IMG458854 IWC458853:IWC458854 JFY458853:JFY458854 JPU458853:JPU458854 JZQ458853:JZQ458854 KJM458853:KJM458854 KTI458853:KTI458854 LDE458853:LDE458854 LNA458853:LNA458854 LWW458853:LWW458854 MGS458853:MGS458854 MQO458853:MQO458854 NAK458853:NAK458854 NKG458853:NKG458854 NUC458853:NUC458854 ODY458853:ODY458854 ONU458853:ONU458854 OXQ458853:OXQ458854 PHM458853:PHM458854 PRI458853:PRI458854 QBE458853:QBE458854 QLA458853:QLA458854 QUW458853:QUW458854 RES458853:RES458854 ROO458853:ROO458854 RYK458853:RYK458854 SIG458853:SIG458854 SSC458853:SSC458854 TBY458853:TBY458854 TLU458853:TLU458854 TVQ458853:TVQ458854 UFM458853:UFM458854 UPI458853:UPI458854 UZE458853:UZE458854 VJA458853:VJA458854 VSW458853:VSW458854 WCS458853:WCS458854 WMO458853:WMO458854 WWK458853:WWK458854 AC524389:AC524390 JY524389:JY524390 TU524389:TU524390 ADQ524389:ADQ524390 ANM524389:ANM524390 AXI524389:AXI524390 BHE524389:BHE524390 BRA524389:BRA524390 CAW524389:CAW524390 CKS524389:CKS524390 CUO524389:CUO524390 DEK524389:DEK524390 DOG524389:DOG524390 DYC524389:DYC524390 EHY524389:EHY524390 ERU524389:ERU524390 FBQ524389:FBQ524390 FLM524389:FLM524390 FVI524389:FVI524390 GFE524389:GFE524390 GPA524389:GPA524390 GYW524389:GYW524390 HIS524389:HIS524390 HSO524389:HSO524390 ICK524389:ICK524390 IMG524389:IMG524390 IWC524389:IWC524390 JFY524389:JFY524390 JPU524389:JPU524390 JZQ524389:JZQ524390 KJM524389:KJM524390 KTI524389:KTI524390 LDE524389:LDE524390 LNA524389:LNA524390 LWW524389:LWW524390 MGS524389:MGS524390 MQO524389:MQO524390 NAK524389:NAK524390 NKG524389:NKG524390 NUC524389:NUC524390 ODY524389:ODY524390 ONU524389:ONU524390 OXQ524389:OXQ524390 PHM524389:PHM524390 PRI524389:PRI524390 QBE524389:QBE524390 QLA524389:QLA524390 QUW524389:QUW524390 RES524389:RES524390 ROO524389:ROO524390 RYK524389:RYK524390 SIG524389:SIG524390 SSC524389:SSC524390 TBY524389:TBY524390 TLU524389:TLU524390 TVQ524389:TVQ524390 UFM524389:UFM524390 UPI524389:UPI524390 UZE524389:UZE524390 VJA524389:VJA524390 VSW524389:VSW524390 WCS524389:WCS524390 WMO524389:WMO524390 WWK524389:WWK524390 AC589925:AC589926 JY589925:JY589926 TU589925:TU589926 ADQ589925:ADQ589926 ANM589925:ANM589926 AXI589925:AXI589926 BHE589925:BHE589926 BRA589925:BRA589926 CAW589925:CAW589926 CKS589925:CKS589926 CUO589925:CUO589926 DEK589925:DEK589926 DOG589925:DOG589926 DYC589925:DYC589926 EHY589925:EHY589926 ERU589925:ERU589926 FBQ589925:FBQ589926 FLM589925:FLM589926 FVI589925:FVI589926 GFE589925:GFE589926 GPA589925:GPA589926 GYW589925:GYW589926 HIS589925:HIS589926 HSO589925:HSO589926 ICK589925:ICK589926 IMG589925:IMG589926 IWC589925:IWC589926 JFY589925:JFY589926 JPU589925:JPU589926 JZQ589925:JZQ589926 KJM589925:KJM589926 KTI589925:KTI589926 LDE589925:LDE589926 LNA589925:LNA589926 LWW589925:LWW589926 MGS589925:MGS589926 MQO589925:MQO589926 NAK589925:NAK589926 NKG589925:NKG589926 NUC589925:NUC589926 ODY589925:ODY589926 ONU589925:ONU589926 OXQ589925:OXQ589926 PHM589925:PHM589926 PRI589925:PRI589926 QBE589925:QBE589926 QLA589925:QLA589926 QUW589925:QUW589926 RES589925:RES589926 ROO589925:ROO589926 RYK589925:RYK589926 SIG589925:SIG589926 SSC589925:SSC589926 TBY589925:TBY589926 TLU589925:TLU589926 TVQ589925:TVQ589926 UFM589925:UFM589926 UPI589925:UPI589926 UZE589925:UZE589926 VJA589925:VJA589926 VSW589925:VSW589926 WCS589925:WCS589926 WMO589925:WMO589926 WWK589925:WWK589926 AC655461:AC655462 JY655461:JY655462 TU655461:TU655462 ADQ655461:ADQ655462 ANM655461:ANM655462 AXI655461:AXI655462 BHE655461:BHE655462 BRA655461:BRA655462 CAW655461:CAW655462 CKS655461:CKS655462 CUO655461:CUO655462 DEK655461:DEK655462 DOG655461:DOG655462 DYC655461:DYC655462 EHY655461:EHY655462 ERU655461:ERU655462 FBQ655461:FBQ655462 FLM655461:FLM655462 FVI655461:FVI655462 GFE655461:GFE655462 GPA655461:GPA655462 GYW655461:GYW655462 HIS655461:HIS655462 HSO655461:HSO655462 ICK655461:ICK655462 IMG655461:IMG655462 IWC655461:IWC655462 JFY655461:JFY655462 JPU655461:JPU655462 JZQ655461:JZQ655462 KJM655461:KJM655462 KTI655461:KTI655462 LDE655461:LDE655462 LNA655461:LNA655462 LWW655461:LWW655462 MGS655461:MGS655462 MQO655461:MQO655462 NAK655461:NAK655462 NKG655461:NKG655462 NUC655461:NUC655462 ODY655461:ODY655462 ONU655461:ONU655462 OXQ655461:OXQ655462 PHM655461:PHM655462 PRI655461:PRI655462 QBE655461:QBE655462 QLA655461:QLA655462 QUW655461:QUW655462 RES655461:RES655462 ROO655461:ROO655462 RYK655461:RYK655462 SIG655461:SIG655462 SSC655461:SSC655462 TBY655461:TBY655462 TLU655461:TLU655462 TVQ655461:TVQ655462 UFM655461:UFM655462 UPI655461:UPI655462 UZE655461:UZE655462 VJA655461:VJA655462 VSW655461:VSW655462 WCS655461:WCS655462 WMO655461:WMO655462 WWK655461:WWK655462 AC720997:AC720998 JY720997:JY720998 TU720997:TU720998 ADQ720997:ADQ720998 ANM720997:ANM720998 AXI720997:AXI720998 BHE720997:BHE720998 BRA720997:BRA720998 CAW720997:CAW720998 CKS720997:CKS720998 CUO720997:CUO720998 DEK720997:DEK720998 DOG720997:DOG720998 DYC720997:DYC720998 EHY720997:EHY720998 ERU720997:ERU720998 FBQ720997:FBQ720998 FLM720997:FLM720998 FVI720997:FVI720998 GFE720997:GFE720998 GPA720997:GPA720998 GYW720997:GYW720998 HIS720997:HIS720998 HSO720997:HSO720998 ICK720997:ICK720998 IMG720997:IMG720998 IWC720997:IWC720998 JFY720997:JFY720998 JPU720997:JPU720998 JZQ720997:JZQ720998 KJM720997:KJM720998 KTI720997:KTI720998 LDE720997:LDE720998 LNA720997:LNA720998 LWW720997:LWW720998 MGS720997:MGS720998 MQO720997:MQO720998 NAK720997:NAK720998 NKG720997:NKG720998 NUC720997:NUC720998 ODY720997:ODY720998 ONU720997:ONU720998 OXQ720997:OXQ720998 PHM720997:PHM720998 PRI720997:PRI720998 QBE720997:QBE720998 QLA720997:QLA720998 QUW720997:QUW720998 RES720997:RES720998 ROO720997:ROO720998 RYK720997:RYK720998 SIG720997:SIG720998 SSC720997:SSC720998 TBY720997:TBY720998 TLU720997:TLU720998 TVQ720997:TVQ720998 UFM720997:UFM720998 UPI720997:UPI720998 UZE720997:UZE720998 VJA720997:VJA720998 VSW720997:VSW720998 WCS720997:WCS720998 WMO720997:WMO720998 WWK720997:WWK720998 AC786533:AC786534 JY786533:JY786534 TU786533:TU786534 ADQ786533:ADQ786534 ANM786533:ANM786534 AXI786533:AXI786534 BHE786533:BHE786534 BRA786533:BRA786534 CAW786533:CAW786534 CKS786533:CKS786534 CUO786533:CUO786534 DEK786533:DEK786534 DOG786533:DOG786534 DYC786533:DYC786534 EHY786533:EHY786534 ERU786533:ERU786534 FBQ786533:FBQ786534 FLM786533:FLM786534 FVI786533:FVI786534 GFE786533:GFE786534 GPA786533:GPA786534 GYW786533:GYW786534 HIS786533:HIS786534 HSO786533:HSO786534 ICK786533:ICK786534 IMG786533:IMG786534 IWC786533:IWC786534 JFY786533:JFY786534 JPU786533:JPU786534 JZQ786533:JZQ786534 KJM786533:KJM786534 KTI786533:KTI786534 LDE786533:LDE786534 LNA786533:LNA786534 LWW786533:LWW786534 MGS786533:MGS786534 MQO786533:MQO786534 NAK786533:NAK786534 NKG786533:NKG786534 NUC786533:NUC786534 ODY786533:ODY786534 ONU786533:ONU786534 OXQ786533:OXQ786534 PHM786533:PHM786534 PRI786533:PRI786534 QBE786533:QBE786534 QLA786533:QLA786534 QUW786533:QUW786534 RES786533:RES786534 ROO786533:ROO786534 RYK786533:RYK786534 SIG786533:SIG786534 SSC786533:SSC786534 TBY786533:TBY786534 TLU786533:TLU786534 TVQ786533:TVQ786534 UFM786533:UFM786534 UPI786533:UPI786534 UZE786533:UZE786534 VJA786533:VJA786534 VSW786533:VSW786534 WCS786533:WCS786534 WMO786533:WMO786534 WWK786533:WWK786534 AC852069:AC852070 JY852069:JY852070 TU852069:TU852070 ADQ852069:ADQ852070 ANM852069:ANM852070 AXI852069:AXI852070 BHE852069:BHE852070 BRA852069:BRA852070 CAW852069:CAW852070 CKS852069:CKS852070 CUO852069:CUO852070 DEK852069:DEK852070 DOG852069:DOG852070 DYC852069:DYC852070 EHY852069:EHY852070 ERU852069:ERU852070 FBQ852069:FBQ852070 FLM852069:FLM852070 FVI852069:FVI852070 GFE852069:GFE852070 GPA852069:GPA852070 GYW852069:GYW852070 HIS852069:HIS852070 HSO852069:HSO852070 ICK852069:ICK852070 IMG852069:IMG852070 IWC852069:IWC852070 JFY852069:JFY852070 JPU852069:JPU852070 JZQ852069:JZQ852070 KJM852069:KJM852070 KTI852069:KTI852070 LDE852069:LDE852070 LNA852069:LNA852070 LWW852069:LWW852070 MGS852069:MGS852070 MQO852069:MQO852070 NAK852069:NAK852070 NKG852069:NKG852070 NUC852069:NUC852070 ODY852069:ODY852070 ONU852069:ONU852070 OXQ852069:OXQ852070 PHM852069:PHM852070 PRI852069:PRI852070 QBE852069:QBE852070 QLA852069:QLA852070 QUW852069:QUW852070 RES852069:RES852070 ROO852069:ROO852070 RYK852069:RYK852070 SIG852069:SIG852070 SSC852069:SSC852070 TBY852069:TBY852070 TLU852069:TLU852070 TVQ852069:TVQ852070 UFM852069:UFM852070 UPI852069:UPI852070 UZE852069:UZE852070 VJA852069:VJA852070 VSW852069:VSW852070 WCS852069:WCS852070 WMO852069:WMO852070 WWK852069:WWK852070 AC917605:AC917606 JY917605:JY917606 TU917605:TU917606 ADQ917605:ADQ917606 ANM917605:ANM917606 AXI917605:AXI917606 BHE917605:BHE917606 BRA917605:BRA917606 CAW917605:CAW917606 CKS917605:CKS917606 CUO917605:CUO917606 DEK917605:DEK917606 DOG917605:DOG917606 DYC917605:DYC917606 EHY917605:EHY917606 ERU917605:ERU917606 FBQ917605:FBQ917606 FLM917605:FLM917606 FVI917605:FVI917606 GFE917605:GFE917606 GPA917605:GPA917606 GYW917605:GYW917606 HIS917605:HIS917606 HSO917605:HSO917606 ICK917605:ICK917606 IMG917605:IMG917606 IWC917605:IWC917606 JFY917605:JFY917606 JPU917605:JPU917606 JZQ917605:JZQ917606 KJM917605:KJM917606 KTI917605:KTI917606 LDE917605:LDE917606 LNA917605:LNA917606 LWW917605:LWW917606 MGS917605:MGS917606 MQO917605:MQO917606 NAK917605:NAK917606 NKG917605:NKG917606 NUC917605:NUC917606 ODY917605:ODY917606 ONU917605:ONU917606 OXQ917605:OXQ917606 PHM917605:PHM917606 PRI917605:PRI917606 QBE917605:QBE917606 QLA917605:QLA917606 QUW917605:QUW917606 RES917605:RES917606 ROO917605:ROO917606 RYK917605:RYK917606 SIG917605:SIG917606 SSC917605:SSC917606 TBY917605:TBY917606 TLU917605:TLU917606 TVQ917605:TVQ917606 UFM917605:UFM917606 UPI917605:UPI917606 UZE917605:UZE917606 VJA917605:VJA917606 VSW917605:VSW917606 WCS917605:WCS917606 WMO917605:WMO917606 WWK917605:WWK917606 AC983141:AC983142 JY983141:JY983142 TU983141:TU983142 ADQ983141:ADQ983142 ANM983141:ANM983142 AXI983141:AXI983142 BHE983141:BHE983142 BRA983141:BRA983142 CAW983141:CAW983142 CKS983141:CKS983142 CUO983141:CUO983142 DEK983141:DEK983142 DOG983141:DOG983142 DYC983141:DYC983142 EHY983141:EHY983142 ERU983141:ERU983142 FBQ983141:FBQ983142 FLM983141:FLM983142 FVI983141:FVI983142 GFE983141:GFE983142 GPA983141:GPA983142 GYW983141:GYW983142 HIS983141:HIS983142 HSO983141:HSO983142 ICK983141:ICK983142 IMG983141:IMG983142 IWC983141:IWC983142 JFY983141:JFY983142 JPU983141:JPU983142 JZQ983141:JZQ983142 KJM983141:KJM983142 KTI983141:KTI983142 LDE983141:LDE983142 LNA983141:LNA983142 LWW983141:LWW983142 MGS983141:MGS983142 MQO983141:MQO983142 NAK983141:NAK983142 NKG983141:NKG983142 NUC983141:NUC983142 ODY983141:ODY983142 ONU983141:ONU983142 OXQ983141:OXQ983142 PHM983141:PHM983142 PRI983141:PRI983142 QBE983141:QBE983142 QLA983141:QLA983142 QUW983141:QUW983142 RES983141:RES983142 ROO983141:ROO983142 RYK983141:RYK983142 SIG983141:SIG983142 SSC983141:SSC983142 TBY983141:TBY983142 TLU983141:TLU983142 TVQ983141:TVQ983142 UFM983141:UFM983142 UPI983141:UPI983142 UZE983141:UZE983142 VJA983141:VJA983142 VSW983141:VSW983142 WCS983141:WCS983142 WMO983141:WMO983142 WWK983141:WWK983142 AE101:AE102 KA101:KA102 TW101:TW102 ADS101:ADS102 ANO101:ANO102 AXK101:AXK102 BHG101:BHG102 BRC101:BRC102 CAY101:CAY102 CKU101:CKU102 CUQ101:CUQ102 DEM101:DEM102 DOI101:DOI102 DYE101:DYE102 EIA101:EIA102 ERW101:ERW102 FBS101:FBS102 FLO101:FLO102 FVK101:FVK102 GFG101:GFG102 GPC101:GPC102 GYY101:GYY102 HIU101:HIU102 HSQ101:HSQ102 ICM101:ICM102 IMI101:IMI102 IWE101:IWE102 JGA101:JGA102 JPW101:JPW102 JZS101:JZS102 KJO101:KJO102 KTK101:KTK102 LDG101:LDG102 LNC101:LNC102 LWY101:LWY102 MGU101:MGU102 MQQ101:MQQ102 NAM101:NAM102 NKI101:NKI102 NUE101:NUE102 OEA101:OEA102 ONW101:ONW102 OXS101:OXS102 PHO101:PHO102 PRK101:PRK102 QBG101:QBG102 QLC101:QLC102 QUY101:QUY102 REU101:REU102 ROQ101:ROQ102 RYM101:RYM102 SII101:SII102 SSE101:SSE102 TCA101:TCA102 TLW101:TLW102 TVS101:TVS102 UFO101:UFO102 UPK101:UPK102 UZG101:UZG102 VJC101:VJC102 VSY101:VSY102 WCU101:WCU102 WMQ101:WMQ102 WWM101:WWM102 AE65637:AE65638 KA65637:KA65638 TW65637:TW65638 ADS65637:ADS65638 ANO65637:ANO65638 AXK65637:AXK65638 BHG65637:BHG65638 BRC65637:BRC65638 CAY65637:CAY65638 CKU65637:CKU65638 CUQ65637:CUQ65638 DEM65637:DEM65638 DOI65637:DOI65638 DYE65637:DYE65638 EIA65637:EIA65638 ERW65637:ERW65638 FBS65637:FBS65638 FLO65637:FLO65638 FVK65637:FVK65638 GFG65637:GFG65638 GPC65637:GPC65638 GYY65637:GYY65638 HIU65637:HIU65638 HSQ65637:HSQ65638 ICM65637:ICM65638 IMI65637:IMI65638 IWE65637:IWE65638 JGA65637:JGA65638 JPW65637:JPW65638 JZS65637:JZS65638 KJO65637:KJO65638 KTK65637:KTK65638 LDG65637:LDG65638 LNC65637:LNC65638 LWY65637:LWY65638 MGU65637:MGU65638 MQQ65637:MQQ65638 NAM65637:NAM65638 NKI65637:NKI65638 NUE65637:NUE65638 OEA65637:OEA65638 ONW65637:ONW65638 OXS65637:OXS65638 PHO65637:PHO65638 PRK65637:PRK65638 QBG65637:QBG65638 QLC65637:QLC65638 QUY65637:QUY65638 REU65637:REU65638 ROQ65637:ROQ65638 RYM65637:RYM65638 SII65637:SII65638 SSE65637:SSE65638 TCA65637:TCA65638 TLW65637:TLW65638 TVS65637:TVS65638 UFO65637:UFO65638 UPK65637:UPK65638 UZG65637:UZG65638 VJC65637:VJC65638 VSY65637:VSY65638 WCU65637:WCU65638 WMQ65637:WMQ65638 WWM65637:WWM65638 AE131173:AE131174 KA131173:KA131174 TW131173:TW131174 ADS131173:ADS131174 ANO131173:ANO131174 AXK131173:AXK131174 BHG131173:BHG131174 BRC131173:BRC131174 CAY131173:CAY131174 CKU131173:CKU131174 CUQ131173:CUQ131174 DEM131173:DEM131174 DOI131173:DOI131174 DYE131173:DYE131174 EIA131173:EIA131174 ERW131173:ERW131174 FBS131173:FBS131174 FLO131173:FLO131174 FVK131173:FVK131174 GFG131173:GFG131174 GPC131173:GPC131174 GYY131173:GYY131174 HIU131173:HIU131174 HSQ131173:HSQ131174 ICM131173:ICM131174 IMI131173:IMI131174 IWE131173:IWE131174 JGA131173:JGA131174 JPW131173:JPW131174 JZS131173:JZS131174 KJO131173:KJO131174 KTK131173:KTK131174 LDG131173:LDG131174 LNC131173:LNC131174 LWY131173:LWY131174 MGU131173:MGU131174 MQQ131173:MQQ131174 NAM131173:NAM131174 NKI131173:NKI131174 NUE131173:NUE131174 OEA131173:OEA131174 ONW131173:ONW131174 OXS131173:OXS131174 PHO131173:PHO131174 PRK131173:PRK131174 QBG131173:QBG131174 QLC131173:QLC131174 QUY131173:QUY131174 REU131173:REU131174 ROQ131173:ROQ131174 RYM131173:RYM131174 SII131173:SII131174 SSE131173:SSE131174 TCA131173:TCA131174 TLW131173:TLW131174 TVS131173:TVS131174 UFO131173:UFO131174 UPK131173:UPK131174 UZG131173:UZG131174 VJC131173:VJC131174 VSY131173:VSY131174 WCU131173:WCU131174 WMQ131173:WMQ131174 WWM131173:WWM131174 AE196709:AE196710 KA196709:KA196710 TW196709:TW196710 ADS196709:ADS196710 ANO196709:ANO196710 AXK196709:AXK196710 BHG196709:BHG196710 BRC196709:BRC196710 CAY196709:CAY196710 CKU196709:CKU196710 CUQ196709:CUQ196710 DEM196709:DEM196710 DOI196709:DOI196710 DYE196709:DYE196710 EIA196709:EIA196710 ERW196709:ERW196710 FBS196709:FBS196710 FLO196709:FLO196710 FVK196709:FVK196710 GFG196709:GFG196710 GPC196709:GPC196710 GYY196709:GYY196710 HIU196709:HIU196710 HSQ196709:HSQ196710 ICM196709:ICM196710 IMI196709:IMI196710 IWE196709:IWE196710 JGA196709:JGA196710 JPW196709:JPW196710 JZS196709:JZS196710 KJO196709:KJO196710 KTK196709:KTK196710 LDG196709:LDG196710 LNC196709:LNC196710 LWY196709:LWY196710 MGU196709:MGU196710 MQQ196709:MQQ196710 NAM196709:NAM196710 NKI196709:NKI196710 NUE196709:NUE196710 OEA196709:OEA196710 ONW196709:ONW196710 OXS196709:OXS196710 PHO196709:PHO196710 PRK196709:PRK196710 QBG196709:QBG196710 QLC196709:QLC196710 QUY196709:QUY196710 REU196709:REU196710 ROQ196709:ROQ196710 RYM196709:RYM196710 SII196709:SII196710 SSE196709:SSE196710 TCA196709:TCA196710 TLW196709:TLW196710 TVS196709:TVS196710 UFO196709:UFO196710 UPK196709:UPK196710 UZG196709:UZG196710 VJC196709:VJC196710 VSY196709:VSY196710 WCU196709:WCU196710 WMQ196709:WMQ196710 WWM196709:WWM196710 AE262245:AE262246 KA262245:KA262246 TW262245:TW262246 ADS262245:ADS262246 ANO262245:ANO262246 AXK262245:AXK262246 BHG262245:BHG262246 BRC262245:BRC262246 CAY262245:CAY262246 CKU262245:CKU262246 CUQ262245:CUQ262246 DEM262245:DEM262246 DOI262245:DOI262246 DYE262245:DYE262246 EIA262245:EIA262246 ERW262245:ERW262246 FBS262245:FBS262246 FLO262245:FLO262246 FVK262245:FVK262246 GFG262245:GFG262246 GPC262245:GPC262246 GYY262245:GYY262246 HIU262245:HIU262246 HSQ262245:HSQ262246 ICM262245:ICM262246 IMI262245:IMI262246 IWE262245:IWE262246 JGA262245:JGA262246 JPW262245:JPW262246 JZS262245:JZS262246 KJO262245:KJO262246 KTK262245:KTK262246 LDG262245:LDG262246 LNC262245:LNC262246 LWY262245:LWY262246 MGU262245:MGU262246 MQQ262245:MQQ262246 NAM262245:NAM262246 NKI262245:NKI262246 NUE262245:NUE262246 OEA262245:OEA262246 ONW262245:ONW262246 OXS262245:OXS262246 PHO262245:PHO262246 PRK262245:PRK262246 QBG262245:QBG262246 QLC262245:QLC262246 QUY262245:QUY262246 REU262245:REU262246 ROQ262245:ROQ262246 RYM262245:RYM262246 SII262245:SII262246 SSE262245:SSE262246 TCA262245:TCA262246 TLW262245:TLW262246 TVS262245:TVS262246 UFO262245:UFO262246 UPK262245:UPK262246 UZG262245:UZG262246 VJC262245:VJC262246 VSY262245:VSY262246 WCU262245:WCU262246 WMQ262245:WMQ262246 WWM262245:WWM262246 AE327781:AE327782 KA327781:KA327782 TW327781:TW327782 ADS327781:ADS327782 ANO327781:ANO327782 AXK327781:AXK327782 BHG327781:BHG327782 BRC327781:BRC327782 CAY327781:CAY327782 CKU327781:CKU327782 CUQ327781:CUQ327782 DEM327781:DEM327782 DOI327781:DOI327782 DYE327781:DYE327782 EIA327781:EIA327782 ERW327781:ERW327782 FBS327781:FBS327782 FLO327781:FLO327782 FVK327781:FVK327782 GFG327781:GFG327782 GPC327781:GPC327782 GYY327781:GYY327782 HIU327781:HIU327782 HSQ327781:HSQ327782 ICM327781:ICM327782 IMI327781:IMI327782 IWE327781:IWE327782 JGA327781:JGA327782 JPW327781:JPW327782 JZS327781:JZS327782 KJO327781:KJO327782 KTK327781:KTK327782 LDG327781:LDG327782 LNC327781:LNC327782 LWY327781:LWY327782 MGU327781:MGU327782 MQQ327781:MQQ327782 NAM327781:NAM327782 NKI327781:NKI327782 NUE327781:NUE327782 OEA327781:OEA327782 ONW327781:ONW327782 OXS327781:OXS327782 PHO327781:PHO327782 PRK327781:PRK327782 QBG327781:QBG327782 QLC327781:QLC327782 QUY327781:QUY327782 REU327781:REU327782 ROQ327781:ROQ327782 RYM327781:RYM327782 SII327781:SII327782 SSE327781:SSE327782 TCA327781:TCA327782 TLW327781:TLW327782 TVS327781:TVS327782 UFO327781:UFO327782 UPK327781:UPK327782 UZG327781:UZG327782 VJC327781:VJC327782 VSY327781:VSY327782 WCU327781:WCU327782 WMQ327781:WMQ327782 WWM327781:WWM327782 AE393317:AE393318 KA393317:KA393318 TW393317:TW393318 ADS393317:ADS393318 ANO393317:ANO393318 AXK393317:AXK393318 BHG393317:BHG393318 BRC393317:BRC393318 CAY393317:CAY393318 CKU393317:CKU393318 CUQ393317:CUQ393318 DEM393317:DEM393318 DOI393317:DOI393318 DYE393317:DYE393318 EIA393317:EIA393318 ERW393317:ERW393318 FBS393317:FBS393318 FLO393317:FLO393318 FVK393317:FVK393318 GFG393317:GFG393318 GPC393317:GPC393318 GYY393317:GYY393318 HIU393317:HIU393318 HSQ393317:HSQ393318 ICM393317:ICM393318 IMI393317:IMI393318 IWE393317:IWE393318 JGA393317:JGA393318 JPW393317:JPW393318 JZS393317:JZS393318 KJO393317:KJO393318 KTK393317:KTK393318 LDG393317:LDG393318 LNC393317:LNC393318 LWY393317:LWY393318 MGU393317:MGU393318 MQQ393317:MQQ393318 NAM393317:NAM393318 NKI393317:NKI393318 NUE393317:NUE393318 OEA393317:OEA393318 ONW393317:ONW393318 OXS393317:OXS393318 PHO393317:PHO393318 PRK393317:PRK393318 QBG393317:QBG393318 QLC393317:QLC393318 QUY393317:QUY393318 REU393317:REU393318 ROQ393317:ROQ393318 RYM393317:RYM393318 SII393317:SII393318 SSE393317:SSE393318 TCA393317:TCA393318 TLW393317:TLW393318 TVS393317:TVS393318 UFO393317:UFO393318 UPK393317:UPK393318 UZG393317:UZG393318 VJC393317:VJC393318 VSY393317:VSY393318 WCU393317:WCU393318 WMQ393317:WMQ393318 WWM393317:WWM393318 AE458853:AE458854 KA458853:KA458854 TW458853:TW458854 ADS458853:ADS458854 ANO458853:ANO458854 AXK458853:AXK458854 BHG458853:BHG458854 BRC458853:BRC458854 CAY458853:CAY458854 CKU458853:CKU458854 CUQ458853:CUQ458854 DEM458853:DEM458854 DOI458853:DOI458854 DYE458853:DYE458854 EIA458853:EIA458854 ERW458853:ERW458854 FBS458853:FBS458854 FLO458853:FLO458854 FVK458853:FVK458854 GFG458853:GFG458854 GPC458853:GPC458854 GYY458853:GYY458854 HIU458853:HIU458854 HSQ458853:HSQ458854 ICM458853:ICM458854 IMI458853:IMI458854 IWE458853:IWE458854 JGA458853:JGA458854 JPW458853:JPW458854 JZS458853:JZS458854 KJO458853:KJO458854 KTK458853:KTK458854 LDG458853:LDG458854 LNC458853:LNC458854 LWY458853:LWY458854 MGU458853:MGU458854 MQQ458853:MQQ458854 NAM458853:NAM458854 NKI458853:NKI458854 NUE458853:NUE458854 OEA458853:OEA458854 ONW458853:ONW458854 OXS458853:OXS458854 PHO458853:PHO458854 PRK458853:PRK458854 QBG458853:QBG458854 QLC458853:QLC458854 QUY458853:QUY458854 REU458853:REU458854 ROQ458853:ROQ458854 RYM458853:RYM458854 SII458853:SII458854 SSE458853:SSE458854 TCA458853:TCA458854 TLW458853:TLW458854 TVS458853:TVS458854 UFO458853:UFO458854 UPK458853:UPK458854 UZG458853:UZG458854 VJC458853:VJC458854 VSY458853:VSY458854 WCU458853:WCU458854 WMQ458853:WMQ458854 WWM458853:WWM458854 AE524389:AE524390 KA524389:KA524390 TW524389:TW524390 ADS524389:ADS524390 ANO524389:ANO524390 AXK524389:AXK524390 BHG524389:BHG524390 BRC524389:BRC524390 CAY524389:CAY524390 CKU524389:CKU524390 CUQ524389:CUQ524390 DEM524389:DEM524390 DOI524389:DOI524390 DYE524389:DYE524390 EIA524389:EIA524390 ERW524389:ERW524390 FBS524389:FBS524390 FLO524389:FLO524390 FVK524389:FVK524390 GFG524389:GFG524390 GPC524389:GPC524390 GYY524389:GYY524390 HIU524389:HIU524390 HSQ524389:HSQ524390 ICM524389:ICM524390 IMI524389:IMI524390 IWE524389:IWE524390 JGA524389:JGA524390 JPW524389:JPW524390 JZS524389:JZS524390 KJO524389:KJO524390 KTK524389:KTK524390 LDG524389:LDG524390 LNC524389:LNC524390 LWY524389:LWY524390 MGU524389:MGU524390 MQQ524389:MQQ524390 NAM524389:NAM524390 NKI524389:NKI524390 NUE524389:NUE524390 OEA524389:OEA524390 ONW524389:ONW524390 OXS524389:OXS524390 PHO524389:PHO524390 PRK524389:PRK524390 QBG524389:QBG524390 QLC524389:QLC524390 QUY524389:QUY524390 REU524389:REU524390 ROQ524389:ROQ524390 RYM524389:RYM524390 SII524389:SII524390 SSE524389:SSE524390 TCA524389:TCA524390 TLW524389:TLW524390 TVS524389:TVS524390 UFO524389:UFO524390 UPK524389:UPK524390 UZG524389:UZG524390 VJC524389:VJC524390 VSY524389:VSY524390 WCU524389:WCU524390 WMQ524389:WMQ524390 WWM524389:WWM524390 AE589925:AE589926 KA589925:KA589926 TW589925:TW589926 ADS589925:ADS589926 ANO589925:ANO589926 AXK589925:AXK589926 BHG589925:BHG589926 BRC589925:BRC589926 CAY589925:CAY589926 CKU589925:CKU589926 CUQ589925:CUQ589926 DEM589925:DEM589926 DOI589925:DOI589926 DYE589925:DYE589926 EIA589925:EIA589926 ERW589925:ERW589926 FBS589925:FBS589926 FLO589925:FLO589926 FVK589925:FVK589926 GFG589925:GFG589926 GPC589925:GPC589926 GYY589925:GYY589926 HIU589925:HIU589926 HSQ589925:HSQ589926 ICM589925:ICM589926 IMI589925:IMI589926 IWE589925:IWE589926 JGA589925:JGA589926 JPW589925:JPW589926 JZS589925:JZS589926 KJO589925:KJO589926 KTK589925:KTK589926 LDG589925:LDG589926 LNC589925:LNC589926 LWY589925:LWY589926 MGU589925:MGU589926 MQQ589925:MQQ589926 NAM589925:NAM589926 NKI589925:NKI589926 NUE589925:NUE589926 OEA589925:OEA589926 ONW589925:ONW589926 OXS589925:OXS589926 PHO589925:PHO589926 PRK589925:PRK589926 QBG589925:QBG589926 QLC589925:QLC589926 QUY589925:QUY589926 REU589925:REU589926 ROQ589925:ROQ589926 RYM589925:RYM589926 SII589925:SII589926 SSE589925:SSE589926 TCA589925:TCA589926 TLW589925:TLW589926 TVS589925:TVS589926 UFO589925:UFO589926 UPK589925:UPK589926 UZG589925:UZG589926 VJC589925:VJC589926 VSY589925:VSY589926 WCU589925:WCU589926 WMQ589925:WMQ589926 WWM589925:WWM589926 AE655461:AE655462 KA655461:KA655462 TW655461:TW655462 ADS655461:ADS655462 ANO655461:ANO655462 AXK655461:AXK655462 BHG655461:BHG655462 BRC655461:BRC655462 CAY655461:CAY655462 CKU655461:CKU655462 CUQ655461:CUQ655462 DEM655461:DEM655462 DOI655461:DOI655462 DYE655461:DYE655462 EIA655461:EIA655462 ERW655461:ERW655462 FBS655461:FBS655462 FLO655461:FLO655462 FVK655461:FVK655462 GFG655461:GFG655462 GPC655461:GPC655462 GYY655461:GYY655462 HIU655461:HIU655462 HSQ655461:HSQ655462 ICM655461:ICM655462 IMI655461:IMI655462 IWE655461:IWE655462 JGA655461:JGA655462 JPW655461:JPW655462 JZS655461:JZS655462 KJO655461:KJO655462 KTK655461:KTK655462 LDG655461:LDG655462 LNC655461:LNC655462 LWY655461:LWY655462 MGU655461:MGU655462 MQQ655461:MQQ655462 NAM655461:NAM655462 NKI655461:NKI655462 NUE655461:NUE655462 OEA655461:OEA655462 ONW655461:ONW655462 OXS655461:OXS655462 PHO655461:PHO655462 PRK655461:PRK655462 QBG655461:QBG655462 QLC655461:QLC655462 QUY655461:QUY655462 REU655461:REU655462 ROQ655461:ROQ655462 RYM655461:RYM655462 SII655461:SII655462 SSE655461:SSE655462 TCA655461:TCA655462 TLW655461:TLW655462 TVS655461:TVS655462 UFO655461:UFO655462 UPK655461:UPK655462 UZG655461:UZG655462 VJC655461:VJC655462 VSY655461:VSY655462 WCU655461:WCU655462 WMQ655461:WMQ655462 WWM655461:WWM655462 AE720997:AE720998 KA720997:KA720998 TW720997:TW720998 ADS720997:ADS720998 ANO720997:ANO720998 AXK720997:AXK720998 BHG720997:BHG720998 BRC720997:BRC720998 CAY720997:CAY720998 CKU720997:CKU720998 CUQ720997:CUQ720998 DEM720997:DEM720998 DOI720997:DOI720998 DYE720997:DYE720998 EIA720997:EIA720998 ERW720997:ERW720998 FBS720997:FBS720998 FLO720997:FLO720998 FVK720997:FVK720998 GFG720997:GFG720998 GPC720997:GPC720998 GYY720997:GYY720998 HIU720997:HIU720998 HSQ720997:HSQ720998 ICM720997:ICM720998 IMI720997:IMI720998 IWE720997:IWE720998 JGA720997:JGA720998 JPW720997:JPW720998 JZS720997:JZS720998 KJO720997:KJO720998 KTK720997:KTK720998 LDG720997:LDG720998 LNC720997:LNC720998 LWY720997:LWY720998 MGU720997:MGU720998 MQQ720997:MQQ720998 NAM720997:NAM720998 NKI720997:NKI720998 NUE720997:NUE720998 OEA720997:OEA720998 ONW720997:ONW720998 OXS720997:OXS720998 PHO720997:PHO720998 PRK720997:PRK720998 QBG720997:QBG720998 QLC720997:QLC720998 QUY720997:QUY720998 REU720997:REU720998 ROQ720997:ROQ720998 RYM720997:RYM720998 SII720997:SII720998 SSE720997:SSE720998 TCA720997:TCA720998 TLW720997:TLW720998 TVS720997:TVS720998 UFO720997:UFO720998 UPK720997:UPK720998 UZG720997:UZG720998 VJC720997:VJC720998 VSY720997:VSY720998 WCU720997:WCU720998 WMQ720997:WMQ720998 WWM720997:WWM720998 AE786533:AE786534 KA786533:KA786534 TW786533:TW786534 ADS786533:ADS786534 ANO786533:ANO786534 AXK786533:AXK786534 BHG786533:BHG786534 BRC786533:BRC786534 CAY786533:CAY786534 CKU786533:CKU786534 CUQ786533:CUQ786534 DEM786533:DEM786534 DOI786533:DOI786534 DYE786533:DYE786534 EIA786533:EIA786534 ERW786533:ERW786534 FBS786533:FBS786534 FLO786533:FLO786534 FVK786533:FVK786534 GFG786533:GFG786534 GPC786533:GPC786534 GYY786533:GYY786534 HIU786533:HIU786534 HSQ786533:HSQ786534 ICM786533:ICM786534 IMI786533:IMI786534 IWE786533:IWE786534 JGA786533:JGA786534 JPW786533:JPW786534 JZS786533:JZS786534 KJO786533:KJO786534 KTK786533:KTK786534 LDG786533:LDG786534 LNC786533:LNC786534 LWY786533:LWY786534 MGU786533:MGU786534 MQQ786533:MQQ786534 NAM786533:NAM786534 NKI786533:NKI786534 NUE786533:NUE786534 OEA786533:OEA786534 ONW786533:ONW786534 OXS786533:OXS786534 PHO786533:PHO786534 PRK786533:PRK786534 QBG786533:QBG786534 QLC786533:QLC786534 QUY786533:QUY786534 REU786533:REU786534 ROQ786533:ROQ786534 RYM786533:RYM786534 SII786533:SII786534 SSE786533:SSE786534 TCA786533:TCA786534 TLW786533:TLW786534 TVS786533:TVS786534 UFO786533:UFO786534 UPK786533:UPK786534 UZG786533:UZG786534 VJC786533:VJC786534 VSY786533:VSY786534 WCU786533:WCU786534 WMQ786533:WMQ786534 WWM786533:WWM786534 AE852069:AE852070 KA852069:KA852070 TW852069:TW852070 ADS852069:ADS852070 ANO852069:ANO852070 AXK852069:AXK852070 BHG852069:BHG852070 BRC852069:BRC852070 CAY852069:CAY852070 CKU852069:CKU852070 CUQ852069:CUQ852070 DEM852069:DEM852070 DOI852069:DOI852070 DYE852069:DYE852070 EIA852069:EIA852070 ERW852069:ERW852070 FBS852069:FBS852070 FLO852069:FLO852070 FVK852069:FVK852070 GFG852069:GFG852070 GPC852069:GPC852070 GYY852069:GYY852070 HIU852069:HIU852070 HSQ852069:HSQ852070 ICM852069:ICM852070 IMI852069:IMI852070 IWE852069:IWE852070 JGA852069:JGA852070 JPW852069:JPW852070 JZS852069:JZS852070 KJO852069:KJO852070 KTK852069:KTK852070 LDG852069:LDG852070 LNC852069:LNC852070 LWY852069:LWY852070 MGU852069:MGU852070 MQQ852069:MQQ852070 NAM852069:NAM852070 NKI852069:NKI852070 NUE852069:NUE852070 OEA852069:OEA852070 ONW852069:ONW852070 OXS852069:OXS852070 PHO852069:PHO852070 PRK852069:PRK852070 QBG852069:QBG852070 QLC852069:QLC852070 QUY852069:QUY852070 REU852069:REU852070 ROQ852069:ROQ852070 RYM852069:RYM852070 SII852069:SII852070 SSE852069:SSE852070 TCA852069:TCA852070 TLW852069:TLW852070 TVS852069:TVS852070 UFO852069:UFO852070 UPK852069:UPK852070 UZG852069:UZG852070 VJC852069:VJC852070 VSY852069:VSY852070 WCU852069:WCU852070 WMQ852069:WMQ852070 WWM852069:WWM852070 AE917605:AE917606 KA917605:KA917606 TW917605:TW917606 ADS917605:ADS917606 ANO917605:ANO917606 AXK917605:AXK917606 BHG917605:BHG917606 BRC917605:BRC917606 CAY917605:CAY917606 CKU917605:CKU917606 CUQ917605:CUQ917606 DEM917605:DEM917606 DOI917605:DOI917606 DYE917605:DYE917606 EIA917605:EIA917606 ERW917605:ERW917606 FBS917605:FBS917606 FLO917605:FLO917606 FVK917605:FVK917606 GFG917605:GFG917606 GPC917605:GPC917606 GYY917605:GYY917606 HIU917605:HIU917606 HSQ917605:HSQ917606 ICM917605:ICM917606 IMI917605:IMI917606 IWE917605:IWE917606 JGA917605:JGA917606 JPW917605:JPW917606 JZS917605:JZS917606 KJO917605:KJO917606 KTK917605:KTK917606 LDG917605:LDG917606 LNC917605:LNC917606 LWY917605:LWY917606 MGU917605:MGU917606 MQQ917605:MQQ917606 NAM917605:NAM917606 NKI917605:NKI917606 NUE917605:NUE917606 OEA917605:OEA917606 ONW917605:ONW917606 OXS917605:OXS917606 PHO917605:PHO917606 PRK917605:PRK917606 QBG917605:QBG917606 QLC917605:QLC917606 QUY917605:QUY917606 REU917605:REU917606 ROQ917605:ROQ917606 RYM917605:RYM917606 SII917605:SII917606 SSE917605:SSE917606 TCA917605:TCA917606 TLW917605:TLW917606 TVS917605:TVS917606 UFO917605:UFO917606 UPK917605:UPK917606 UZG917605:UZG917606 VJC917605:VJC917606 VSY917605:VSY917606 WCU917605:WCU917606 WMQ917605:WMQ917606 WWM917605:WWM917606 AE983141:AE983142 KA983141:KA983142 TW983141:TW983142 ADS983141:ADS983142 ANO983141:ANO983142 AXK983141:AXK983142 BHG983141:BHG983142 BRC983141:BRC983142 CAY983141:CAY983142 CKU983141:CKU983142 CUQ983141:CUQ983142 DEM983141:DEM983142 DOI983141:DOI983142 DYE983141:DYE983142 EIA983141:EIA983142 ERW983141:ERW983142 FBS983141:FBS983142 FLO983141:FLO983142 FVK983141:FVK983142 GFG983141:GFG983142 GPC983141:GPC983142 GYY983141:GYY983142 HIU983141:HIU983142 HSQ983141:HSQ983142 ICM983141:ICM983142 IMI983141:IMI983142 IWE983141:IWE983142 JGA983141:JGA983142 JPW983141:JPW983142 JZS983141:JZS983142 KJO983141:KJO983142 KTK983141:KTK983142 LDG983141:LDG983142 LNC983141:LNC983142 LWY983141:LWY983142 MGU983141:MGU983142 MQQ983141:MQQ983142 NAM983141:NAM983142 NKI983141:NKI983142 NUE983141:NUE983142 OEA983141:OEA983142 ONW983141:ONW983142 OXS983141:OXS983142 PHO983141:PHO983142 PRK983141:PRK983142 QBG983141:QBG983142 QLC983141:QLC983142 QUY983141:QUY983142 REU983141:REU983142 ROQ983141:ROQ983142 RYM983141:RYM983142 SII983141:SII983142 SSE983141:SSE983142 TCA983141:TCA983142 TLW983141:TLW983142 TVS983141:TVS983142 UFO983141:UFO983142 UPK983141:UPK983142 UZG983141:UZG983142 VJC983141:VJC983142 VSY983141:VSY983142 WCU983141:WCU983142 WMQ983141:WMQ983142 WWM983141:WWM983142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pageSetUpPr fitToPage="1"/>
  </sheetPr>
  <dimension ref="A2:Q26"/>
  <sheetViews>
    <sheetView showGridLines="0" view="pageLayout" zoomScale="140" zoomScaleNormal="100" zoomScaleSheetLayoutView="100" zoomScalePageLayoutView="140" workbookViewId="0">
      <selection activeCell="L17" sqref="L17:P17"/>
    </sheetView>
  </sheetViews>
  <sheetFormatPr defaultColWidth="10.28515625" defaultRowHeight="13.5"/>
  <cols>
    <col min="1" max="1" width="17.7109375" style="224" customWidth="1"/>
    <col min="2" max="2" width="38.5703125" style="224" customWidth="1"/>
    <col min="3" max="16" width="7" style="224" customWidth="1"/>
    <col min="17" max="17" width="8.85546875" style="224" customWidth="1"/>
    <col min="18" max="16384" width="10.28515625" style="224"/>
  </cols>
  <sheetData>
    <row r="2" spans="1:17" ht="30" customHeight="1">
      <c r="A2" s="222"/>
      <c r="B2" s="223"/>
      <c r="C2" s="223"/>
      <c r="D2" s="223"/>
      <c r="E2" s="223"/>
      <c r="F2" s="223"/>
      <c r="H2" s="1680" t="s">
        <v>252</v>
      </c>
      <c r="I2" s="1680"/>
      <c r="J2" s="1681"/>
      <c r="K2" s="1681"/>
      <c r="L2" s="1681"/>
      <c r="M2" s="1681"/>
      <c r="N2" s="1681"/>
      <c r="O2" s="1681"/>
      <c r="P2" s="1681"/>
      <c r="Q2" s="225"/>
    </row>
    <row r="3" spans="1:17" ht="20.100000000000001" customHeight="1">
      <c r="A3" s="226" t="s">
        <v>253</v>
      </c>
      <c r="B3" s="226"/>
      <c r="C3" s="226"/>
      <c r="D3" s="226"/>
      <c r="E3" s="226"/>
      <c r="F3" s="225"/>
      <c r="G3" s="225"/>
      <c r="H3" s="225"/>
      <c r="I3" s="225"/>
      <c r="J3" s="225"/>
      <c r="K3" s="225"/>
      <c r="L3" s="225"/>
      <c r="M3" s="225"/>
      <c r="N3" s="225"/>
      <c r="O3" s="225"/>
    </row>
    <row r="4" spans="1:17" ht="6" customHeight="1">
      <c r="A4" s="226"/>
      <c r="B4" s="226"/>
      <c r="C4" s="226"/>
      <c r="D4" s="226"/>
      <c r="E4" s="226"/>
      <c r="F4" s="225"/>
      <c r="G4" s="225"/>
      <c r="H4" s="225"/>
      <c r="I4" s="225"/>
      <c r="J4" s="225"/>
      <c r="K4" s="225"/>
      <c r="L4" s="225"/>
      <c r="M4" s="225"/>
      <c r="N4" s="225"/>
      <c r="O4" s="225"/>
    </row>
    <row r="5" spans="1:17" ht="23.25" customHeight="1">
      <c r="A5" s="227" t="s">
        <v>234</v>
      </c>
      <c r="B5" s="227"/>
      <c r="C5" s="227"/>
      <c r="D5" s="227"/>
      <c r="E5" s="227"/>
      <c r="F5" s="227"/>
      <c r="G5" s="227"/>
      <c r="H5" s="227"/>
      <c r="I5" s="227"/>
      <c r="J5" s="227"/>
      <c r="K5" s="227"/>
      <c r="L5" s="227"/>
      <c r="M5" s="227"/>
      <c r="N5" s="227"/>
      <c r="O5" s="227"/>
      <c r="P5" s="228"/>
      <c r="Q5" s="228"/>
    </row>
    <row r="6" spans="1:17" ht="15" customHeight="1">
      <c r="A6" s="227" t="s">
        <v>235</v>
      </c>
      <c r="B6" s="227"/>
      <c r="C6" s="227"/>
      <c r="D6" s="227"/>
      <c r="E6" s="227"/>
      <c r="F6" s="227"/>
      <c r="G6" s="227"/>
      <c r="H6" s="227"/>
      <c r="I6" s="227"/>
      <c r="J6" s="227"/>
      <c r="K6" s="227"/>
      <c r="L6" s="227"/>
      <c r="M6" s="227"/>
      <c r="N6" s="227"/>
      <c r="O6" s="227"/>
      <c r="P6" s="228"/>
      <c r="Q6" s="228"/>
    </row>
    <row r="7" spans="1:17" ht="15" customHeight="1">
      <c r="A7" s="227" t="s">
        <v>236</v>
      </c>
      <c r="B7" s="227"/>
      <c r="C7" s="227"/>
      <c r="D7" s="227"/>
      <c r="E7" s="227"/>
      <c r="F7" s="227"/>
      <c r="G7" s="227"/>
      <c r="H7" s="227"/>
      <c r="I7" s="227"/>
      <c r="J7" s="227"/>
      <c r="K7" s="227"/>
      <c r="L7" s="227"/>
      <c r="M7" s="227"/>
      <c r="N7" s="227"/>
      <c r="O7" s="227"/>
      <c r="P7" s="228"/>
      <c r="Q7" s="228"/>
    </row>
    <row r="8" spans="1:17" ht="15" customHeight="1">
      <c r="A8" s="227" t="s">
        <v>256</v>
      </c>
      <c r="B8" s="227"/>
      <c r="C8" s="227"/>
      <c r="D8" s="227"/>
      <c r="E8" s="227"/>
      <c r="F8" s="227"/>
      <c r="G8" s="227"/>
      <c r="H8" s="227"/>
      <c r="I8" s="227"/>
      <c r="J8" s="227"/>
      <c r="K8" s="227"/>
      <c r="L8" s="227"/>
      <c r="M8" s="227"/>
      <c r="N8" s="227"/>
      <c r="O8" s="227"/>
      <c r="P8" s="228"/>
      <c r="Q8" s="228"/>
    </row>
    <row r="9" spans="1:17" ht="10.5" customHeight="1" thickBot="1">
      <c r="A9" s="227"/>
      <c r="B9" s="227"/>
      <c r="C9" s="227"/>
      <c r="D9" s="227"/>
      <c r="E9" s="227"/>
      <c r="F9" s="227"/>
      <c r="G9" s="227"/>
      <c r="H9" s="227"/>
      <c r="I9" s="227"/>
      <c r="J9" s="227"/>
      <c r="K9" s="227"/>
      <c r="L9" s="227"/>
      <c r="M9" s="227"/>
      <c r="N9" s="227"/>
      <c r="O9" s="227"/>
      <c r="P9" s="228"/>
      <c r="Q9" s="228"/>
    </row>
    <row r="10" spans="1:17" s="223" customFormat="1" ht="18" customHeight="1">
      <c r="A10" s="1682" t="s">
        <v>254</v>
      </c>
      <c r="B10" s="1683"/>
      <c r="C10" s="1687" t="s">
        <v>1443</v>
      </c>
      <c r="D10" s="1690"/>
      <c r="E10" s="1690"/>
      <c r="F10" s="1690"/>
      <c r="G10" s="1690"/>
      <c r="H10" s="1690"/>
      <c r="I10" s="1690"/>
      <c r="J10" s="1690"/>
      <c r="K10" s="1691"/>
      <c r="L10" s="1686" t="s">
        <v>1444</v>
      </c>
      <c r="M10" s="1686"/>
      <c r="N10" s="1686"/>
      <c r="O10" s="1686"/>
      <c r="P10" s="1687"/>
      <c r="Q10" s="1688" t="s">
        <v>237</v>
      </c>
    </row>
    <row r="11" spans="1:17" s="223" customFormat="1" ht="18" customHeight="1">
      <c r="A11" s="1684"/>
      <c r="B11" s="1685"/>
      <c r="C11" s="229" t="s">
        <v>238</v>
      </c>
      <c r="D11" s="230" t="s">
        <v>239</v>
      </c>
      <c r="E11" s="230" t="s">
        <v>65</v>
      </c>
      <c r="F11" s="230" t="s">
        <v>240</v>
      </c>
      <c r="G11" s="230" t="s">
        <v>241</v>
      </c>
      <c r="H11" s="230" t="s">
        <v>242</v>
      </c>
      <c r="I11" s="230" t="s">
        <v>243</v>
      </c>
      <c r="J11" s="230" t="s">
        <v>244</v>
      </c>
      <c r="K11" s="231" t="s">
        <v>245</v>
      </c>
      <c r="L11" s="232" t="s">
        <v>246</v>
      </c>
      <c r="M11" s="230" t="s">
        <v>247</v>
      </c>
      <c r="N11" s="231" t="s">
        <v>248</v>
      </c>
      <c r="O11" s="230" t="s">
        <v>238</v>
      </c>
      <c r="P11" s="231" t="s">
        <v>239</v>
      </c>
      <c r="Q11" s="1689"/>
    </row>
    <row r="12" spans="1:17" s="223" customFormat="1" ht="45" customHeight="1">
      <c r="A12" s="1692" t="s">
        <v>1445</v>
      </c>
      <c r="B12" s="1693"/>
      <c r="C12" s="233"/>
      <c r="D12" s="234"/>
      <c r="E12" s="234"/>
      <c r="F12" s="234"/>
      <c r="G12" s="234"/>
      <c r="H12" s="234"/>
      <c r="I12" s="234"/>
      <c r="J12" s="234"/>
      <c r="K12" s="235"/>
      <c r="L12" s="236"/>
      <c r="M12" s="234"/>
      <c r="N12" s="235"/>
      <c r="O12" s="237"/>
      <c r="P12" s="238"/>
      <c r="Q12" s="239"/>
    </row>
    <row r="13" spans="1:17" s="223" customFormat="1" ht="45" customHeight="1">
      <c r="A13" s="1692" t="s">
        <v>1446</v>
      </c>
      <c r="B13" s="1693"/>
      <c r="C13" s="240"/>
      <c r="D13" s="241"/>
      <c r="E13" s="234"/>
      <c r="F13" s="234"/>
      <c r="G13" s="234"/>
      <c r="H13" s="234"/>
      <c r="I13" s="234"/>
      <c r="J13" s="234"/>
      <c r="K13" s="235"/>
      <c r="L13" s="236"/>
      <c r="M13" s="234"/>
      <c r="N13" s="235"/>
      <c r="O13" s="234"/>
      <c r="P13" s="242"/>
      <c r="Q13" s="239"/>
    </row>
    <row r="14" spans="1:17" s="223" customFormat="1" ht="45" customHeight="1">
      <c r="A14" s="1692" t="s">
        <v>1447</v>
      </c>
      <c r="B14" s="1693"/>
      <c r="C14" s="240"/>
      <c r="D14" s="241"/>
      <c r="E14" s="241"/>
      <c r="F14" s="241"/>
      <c r="G14" s="241"/>
      <c r="H14" s="241"/>
      <c r="I14" s="241"/>
      <c r="J14" s="241"/>
      <c r="K14" s="235"/>
      <c r="L14" s="236"/>
      <c r="M14" s="234"/>
      <c r="N14" s="235"/>
      <c r="O14" s="234"/>
      <c r="P14" s="242"/>
      <c r="Q14" s="239"/>
    </row>
    <row r="15" spans="1:17" ht="45" customHeight="1" thickBot="1">
      <c r="A15" s="1692" t="s">
        <v>1448</v>
      </c>
      <c r="B15" s="1693"/>
      <c r="C15" s="1694" t="s">
        <v>249</v>
      </c>
      <c r="D15" s="1695"/>
      <c r="E15" s="1695"/>
      <c r="F15" s="1695"/>
      <c r="G15" s="1695"/>
      <c r="H15" s="1695"/>
      <c r="I15" s="1695"/>
      <c r="J15" s="1695"/>
      <c r="K15" s="1695"/>
      <c r="L15" s="1695"/>
      <c r="M15" s="1695"/>
      <c r="N15" s="1695"/>
      <c r="O15" s="1695"/>
      <c r="P15" s="1695"/>
      <c r="Q15" s="243"/>
    </row>
    <row r="16" spans="1:17" ht="18" customHeight="1" thickBot="1">
      <c r="A16" s="244"/>
      <c r="B16" s="244"/>
      <c r="C16" s="245"/>
      <c r="D16" s="245"/>
      <c r="E16" s="245"/>
      <c r="F16" s="245"/>
      <c r="G16" s="245"/>
      <c r="H16" s="245"/>
      <c r="I16" s="245"/>
      <c r="J16" s="245"/>
      <c r="K16" s="245"/>
      <c r="L16" s="245"/>
      <c r="M16" s="245"/>
      <c r="N16" s="245"/>
      <c r="O16" s="245"/>
      <c r="P16" s="223"/>
    </row>
    <row r="17" spans="1:17" s="223" customFormat="1" ht="18" customHeight="1">
      <c r="A17" s="1696" t="s">
        <v>255</v>
      </c>
      <c r="B17" s="1697"/>
      <c r="C17" s="1687" t="s">
        <v>1443</v>
      </c>
      <c r="D17" s="1690"/>
      <c r="E17" s="1690"/>
      <c r="F17" s="1690"/>
      <c r="G17" s="1690"/>
      <c r="H17" s="1690"/>
      <c r="I17" s="1690"/>
      <c r="J17" s="1690"/>
      <c r="K17" s="1691"/>
      <c r="L17" s="1686" t="s">
        <v>1444</v>
      </c>
      <c r="M17" s="1686"/>
      <c r="N17" s="1686"/>
      <c r="O17" s="1686"/>
      <c r="P17" s="1687"/>
      <c r="Q17" s="1688" t="s">
        <v>250</v>
      </c>
    </row>
    <row r="18" spans="1:17" s="223" customFormat="1" ht="18" customHeight="1">
      <c r="A18" s="1698"/>
      <c r="B18" s="1699"/>
      <c r="C18" s="229" t="s">
        <v>238</v>
      </c>
      <c r="D18" s="230" t="s">
        <v>239</v>
      </c>
      <c r="E18" s="230" t="s">
        <v>65</v>
      </c>
      <c r="F18" s="230" t="s">
        <v>251</v>
      </c>
      <c r="G18" s="230" t="s">
        <v>241</v>
      </c>
      <c r="H18" s="230" t="s">
        <v>242</v>
      </c>
      <c r="I18" s="230" t="s">
        <v>243</v>
      </c>
      <c r="J18" s="230" t="s">
        <v>244</v>
      </c>
      <c r="K18" s="231" t="s">
        <v>245</v>
      </c>
      <c r="L18" s="232" t="s">
        <v>246</v>
      </c>
      <c r="M18" s="230" t="s">
        <v>247</v>
      </c>
      <c r="N18" s="231" t="s">
        <v>248</v>
      </c>
      <c r="O18" s="230" t="s">
        <v>238</v>
      </c>
      <c r="P18" s="246" t="s">
        <v>239</v>
      </c>
      <c r="Q18" s="1689"/>
    </row>
    <row r="19" spans="1:17" s="223" customFormat="1" ht="45" customHeight="1">
      <c r="A19" s="1692" t="s">
        <v>1449</v>
      </c>
      <c r="B19" s="1693"/>
      <c r="C19" s="233"/>
      <c r="D19" s="234"/>
      <c r="E19" s="234"/>
      <c r="F19" s="234"/>
      <c r="G19" s="234"/>
      <c r="H19" s="234"/>
      <c r="I19" s="234"/>
      <c r="J19" s="234"/>
      <c r="K19" s="235"/>
      <c r="L19" s="236"/>
      <c r="M19" s="234"/>
      <c r="N19" s="235"/>
      <c r="O19" s="237"/>
      <c r="P19" s="238"/>
      <c r="Q19" s="239"/>
    </row>
    <row r="20" spans="1:17" s="223" customFormat="1" ht="45" customHeight="1">
      <c r="A20" s="1692" t="s">
        <v>1450</v>
      </c>
      <c r="B20" s="1693"/>
      <c r="C20" s="240"/>
      <c r="D20" s="241"/>
      <c r="E20" s="234"/>
      <c r="F20" s="234"/>
      <c r="G20" s="234"/>
      <c r="H20" s="234"/>
      <c r="I20" s="234"/>
      <c r="J20" s="234"/>
      <c r="K20" s="235"/>
      <c r="L20" s="236"/>
      <c r="M20" s="234"/>
      <c r="N20" s="235"/>
      <c r="O20" s="234"/>
      <c r="P20" s="242"/>
      <c r="Q20" s="239"/>
    </row>
    <row r="21" spans="1:17" s="223" customFormat="1" ht="45" customHeight="1">
      <c r="A21" s="1692" t="s">
        <v>1451</v>
      </c>
      <c r="B21" s="1693"/>
      <c r="C21" s="240"/>
      <c r="D21" s="241"/>
      <c r="E21" s="241"/>
      <c r="F21" s="241"/>
      <c r="G21" s="241"/>
      <c r="H21" s="241"/>
      <c r="I21" s="241"/>
      <c r="J21" s="241"/>
      <c r="K21" s="247"/>
      <c r="L21" s="236"/>
      <c r="M21" s="234"/>
      <c r="N21" s="235"/>
      <c r="O21" s="234"/>
      <c r="P21" s="242"/>
      <c r="Q21" s="239"/>
    </row>
    <row r="22" spans="1:17" ht="45" customHeight="1" thickBot="1">
      <c r="A22" s="1692" t="s">
        <v>1452</v>
      </c>
      <c r="B22" s="1693"/>
      <c r="C22" s="1694" t="s">
        <v>249</v>
      </c>
      <c r="D22" s="1695"/>
      <c r="E22" s="1695"/>
      <c r="F22" s="1695"/>
      <c r="G22" s="1695"/>
      <c r="H22" s="1695"/>
      <c r="I22" s="1695"/>
      <c r="J22" s="1695"/>
      <c r="K22" s="1695"/>
      <c r="L22" s="1695"/>
      <c r="M22" s="1695"/>
      <c r="N22" s="1695"/>
      <c r="O22" s="1695"/>
      <c r="P22" s="1695"/>
      <c r="Q22" s="243"/>
    </row>
    <row r="23" spans="1:17" ht="11.25" customHeight="1"/>
    <row r="24" spans="1:17" ht="13.5" customHeight="1">
      <c r="A24" s="1700" t="s">
        <v>257</v>
      </c>
      <c r="B24" s="1700"/>
      <c r="C24" s="1700"/>
      <c r="D24" s="1700"/>
      <c r="E24" s="1700"/>
      <c r="F24" s="1700"/>
      <c r="G24" s="1700"/>
      <c r="H24" s="1700"/>
      <c r="I24" s="1700"/>
      <c r="J24" s="1700"/>
      <c r="K24" s="1700"/>
      <c r="L24" s="1700"/>
      <c r="M24" s="1700"/>
      <c r="N24" s="1700"/>
      <c r="O24" s="1700"/>
      <c r="P24" s="1700"/>
      <c r="Q24" s="1700"/>
    </row>
    <row r="25" spans="1:17" ht="13.5" customHeight="1">
      <c r="A25" s="1700"/>
      <c r="B25" s="1700"/>
      <c r="C25" s="1700"/>
      <c r="D25" s="1700"/>
      <c r="E25" s="1700"/>
      <c r="F25" s="1700"/>
      <c r="G25" s="1700"/>
      <c r="H25" s="1700"/>
      <c r="I25" s="1700"/>
      <c r="J25" s="1700"/>
      <c r="K25" s="1700"/>
      <c r="L25" s="1700"/>
      <c r="M25" s="1700"/>
      <c r="N25" s="1700"/>
      <c r="O25" s="1700"/>
      <c r="P25" s="1700"/>
      <c r="Q25" s="1700"/>
    </row>
    <row r="26" spans="1:17" ht="13.5" customHeight="1">
      <c r="A26" s="1700" t="s">
        <v>258</v>
      </c>
      <c r="B26" s="1700"/>
      <c r="C26" s="1700"/>
      <c r="D26" s="1700"/>
      <c r="E26" s="1700"/>
      <c r="F26" s="1700"/>
      <c r="G26" s="1700"/>
      <c r="H26" s="1700"/>
      <c r="I26" s="1700"/>
      <c r="J26" s="1700"/>
      <c r="K26" s="1700"/>
      <c r="L26" s="1700"/>
      <c r="M26" s="1700"/>
      <c r="N26" s="1700"/>
      <c r="O26" s="1700"/>
      <c r="P26" s="1700"/>
      <c r="Q26" s="1700"/>
    </row>
  </sheetData>
  <mergeCells count="22">
    <mergeCell ref="A17:B18"/>
    <mergeCell ref="L17:P17"/>
    <mergeCell ref="A26:Q26"/>
    <mergeCell ref="A24:Q25"/>
    <mergeCell ref="Q17:Q18"/>
    <mergeCell ref="A19:B19"/>
    <mergeCell ref="A20:B20"/>
    <mergeCell ref="A21:B21"/>
    <mergeCell ref="A22:B22"/>
    <mergeCell ref="C22:P22"/>
    <mergeCell ref="C17:K17"/>
    <mergeCell ref="A13:B13"/>
    <mergeCell ref="A14:B14"/>
    <mergeCell ref="A15:B15"/>
    <mergeCell ref="C15:P15"/>
    <mergeCell ref="A12:B12"/>
    <mergeCell ref="H2:I2"/>
    <mergeCell ref="J2:P2"/>
    <mergeCell ref="A10:B11"/>
    <mergeCell ref="L10:P10"/>
    <mergeCell ref="Q10:Q11"/>
    <mergeCell ref="C10:K10"/>
  </mergeCells>
  <phoneticPr fontId="5"/>
  <printOptions horizontalCentered="1" verticalCentered="1"/>
  <pageMargins left="0.39370078740157483" right="0.39370078740157483" top="0.43307086614173229" bottom="0.31496062992125984" header="0.19685039370078741" footer="0.19685039370078741"/>
  <pageSetup paperSize="9" scale="88" orientation="landscape" horizontalDpi="300" verticalDpi="300" r:id="rId1"/>
  <headerFooter alignWithMargins="0">
    <oddHeader>&amp;R&amp;"ＭＳ ゴシック,標準"&amp;9令和８年度運営状況点検書添付書類
（介護老人保健施設・（介護予防）短期入所療養介護）</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0E07AE-AD83-4BC3-ADC7-FF1B1DC843BF}">
  <sheetPr>
    <pageSetUpPr fitToPage="1"/>
  </sheetPr>
  <dimension ref="B1:BB116"/>
  <sheetViews>
    <sheetView zoomScaleNormal="100" workbookViewId="0">
      <selection activeCell="C18" sqref="C18"/>
    </sheetView>
  </sheetViews>
  <sheetFormatPr defaultColWidth="10.28515625" defaultRowHeight="13.5"/>
  <cols>
    <col min="1" max="1" width="1.5703125" style="544" customWidth="1"/>
    <col min="2" max="3" width="10.28515625" style="544"/>
    <col min="4" max="4" width="46.42578125" style="544" customWidth="1"/>
    <col min="5" max="16384" width="10.28515625" style="544"/>
  </cols>
  <sheetData>
    <row r="1" spans="2:11" ht="14.25">
      <c r="B1" s="544" t="s">
        <v>1193</v>
      </c>
      <c r="D1" s="549"/>
      <c r="E1" s="549"/>
      <c r="F1" s="549"/>
    </row>
    <row r="2" spans="2:11" s="547" customFormat="1" ht="20.25" customHeight="1">
      <c r="B2" s="557" t="s">
        <v>1192</v>
      </c>
      <c r="C2" s="557"/>
      <c r="D2" s="549"/>
      <c r="E2" s="549"/>
      <c r="F2" s="549"/>
    </row>
    <row r="3" spans="2:11" s="547" customFormat="1" ht="20.25" customHeight="1">
      <c r="B3" s="557"/>
      <c r="C3" s="557"/>
      <c r="D3" s="549"/>
      <c r="E3" s="549"/>
      <c r="F3" s="549"/>
    </row>
    <row r="4" spans="2:11" s="547" customFormat="1" ht="20.25" customHeight="1">
      <c r="B4" s="560"/>
      <c r="C4" s="549" t="s">
        <v>1191</v>
      </c>
      <c r="D4" s="549"/>
      <c r="F4" s="1701" t="s">
        <v>1190</v>
      </c>
      <c r="G4" s="1701"/>
      <c r="H4" s="1701"/>
      <c r="I4" s="1701"/>
      <c r="J4" s="1701"/>
      <c r="K4" s="1701"/>
    </row>
    <row r="5" spans="2:11" s="547" customFormat="1" ht="20.25" customHeight="1">
      <c r="B5" s="559"/>
      <c r="C5" s="549" t="s">
        <v>1189</v>
      </c>
      <c r="D5" s="549"/>
      <c r="F5" s="1701"/>
      <c r="G5" s="1701"/>
      <c r="H5" s="1701"/>
      <c r="I5" s="1701"/>
      <c r="J5" s="1701"/>
      <c r="K5" s="1701"/>
    </row>
    <row r="6" spans="2:11" s="547" customFormat="1" ht="20.25" customHeight="1">
      <c r="B6" s="558" t="s">
        <v>1188</v>
      </c>
      <c r="C6" s="549"/>
      <c r="D6" s="549"/>
      <c r="E6" s="556"/>
      <c r="F6" s="549"/>
    </row>
    <row r="7" spans="2:11" s="547" customFormat="1" ht="20.25" customHeight="1">
      <c r="B7" s="557"/>
      <c r="C7" s="557"/>
      <c r="D7" s="549"/>
      <c r="E7" s="556"/>
      <c r="F7" s="549"/>
    </row>
    <row r="8" spans="2:11" s="547" customFormat="1" ht="20.25" customHeight="1">
      <c r="B8" s="549" t="s">
        <v>1187</v>
      </c>
      <c r="C8" s="557"/>
      <c r="D8" s="549"/>
      <c r="E8" s="556"/>
      <c r="F8" s="549"/>
    </row>
    <row r="9" spans="2:11" s="547" customFormat="1" ht="20.25" customHeight="1">
      <c r="B9" s="557"/>
      <c r="C9" s="557"/>
      <c r="D9" s="549"/>
      <c r="E9" s="549"/>
      <c r="F9" s="549"/>
    </row>
    <row r="10" spans="2:11" s="547" customFormat="1" ht="20.25" customHeight="1">
      <c r="B10" s="549" t="s">
        <v>1186</v>
      </c>
      <c r="C10" s="557"/>
      <c r="D10" s="549"/>
      <c r="E10" s="549"/>
      <c r="F10" s="549"/>
    </row>
    <row r="11" spans="2:11" s="547" customFormat="1" ht="20.25" customHeight="1">
      <c r="B11" s="549"/>
      <c r="C11" s="557"/>
      <c r="D11" s="549"/>
    </row>
    <row r="12" spans="2:11" s="547" customFormat="1" ht="20.25" customHeight="1">
      <c r="B12" s="549" t="s">
        <v>1185</v>
      </c>
      <c r="C12" s="557"/>
      <c r="D12" s="549"/>
    </row>
    <row r="13" spans="2:11" s="547" customFormat="1" ht="20.25" customHeight="1">
      <c r="B13" s="549"/>
      <c r="C13" s="557"/>
      <c r="D13" s="549"/>
    </row>
    <row r="14" spans="2:11" s="547" customFormat="1" ht="20.25" customHeight="1">
      <c r="B14" s="549" t="s">
        <v>1184</v>
      </c>
      <c r="C14" s="557"/>
      <c r="D14" s="549"/>
    </row>
    <row r="15" spans="2:11" s="547" customFormat="1" ht="20.25" customHeight="1">
      <c r="B15" s="549"/>
      <c r="C15" s="557"/>
      <c r="D15" s="549"/>
    </row>
    <row r="16" spans="2:11" s="547" customFormat="1" ht="20.25" customHeight="1">
      <c r="B16" s="549" t="s">
        <v>1183</v>
      </c>
      <c r="C16" s="557"/>
      <c r="D16" s="549"/>
    </row>
    <row r="17" spans="2:4" s="547" customFormat="1" ht="20.25" customHeight="1">
      <c r="B17" s="549" t="s">
        <v>1182</v>
      </c>
      <c r="C17" s="557"/>
      <c r="D17" s="549"/>
    </row>
    <row r="18" spans="2:4" s="547" customFormat="1" ht="20.25" customHeight="1">
      <c r="B18" s="549"/>
      <c r="C18" s="557"/>
      <c r="D18" s="549"/>
    </row>
    <row r="19" spans="2:4" s="547" customFormat="1" ht="17.25" customHeight="1">
      <c r="B19" s="549" t="s">
        <v>1181</v>
      </c>
      <c r="C19" s="549"/>
      <c r="D19" s="549"/>
    </row>
    <row r="20" spans="2:4" s="547" customFormat="1" ht="17.25" customHeight="1">
      <c r="B20" s="549" t="s">
        <v>1180</v>
      </c>
      <c r="C20" s="549"/>
      <c r="D20" s="549"/>
    </row>
    <row r="21" spans="2:4" s="547" customFormat="1" ht="17.25" customHeight="1">
      <c r="B21" s="549"/>
      <c r="C21" s="549"/>
      <c r="D21" s="549"/>
    </row>
    <row r="22" spans="2:4" s="547" customFormat="1" ht="17.25" customHeight="1">
      <c r="B22" s="549"/>
      <c r="C22" s="555" t="s">
        <v>1179</v>
      </c>
      <c r="D22" s="555" t="s">
        <v>1178</v>
      </c>
    </row>
    <row r="23" spans="2:4" s="547" customFormat="1" ht="17.25" customHeight="1">
      <c r="B23" s="549"/>
      <c r="C23" s="555">
        <v>1</v>
      </c>
      <c r="D23" s="554" t="s">
        <v>1177</v>
      </c>
    </row>
    <row r="24" spans="2:4" s="547" customFormat="1" ht="17.25" customHeight="1">
      <c r="B24" s="549"/>
      <c r="C24" s="555">
        <v>2</v>
      </c>
      <c r="D24" s="554" t="s">
        <v>1176</v>
      </c>
    </row>
    <row r="25" spans="2:4" s="547" customFormat="1" ht="17.25" customHeight="1">
      <c r="B25" s="549"/>
      <c r="C25" s="555">
        <v>3</v>
      </c>
      <c r="D25" s="554" t="s">
        <v>1175</v>
      </c>
    </row>
    <row r="26" spans="2:4" s="547" customFormat="1" ht="17.25" customHeight="1">
      <c r="B26" s="549"/>
      <c r="C26" s="555">
        <v>4</v>
      </c>
      <c r="D26" s="554" t="s">
        <v>1174</v>
      </c>
    </row>
    <row r="27" spans="2:4" s="547" customFormat="1" ht="17.25" customHeight="1">
      <c r="B27" s="549"/>
      <c r="C27" s="555">
        <v>5</v>
      </c>
      <c r="D27" s="554" t="s">
        <v>1173</v>
      </c>
    </row>
    <row r="28" spans="2:4" s="547" customFormat="1" ht="17.25" customHeight="1">
      <c r="B28" s="549"/>
      <c r="C28" s="555">
        <v>6</v>
      </c>
      <c r="D28" s="554" t="s">
        <v>1172</v>
      </c>
    </row>
    <row r="29" spans="2:4" s="547" customFormat="1" ht="17.25" customHeight="1">
      <c r="B29" s="549"/>
      <c r="C29" s="555">
        <v>7</v>
      </c>
      <c r="D29" s="554" t="s">
        <v>1171</v>
      </c>
    </row>
    <row r="30" spans="2:4" s="547" customFormat="1" ht="17.25" customHeight="1">
      <c r="B30" s="549"/>
      <c r="C30" s="555">
        <v>8</v>
      </c>
      <c r="D30" s="554" t="s">
        <v>1170</v>
      </c>
    </row>
    <row r="31" spans="2:4" s="547" customFormat="1" ht="17.25" customHeight="1">
      <c r="B31" s="549"/>
      <c r="C31" s="555">
        <v>9</v>
      </c>
      <c r="D31" s="554" t="s">
        <v>1169</v>
      </c>
    </row>
    <row r="32" spans="2:4" s="547" customFormat="1" ht="17.25" customHeight="1">
      <c r="B32" s="549"/>
      <c r="C32" s="555">
        <v>10</v>
      </c>
      <c r="D32" s="554" t="s">
        <v>1168</v>
      </c>
    </row>
    <row r="33" spans="2:25" s="547" customFormat="1" ht="17.25" customHeight="1">
      <c r="B33" s="549"/>
      <c r="C33" s="555">
        <v>11</v>
      </c>
      <c r="D33" s="554" t="s">
        <v>1167</v>
      </c>
    </row>
    <row r="34" spans="2:25" s="547" customFormat="1" ht="17.25" customHeight="1">
      <c r="B34" s="549"/>
      <c r="C34" s="555">
        <v>12</v>
      </c>
      <c r="D34" s="554" t="s">
        <v>1166</v>
      </c>
    </row>
    <row r="35" spans="2:25" s="547" customFormat="1" ht="17.25" customHeight="1">
      <c r="B35" s="549"/>
      <c r="C35" s="555">
        <v>13</v>
      </c>
      <c r="D35" s="554" t="s">
        <v>1165</v>
      </c>
    </row>
    <row r="36" spans="2:25" s="547" customFormat="1" ht="17.25" customHeight="1">
      <c r="B36" s="549"/>
      <c r="C36" s="555">
        <v>14</v>
      </c>
      <c r="D36" s="554" t="s">
        <v>1164</v>
      </c>
    </row>
    <row r="37" spans="2:25" s="547" customFormat="1" ht="17.25" customHeight="1">
      <c r="B37" s="549"/>
      <c r="C37" s="556"/>
      <c r="D37" s="549"/>
    </row>
    <row r="38" spans="2:25" s="547" customFormat="1" ht="17.25" customHeight="1">
      <c r="B38" s="549" t="s">
        <v>1163</v>
      </c>
      <c r="C38" s="549"/>
      <c r="D38" s="549"/>
    </row>
    <row r="39" spans="2:25" s="547" customFormat="1" ht="17.25" customHeight="1">
      <c r="B39" s="549" t="s">
        <v>1162</v>
      </c>
      <c r="C39" s="549"/>
      <c r="D39" s="549"/>
    </row>
    <row r="40" spans="2:25" s="547" customFormat="1" ht="17.25" customHeight="1">
      <c r="B40" s="549"/>
      <c r="C40" s="549"/>
      <c r="D40" s="549"/>
      <c r="G40" s="551"/>
      <c r="H40" s="551"/>
      <c r="J40" s="551"/>
      <c r="K40" s="551"/>
      <c r="L40" s="551"/>
      <c r="M40" s="551"/>
      <c r="N40" s="551"/>
      <c r="O40" s="551"/>
      <c r="R40" s="551"/>
      <c r="S40" s="551"/>
      <c r="T40" s="551"/>
      <c r="W40" s="551"/>
      <c r="X40" s="551"/>
      <c r="Y40" s="551"/>
    </row>
    <row r="41" spans="2:25" s="547" customFormat="1" ht="17.25" customHeight="1">
      <c r="B41" s="549"/>
      <c r="C41" s="555" t="s">
        <v>1161</v>
      </c>
      <c r="D41" s="555" t="s">
        <v>1160</v>
      </c>
      <c r="G41" s="551"/>
      <c r="H41" s="551"/>
      <c r="J41" s="551"/>
      <c r="K41" s="551"/>
      <c r="L41" s="551"/>
      <c r="M41" s="551"/>
      <c r="N41" s="551"/>
      <c r="O41" s="551"/>
      <c r="R41" s="551"/>
      <c r="S41" s="551"/>
      <c r="T41" s="551"/>
      <c r="W41" s="551"/>
      <c r="X41" s="551"/>
      <c r="Y41" s="551"/>
    </row>
    <row r="42" spans="2:25" s="547" customFormat="1" ht="17.25" customHeight="1">
      <c r="B42" s="549"/>
      <c r="C42" s="555" t="s">
        <v>1159</v>
      </c>
      <c r="D42" s="554" t="s">
        <v>1158</v>
      </c>
      <c r="G42" s="551"/>
      <c r="H42" s="551"/>
      <c r="J42" s="551"/>
      <c r="K42" s="551"/>
      <c r="L42" s="551"/>
      <c r="M42" s="551"/>
      <c r="N42" s="551"/>
      <c r="O42" s="551"/>
      <c r="R42" s="551"/>
      <c r="S42" s="551"/>
      <c r="T42" s="551"/>
      <c r="W42" s="551"/>
      <c r="X42" s="551"/>
      <c r="Y42" s="551"/>
    </row>
    <row r="43" spans="2:25" s="547" customFormat="1" ht="17.25" customHeight="1">
      <c r="B43" s="549"/>
      <c r="C43" s="555" t="s">
        <v>1157</v>
      </c>
      <c r="D43" s="554" t="s">
        <v>1156</v>
      </c>
      <c r="G43" s="551"/>
      <c r="H43" s="551"/>
      <c r="J43" s="551"/>
      <c r="K43" s="551"/>
      <c r="L43" s="551"/>
      <c r="M43" s="551"/>
      <c r="N43" s="551"/>
      <c r="O43" s="551"/>
      <c r="R43" s="551"/>
      <c r="S43" s="551"/>
      <c r="T43" s="551"/>
      <c r="W43" s="551"/>
      <c r="X43" s="551"/>
      <c r="Y43" s="551"/>
    </row>
    <row r="44" spans="2:25" s="547" customFormat="1" ht="17.25" customHeight="1">
      <c r="B44" s="549"/>
      <c r="C44" s="555" t="s">
        <v>1155</v>
      </c>
      <c r="D44" s="554" t="s">
        <v>1154</v>
      </c>
      <c r="G44" s="551"/>
      <c r="H44" s="551"/>
      <c r="J44" s="551"/>
      <c r="K44" s="551"/>
      <c r="L44" s="551"/>
      <c r="M44" s="551"/>
      <c r="N44" s="551"/>
      <c r="O44" s="551"/>
      <c r="R44" s="551"/>
      <c r="S44" s="551"/>
      <c r="T44" s="551"/>
      <c r="W44" s="551"/>
      <c r="X44" s="551"/>
      <c r="Y44" s="551"/>
    </row>
    <row r="45" spans="2:25" s="547" customFormat="1" ht="17.25" customHeight="1">
      <c r="B45" s="549"/>
      <c r="C45" s="555" t="s">
        <v>1153</v>
      </c>
      <c r="D45" s="554" t="s">
        <v>1152</v>
      </c>
      <c r="G45" s="551"/>
      <c r="H45" s="551"/>
      <c r="J45" s="551"/>
      <c r="K45" s="551"/>
      <c r="L45" s="551"/>
      <c r="M45" s="551"/>
      <c r="N45" s="551"/>
      <c r="O45" s="551"/>
      <c r="R45" s="551"/>
      <c r="S45" s="551"/>
      <c r="T45" s="551"/>
      <c r="W45" s="551"/>
      <c r="X45" s="551"/>
      <c r="Y45" s="551"/>
    </row>
    <row r="46" spans="2:25" s="547" customFormat="1" ht="17.25" customHeight="1">
      <c r="B46" s="549"/>
      <c r="C46" s="549"/>
      <c r="D46" s="549"/>
      <c r="G46" s="551"/>
      <c r="H46" s="551"/>
      <c r="J46" s="551"/>
      <c r="K46" s="551"/>
      <c r="L46" s="551"/>
      <c r="M46" s="551"/>
      <c r="N46" s="551"/>
      <c r="O46" s="551"/>
      <c r="R46" s="551"/>
      <c r="S46" s="551"/>
      <c r="T46" s="551"/>
      <c r="W46" s="551"/>
      <c r="X46" s="551"/>
      <c r="Y46" s="551"/>
    </row>
    <row r="47" spans="2:25" s="547" customFormat="1" ht="17.25" customHeight="1">
      <c r="B47" s="549"/>
      <c r="C47" s="553" t="s">
        <v>1151</v>
      </c>
      <c r="D47" s="549"/>
      <c r="G47" s="551"/>
      <c r="H47" s="551"/>
      <c r="J47" s="551"/>
      <c r="K47" s="551"/>
      <c r="L47" s="551"/>
      <c r="M47" s="551"/>
      <c r="N47" s="551"/>
      <c r="O47" s="551"/>
      <c r="R47" s="551"/>
      <c r="S47" s="551"/>
      <c r="T47" s="551"/>
      <c r="W47" s="551"/>
      <c r="X47" s="551"/>
      <c r="Y47" s="551"/>
    </row>
    <row r="48" spans="2:25" s="547" customFormat="1" ht="17.25" customHeight="1">
      <c r="C48" s="549" t="s">
        <v>1150</v>
      </c>
      <c r="F48" s="553"/>
      <c r="G48" s="551"/>
      <c r="H48" s="551"/>
      <c r="J48" s="551"/>
      <c r="K48" s="551"/>
      <c r="L48" s="551"/>
      <c r="M48" s="551"/>
      <c r="N48" s="551"/>
      <c r="O48" s="551"/>
      <c r="R48" s="551"/>
      <c r="S48" s="551"/>
      <c r="T48" s="551"/>
      <c r="W48" s="551"/>
      <c r="X48" s="551"/>
      <c r="Y48" s="551"/>
    </row>
    <row r="49" spans="2:51" s="547" customFormat="1" ht="17.25" customHeight="1">
      <c r="C49" s="549" t="s">
        <v>1149</v>
      </c>
      <c r="F49" s="549"/>
      <c r="G49" s="551"/>
      <c r="H49" s="551"/>
      <c r="J49" s="551"/>
      <c r="K49" s="551"/>
      <c r="L49" s="551"/>
      <c r="M49" s="551"/>
      <c r="N49" s="551"/>
      <c r="O49" s="551"/>
      <c r="R49" s="551"/>
      <c r="S49" s="551"/>
      <c r="T49" s="551"/>
      <c r="W49" s="551"/>
      <c r="X49" s="551"/>
      <c r="Y49" s="551"/>
    </row>
    <row r="50" spans="2:51" s="547" customFormat="1" ht="17.25" customHeight="1">
      <c r="B50" s="549"/>
      <c r="C50" s="549"/>
      <c r="D50" s="549"/>
      <c r="E50" s="553"/>
      <c r="F50" s="551"/>
      <c r="G50" s="551"/>
      <c r="H50" s="551"/>
      <c r="J50" s="551"/>
      <c r="K50" s="551"/>
      <c r="L50" s="551"/>
      <c r="M50" s="551"/>
      <c r="N50" s="551"/>
      <c r="O50" s="551"/>
      <c r="R50" s="551"/>
      <c r="S50" s="551"/>
      <c r="T50" s="551"/>
      <c r="W50" s="551"/>
      <c r="X50" s="551"/>
      <c r="Y50" s="551"/>
    </row>
    <row r="51" spans="2:51" s="547" customFormat="1" ht="17.25" customHeight="1">
      <c r="B51" s="549" t="s">
        <v>1148</v>
      </c>
      <c r="C51" s="549"/>
      <c r="D51" s="549"/>
    </row>
    <row r="52" spans="2:51" s="547" customFormat="1" ht="17.25" customHeight="1">
      <c r="B52" s="549" t="s">
        <v>1147</v>
      </c>
      <c r="C52" s="549"/>
      <c r="D52" s="549"/>
    </row>
    <row r="53" spans="2:51" s="547" customFormat="1" ht="17.25" customHeight="1">
      <c r="B53" s="552" t="s">
        <v>1146</v>
      </c>
      <c r="E53" s="551"/>
      <c r="F53" s="551"/>
      <c r="G53" s="551"/>
      <c r="H53" s="551"/>
      <c r="I53" s="551"/>
      <c r="J53" s="551"/>
      <c r="K53" s="551"/>
      <c r="L53" s="551"/>
      <c r="M53" s="551"/>
      <c r="N53" s="551"/>
      <c r="O53" s="551"/>
      <c r="P53" s="551"/>
      <c r="Q53" s="551"/>
      <c r="R53" s="551"/>
      <c r="S53" s="551"/>
      <c r="T53" s="551"/>
      <c r="U53" s="551"/>
      <c r="Y53" s="551"/>
      <c r="Z53" s="551"/>
      <c r="AA53" s="551"/>
      <c r="AB53" s="551"/>
      <c r="AD53" s="551"/>
      <c r="AE53" s="551"/>
      <c r="AF53" s="551"/>
      <c r="AG53" s="551"/>
      <c r="AH53" s="551"/>
      <c r="AI53" s="550"/>
      <c r="AJ53" s="551"/>
      <c r="AK53" s="551"/>
      <c r="AL53" s="551"/>
      <c r="AM53" s="551"/>
      <c r="AN53" s="551"/>
      <c r="AO53" s="551"/>
      <c r="AP53" s="551"/>
      <c r="AQ53" s="551"/>
      <c r="AR53" s="551"/>
      <c r="AS53" s="551"/>
      <c r="AT53" s="551"/>
      <c r="AU53" s="551"/>
      <c r="AV53" s="551"/>
      <c r="AW53" s="551"/>
      <c r="AX53" s="551"/>
      <c r="AY53" s="550"/>
    </row>
    <row r="54" spans="2:51" s="547" customFormat="1" ht="17.25" customHeight="1"/>
    <row r="55" spans="2:51" s="547" customFormat="1" ht="17.25" customHeight="1">
      <c r="B55" s="549" t="s">
        <v>1145</v>
      </c>
      <c r="C55" s="549"/>
    </row>
    <row r="56" spans="2:51" s="547" customFormat="1" ht="17.25" customHeight="1">
      <c r="B56" s="549"/>
      <c r="C56" s="549"/>
    </row>
    <row r="57" spans="2:51" s="547" customFormat="1" ht="17.25" customHeight="1">
      <c r="B57" s="549" t="s">
        <v>1144</v>
      </c>
      <c r="C57" s="549"/>
    </row>
    <row r="58" spans="2:51" s="547" customFormat="1" ht="17.25" customHeight="1">
      <c r="B58" s="549" t="s">
        <v>1143</v>
      </c>
      <c r="C58" s="549"/>
    </row>
    <row r="59" spans="2:51" s="547" customFormat="1" ht="17.25" customHeight="1">
      <c r="B59" s="549"/>
      <c r="C59" s="549"/>
    </row>
    <row r="60" spans="2:51" s="547" customFormat="1" ht="17.25" customHeight="1">
      <c r="B60" s="549" t="s">
        <v>1142</v>
      </c>
      <c r="C60" s="549"/>
    </row>
    <row r="61" spans="2:51" s="547" customFormat="1" ht="17.25" customHeight="1">
      <c r="B61" s="549" t="s">
        <v>1141</v>
      </c>
      <c r="C61" s="549"/>
    </row>
    <row r="62" spans="2:51" s="547" customFormat="1" ht="17.25" customHeight="1">
      <c r="B62" s="549"/>
      <c r="C62" s="549"/>
    </row>
    <row r="63" spans="2:51" s="547" customFormat="1" ht="17.25" customHeight="1">
      <c r="B63" s="549" t="s">
        <v>1140</v>
      </c>
      <c r="C63" s="549"/>
      <c r="D63" s="549"/>
    </row>
    <row r="64" spans="2:51" s="547" customFormat="1" ht="17.25" customHeight="1">
      <c r="B64" s="549"/>
      <c r="C64" s="549"/>
      <c r="D64" s="549"/>
    </row>
    <row r="65" spans="2:54" s="547" customFormat="1" ht="17.25" customHeight="1">
      <c r="B65" s="547" t="s">
        <v>1139</v>
      </c>
      <c r="D65" s="549"/>
    </row>
    <row r="66" spans="2:54" s="547" customFormat="1" ht="17.25" customHeight="1">
      <c r="B66" s="547" t="s">
        <v>1138</v>
      </c>
      <c r="D66" s="549"/>
    </row>
    <row r="67" spans="2:54" s="547" customFormat="1" ht="17.25" customHeight="1">
      <c r="B67" s="547" t="s">
        <v>1137</v>
      </c>
    </row>
    <row r="68" spans="2:54" s="547" customFormat="1" ht="17.25" customHeight="1"/>
    <row r="69" spans="2:54" s="547" customFormat="1" ht="17.25" customHeight="1">
      <c r="B69" s="547" t="s">
        <v>1136</v>
      </c>
      <c r="E69" s="548"/>
      <c r="F69" s="548"/>
      <c r="G69" s="548"/>
      <c r="H69" s="548"/>
      <c r="I69" s="548"/>
      <c r="J69" s="548"/>
      <c r="K69" s="548"/>
      <c r="L69" s="548"/>
      <c r="M69" s="548"/>
      <c r="N69" s="548"/>
      <c r="O69" s="548"/>
      <c r="P69" s="548"/>
      <c r="Q69" s="548"/>
      <c r="R69" s="548"/>
      <c r="S69" s="548"/>
      <c r="T69" s="548"/>
      <c r="U69" s="548"/>
      <c r="V69" s="548"/>
      <c r="W69" s="548"/>
      <c r="X69" s="548"/>
      <c r="Y69" s="548"/>
      <c r="Z69" s="548"/>
      <c r="AA69" s="548"/>
      <c r="AB69" s="548"/>
      <c r="AC69" s="548"/>
      <c r="AD69" s="548"/>
      <c r="AE69" s="548"/>
      <c r="AF69" s="548"/>
      <c r="AG69" s="548"/>
      <c r="AH69" s="548"/>
      <c r="AI69" s="548"/>
      <c r="AJ69" s="548"/>
      <c r="AK69" s="548"/>
      <c r="AL69" s="548"/>
      <c r="AM69" s="548"/>
      <c r="AN69" s="548"/>
      <c r="AO69" s="548"/>
      <c r="AP69" s="548"/>
      <c r="AQ69" s="548"/>
      <c r="AR69" s="548"/>
      <c r="AS69" s="548"/>
      <c r="AT69" s="548"/>
      <c r="AU69" s="548"/>
      <c r="AV69" s="548"/>
      <c r="AW69" s="548"/>
      <c r="AX69" s="548"/>
    </row>
    <row r="70" spans="2:54" s="547" customFormat="1" ht="17.25" customHeight="1">
      <c r="B70" s="545" t="s">
        <v>1135</v>
      </c>
      <c r="E70" s="548"/>
      <c r="F70" s="548"/>
      <c r="G70" s="548"/>
      <c r="H70" s="548"/>
      <c r="I70" s="548"/>
      <c r="J70" s="548"/>
      <c r="K70" s="548"/>
      <c r="L70" s="548"/>
      <c r="M70" s="548"/>
      <c r="N70" s="548"/>
      <c r="O70" s="548"/>
      <c r="P70" s="548"/>
      <c r="Q70" s="548"/>
      <c r="R70" s="548"/>
      <c r="S70" s="548"/>
      <c r="T70" s="548"/>
      <c r="U70" s="548"/>
      <c r="V70" s="548"/>
      <c r="W70" s="548"/>
      <c r="X70" s="548"/>
      <c r="Y70" s="548"/>
      <c r="Z70" s="548"/>
      <c r="AA70" s="548"/>
      <c r="AB70" s="548"/>
      <c r="AC70" s="548"/>
      <c r="AD70" s="548"/>
      <c r="AE70" s="548"/>
      <c r="AF70" s="548"/>
      <c r="AG70" s="548"/>
      <c r="AH70" s="548"/>
      <c r="AI70" s="548"/>
      <c r="AJ70" s="548"/>
      <c r="AK70" s="548"/>
      <c r="AL70" s="548"/>
      <c r="AM70" s="548"/>
      <c r="AN70" s="548"/>
      <c r="AO70" s="548"/>
      <c r="AP70" s="548"/>
      <c r="AQ70" s="548"/>
      <c r="AR70" s="548"/>
      <c r="AS70" s="548"/>
      <c r="AT70" s="548"/>
      <c r="AU70" s="548"/>
      <c r="AV70" s="548"/>
      <c r="AW70" s="548"/>
      <c r="AX70" s="548"/>
      <c r="AY70" s="548"/>
      <c r="AZ70" s="548"/>
      <c r="BA70" s="548"/>
      <c r="BB70" s="548"/>
    </row>
    <row r="71" spans="2:54" ht="18.75" customHeight="1">
      <c r="B71" s="546" t="s">
        <v>1134</v>
      </c>
    </row>
    <row r="72" spans="2:54" ht="18.75" customHeight="1">
      <c r="B72" s="545" t="s">
        <v>1133</v>
      </c>
    </row>
    <row r="73" spans="2:54" ht="18.75" customHeight="1">
      <c r="B73" s="546" t="s">
        <v>1132</v>
      </c>
    </row>
    <row r="74" spans="2:54" ht="18.75" customHeight="1">
      <c r="B74" s="545" t="s">
        <v>1131</v>
      </c>
    </row>
    <row r="75" spans="2:54" ht="18.75" customHeight="1">
      <c r="B75" s="545" t="s">
        <v>1130</v>
      </c>
    </row>
    <row r="76" spans="2:54" ht="18.75" customHeight="1">
      <c r="B76" s="545" t="s">
        <v>1129</v>
      </c>
    </row>
    <row r="77" spans="2:54" ht="18.75" customHeight="1"/>
    <row r="78" spans="2:54" ht="18.75" customHeight="1"/>
    <row r="79" spans="2:54" ht="18.75" customHeight="1"/>
    <row r="80" spans="2:54"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18.75" customHeight="1"/>
    <row r="91" ht="18.75" customHeight="1"/>
    <row r="92" ht="18.75" customHeight="1"/>
    <row r="93" ht="18.75" customHeight="1"/>
    <row r="94" ht="18.75" customHeight="1"/>
    <row r="95" ht="18.75" customHeight="1"/>
    <row r="96" ht="18.75" customHeight="1"/>
    <row r="97" ht="18.75" customHeight="1"/>
    <row r="98" ht="18.75" customHeight="1"/>
    <row r="99" ht="18.75" customHeight="1"/>
    <row r="100" ht="18.75" customHeight="1"/>
    <row r="101" ht="18.75" customHeight="1"/>
    <row r="102" ht="18.75" customHeight="1"/>
    <row r="103" ht="18.75" customHeight="1"/>
    <row r="104" ht="18.75" customHeight="1"/>
    <row r="105" ht="18.75" customHeight="1"/>
    <row r="106" ht="18.75" customHeight="1"/>
    <row r="107" ht="18.75" customHeight="1"/>
    <row r="108" ht="18.75" customHeight="1"/>
    <row r="109" ht="18.75" customHeight="1"/>
    <row r="110" ht="18.75" customHeight="1"/>
    <row r="111" ht="18.75" customHeight="1"/>
    <row r="112" ht="18.75" customHeight="1"/>
    <row r="113" ht="18.75" customHeight="1"/>
    <row r="114" ht="18.75" customHeight="1"/>
    <row r="115" ht="18.75" customHeight="1"/>
    <row r="116" ht="18.75" customHeight="1"/>
  </sheetData>
  <mergeCells count="1">
    <mergeCell ref="F4:K5"/>
  </mergeCells>
  <phoneticPr fontId="5"/>
  <pageMargins left="0.70866141732283472" right="0.70866141732283472" top="0.74803149606299213" bottom="0.35433070866141736" header="0.31496062992125984" footer="0.31496062992125984"/>
  <pageSetup paperSize="9" scale="45" orientation="portrait"/>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03419-E170-431A-A0C1-9B3C12FF4647}">
  <sheetPr>
    <pageSetUpPr fitToPage="1"/>
  </sheetPr>
  <dimension ref="B1:N52"/>
  <sheetViews>
    <sheetView zoomScaleNormal="100" workbookViewId="0">
      <selection activeCell="F24" sqref="F24"/>
    </sheetView>
  </sheetViews>
  <sheetFormatPr defaultColWidth="10.28515625" defaultRowHeight="18.75"/>
  <cols>
    <col min="1" max="1" width="1.85546875" style="561" customWidth="1"/>
    <col min="2" max="2" width="6.42578125" style="562" customWidth="1"/>
    <col min="3" max="3" width="12.140625" style="562" customWidth="1"/>
    <col min="4" max="4" width="12.140625" style="562" hidden="1" customWidth="1"/>
    <col min="5" max="5" width="3.85546875" style="562" bestFit="1" customWidth="1"/>
    <col min="6" max="6" width="17.85546875" style="561" customWidth="1"/>
    <col min="7" max="7" width="3.85546875" style="561" bestFit="1" customWidth="1"/>
    <col min="8" max="8" width="17.85546875" style="561" customWidth="1"/>
    <col min="9" max="9" width="3.85546875" style="561" bestFit="1" customWidth="1"/>
    <col min="10" max="10" width="17.85546875" style="562" customWidth="1"/>
    <col min="11" max="11" width="3.85546875" style="561" bestFit="1" customWidth="1"/>
    <col min="12" max="12" width="17.85546875" style="561" customWidth="1"/>
    <col min="13" max="13" width="3.85546875" style="561" customWidth="1"/>
    <col min="14" max="14" width="57.85546875" style="561" customWidth="1"/>
    <col min="15" max="16384" width="10.28515625" style="561"/>
  </cols>
  <sheetData>
    <row r="1" spans="2:14">
      <c r="B1" s="578" t="s">
        <v>1250</v>
      </c>
    </row>
    <row r="2" spans="2:14">
      <c r="B2" s="563" t="s">
        <v>1249</v>
      </c>
      <c r="F2" s="577"/>
      <c r="J2" s="576"/>
    </row>
    <row r="3" spans="2:14">
      <c r="B3" s="577" t="s">
        <v>1248</v>
      </c>
      <c r="F3" s="576" t="s">
        <v>1247</v>
      </c>
      <c r="J3" s="576"/>
    </row>
    <row r="4" spans="2:14">
      <c r="B4" s="563"/>
      <c r="F4" s="1702" t="s">
        <v>1242</v>
      </c>
      <c r="G4" s="1702"/>
      <c r="H4" s="1702"/>
      <c r="I4" s="1702"/>
      <c r="J4" s="1702"/>
      <c r="K4" s="1702"/>
      <c r="L4" s="1702"/>
      <c r="N4" s="1702" t="s">
        <v>1246</v>
      </c>
    </row>
    <row r="5" spans="2:14">
      <c r="B5" s="562" t="s">
        <v>1179</v>
      </c>
      <c r="C5" s="562" t="s">
        <v>1161</v>
      </c>
      <c r="F5" s="562" t="s">
        <v>1245</v>
      </c>
      <c r="G5" s="562"/>
      <c r="H5" s="562" t="s">
        <v>1244</v>
      </c>
      <c r="J5" s="562" t="s">
        <v>1243</v>
      </c>
      <c r="L5" s="562" t="s">
        <v>1242</v>
      </c>
      <c r="N5" s="1702"/>
    </row>
    <row r="6" spans="2:14">
      <c r="B6" s="569">
        <v>1</v>
      </c>
      <c r="C6" s="574" t="s">
        <v>1241</v>
      </c>
      <c r="D6" s="570" t="str">
        <f t="shared" ref="D6:D38" si="0">C6</f>
        <v>a</v>
      </c>
      <c r="E6" s="569" t="s">
        <v>1203</v>
      </c>
      <c r="F6" s="567">
        <v>0.29166666666666669</v>
      </c>
      <c r="G6" s="569" t="s">
        <v>1202</v>
      </c>
      <c r="H6" s="567">
        <v>0.66666666666666663</v>
      </c>
      <c r="I6" s="568" t="s">
        <v>1201</v>
      </c>
      <c r="J6" s="567">
        <v>4.1666666666666664E-2</v>
      </c>
      <c r="K6" s="566" t="s">
        <v>1199</v>
      </c>
      <c r="L6" s="565">
        <f t="shared" ref="L6:L22" si="1">IF(OR(F6="",H6=""),"",(H6+IF(F6&gt;H6,1,0)-F6-J6)*24)</f>
        <v>8</v>
      </c>
      <c r="N6" s="564"/>
    </row>
    <row r="7" spans="2:14">
      <c r="B7" s="569">
        <v>2</v>
      </c>
      <c r="C7" s="574" t="s">
        <v>1240</v>
      </c>
      <c r="D7" s="570" t="str">
        <f t="shared" si="0"/>
        <v>b</v>
      </c>
      <c r="E7" s="569" t="s">
        <v>1203</v>
      </c>
      <c r="F7" s="567">
        <v>0.375</v>
      </c>
      <c r="G7" s="569" t="s">
        <v>1202</v>
      </c>
      <c r="H7" s="567">
        <v>0.75</v>
      </c>
      <c r="I7" s="568" t="s">
        <v>1201</v>
      </c>
      <c r="J7" s="567">
        <v>4.1666666666666664E-2</v>
      </c>
      <c r="K7" s="566" t="s">
        <v>1199</v>
      </c>
      <c r="L7" s="565">
        <f t="shared" si="1"/>
        <v>8</v>
      </c>
      <c r="N7" s="564"/>
    </row>
    <row r="8" spans="2:14">
      <c r="B8" s="569">
        <v>3</v>
      </c>
      <c r="C8" s="574" t="s">
        <v>1239</v>
      </c>
      <c r="D8" s="570" t="str">
        <f t="shared" si="0"/>
        <v>c</v>
      </c>
      <c r="E8" s="569" t="s">
        <v>1203</v>
      </c>
      <c r="F8" s="567">
        <v>0.41666666666666669</v>
      </c>
      <c r="G8" s="569" t="s">
        <v>1202</v>
      </c>
      <c r="H8" s="567">
        <v>0.79166666666666663</v>
      </c>
      <c r="I8" s="568" t="s">
        <v>1201</v>
      </c>
      <c r="J8" s="567">
        <v>4.1666666666666664E-2</v>
      </c>
      <c r="K8" s="566" t="s">
        <v>1199</v>
      </c>
      <c r="L8" s="565">
        <f t="shared" si="1"/>
        <v>8</v>
      </c>
      <c r="N8" s="564"/>
    </row>
    <row r="9" spans="2:14">
      <c r="B9" s="569">
        <v>4</v>
      </c>
      <c r="C9" s="574" t="s">
        <v>1238</v>
      </c>
      <c r="D9" s="570" t="str">
        <f t="shared" si="0"/>
        <v>d</v>
      </c>
      <c r="E9" s="569" t="s">
        <v>1203</v>
      </c>
      <c r="F9" s="567">
        <v>0.5</v>
      </c>
      <c r="G9" s="569" t="s">
        <v>1202</v>
      </c>
      <c r="H9" s="567">
        <v>0.875</v>
      </c>
      <c r="I9" s="568" t="s">
        <v>1201</v>
      </c>
      <c r="J9" s="567">
        <v>4.1666666666666664E-2</v>
      </c>
      <c r="K9" s="566" t="s">
        <v>1199</v>
      </c>
      <c r="L9" s="565">
        <f t="shared" si="1"/>
        <v>8</v>
      </c>
      <c r="N9" s="564"/>
    </row>
    <row r="10" spans="2:14">
      <c r="B10" s="569">
        <v>5</v>
      </c>
      <c r="C10" s="574" t="s">
        <v>1237</v>
      </c>
      <c r="D10" s="570" t="str">
        <f t="shared" si="0"/>
        <v>e</v>
      </c>
      <c r="E10" s="569" t="s">
        <v>1203</v>
      </c>
      <c r="F10" s="567">
        <v>0.375</v>
      </c>
      <c r="G10" s="569" t="s">
        <v>1202</v>
      </c>
      <c r="H10" s="567">
        <v>0.54166666666666663</v>
      </c>
      <c r="I10" s="568" t="s">
        <v>1201</v>
      </c>
      <c r="J10" s="567">
        <v>0</v>
      </c>
      <c r="K10" s="566" t="s">
        <v>1199</v>
      </c>
      <c r="L10" s="565">
        <f t="shared" si="1"/>
        <v>4</v>
      </c>
      <c r="N10" s="564"/>
    </row>
    <row r="11" spans="2:14">
      <c r="B11" s="569">
        <v>6</v>
      </c>
      <c r="C11" s="574" t="s">
        <v>1236</v>
      </c>
      <c r="D11" s="570" t="str">
        <f t="shared" si="0"/>
        <v>f</v>
      </c>
      <c r="E11" s="569" t="s">
        <v>1203</v>
      </c>
      <c r="F11" s="567">
        <v>0.54166666666666663</v>
      </c>
      <c r="G11" s="569" t="s">
        <v>1202</v>
      </c>
      <c r="H11" s="567">
        <v>0.77083333333333337</v>
      </c>
      <c r="I11" s="568" t="s">
        <v>1201</v>
      </c>
      <c r="J11" s="567">
        <v>0</v>
      </c>
      <c r="K11" s="566" t="s">
        <v>1199</v>
      </c>
      <c r="L11" s="565">
        <f t="shared" si="1"/>
        <v>5.5</v>
      </c>
      <c r="N11" s="564"/>
    </row>
    <row r="12" spans="2:14">
      <c r="B12" s="569">
        <v>7</v>
      </c>
      <c r="C12" s="574" t="s">
        <v>1235</v>
      </c>
      <c r="D12" s="570" t="str">
        <f t="shared" si="0"/>
        <v>g</v>
      </c>
      <c r="E12" s="569" t="s">
        <v>1203</v>
      </c>
      <c r="F12" s="567">
        <v>0.58333333333333337</v>
      </c>
      <c r="G12" s="569" t="s">
        <v>1202</v>
      </c>
      <c r="H12" s="567">
        <v>0.83333333333333337</v>
      </c>
      <c r="I12" s="568" t="s">
        <v>1201</v>
      </c>
      <c r="J12" s="567">
        <v>0</v>
      </c>
      <c r="K12" s="566" t="s">
        <v>1199</v>
      </c>
      <c r="L12" s="565">
        <f t="shared" si="1"/>
        <v>6</v>
      </c>
      <c r="N12" s="564"/>
    </row>
    <row r="13" spans="2:14">
      <c r="B13" s="569">
        <v>8</v>
      </c>
      <c r="C13" s="574" t="s">
        <v>1234</v>
      </c>
      <c r="D13" s="570" t="str">
        <f t="shared" si="0"/>
        <v>h</v>
      </c>
      <c r="E13" s="569" t="s">
        <v>1203</v>
      </c>
      <c r="F13" s="567">
        <v>0.66666666666666663</v>
      </c>
      <c r="G13" s="569" t="s">
        <v>1202</v>
      </c>
      <c r="H13" s="567">
        <v>0</v>
      </c>
      <c r="I13" s="568" t="s">
        <v>1201</v>
      </c>
      <c r="J13" s="567">
        <v>2.0833333333333332E-2</v>
      </c>
      <c r="K13" s="566" t="s">
        <v>1199</v>
      </c>
      <c r="L13" s="565">
        <f t="shared" si="1"/>
        <v>7.5</v>
      </c>
      <c r="N13" s="564" t="s">
        <v>1233</v>
      </c>
    </row>
    <row r="14" spans="2:14">
      <c r="B14" s="569">
        <v>9</v>
      </c>
      <c r="C14" s="574" t="s">
        <v>1232</v>
      </c>
      <c r="D14" s="570" t="str">
        <f t="shared" si="0"/>
        <v>i</v>
      </c>
      <c r="E14" s="569" t="s">
        <v>1203</v>
      </c>
      <c r="F14" s="567">
        <v>0</v>
      </c>
      <c r="G14" s="569" t="s">
        <v>1202</v>
      </c>
      <c r="H14" s="567">
        <v>0.375</v>
      </c>
      <c r="I14" s="568" t="s">
        <v>1201</v>
      </c>
      <c r="J14" s="567">
        <v>2.0833333333333332E-2</v>
      </c>
      <c r="K14" s="566" t="s">
        <v>1199</v>
      </c>
      <c r="L14" s="565">
        <f t="shared" si="1"/>
        <v>8.5</v>
      </c>
      <c r="N14" s="564" t="s">
        <v>1231</v>
      </c>
    </row>
    <row r="15" spans="2:14">
      <c r="B15" s="569">
        <v>10</v>
      </c>
      <c r="C15" s="574" t="s">
        <v>1230</v>
      </c>
      <c r="D15" s="570" t="str">
        <f t="shared" si="0"/>
        <v>j</v>
      </c>
      <c r="E15" s="569" t="s">
        <v>1203</v>
      </c>
      <c r="F15" s="567"/>
      <c r="G15" s="569" t="s">
        <v>1202</v>
      </c>
      <c r="H15" s="567"/>
      <c r="I15" s="568" t="s">
        <v>1201</v>
      </c>
      <c r="J15" s="567">
        <v>0</v>
      </c>
      <c r="K15" s="566" t="s">
        <v>1199</v>
      </c>
      <c r="L15" s="565" t="str">
        <f t="shared" si="1"/>
        <v/>
      </c>
      <c r="N15" s="564"/>
    </row>
    <row r="16" spans="2:14">
      <c r="B16" s="569">
        <v>11</v>
      </c>
      <c r="C16" s="574" t="s">
        <v>1229</v>
      </c>
      <c r="D16" s="570" t="str">
        <f t="shared" si="0"/>
        <v>k</v>
      </c>
      <c r="E16" s="569" t="s">
        <v>1203</v>
      </c>
      <c r="F16" s="567"/>
      <c r="G16" s="569" t="s">
        <v>1202</v>
      </c>
      <c r="H16" s="567"/>
      <c r="I16" s="568" t="s">
        <v>1201</v>
      </c>
      <c r="J16" s="567">
        <v>0</v>
      </c>
      <c r="K16" s="566" t="s">
        <v>1199</v>
      </c>
      <c r="L16" s="565" t="str">
        <f t="shared" si="1"/>
        <v/>
      </c>
      <c r="N16" s="564"/>
    </row>
    <row r="17" spans="2:14">
      <c r="B17" s="569">
        <v>12</v>
      </c>
      <c r="C17" s="574" t="s">
        <v>1228</v>
      </c>
      <c r="D17" s="570" t="str">
        <f t="shared" si="0"/>
        <v>l</v>
      </c>
      <c r="E17" s="569" t="s">
        <v>1203</v>
      </c>
      <c r="F17" s="567"/>
      <c r="G17" s="569" t="s">
        <v>1202</v>
      </c>
      <c r="H17" s="567"/>
      <c r="I17" s="568" t="s">
        <v>1201</v>
      </c>
      <c r="J17" s="567">
        <v>0</v>
      </c>
      <c r="K17" s="566" t="s">
        <v>1199</v>
      </c>
      <c r="L17" s="565" t="str">
        <f t="shared" si="1"/>
        <v/>
      </c>
      <c r="N17" s="564"/>
    </row>
    <row r="18" spans="2:14">
      <c r="B18" s="569">
        <v>13</v>
      </c>
      <c r="C18" s="574" t="s">
        <v>1227</v>
      </c>
      <c r="D18" s="570" t="str">
        <f t="shared" si="0"/>
        <v>m</v>
      </c>
      <c r="E18" s="569" t="s">
        <v>1203</v>
      </c>
      <c r="F18" s="567"/>
      <c r="G18" s="569" t="s">
        <v>1202</v>
      </c>
      <c r="H18" s="567"/>
      <c r="I18" s="568" t="s">
        <v>1201</v>
      </c>
      <c r="J18" s="567">
        <v>0</v>
      </c>
      <c r="K18" s="566" t="s">
        <v>1199</v>
      </c>
      <c r="L18" s="565" t="str">
        <f t="shared" si="1"/>
        <v/>
      </c>
      <c r="N18" s="564"/>
    </row>
    <row r="19" spans="2:14">
      <c r="B19" s="569">
        <v>14</v>
      </c>
      <c r="C19" s="574" t="s">
        <v>1226</v>
      </c>
      <c r="D19" s="570" t="str">
        <f t="shared" si="0"/>
        <v>n</v>
      </c>
      <c r="E19" s="569" t="s">
        <v>1203</v>
      </c>
      <c r="F19" s="567"/>
      <c r="G19" s="569" t="s">
        <v>1202</v>
      </c>
      <c r="H19" s="567"/>
      <c r="I19" s="568" t="s">
        <v>1201</v>
      </c>
      <c r="J19" s="567">
        <v>0</v>
      </c>
      <c r="K19" s="566" t="s">
        <v>1199</v>
      </c>
      <c r="L19" s="565" t="str">
        <f t="shared" si="1"/>
        <v/>
      </c>
      <c r="N19" s="564"/>
    </row>
    <row r="20" spans="2:14">
      <c r="B20" s="569">
        <v>15</v>
      </c>
      <c r="C20" s="574" t="s">
        <v>1225</v>
      </c>
      <c r="D20" s="570" t="str">
        <f t="shared" si="0"/>
        <v>o</v>
      </c>
      <c r="E20" s="569" t="s">
        <v>1203</v>
      </c>
      <c r="F20" s="567"/>
      <c r="G20" s="569" t="s">
        <v>1202</v>
      </c>
      <c r="H20" s="567"/>
      <c r="I20" s="568" t="s">
        <v>1201</v>
      </c>
      <c r="J20" s="567">
        <v>0</v>
      </c>
      <c r="K20" s="566" t="s">
        <v>1199</v>
      </c>
      <c r="L20" s="565" t="str">
        <f t="shared" si="1"/>
        <v/>
      </c>
      <c r="N20" s="564"/>
    </row>
    <row r="21" spans="2:14">
      <c r="B21" s="569">
        <v>16</v>
      </c>
      <c r="C21" s="574" t="s">
        <v>1224</v>
      </c>
      <c r="D21" s="570" t="str">
        <f t="shared" si="0"/>
        <v>p</v>
      </c>
      <c r="E21" s="569" t="s">
        <v>1203</v>
      </c>
      <c r="F21" s="567"/>
      <c r="G21" s="569" t="s">
        <v>1202</v>
      </c>
      <c r="H21" s="567"/>
      <c r="I21" s="568" t="s">
        <v>1201</v>
      </c>
      <c r="J21" s="567">
        <v>0</v>
      </c>
      <c r="K21" s="566" t="s">
        <v>1199</v>
      </c>
      <c r="L21" s="565" t="str">
        <f t="shared" si="1"/>
        <v/>
      </c>
      <c r="N21" s="564"/>
    </row>
    <row r="22" spans="2:14">
      <c r="B22" s="569">
        <v>17</v>
      </c>
      <c r="C22" s="574" t="s">
        <v>1223</v>
      </c>
      <c r="D22" s="570" t="str">
        <f t="shared" si="0"/>
        <v>q</v>
      </c>
      <c r="E22" s="569" t="s">
        <v>1203</v>
      </c>
      <c r="F22" s="567"/>
      <c r="G22" s="569" t="s">
        <v>1202</v>
      </c>
      <c r="H22" s="567"/>
      <c r="I22" s="568" t="s">
        <v>1201</v>
      </c>
      <c r="J22" s="567">
        <v>0</v>
      </c>
      <c r="K22" s="566" t="s">
        <v>1199</v>
      </c>
      <c r="L22" s="565" t="str">
        <f t="shared" si="1"/>
        <v/>
      </c>
      <c r="N22" s="564"/>
    </row>
    <row r="23" spans="2:14">
      <c r="B23" s="569">
        <v>18</v>
      </c>
      <c r="C23" s="574" t="s">
        <v>1222</v>
      </c>
      <c r="D23" s="570" t="str">
        <f t="shared" si="0"/>
        <v>r</v>
      </c>
      <c r="E23" s="569" t="s">
        <v>1203</v>
      </c>
      <c r="F23" s="575"/>
      <c r="G23" s="569" t="s">
        <v>1202</v>
      </c>
      <c r="H23" s="575"/>
      <c r="I23" s="568" t="s">
        <v>1201</v>
      </c>
      <c r="J23" s="575"/>
      <c r="K23" s="566" t="s">
        <v>1199</v>
      </c>
      <c r="L23" s="574">
        <v>1</v>
      </c>
      <c r="N23" s="564"/>
    </row>
    <row r="24" spans="2:14">
      <c r="B24" s="569">
        <v>19</v>
      </c>
      <c r="C24" s="574" t="s">
        <v>1221</v>
      </c>
      <c r="D24" s="570" t="str">
        <f t="shared" si="0"/>
        <v>s</v>
      </c>
      <c r="E24" s="569" t="s">
        <v>1203</v>
      </c>
      <c r="F24" s="575"/>
      <c r="G24" s="569" t="s">
        <v>1202</v>
      </c>
      <c r="H24" s="575"/>
      <c r="I24" s="568" t="s">
        <v>1201</v>
      </c>
      <c r="J24" s="575"/>
      <c r="K24" s="566" t="s">
        <v>1199</v>
      </c>
      <c r="L24" s="574">
        <v>2</v>
      </c>
      <c r="N24" s="564"/>
    </row>
    <row r="25" spans="2:14">
      <c r="B25" s="569">
        <v>20</v>
      </c>
      <c r="C25" s="574" t="s">
        <v>1220</v>
      </c>
      <c r="D25" s="570" t="str">
        <f t="shared" si="0"/>
        <v>t</v>
      </c>
      <c r="E25" s="569" t="s">
        <v>1203</v>
      </c>
      <c r="F25" s="575"/>
      <c r="G25" s="569" t="s">
        <v>1202</v>
      </c>
      <c r="H25" s="575"/>
      <c r="I25" s="568" t="s">
        <v>1201</v>
      </c>
      <c r="J25" s="575"/>
      <c r="K25" s="566" t="s">
        <v>1199</v>
      </c>
      <c r="L25" s="574">
        <v>3</v>
      </c>
      <c r="N25" s="564"/>
    </row>
    <row r="26" spans="2:14">
      <c r="B26" s="569">
        <v>21</v>
      </c>
      <c r="C26" s="574" t="s">
        <v>1219</v>
      </c>
      <c r="D26" s="570" t="str">
        <f t="shared" si="0"/>
        <v>u</v>
      </c>
      <c r="E26" s="569" t="s">
        <v>1203</v>
      </c>
      <c r="F26" s="575"/>
      <c r="G26" s="569" t="s">
        <v>1202</v>
      </c>
      <c r="H26" s="575"/>
      <c r="I26" s="568" t="s">
        <v>1201</v>
      </c>
      <c r="J26" s="575"/>
      <c r="K26" s="566" t="s">
        <v>1199</v>
      </c>
      <c r="L26" s="574">
        <v>4</v>
      </c>
      <c r="N26" s="564"/>
    </row>
    <row r="27" spans="2:14">
      <c r="B27" s="569">
        <v>22</v>
      </c>
      <c r="C27" s="574" t="s">
        <v>1218</v>
      </c>
      <c r="D27" s="570" t="str">
        <f t="shared" si="0"/>
        <v>v</v>
      </c>
      <c r="E27" s="569" t="s">
        <v>1203</v>
      </c>
      <c r="F27" s="575"/>
      <c r="G27" s="569" t="s">
        <v>1202</v>
      </c>
      <c r="H27" s="575"/>
      <c r="I27" s="568" t="s">
        <v>1201</v>
      </c>
      <c r="J27" s="575"/>
      <c r="K27" s="566" t="s">
        <v>1199</v>
      </c>
      <c r="L27" s="574">
        <v>5</v>
      </c>
      <c r="N27" s="564"/>
    </row>
    <row r="28" spans="2:14">
      <c r="B28" s="569">
        <v>23</v>
      </c>
      <c r="C28" s="574" t="s">
        <v>1217</v>
      </c>
      <c r="D28" s="570" t="str">
        <f t="shared" si="0"/>
        <v>w</v>
      </c>
      <c r="E28" s="569" t="s">
        <v>1203</v>
      </c>
      <c r="F28" s="575"/>
      <c r="G28" s="569" t="s">
        <v>1202</v>
      </c>
      <c r="H28" s="575"/>
      <c r="I28" s="568" t="s">
        <v>1201</v>
      </c>
      <c r="J28" s="575"/>
      <c r="K28" s="566" t="s">
        <v>1199</v>
      </c>
      <c r="L28" s="574">
        <v>6</v>
      </c>
      <c r="N28" s="564"/>
    </row>
    <row r="29" spans="2:14">
      <c r="B29" s="569">
        <v>24</v>
      </c>
      <c r="C29" s="574" t="s">
        <v>1214</v>
      </c>
      <c r="D29" s="570" t="str">
        <f t="shared" si="0"/>
        <v>x</v>
      </c>
      <c r="E29" s="569" t="s">
        <v>1203</v>
      </c>
      <c r="F29" s="575"/>
      <c r="G29" s="569" t="s">
        <v>1202</v>
      </c>
      <c r="H29" s="575"/>
      <c r="I29" s="568" t="s">
        <v>1201</v>
      </c>
      <c r="J29" s="575"/>
      <c r="K29" s="566" t="s">
        <v>1199</v>
      </c>
      <c r="L29" s="574">
        <v>7</v>
      </c>
      <c r="N29" s="564"/>
    </row>
    <row r="30" spans="2:14">
      <c r="B30" s="569">
        <v>25</v>
      </c>
      <c r="C30" s="574" t="s">
        <v>1216</v>
      </c>
      <c r="D30" s="570" t="str">
        <f t="shared" si="0"/>
        <v>y</v>
      </c>
      <c r="E30" s="569" t="s">
        <v>1203</v>
      </c>
      <c r="F30" s="575"/>
      <c r="G30" s="569" t="s">
        <v>1202</v>
      </c>
      <c r="H30" s="575"/>
      <c r="I30" s="568" t="s">
        <v>1201</v>
      </c>
      <c r="J30" s="575"/>
      <c r="K30" s="566" t="s">
        <v>1199</v>
      </c>
      <c r="L30" s="574">
        <v>8</v>
      </c>
      <c r="N30" s="564"/>
    </row>
    <row r="31" spans="2:14">
      <c r="B31" s="569">
        <v>26</v>
      </c>
      <c r="C31" s="574" t="s">
        <v>1215</v>
      </c>
      <c r="D31" s="570" t="str">
        <f t="shared" si="0"/>
        <v>z</v>
      </c>
      <c r="E31" s="569" t="s">
        <v>1203</v>
      </c>
      <c r="F31" s="575"/>
      <c r="G31" s="569" t="s">
        <v>1202</v>
      </c>
      <c r="H31" s="575"/>
      <c r="I31" s="568" t="s">
        <v>1201</v>
      </c>
      <c r="J31" s="575"/>
      <c r="K31" s="566" t="s">
        <v>1199</v>
      </c>
      <c r="L31" s="574">
        <v>1</v>
      </c>
      <c r="N31" s="564"/>
    </row>
    <row r="32" spans="2:14">
      <c r="B32" s="569">
        <v>27</v>
      </c>
      <c r="C32" s="574" t="s">
        <v>1214</v>
      </c>
      <c r="D32" s="570" t="str">
        <f t="shared" si="0"/>
        <v>x</v>
      </c>
      <c r="E32" s="569" t="s">
        <v>1203</v>
      </c>
      <c r="F32" s="575"/>
      <c r="G32" s="569" t="s">
        <v>1202</v>
      </c>
      <c r="H32" s="575"/>
      <c r="I32" s="568" t="s">
        <v>1201</v>
      </c>
      <c r="J32" s="575"/>
      <c r="K32" s="566" t="s">
        <v>1199</v>
      </c>
      <c r="L32" s="574">
        <v>2</v>
      </c>
      <c r="N32" s="564"/>
    </row>
    <row r="33" spans="2:14">
      <c r="B33" s="569">
        <v>28</v>
      </c>
      <c r="C33" s="574" t="s">
        <v>1213</v>
      </c>
      <c r="D33" s="570" t="str">
        <f t="shared" si="0"/>
        <v>aa</v>
      </c>
      <c r="E33" s="569" t="s">
        <v>1203</v>
      </c>
      <c r="F33" s="575"/>
      <c r="G33" s="569" t="s">
        <v>1202</v>
      </c>
      <c r="H33" s="575"/>
      <c r="I33" s="568" t="s">
        <v>1201</v>
      </c>
      <c r="J33" s="575"/>
      <c r="K33" s="566" t="s">
        <v>1199</v>
      </c>
      <c r="L33" s="574">
        <v>3</v>
      </c>
      <c r="N33" s="564"/>
    </row>
    <row r="34" spans="2:14">
      <c r="B34" s="569">
        <v>29</v>
      </c>
      <c r="C34" s="574" t="s">
        <v>1212</v>
      </c>
      <c r="D34" s="570" t="str">
        <f t="shared" si="0"/>
        <v>ab</v>
      </c>
      <c r="E34" s="569" t="s">
        <v>1203</v>
      </c>
      <c r="F34" s="575"/>
      <c r="G34" s="569" t="s">
        <v>1202</v>
      </c>
      <c r="H34" s="575"/>
      <c r="I34" s="568" t="s">
        <v>1201</v>
      </c>
      <c r="J34" s="575"/>
      <c r="K34" s="566" t="s">
        <v>1199</v>
      </c>
      <c r="L34" s="574">
        <v>4</v>
      </c>
      <c r="N34" s="564"/>
    </row>
    <row r="35" spans="2:14">
      <c r="B35" s="569">
        <v>30</v>
      </c>
      <c r="C35" s="574" t="s">
        <v>1211</v>
      </c>
      <c r="D35" s="570" t="str">
        <f t="shared" si="0"/>
        <v>ac</v>
      </c>
      <c r="E35" s="569" t="s">
        <v>1203</v>
      </c>
      <c r="F35" s="575"/>
      <c r="G35" s="569" t="s">
        <v>1202</v>
      </c>
      <c r="H35" s="575"/>
      <c r="I35" s="568" t="s">
        <v>1201</v>
      </c>
      <c r="J35" s="575"/>
      <c r="K35" s="566" t="s">
        <v>1199</v>
      </c>
      <c r="L35" s="574">
        <v>5</v>
      </c>
      <c r="N35" s="564"/>
    </row>
    <row r="36" spans="2:14">
      <c r="B36" s="569">
        <v>31</v>
      </c>
      <c r="C36" s="574" t="s">
        <v>1210</v>
      </c>
      <c r="D36" s="570" t="str">
        <f t="shared" si="0"/>
        <v>ad</v>
      </c>
      <c r="E36" s="569" t="s">
        <v>1203</v>
      </c>
      <c r="F36" s="575"/>
      <c r="G36" s="569" t="s">
        <v>1202</v>
      </c>
      <c r="H36" s="575"/>
      <c r="I36" s="568" t="s">
        <v>1201</v>
      </c>
      <c r="J36" s="575"/>
      <c r="K36" s="566" t="s">
        <v>1199</v>
      </c>
      <c r="L36" s="574">
        <v>6</v>
      </c>
      <c r="N36" s="564"/>
    </row>
    <row r="37" spans="2:14">
      <c r="B37" s="569">
        <v>32</v>
      </c>
      <c r="C37" s="574" t="s">
        <v>1209</v>
      </c>
      <c r="D37" s="570" t="str">
        <f t="shared" si="0"/>
        <v>ae</v>
      </c>
      <c r="E37" s="569" t="s">
        <v>1203</v>
      </c>
      <c r="F37" s="575"/>
      <c r="G37" s="569" t="s">
        <v>1202</v>
      </c>
      <c r="H37" s="575"/>
      <c r="I37" s="568" t="s">
        <v>1201</v>
      </c>
      <c r="J37" s="575"/>
      <c r="K37" s="566" t="s">
        <v>1199</v>
      </c>
      <c r="L37" s="574">
        <v>7</v>
      </c>
      <c r="N37" s="564"/>
    </row>
    <row r="38" spans="2:14">
      <c r="B38" s="569">
        <v>33</v>
      </c>
      <c r="C38" s="574" t="s">
        <v>1208</v>
      </c>
      <c r="D38" s="570" t="str">
        <f t="shared" si="0"/>
        <v>af</v>
      </c>
      <c r="E38" s="569" t="s">
        <v>1203</v>
      </c>
      <c r="F38" s="575"/>
      <c r="G38" s="569" t="s">
        <v>1202</v>
      </c>
      <c r="H38" s="575"/>
      <c r="I38" s="568" t="s">
        <v>1201</v>
      </c>
      <c r="J38" s="575"/>
      <c r="K38" s="566" t="s">
        <v>1199</v>
      </c>
      <c r="L38" s="574">
        <v>8</v>
      </c>
      <c r="N38" s="564"/>
    </row>
    <row r="39" spans="2:14">
      <c r="B39" s="569">
        <v>34</v>
      </c>
      <c r="C39" s="573" t="s">
        <v>1207</v>
      </c>
      <c r="D39" s="570"/>
      <c r="E39" s="569" t="s">
        <v>1203</v>
      </c>
      <c r="F39" s="567">
        <v>0.29166666666666669</v>
      </c>
      <c r="G39" s="569" t="s">
        <v>1202</v>
      </c>
      <c r="H39" s="567">
        <v>0.39583333333333331</v>
      </c>
      <c r="I39" s="568" t="s">
        <v>1201</v>
      </c>
      <c r="J39" s="567">
        <v>0</v>
      </c>
      <c r="K39" s="566" t="s">
        <v>1199</v>
      </c>
      <c r="L39" s="565">
        <f>IF(OR(F39="",H39=""),"",(H39+IF(F39&gt;H39,1,0)-F39-J39)*24)</f>
        <v>2.5</v>
      </c>
      <c r="N39" s="564"/>
    </row>
    <row r="40" spans="2:14">
      <c r="B40" s="569"/>
      <c r="C40" s="572" t="s">
        <v>1200</v>
      </c>
      <c r="D40" s="570"/>
      <c r="E40" s="569" t="s">
        <v>1203</v>
      </c>
      <c r="F40" s="567">
        <v>0.6875</v>
      </c>
      <c r="G40" s="569" t="s">
        <v>1202</v>
      </c>
      <c r="H40" s="567">
        <v>0.83333333333333337</v>
      </c>
      <c r="I40" s="568" t="s">
        <v>1201</v>
      </c>
      <c r="J40" s="567">
        <v>0</v>
      </c>
      <c r="K40" s="566" t="s">
        <v>1199</v>
      </c>
      <c r="L40" s="565">
        <f>IF(OR(F40="",H40=""),"",(H40+IF(F40&gt;H40,1,0)-F40-J40)*24)</f>
        <v>3.5</v>
      </c>
      <c r="N40" s="564"/>
    </row>
    <row r="41" spans="2:14">
      <c r="B41" s="569"/>
      <c r="C41" s="571" t="s">
        <v>1200</v>
      </c>
      <c r="D41" s="570" t="str">
        <f>C39</f>
        <v>ag</v>
      </c>
      <c r="E41" s="569" t="s">
        <v>1203</v>
      </c>
      <c r="F41" s="567" t="s">
        <v>1200</v>
      </c>
      <c r="G41" s="569" t="s">
        <v>1202</v>
      </c>
      <c r="H41" s="567" t="s">
        <v>1200</v>
      </c>
      <c r="I41" s="568" t="s">
        <v>1201</v>
      </c>
      <c r="J41" s="567" t="s">
        <v>1200</v>
      </c>
      <c r="K41" s="566" t="s">
        <v>1199</v>
      </c>
      <c r="L41" s="565">
        <f>IF(OR(L39="",L40=""),"",L39+L40)</f>
        <v>6</v>
      </c>
      <c r="N41" s="564" t="s">
        <v>1206</v>
      </c>
    </row>
    <row r="42" spans="2:14">
      <c r="B42" s="569"/>
      <c r="C42" s="573" t="s">
        <v>1205</v>
      </c>
      <c r="D42" s="570"/>
      <c r="E42" s="569" t="s">
        <v>1203</v>
      </c>
      <c r="F42" s="567"/>
      <c r="G42" s="569" t="s">
        <v>1202</v>
      </c>
      <c r="H42" s="567"/>
      <c r="I42" s="568" t="s">
        <v>1201</v>
      </c>
      <c r="J42" s="567">
        <v>0</v>
      </c>
      <c r="K42" s="566" t="s">
        <v>1199</v>
      </c>
      <c r="L42" s="565" t="str">
        <f>IF(OR(F42="",H42=""),"",(H42+IF(F42&gt;H42,1,0)-F42-J42)*24)</f>
        <v/>
      </c>
      <c r="N42" s="564"/>
    </row>
    <row r="43" spans="2:14">
      <c r="B43" s="569">
        <v>35</v>
      </c>
      <c r="C43" s="572" t="s">
        <v>1200</v>
      </c>
      <c r="D43" s="570"/>
      <c r="E43" s="569" t="s">
        <v>1203</v>
      </c>
      <c r="F43" s="567"/>
      <c r="G43" s="569" t="s">
        <v>1202</v>
      </c>
      <c r="H43" s="567"/>
      <c r="I43" s="568" t="s">
        <v>1201</v>
      </c>
      <c r="J43" s="567">
        <v>0</v>
      </c>
      <c r="K43" s="566" t="s">
        <v>1199</v>
      </c>
      <c r="L43" s="565" t="str">
        <f>IF(OR(F43="",H43=""),"",(H43+IF(F43&gt;H43,1,0)-F43-J43)*24)</f>
        <v/>
      </c>
      <c r="N43" s="564"/>
    </row>
    <row r="44" spans="2:14">
      <c r="B44" s="569"/>
      <c r="C44" s="571" t="s">
        <v>1200</v>
      </c>
      <c r="D44" s="570" t="str">
        <f>C42</f>
        <v>ah</v>
      </c>
      <c r="E44" s="569" t="s">
        <v>1203</v>
      </c>
      <c r="F44" s="567" t="s">
        <v>1200</v>
      </c>
      <c r="G44" s="569" t="s">
        <v>1202</v>
      </c>
      <c r="H44" s="567" t="s">
        <v>1200</v>
      </c>
      <c r="I44" s="568" t="s">
        <v>1201</v>
      </c>
      <c r="J44" s="567" t="s">
        <v>1200</v>
      </c>
      <c r="K44" s="566" t="s">
        <v>1199</v>
      </c>
      <c r="L44" s="565" t="str">
        <f>IF(OR(L42="",L43=""),"",L42+L43)</f>
        <v/>
      </c>
      <c r="N44" s="564" t="s">
        <v>1198</v>
      </c>
    </row>
    <row r="45" spans="2:14">
      <c r="B45" s="569"/>
      <c r="C45" s="573" t="s">
        <v>1204</v>
      </c>
      <c r="D45" s="570"/>
      <c r="E45" s="569" t="s">
        <v>1203</v>
      </c>
      <c r="F45" s="567"/>
      <c r="G45" s="569" t="s">
        <v>1202</v>
      </c>
      <c r="H45" s="567"/>
      <c r="I45" s="568" t="s">
        <v>1201</v>
      </c>
      <c r="J45" s="567">
        <v>0</v>
      </c>
      <c r="K45" s="566" t="s">
        <v>1199</v>
      </c>
      <c r="L45" s="565" t="str">
        <f>IF(OR(F45="",H45=""),"",(H45+IF(F45&gt;H45,1,0)-F45-J45)*24)</f>
        <v/>
      </c>
      <c r="N45" s="564"/>
    </row>
    <row r="46" spans="2:14">
      <c r="B46" s="569">
        <v>36</v>
      </c>
      <c r="C46" s="572" t="s">
        <v>1200</v>
      </c>
      <c r="D46" s="570"/>
      <c r="E46" s="569" t="s">
        <v>1203</v>
      </c>
      <c r="F46" s="567"/>
      <c r="G46" s="569" t="s">
        <v>1202</v>
      </c>
      <c r="H46" s="567"/>
      <c r="I46" s="568" t="s">
        <v>1201</v>
      </c>
      <c r="J46" s="567">
        <v>0</v>
      </c>
      <c r="K46" s="566" t="s">
        <v>1199</v>
      </c>
      <c r="L46" s="565" t="str">
        <f>IF(OR(F46="",H46=""),"",(H46+IF(F46&gt;H46,1,0)-F46-J46)*24)</f>
        <v/>
      </c>
      <c r="N46" s="564"/>
    </row>
    <row r="47" spans="2:14">
      <c r="B47" s="569"/>
      <c r="C47" s="571" t="s">
        <v>1200</v>
      </c>
      <c r="D47" s="570" t="str">
        <f>C45</f>
        <v>ai</v>
      </c>
      <c r="E47" s="569" t="s">
        <v>1203</v>
      </c>
      <c r="F47" s="567" t="s">
        <v>1200</v>
      </c>
      <c r="G47" s="569" t="s">
        <v>1202</v>
      </c>
      <c r="H47" s="567" t="s">
        <v>1200</v>
      </c>
      <c r="I47" s="568" t="s">
        <v>1201</v>
      </c>
      <c r="J47" s="567" t="s">
        <v>1200</v>
      </c>
      <c r="K47" s="566" t="s">
        <v>1199</v>
      </c>
      <c r="L47" s="565" t="str">
        <f>IF(OR(L45="",L46=""),"",L45+L46)</f>
        <v/>
      </c>
      <c r="N47" s="564" t="s">
        <v>1198</v>
      </c>
    </row>
    <row r="49" spans="3:4">
      <c r="C49" s="563" t="s">
        <v>1197</v>
      </c>
      <c r="D49" s="563"/>
    </row>
    <row r="50" spans="3:4">
      <c r="C50" s="563" t="s">
        <v>1196</v>
      </c>
      <c r="D50" s="563"/>
    </row>
    <row r="51" spans="3:4">
      <c r="C51" s="563" t="s">
        <v>1195</v>
      </c>
      <c r="D51" s="563"/>
    </row>
    <row r="52" spans="3:4">
      <c r="C52" s="563" t="s">
        <v>1194</v>
      </c>
      <c r="D52" s="563"/>
    </row>
  </sheetData>
  <sheetProtection sheet="1" insertRows="0" deleteRows="0"/>
  <mergeCells count="2">
    <mergeCell ref="F4:L4"/>
    <mergeCell ref="N4:N5"/>
  </mergeCells>
  <phoneticPr fontId="5"/>
  <printOptions horizontalCentered="1"/>
  <pageMargins left="0.70866141732283472" right="0.70866141732283472" top="0.55118110236220474" bottom="0.35433070866141736" header="0.31496062992125984" footer="0.31496062992125984"/>
  <pageSetup paperSize="9" scale="55"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500F6-0E97-4E16-A3AF-0494345BE2E0}">
  <sheetPr>
    <pageSetUpPr fitToPage="1"/>
  </sheetPr>
  <dimension ref="B1:BO290"/>
  <sheetViews>
    <sheetView showGridLines="0" view="pageBreakPreview" zoomScaleNormal="55" zoomScaleSheetLayoutView="100" workbookViewId="0">
      <selection activeCell="AL2" sqref="AL2"/>
    </sheetView>
  </sheetViews>
  <sheetFormatPr defaultColWidth="5.140625" defaultRowHeight="14.25"/>
  <cols>
    <col min="1" max="1" width="1" style="579" customWidth="1"/>
    <col min="2" max="2" width="6.5703125" style="579" customWidth="1"/>
    <col min="3" max="4" width="9.28515625" style="579" customWidth="1"/>
    <col min="5" max="8" width="3.7109375" style="579" hidden="1" customWidth="1"/>
    <col min="9" max="10" width="3.7109375" style="579" customWidth="1"/>
    <col min="11" max="62" width="6.5703125" style="579" customWidth="1"/>
    <col min="63" max="63" width="1.28515625" style="579" customWidth="1"/>
    <col min="64" max="16384" width="5.140625" style="579"/>
  </cols>
  <sheetData>
    <row r="1" spans="2:67" s="668" customFormat="1" ht="20.25" customHeight="1">
      <c r="C1" s="677" t="s">
        <v>1315</v>
      </c>
      <c r="D1" s="677"/>
      <c r="E1" s="677"/>
      <c r="F1" s="677"/>
      <c r="G1" s="677"/>
      <c r="H1" s="677"/>
      <c r="I1" s="677"/>
      <c r="J1" s="677"/>
      <c r="M1" s="679" t="s">
        <v>1314</v>
      </c>
      <c r="P1" s="677"/>
      <c r="Q1" s="677"/>
      <c r="R1" s="677"/>
      <c r="S1" s="677"/>
      <c r="T1" s="677"/>
      <c r="U1" s="677"/>
      <c r="V1" s="677"/>
      <c r="W1" s="677"/>
      <c r="AS1" s="667" t="s">
        <v>1313</v>
      </c>
      <c r="AT1" s="1703" t="s">
        <v>1312</v>
      </c>
      <c r="AU1" s="1704"/>
      <c r="AV1" s="1704"/>
      <c r="AW1" s="1704"/>
      <c r="AX1" s="1704"/>
      <c r="AY1" s="1704"/>
      <c r="AZ1" s="1704"/>
      <c r="BA1" s="1704"/>
      <c r="BB1" s="1704"/>
      <c r="BC1" s="1704"/>
      <c r="BD1" s="1704"/>
      <c r="BE1" s="1704"/>
      <c r="BF1" s="1704"/>
      <c r="BG1" s="1704"/>
      <c r="BH1" s="1704"/>
      <c r="BI1" s="1704"/>
      <c r="BJ1" s="667" t="s">
        <v>1199</v>
      </c>
    </row>
    <row r="2" spans="2:67" s="666" customFormat="1" ht="20.25" customHeight="1">
      <c r="J2" s="679"/>
      <c r="M2" s="679"/>
      <c r="N2" s="679"/>
      <c r="P2" s="667"/>
      <c r="Q2" s="667"/>
      <c r="R2" s="667"/>
      <c r="S2" s="667"/>
      <c r="T2" s="667"/>
      <c r="U2" s="667"/>
      <c r="V2" s="667"/>
      <c r="W2" s="667"/>
      <c r="AB2" s="667" t="s">
        <v>1311</v>
      </c>
      <c r="AC2" s="1705">
        <v>8</v>
      </c>
      <c r="AD2" s="1705"/>
      <c r="AE2" s="667" t="s">
        <v>1310</v>
      </c>
      <c r="AF2" s="1706">
        <f>IF(AC2=0,"",YEAR(DATE(2018+AC2,1,1)))</f>
        <v>2026</v>
      </c>
      <c r="AG2" s="1706"/>
      <c r="AH2" s="666" t="s">
        <v>1309</v>
      </c>
      <c r="AI2" s="666" t="s">
        <v>1308</v>
      </c>
      <c r="AJ2" s="1705">
        <v>6</v>
      </c>
      <c r="AK2" s="1705"/>
      <c r="AL2" s="666" t="s">
        <v>1307</v>
      </c>
      <c r="AS2" s="667" t="s">
        <v>1306</v>
      </c>
      <c r="AT2" s="1705" t="s">
        <v>1305</v>
      </c>
      <c r="AU2" s="1705"/>
      <c r="AV2" s="1705"/>
      <c r="AW2" s="1705"/>
      <c r="AX2" s="1705"/>
      <c r="AY2" s="1705"/>
      <c r="AZ2" s="1705"/>
      <c r="BA2" s="1705"/>
      <c r="BB2" s="1705"/>
      <c r="BC2" s="1705"/>
      <c r="BD2" s="1705"/>
      <c r="BE2" s="1705"/>
      <c r="BF2" s="1705"/>
      <c r="BG2" s="1705"/>
      <c r="BH2" s="1705"/>
      <c r="BI2" s="1705"/>
      <c r="BJ2" s="667" t="s">
        <v>1199</v>
      </c>
      <c r="BK2" s="667"/>
      <c r="BL2" s="667"/>
      <c r="BM2" s="667"/>
    </row>
    <row r="3" spans="2:67" s="666" customFormat="1" ht="20.25" customHeight="1">
      <c r="J3" s="679"/>
      <c r="M3" s="679"/>
      <c r="O3" s="667"/>
      <c r="P3" s="667"/>
      <c r="Q3" s="667"/>
      <c r="R3" s="667"/>
      <c r="S3" s="667"/>
      <c r="T3" s="667"/>
      <c r="U3" s="667"/>
      <c r="AC3" s="681"/>
      <c r="AD3" s="681"/>
      <c r="AE3" s="681"/>
      <c r="AF3" s="682"/>
      <c r="AG3" s="681"/>
      <c r="BD3" s="680" t="s">
        <v>1304</v>
      </c>
      <c r="BE3" s="1707" t="s">
        <v>1303</v>
      </c>
      <c r="BF3" s="1708"/>
      <c r="BG3" s="1708"/>
      <c r="BH3" s="1709"/>
      <c r="BI3" s="667"/>
    </row>
    <row r="4" spans="2:67" s="666" customFormat="1" ht="20.25" customHeight="1">
      <c r="J4" s="679"/>
      <c r="M4" s="679"/>
      <c r="O4" s="667"/>
      <c r="P4" s="667"/>
      <c r="Q4" s="667"/>
      <c r="R4" s="667"/>
      <c r="S4" s="667"/>
      <c r="T4" s="667"/>
      <c r="U4" s="667"/>
      <c r="AC4" s="681"/>
      <c r="AD4" s="681"/>
      <c r="AE4" s="681"/>
      <c r="AF4" s="682"/>
      <c r="AG4" s="681"/>
      <c r="BD4" s="680" t="s">
        <v>1302</v>
      </c>
      <c r="BE4" s="1707" t="s">
        <v>1301</v>
      </c>
      <c r="BF4" s="1708"/>
      <c r="BG4" s="1708"/>
      <c r="BH4" s="1709"/>
      <c r="BI4" s="667"/>
    </row>
    <row r="5" spans="2:67" s="666" customFormat="1" ht="9" customHeight="1">
      <c r="J5" s="679"/>
      <c r="M5" s="679"/>
      <c r="O5" s="667"/>
      <c r="P5" s="667"/>
      <c r="Q5" s="667"/>
      <c r="R5" s="667"/>
      <c r="S5" s="667"/>
      <c r="T5" s="667"/>
      <c r="U5" s="667"/>
      <c r="AC5" s="678"/>
      <c r="AD5" s="678"/>
      <c r="AJ5" s="668"/>
      <c r="AK5" s="668"/>
      <c r="AL5" s="668"/>
      <c r="AM5" s="668"/>
      <c r="AN5" s="668"/>
      <c r="AO5" s="668"/>
      <c r="AP5" s="668"/>
      <c r="AQ5" s="668"/>
      <c r="AR5" s="668"/>
      <c r="AS5" s="668"/>
      <c r="AT5" s="668"/>
      <c r="AU5" s="668"/>
      <c r="AV5" s="668"/>
      <c r="AW5" s="668"/>
      <c r="AX5" s="668"/>
      <c r="AY5" s="668"/>
      <c r="AZ5" s="668"/>
      <c r="BA5" s="668"/>
      <c r="BB5" s="668"/>
      <c r="BC5" s="668"/>
      <c r="BD5" s="668"/>
      <c r="BE5" s="668"/>
      <c r="BF5" s="668"/>
      <c r="BG5" s="668"/>
      <c r="BH5" s="669"/>
      <c r="BI5" s="669"/>
    </row>
    <row r="6" spans="2:67" s="666" customFormat="1" ht="21" customHeight="1">
      <c r="B6" s="677"/>
      <c r="C6" s="668"/>
      <c r="D6" s="668"/>
      <c r="E6" s="668"/>
      <c r="F6" s="668"/>
      <c r="G6" s="668"/>
      <c r="H6" s="668"/>
      <c r="I6" s="668"/>
      <c r="J6" s="668"/>
      <c r="K6" s="674"/>
      <c r="L6" s="674"/>
      <c r="M6" s="674"/>
      <c r="N6" s="675"/>
      <c r="O6" s="674"/>
      <c r="P6" s="674"/>
      <c r="Q6" s="674"/>
      <c r="AJ6" s="668"/>
      <c r="AK6" s="668"/>
      <c r="AL6" s="668"/>
      <c r="AM6" s="668"/>
      <c r="AN6" s="668"/>
      <c r="AO6" s="668" t="s">
        <v>1300</v>
      </c>
      <c r="AP6" s="668"/>
      <c r="AQ6" s="668"/>
      <c r="AR6" s="668"/>
      <c r="AS6" s="668"/>
      <c r="AT6" s="668"/>
      <c r="AU6" s="668"/>
      <c r="AW6" s="671"/>
      <c r="AX6" s="671"/>
      <c r="AY6" s="583"/>
      <c r="AZ6" s="668"/>
      <c r="BA6" s="1754">
        <v>40</v>
      </c>
      <c r="BB6" s="1755"/>
      <c r="BC6" s="583" t="s">
        <v>1299</v>
      </c>
      <c r="BD6" s="668"/>
      <c r="BE6" s="1754">
        <v>160</v>
      </c>
      <c r="BF6" s="1755"/>
      <c r="BG6" s="583" t="s">
        <v>1298</v>
      </c>
      <c r="BH6" s="668"/>
      <c r="BI6" s="669"/>
    </row>
    <row r="7" spans="2:67" s="666" customFormat="1" ht="5.25" customHeight="1">
      <c r="B7" s="677"/>
      <c r="C7" s="670"/>
      <c r="D7" s="670"/>
      <c r="E7" s="670"/>
      <c r="F7" s="670"/>
      <c r="G7" s="670"/>
      <c r="H7" s="670"/>
      <c r="I7" s="670"/>
      <c r="J7" s="674"/>
      <c r="K7" s="674"/>
      <c r="L7" s="674"/>
      <c r="M7" s="675"/>
      <c r="N7" s="674"/>
      <c r="O7" s="674"/>
      <c r="P7" s="674"/>
      <c r="Q7" s="674"/>
      <c r="AJ7" s="668"/>
      <c r="AK7" s="668"/>
      <c r="AL7" s="668"/>
      <c r="AM7" s="668"/>
      <c r="AN7" s="668"/>
      <c r="AO7" s="668"/>
      <c r="AP7" s="668"/>
      <c r="AQ7" s="668"/>
      <c r="AR7" s="668"/>
      <c r="AS7" s="668"/>
      <c r="AT7" s="668"/>
      <c r="AU7" s="668"/>
      <c r="AV7" s="668"/>
      <c r="AW7" s="668"/>
      <c r="AX7" s="668"/>
      <c r="AY7" s="668"/>
      <c r="AZ7" s="668"/>
      <c r="BA7" s="668"/>
      <c r="BB7" s="668"/>
      <c r="BC7" s="668"/>
      <c r="BD7" s="668"/>
      <c r="BE7" s="668"/>
      <c r="BF7" s="668"/>
      <c r="BG7" s="668"/>
      <c r="BH7" s="669"/>
      <c r="BI7" s="669"/>
    </row>
    <row r="8" spans="2:67" s="666" customFormat="1" ht="21" customHeight="1">
      <c r="B8" s="676"/>
      <c r="C8" s="675"/>
      <c r="D8" s="675"/>
      <c r="E8" s="675"/>
      <c r="F8" s="675"/>
      <c r="G8" s="675"/>
      <c r="H8" s="675"/>
      <c r="I8" s="675"/>
      <c r="J8" s="674"/>
      <c r="K8" s="674"/>
      <c r="L8" s="674"/>
      <c r="M8" s="675"/>
      <c r="N8" s="674"/>
      <c r="O8" s="674"/>
      <c r="P8" s="674"/>
      <c r="Q8" s="674"/>
      <c r="AJ8" s="673"/>
      <c r="AK8" s="673"/>
      <c r="AL8" s="673"/>
      <c r="AM8" s="668"/>
      <c r="AN8" s="669"/>
      <c r="AO8" s="672"/>
      <c r="AP8" s="672"/>
      <c r="AQ8" s="677"/>
      <c r="AR8" s="671"/>
      <c r="AS8" s="671"/>
      <c r="AT8" s="671"/>
      <c r="AU8" s="587"/>
      <c r="AV8" s="587"/>
      <c r="AW8" s="668"/>
      <c r="AX8" s="671"/>
      <c r="AY8" s="671"/>
      <c r="AZ8" s="675"/>
      <c r="BA8" s="668"/>
      <c r="BB8" s="668" t="s">
        <v>1297</v>
      </c>
      <c r="BC8" s="668"/>
      <c r="BD8" s="668"/>
      <c r="BE8" s="1756">
        <f>DAY(EOMONTH(DATE(AF2,AJ2,1),0))</f>
        <v>30</v>
      </c>
      <c r="BF8" s="1757"/>
      <c r="BG8" s="668" t="s">
        <v>1296</v>
      </c>
      <c r="BH8" s="668"/>
      <c r="BI8" s="668"/>
      <c r="BM8" s="667"/>
      <c r="BN8" s="667"/>
      <c r="BO8" s="667"/>
    </row>
    <row r="9" spans="2:67" s="666" customFormat="1" ht="5.25" customHeight="1">
      <c r="B9" s="676"/>
      <c r="C9" s="675"/>
      <c r="D9" s="675"/>
      <c r="E9" s="675"/>
      <c r="F9" s="675"/>
      <c r="G9" s="675"/>
      <c r="H9" s="675"/>
      <c r="I9" s="675"/>
      <c r="J9" s="674"/>
      <c r="K9" s="674"/>
      <c r="L9" s="674"/>
      <c r="M9" s="675"/>
      <c r="N9" s="674"/>
      <c r="O9" s="674"/>
      <c r="P9" s="674"/>
      <c r="Q9" s="674"/>
      <c r="AJ9" s="673"/>
      <c r="AK9" s="673"/>
      <c r="AL9" s="673"/>
      <c r="AM9" s="668"/>
      <c r="AN9" s="669"/>
      <c r="AO9" s="672"/>
      <c r="AP9" s="672"/>
      <c r="AQ9" s="677"/>
      <c r="AR9" s="671"/>
      <c r="AS9" s="671"/>
      <c r="AT9" s="671"/>
      <c r="AU9" s="587"/>
      <c r="AV9" s="587"/>
      <c r="AW9" s="668"/>
      <c r="AX9" s="671"/>
      <c r="AY9" s="671"/>
      <c r="AZ9" s="675"/>
      <c r="BA9" s="668"/>
      <c r="BB9" s="668"/>
      <c r="BC9" s="668"/>
      <c r="BD9" s="668"/>
      <c r="BE9" s="675"/>
      <c r="BF9" s="675"/>
      <c r="BG9" s="668"/>
      <c r="BH9" s="668"/>
      <c r="BI9" s="668"/>
      <c r="BM9" s="667"/>
      <c r="BN9" s="667"/>
      <c r="BO9" s="667"/>
    </row>
    <row r="10" spans="2:67" s="666" customFormat="1" ht="21" customHeight="1">
      <c r="B10" s="676"/>
      <c r="C10" s="675"/>
      <c r="D10" s="675"/>
      <c r="E10" s="675"/>
      <c r="F10" s="675"/>
      <c r="G10" s="675"/>
      <c r="H10" s="675"/>
      <c r="I10" s="675"/>
      <c r="J10" s="674"/>
      <c r="K10" s="674"/>
      <c r="L10" s="674"/>
      <c r="M10" s="675"/>
      <c r="N10" s="674"/>
      <c r="O10" s="674"/>
      <c r="P10" s="674"/>
      <c r="Q10" s="674"/>
      <c r="AJ10" s="673"/>
      <c r="AK10" s="673"/>
      <c r="AL10" s="673"/>
      <c r="AM10" s="668"/>
      <c r="AN10" s="669"/>
      <c r="AO10" s="672"/>
      <c r="AP10" s="672"/>
      <c r="AQ10" s="668" t="s">
        <v>1295</v>
      </c>
      <c r="AR10" s="671"/>
      <c r="AS10" s="668"/>
      <c r="AT10" s="668"/>
      <c r="AU10" s="668"/>
      <c r="AV10" s="668"/>
      <c r="AW10" s="668"/>
      <c r="AX10" s="670"/>
      <c r="AY10" s="670"/>
      <c r="AZ10" s="670"/>
      <c r="BA10" s="668"/>
      <c r="BB10" s="668"/>
      <c r="BC10" s="669" t="s">
        <v>1294</v>
      </c>
      <c r="BD10" s="668"/>
      <c r="BE10" s="1754"/>
      <c r="BF10" s="1755"/>
      <c r="BG10" s="583" t="s">
        <v>1293</v>
      </c>
      <c r="BH10" s="668"/>
      <c r="BI10" s="668"/>
      <c r="BM10" s="667"/>
      <c r="BN10" s="667"/>
      <c r="BO10" s="667"/>
    </row>
    <row r="11" spans="2:67" ht="5.25" customHeight="1" thickBot="1">
      <c r="C11" s="580"/>
      <c r="D11" s="580"/>
      <c r="E11" s="580"/>
      <c r="F11" s="580"/>
      <c r="G11" s="580"/>
      <c r="H11" s="580"/>
      <c r="I11" s="580"/>
      <c r="J11" s="580"/>
      <c r="AC11" s="580"/>
      <c r="AT11" s="580"/>
      <c r="BK11" s="665"/>
      <c r="BL11" s="665"/>
      <c r="BM11" s="665"/>
    </row>
    <row r="12" spans="2:67" ht="21.6" customHeight="1">
      <c r="B12" s="1769" t="s">
        <v>1179</v>
      </c>
      <c r="C12" s="1721" t="s">
        <v>1292</v>
      </c>
      <c r="D12" s="1762"/>
      <c r="E12" s="664"/>
      <c r="F12" s="663"/>
      <c r="G12" s="664"/>
      <c r="H12" s="663"/>
      <c r="I12" s="1772" t="s">
        <v>1291</v>
      </c>
      <c r="J12" s="1773"/>
      <c r="K12" s="1761" t="s">
        <v>1290</v>
      </c>
      <c r="L12" s="1722"/>
      <c r="M12" s="1722"/>
      <c r="N12" s="1762"/>
      <c r="O12" s="1761" t="s">
        <v>1289</v>
      </c>
      <c r="P12" s="1722"/>
      <c r="Q12" s="1722"/>
      <c r="R12" s="1722"/>
      <c r="S12" s="1762"/>
      <c r="T12" s="662"/>
      <c r="U12" s="662"/>
      <c r="V12" s="661"/>
      <c r="W12" s="1767" t="s">
        <v>1288</v>
      </c>
      <c r="X12" s="1768"/>
      <c r="Y12" s="1768"/>
      <c r="Z12" s="1768"/>
      <c r="AA12" s="1768"/>
      <c r="AB12" s="1768"/>
      <c r="AC12" s="1768"/>
      <c r="AD12" s="1768"/>
      <c r="AE12" s="1768"/>
      <c r="AF12" s="1768"/>
      <c r="AG12" s="1768"/>
      <c r="AH12" s="1768"/>
      <c r="AI12" s="1768"/>
      <c r="AJ12" s="1768"/>
      <c r="AK12" s="1768"/>
      <c r="AL12" s="1768"/>
      <c r="AM12" s="1768"/>
      <c r="AN12" s="1768"/>
      <c r="AO12" s="1768"/>
      <c r="AP12" s="1768"/>
      <c r="AQ12" s="1768"/>
      <c r="AR12" s="1768"/>
      <c r="AS12" s="1768"/>
      <c r="AT12" s="1768"/>
      <c r="AU12" s="1768"/>
      <c r="AV12" s="1768"/>
      <c r="AW12" s="1768"/>
      <c r="AX12" s="1768"/>
      <c r="AY12" s="1768"/>
      <c r="AZ12" s="1768"/>
      <c r="BA12" s="1768"/>
      <c r="BB12" s="1712" t="str">
        <f>IF(BE3="４週","(10)1～4週目の勤務時間数合計","(10)1か月の勤務時間数　合計")</f>
        <v>(10)1～4週目の勤務時間数合計</v>
      </c>
      <c r="BC12" s="1713"/>
      <c r="BD12" s="1718" t="s">
        <v>1287</v>
      </c>
      <c r="BE12" s="1713"/>
      <c r="BF12" s="1721" t="s">
        <v>1286</v>
      </c>
      <c r="BG12" s="1722"/>
      <c r="BH12" s="1722"/>
      <c r="BI12" s="1722"/>
      <c r="BJ12" s="1723"/>
    </row>
    <row r="13" spans="2:67" ht="20.25" customHeight="1">
      <c r="B13" s="1770"/>
      <c r="C13" s="1724"/>
      <c r="D13" s="1764"/>
      <c r="E13" s="660"/>
      <c r="F13" s="659"/>
      <c r="G13" s="660"/>
      <c r="H13" s="659"/>
      <c r="I13" s="1774"/>
      <c r="J13" s="1775"/>
      <c r="K13" s="1763"/>
      <c r="L13" s="1725"/>
      <c r="M13" s="1725"/>
      <c r="N13" s="1764"/>
      <c r="O13" s="1763"/>
      <c r="P13" s="1725"/>
      <c r="Q13" s="1725"/>
      <c r="R13" s="1725"/>
      <c r="S13" s="1764"/>
      <c r="T13" s="658"/>
      <c r="U13" s="658"/>
      <c r="V13" s="657"/>
      <c r="W13" s="1730" t="s">
        <v>1285</v>
      </c>
      <c r="X13" s="1730"/>
      <c r="Y13" s="1730"/>
      <c r="Z13" s="1730"/>
      <c r="AA13" s="1730"/>
      <c r="AB13" s="1730"/>
      <c r="AC13" s="1731"/>
      <c r="AD13" s="1732" t="s">
        <v>1284</v>
      </c>
      <c r="AE13" s="1730"/>
      <c r="AF13" s="1730"/>
      <c r="AG13" s="1730"/>
      <c r="AH13" s="1730"/>
      <c r="AI13" s="1730"/>
      <c r="AJ13" s="1731"/>
      <c r="AK13" s="1732" t="s">
        <v>1283</v>
      </c>
      <c r="AL13" s="1730"/>
      <c r="AM13" s="1730"/>
      <c r="AN13" s="1730"/>
      <c r="AO13" s="1730"/>
      <c r="AP13" s="1730"/>
      <c r="AQ13" s="1731"/>
      <c r="AR13" s="1732" t="s">
        <v>1282</v>
      </c>
      <c r="AS13" s="1730"/>
      <c r="AT13" s="1730"/>
      <c r="AU13" s="1730"/>
      <c r="AV13" s="1730"/>
      <c r="AW13" s="1730"/>
      <c r="AX13" s="1731"/>
      <c r="AY13" s="1732" t="s">
        <v>1281</v>
      </c>
      <c r="AZ13" s="1730"/>
      <c r="BA13" s="1730"/>
      <c r="BB13" s="1714"/>
      <c r="BC13" s="1715"/>
      <c r="BD13" s="1719"/>
      <c r="BE13" s="1715"/>
      <c r="BF13" s="1724"/>
      <c r="BG13" s="1725"/>
      <c r="BH13" s="1725"/>
      <c r="BI13" s="1725"/>
      <c r="BJ13" s="1726"/>
    </row>
    <row r="14" spans="2:67" ht="20.25" customHeight="1">
      <c r="B14" s="1770"/>
      <c r="C14" s="1724"/>
      <c r="D14" s="1764"/>
      <c r="E14" s="660"/>
      <c r="F14" s="659"/>
      <c r="G14" s="660"/>
      <c r="H14" s="659"/>
      <c r="I14" s="1774"/>
      <c r="J14" s="1775"/>
      <c r="K14" s="1763"/>
      <c r="L14" s="1725"/>
      <c r="M14" s="1725"/>
      <c r="N14" s="1764"/>
      <c r="O14" s="1763"/>
      <c r="P14" s="1725"/>
      <c r="Q14" s="1725"/>
      <c r="R14" s="1725"/>
      <c r="S14" s="1764"/>
      <c r="T14" s="658"/>
      <c r="U14" s="658"/>
      <c r="V14" s="657"/>
      <c r="W14" s="656">
        <v>1</v>
      </c>
      <c r="X14" s="654">
        <v>2</v>
      </c>
      <c r="Y14" s="654">
        <v>3</v>
      </c>
      <c r="Z14" s="654">
        <v>4</v>
      </c>
      <c r="AA14" s="654">
        <v>5</v>
      </c>
      <c r="AB14" s="654">
        <v>6</v>
      </c>
      <c r="AC14" s="653">
        <v>7</v>
      </c>
      <c r="AD14" s="655">
        <v>8</v>
      </c>
      <c r="AE14" s="654">
        <v>9</v>
      </c>
      <c r="AF14" s="654">
        <v>10</v>
      </c>
      <c r="AG14" s="654">
        <v>11</v>
      </c>
      <c r="AH14" s="654">
        <v>12</v>
      </c>
      <c r="AI14" s="654">
        <v>13</v>
      </c>
      <c r="AJ14" s="653">
        <v>14</v>
      </c>
      <c r="AK14" s="656">
        <v>15</v>
      </c>
      <c r="AL14" s="654">
        <v>16</v>
      </c>
      <c r="AM14" s="654">
        <v>17</v>
      </c>
      <c r="AN14" s="654">
        <v>18</v>
      </c>
      <c r="AO14" s="654">
        <v>19</v>
      </c>
      <c r="AP14" s="654">
        <v>20</v>
      </c>
      <c r="AQ14" s="653">
        <v>21</v>
      </c>
      <c r="AR14" s="655">
        <v>22</v>
      </c>
      <c r="AS14" s="654">
        <v>23</v>
      </c>
      <c r="AT14" s="654">
        <v>24</v>
      </c>
      <c r="AU14" s="654">
        <v>25</v>
      </c>
      <c r="AV14" s="654">
        <v>26</v>
      </c>
      <c r="AW14" s="654">
        <v>27</v>
      </c>
      <c r="AX14" s="653">
        <v>28</v>
      </c>
      <c r="AY14" s="655" t="str">
        <f>IF($BE$3="実績",IF(DAY(DATE($AF$2,$AJ$2,29))=29,29,""),"")</f>
        <v/>
      </c>
      <c r="AZ14" s="654" t="str">
        <f>IF($BE$3="実績",IF(DAY(DATE($AF$2,$AJ$2,30))=30,30,""),"")</f>
        <v/>
      </c>
      <c r="BA14" s="653" t="str">
        <f>IF($BE$3="実績",IF(DAY(DATE($AF$2,$AJ$2,31))=31,31,""),"")</f>
        <v/>
      </c>
      <c r="BB14" s="1714"/>
      <c r="BC14" s="1715"/>
      <c r="BD14" s="1719"/>
      <c r="BE14" s="1715"/>
      <c r="BF14" s="1724"/>
      <c r="BG14" s="1725"/>
      <c r="BH14" s="1725"/>
      <c r="BI14" s="1725"/>
      <c r="BJ14" s="1726"/>
    </row>
    <row r="15" spans="2:67" ht="20.25" hidden="1" customHeight="1">
      <c r="B15" s="1770"/>
      <c r="C15" s="1724"/>
      <c r="D15" s="1764"/>
      <c r="E15" s="660"/>
      <c r="F15" s="659"/>
      <c r="G15" s="660"/>
      <c r="H15" s="659"/>
      <c r="I15" s="1774"/>
      <c r="J15" s="1775"/>
      <c r="K15" s="1763"/>
      <c r="L15" s="1725"/>
      <c r="M15" s="1725"/>
      <c r="N15" s="1764"/>
      <c r="O15" s="1763"/>
      <c r="P15" s="1725"/>
      <c r="Q15" s="1725"/>
      <c r="R15" s="1725"/>
      <c r="S15" s="1764"/>
      <c r="T15" s="658"/>
      <c r="U15" s="658"/>
      <c r="V15" s="657"/>
      <c r="W15" s="656">
        <f>WEEKDAY(DATE($AF$2,$AJ$2,1))</f>
        <v>2</v>
      </c>
      <c r="X15" s="654">
        <f>WEEKDAY(DATE($AF$2,$AJ$2,2))</f>
        <v>3</v>
      </c>
      <c r="Y15" s="654">
        <f>WEEKDAY(DATE($AF$2,$AJ$2,3))</f>
        <v>4</v>
      </c>
      <c r="Z15" s="654">
        <f>WEEKDAY(DATE($AF$2,$AJ$2,4))</f>
        <v>5</v>
      </c>
      <c r="AA15" s="654">
        <f>WEEKDAY(DATE($AF$2,$AJ$2,5))</f>
        <v>6</v>
      </c>
      <c r="AB15" s="654">
        <f>WEEKDAY(DATE($AF$2,$AJ$2,6))</f>
        <v>7</v>
      </c>
      <c r="AC15" s="653">
        <f>WEEKDAY(DATE($AF$2,$AJ$2,7))</f>
        <v>1</v>
      </c>
      <c r="AD15" s="655">
        <f>WEEKDAY(DATE($AF$2,$AJ$2,8))</f>
        <v>2</v>
      </c>
      <c r="AE15" s="654">
        <f>WEEKDAY(DATE($AF$2,$AJ$2,9))</f>
        <v>3</v>
      </c>
      <c r="AF15" s="654">
        <f>WEEKDAY(DATE($AF$2,$AJ$2,10))</f>
        <v>4</v>
      </c>
      <c r="AG15" s="654">
        <f>WEEKDAY(DATE($AF$2,$AJ$2,11))</f>
        <v>5</v>
      </c>
      <c r="AH15" s="654">
        <f>WEEKDAY(DATE($AF$2,$AJ$2,12))</f>
        <v>6</v>
      </c>
      <c r="AI15" s="654">
        <f>WEEKDAY(DATE($AF$2,$AJ$2,13))</f>
        <v>7</v>
      </c>
      <c r="AJ15" s="653">
        <f>WEEKDAY(DATE($AF$2,$AJ$2,14))</f>
        <v>1</v>
      </c>
      <c r="AK15" s="655">
        <f>WEEKDAY(DATE($AF$2,$AJ$2,15))</f>
        <v>2</v>
      </c>
      <c r="AL15" s="654">
        <f>WEEKDAY(DATE($AF$2,$AJ$2,16))</f>
        <v>3</v>
      </c>
      <c r="AM15" s="654">
        <f>WEEKDAY(DATE($AF$2,$AJ$2,17))</f>
        <v>4</v>
      </c>
      <c r="AN15" s="654">
        <f>WEEKDAY(DATE($AF$2,$AJ$2,18))</f>
        <v>5</v>
      </c>
      <c r="AO15" s="654">
        <f>WEEKDAY(DATE($AF$2,$AJ$2,19))</f>
        <v>6</v>
      </c>
      <c r="AP15" s="654">
        <f>WEEKDAY(DATE($AF$2,$AJ$2,20))</f>
        <v>7</v>
      </c>
      <c r="AQ15" s="653">
        <f>WEEKDAY(DATE($AF$2,$AJ$2,21))</f>
        <v>1</v>
      </c>
      <c r="AR15" s="655">
        <f>WEEKDAY(DATE($AF$2,$AJ$2,22))</f>
        <v>2</v>
      </c>
      <c r="AS15" s="654">
        <f>WEEKDAY(DATE($AF$2,$AJ$2,23))</f>
        <v>3</v>
      </c>
      <c r="AT15" s="654">
        <f>WEEKDAY(DATE($AF$2,$AJ$2,24))</f>
        <v>4</v>
      </c>
      <c r="AU15" s="654">
        <f>WEEKDAY(DATE($AF$2,$AJ$2,25))</f>
        <v>5</v>
      </c>
      <c r="AV15" s="654">
        <f>WEEKDAY(DATE($AF$2,$AJ$2,26))</f>
        <v>6</v>
      </c>
      <c r="AW15" s="654">
        <f>WEEKDAY(DATE($AF$2,$AJ$2,27))</f>
        <v>7</v>
      </c>
      <c r="AX15" s="653">
        <f>WEEKDAY(DATE($AF$2,$AJ$2,28))</f>
        <v>1</v>
      </c>
      <c r="AY15" s="655">
        <f>IF(AY14=29,WEEKDAY(DATE($AF$2,$AJ$2,29)),0)</f>
        <v>0</v>
      </c>
      <c r="AZ15" s="654">
        <f>IF(AZ14=30,WEEKDAY(DATE($AF$2,$AJ$2,30)),0)</f>
        <v>0</v>
      </c>
      <c r="BA15" s="653">
        <f>IF(BA14=31,WEEKDAY(DATE($AF$2,$AJ$2,31)),0)</f>
        <v>0</v>
      </c>
      <c r="BB15" s="1714"/>
      <c r="BC15" s="1715"/>
      <c r="BD15" s="1719"/>
      <c r="BE15" s="1715"/>
      <c r="BF15" s="1724"/>
      <c r="BG15" s="1725"/>
      <c r="BH15" s="1725"/>
      <c r="BI15" s="1725"/>
      <c r="BJ15" s="1726"/>
    </row>
    <row r="16" spans="2:67" ht="20.25" customHeight="1" thickBot="1">
      <c r="B16" s="1771"/>
      <c r="C16" s="1727"/>
      <c r="D16" s="1766"/>
      <c r="E16" s="652"/>
      <c r="F16" s="651"/>
      <c r="G16" s="652"/>
      <c r="H16" s="651"/>
      <c r="I16" s="1776"/>
      <c r="J16" s="1777"/>
      <c r="K16" s="1765"/>
      <c r="L16" s="1728"/>
      <c r="M16" s="1728"/>
      <c r="N16" s="1766"/>
      <c r="O16" s="1765"/>
      <c r="P16" s="1728"/>
      <c r="Q16" s="1728"/>
      <c r="R16" s="1728"/>
      <c r="S16" s="1766"/>
      <c r="T16" s="650"/>
      <c r="U16" s="650"/>
      <c r="V16" s="649"/>
      <c r="W16" s="648" t="str">
        <f t="shared" ref="W16:AX16" si="0">IF(W15=1,"日",IF(W15=2,"月",IF(W15=3,"火",IF(W15=4,"水",IF(W15=5,"木",IF(W15=6,"金","土"))))))</f>
        <v>月</v>
      </c>
      <c r="X16" s="645" t="str">
        <f t="shared" si="0"/>
        <v>火</v>
      </c>
      <c r="Y16" s="645" t="str">
        <f t="shared" si="0"/>
        <v>水</v>
      </c>
      <c r="Z16" s="645" t="str">
        <f t="shared" si="0"/>
        <v>木</v>
      </c>
      <c r="AA16" s="645" t="str">
        <f t="shared" si="0"/>
        <v>金</v>
      </c>
      <c r="AB16" s="645" t="str">
        <f t="shared" si="0"/>
        <v>土</v>
      </c>
      <c r="AC16" s="646" t="str">
        <f t="shared" si="0"/>
        <v>日</v>
      </c>
      <c r="AD16" s="647" t="str">
        <f t="shared" si="0"/>
        <v>月</v>
      </c>
      <c r="AE16" s="645" t="str">
        <f t="shared" si="0"/>
        <v>火</v>
      </c>
      <c r="AF16" s="645" t="str">
        <f t="shared" si="0"/>
        <v>水</v>
      </c>
      <c r="AG16" s="645" t="str">
        <f t="shared" si="0"/>
        <v>木</v>
      </c>
      <c r="AH16" s="645" t="str">
        <f t="shared" si="0"/>
        <v>金</v>
      </c>
      <c r="AI16" s="645" t="str">
        <f t="shared" si="0"/>
        <v>土</v>
      </c>
      <c r="AJ16" s="646" t="str">
        <f t="shared" si="0"/>
        <v>日</v>
      </c>
      <c r="AK16" s="647" t="str">
        <f t="shared" si="0"/>
        <v>月</v>
      </c>
      <c r="AL16" s="645" t="str">
        <f t="shared" si="0"/>
        <v>火</v>
      </c>
      <c r="AM16" s="645" t="str">
        <f t="shared" si="0"/>
        <v>水</v>
      </c>
      <c r="AN16" s="645" t="str">
        <f t="shared" si="0"/>
        <v>木</v>
      </c>
      <c r="AO16" s="645" t="str">
        <f t="shared" si="0"/>
        <v>金</v>
      </c>
      <c r="AP16" s="645" t="str">
        <f t="shared" si="0"/>
        <v>土</v>
      </c>
      <c r="AQ16" s="646" t="str">
        <f t="shared" si="0"/>
        <v>日</v>
      </c>
      <c r="AR16" s="647" t="str">
        <f t="shared" si="0"/>
        <v>月</v>
      </c>
      <c r="AS16" s="645" t="str">
        <f t="shared" si="0"/>
        <v>火</v>
      </c>
      <c r="AT16" s="645" t="str">
        <f t="shared" si="0"/>
        <v>水</v>
      </c>
      <c r="AU16" s="645" t="str">
        <f t="shared" si="0"/>
        <v>木</v>
      </c>
      <c r="AV16" s="645" t="str">
        <f t="shared" si="0"/>
        <v>金</v>
      </c>
      <c r="AW16" s="645" t="str">
        <f t="shared" si="0"/>
        <v>土</v>
      </c>
      <c r="AX16" s="646" t="str">
        <f t="shared" si="0"/>
        <v>日</v>
      </c>
      <c r="AY16" s="645" t="str">
        <f>IF(AY15=1,"日",IF(AY15=2,"月",IF(AY15=3,"火",IF(AY15=4,"水",IF(AY15=5,"木",IF(AY15=6,"金",IF(AY15=0,"","土")))))))</f>
        <v/>
      </c>
      <c r="AZ16" s="645" t="str">
        <f>IF(AZ15=1,"日",IF(AZ15=2,"月",IF(AZ15=3,"火",IF(AZ15=4,"水",IF(AZ15=5,"木",IF(AZ15=6,"金",IF(AZ15=0,"","土")))))))</f>
        <v/>
      </c>
      <c r="BA16" s="645" t="str">
        <f>IF(BA15=1,"日",IF(BA15=2,"月",IF(BA15=3,"火",IF(BA15=4,"水",IF(BA15=5,"木",IF(BA15=6,"金",IF(BA15=0,"","土")))))))</f>
        <v/>
      </c>
      <c r="BB16" s="1716"/>
      <c r="BC16" s="1717"/>
      <c r="BD16" s="1720"/>
      <c r="BE16" s="1717"/>
      <c r="BF16" s="1727"/>
      <c r="BG16" s="1728"/>
      <c r="BH16" s="1728"/>
      <c r="BI16" s="1728"/>
      <c r="BJ16" s="1729"/>
    </row>
    <row r="17" spans="2:62" ht="20.25" customHeight="1">
      <c r="B17" s="1788">
        <f>B15+1</f>
        <v>1</v>
      </c>
      <c r="C17" s="1790" t="s">
        <v>1177</v>
      </c>
      <c r="D17" s="1784"/>
      <c r="E17" s="644"/>
      <c r="F17" s="643"/>
      <c r="G17" s="644"/>
      <c r="H17" s="643"/>
      <c r="I17" s="1778"/>
      <c r="J17" s="1779"/>
      <c r="K17" s="1782"/>
      <c r="L17" s="1783"/>
      <c r="M17" s="1783"/>
      <c r="N17" s="1784"/>
      <c r="O17" s="1735"/>
      <c r="P17" s="1736"/>
      <c r="Q17" s="1736"/>
      <c r="R17" s="1736"/>
      <c r="S17" s="1737"/>
      <c r="T17" s="642" t="s">
        <v>1280</v>
      </c>
      <c r="U17" s="641"/>
      <c r="V17" s="640"/>
      <c r="W17" s="638"/>
      <c r="X17" s="637"/>
      <c r="Y17" s="637"/>
      <c r="Z17" s="637"/>
      <c r="AA17" s="637"/>
      <c r="AB17" s="637"/>
      <c r="AC17" s="639"/>
      <c r="AD17" s="638"/>
      <c r="AE17" s="637"/>
      <c r="AF17" s="637"/>
      <c r="AG17" s="637"/>
      <c r="AH17" s="637"/>
      <c r="AI17" s="637"/>
      <c r="AJ17" s="639"/>
      <c r="AK17" s="638"/>
      <c r="AL17" s="637"/>
      <c r="AM17" s="637"/>
      <c r="AN17" s="637"/>
      <c r="AO17" s="637"/>
      <c r="AP17" s="637"/>
      <c r="AQ17" s="639"/>
      <c r="AR17" s="638"/>
      <c r="AS17" s="637"/>
      <c r="AT17" s="637"/>
      <c r="AU17" s="637"/>
      <c r="AV17" s="637"/>
      <c r="AW17" s="637"/>
      <c r="AX17" s="639"/>
      <c r="AY17" s="638"/>
      <c r="AZ17" s="637"/>
      <c r="BA17" s="637"/>
      <c r="BB17" s="1741"/>
      <c r="BC17" s="1742"/>
      <c r="BD17" s="1743"/>
      <c r="BE17" s="1744"/>
      <c r="BF17" s="1745"/>
      <c r="BG17" s="1746"/>
      <c r="BH17" s="1746"/>
      <c r="BI17" s="1746"/>
      <c r="BJ17" s="1747"/>
    </row>
    <row r="18" spans="2:62" ht="20.25" customHeight="1">
      <c r="B18" s="1789"/>
      <c r="C18" s="1791"/>
      <c r="D18" s="1787"/>
      <c r="E18" s="633"/>
      <c r="F18" s="632" t="str">
        <f>C17</f>
        <v>管理者</v>
      </c>
      <c r="G18" s="633"/>
      <c r="H18" s="632">
        <f>I17</f>
        <v>0</v>
      </c>
      <c r="I18" s="1780"/>
      <c r="J18" s="1781"/>
      <c r="K18" s="1785"/>
      <c r="L18" s="1786"/>
      <c r="M18" s="1786"/>
      <c r="N18" s="1787"/>
      <c r="O18" s="1738"/>
      <c r="P18" s="1739"/>
      <c r="Q18" s="1739"/>
      <c r="R18" s="1739"/>
      <c r="S18" s="1740"/>
      <c r="T18" s="636" t="s">
        <v>1279</v>
      </c>
      <c r="U18" s="635"/>
      <c r="V18" s="634"/>
      <c r="W18" s="623" t="str">
        <f>IF(W17="","",VLOOKUP(W17,'シフト記号表（従来型・ユニット型共通）'!$C$6:$L$47,10,FALSE))</f>
        <v/>
      </c>
      <c r="X18" s="622" t="str">
        <f>IF(X17="","",VLOOKUP(X17,'シフト記号表（従来型・ユニット型共通）'!$C$6:$L$47,10,FALSE))</f>
        <v/>
      </c>
      <c r="Y18" s="622" t="str">
        <f>IF(Y17="","",VLOOKUP(Y17,'シフト記号表（従来型・ユニット型共通）'!$C$6:$L$47,10,FALSE))</f>
        <v/>
      </c>
      <c r="Z18" s="622" t="str">
        <f>IF(Z17="","",VLOOKUP(Z17,'シフト記号表（従来型・ユニット型共通）'!$C$6:$L$47,10,FALSE))</f>
        <v/>
      </c>
      <c r="AA18" s="622" t="str">
        <f>IF(AA17="","",VLOOKUP(AA17,'シフト記号表（従来型・ユニット型共通）'!$C$6:$L$47,10,FALSE))</f>
        <v/>
      </c>
      <c r="AB18" s="622" t="str">
        <f>IF(AB17="","",VLOOKUP(AB17,'シフト記号表（従来型・ユニット型共通）'!$C$6:$L$47,10,FALSE))</f>
        <v/>
      </c>
      <c r="AC18" s="624" t="str">
        <f>IF(AC17="","",VLOOKUP(AC17,'シフト記号表（従来型・ユニット型共通）'!$C$6:$L$47,10,FALSE))</f>
        <v/>
      </c>
      <c r="AD18" s="623" t="str">
        <f>IF(AD17="","",VLOOKUP(AD17,'シフト記号表（従来型・ユニット型共通）'!$C$6:$L$47,10,FALSE))</f>
        <v/>
      </c>
      <c r="AE18" s="622" t="str">
        <f>IF(AE17="","",VLOOKUP(AE17,'シフト記号表（従来型・ユニット型共通）'!$C$6:$L$47,10,FALSE))</f>
        <v/>
      </c>
      <c r="AF18" s="622" t="str">
        <f>IF(AF17="","",VLOOKUP(AF17,'シフト記号表（従来型・ユニット型共通）'!$C$6:$L$47,10,FALSE))</f>
        <v/>
      </c>
      <c r="AG18" s="622" t="str">
        <f>IF(AG17="","",VLOOKUP(AG17,'シフト記号表（従来型・ユニット型共通）'!$C$6:$L$47,10,FALSE))</f>
        <v/>
      </c>
      <c r="AH18" s="622" t="str">
        <f>IF(AH17="","",VLOOKUP(AH17,'シフト記号表（従来型・ユニット型共通）'!$C$6:$L$47,10,FALSE))</f>
        <v/>
      </c>
      <c r="AI18" s="622" t="str">
        <f>IF(AI17="","",VLOOKUP(AI17,'シフト記号表（従来型・ユニット型共通）'!$C$6:$L$47,10,FALSE))</f>
        <v/>
      </c>
      <c r="AJ18" s="624" t="str">
        <f>IF(AJ17="","",VLOOKUP(AJ17,'シフト記号表（従来型・ユニット型共通）'!$C$6:$L$47,10,FALSE))</f>
        <v/>
      </c>
      <c r="AK18" s="623" t="str">
        <f>IF(AK17="","",VLOOKUP(AK17,'シフト記号表（従来型・ユニット型共通）'!$C$6:$L$47,10,FALSE))</f>
        <v/>
      </c>
      <c r="AL18" s="622" t="str">
        <f>IF(AL17="","",VLOOKUP(AL17,'シフト記号表（従来型・ユニット型共通）'!$C$6:$L$47,10,FALSE))</f>
        <v/>
      </c>
      <c r="AM18" s="622" t="str">
        <f>IF(AM17="","",VLOOKUP(AM17,'シフト記号表（従来型・ユニット型共通）'!$C$6:$L$47,10,FALSE))</f>
        <v/>
      </c>
      <c r="AN18" s="622" t="str">
        <f>IF(AN17="","",VLOOKUP(AN17,'シフト記号表（従来型・ユニット型共通）'!$C$6:$L$47,10,FALSE))</f>
        <v/>
      </c>
      <c r="AO18" s="622" t="str">
        <f>IF(AO17="","",VLOOKUP(AO17,'シフト記号表（従来型・ユニット型共通）'!$C$6:$L$47,10,FALSE))</f>
        <v/>
      </c>
      <c r="AP18" s="622" t="str">
        <f>IF(AP17="","",VLOOKUP(AP17,'シフト記号表（従来型・ユニット型共通）'!$C$6:$L$47,10,FALSE))</f>
        <v/>
      </c>
      <c r="AQ18" s="624" t="str">
        <f>IF(AQ17="","",VLOOKUP(AQ17,'シフト記号表（従来型・ユニット型共通）'!$C$6:$L$47,10,FALSE))</f>
        <v/>
      </c>
      <c r="AR18" s="623" t="str">
        <f>IF(AR17="","",VLOOKUP(AR17,'シフト記号表（従来型・ユニット型共通）'!$C$6:$L$47,10,FALSE))</f>
        <v/>
      </c>
      <c r="AS18" s="622" t="str">
        <f>IF(AS17="","",VLOOKUP(AS17,'シフト記号表（従来型・ユニット型共通）'!$C$6:$L$47,10,FALSE))</f>
        <v/>
      </c>
      <c r="AT18" s="622" t="str">
        <f>IF(AT17="","",VLOOKUP(AT17,'シフト記号表（従来型・ユニット型共通）'!$C$6:$L$47,10,FALSE))</f>
        <v/>
      </c>
      <c r="AU18" s="622" t="str">
        <f>IF(AU17="","",VLOOKUP(AU17,'シフト記号表（従来型・ユニット型共通）'!$C$6:$L$47,10,FALSE))</f>
        <v/>
      </c>
      <c r="AV18" s="622" t="str">
        <f>IF(AV17="","",VLOOKUP(AV17,'シフト記号表（従来型・ユニット型共通）'!$C$6:$L$47,10,FALSE))</f>
        <v/>
      </c>
      <c r="AW18" s="622" t="str">
        <f>IF(AW17="","",VLOOKUP(AW17,'シフト記号表（従来型・ユニット型共通）'!$C$6:$L$47,10,FALSE))</f>
        <v/>
      </c>
      <c r="AX18" s="624" t="str">
        <f>IF(AX17="","",VLOOKUP(AX17,'シフト記号表（従来型・ユニット型共通）'!$C$6:$L$47,10,FALSE))</f>
        <v/>
      </c>
      <c r="AY18" s="623" t="str">
        <f>IF(AY17="","",VLOOKUP(AY17,'シフト記号表（従来型・ユニット型共通）'!$C$6:$L$47,10,FALSE))</f>
        <v/>
      </c>
      <c r="AZ18" s="622" t="str">
        <f>IF(AZ17="","",VLOOKUP(AZ17,'シフト記号表（従来型・ユニット型共通）'!$C$6:$L$47,10,FALSE))</f>
        <v/>
      </c>
      <c r="BA18" s="622" t="str">
        <f>IF(BA17="","",VLOOKUP(BA17,'シフト記号表（従来型・ユニット型共通）'!$C$6:$L$47,10,FALSE))</f>
        <v/>
      </c>
      <c r="BB18" s="1710">
        <f>IF($BE$3="４週",SUM(W18:AX18),IF($BE$3="暦月",SUM(W18:BA18),""))</f>
        <v>0</v>
      </c>
      <c r="BC18" s="1711"/>
      <c r="BD18" s="1751">
        <f>IF($BE$3="４週",BB18/4,IF($BE$3="暦月",(BB18/($BE$8/7)),""))</f>
        <v>0</v>
      </c>
      <c r="BE18" s="1711"/>
      <c r="BF18" s="1748"/>
      <c r="BG18" s="1749"/>
      <c r="BH18" s="1749"/>
      <c r="BI18" s="1749"/>
      <c r="BJ18" s="1750"/>
    </row>
    <row r="19" spans="2:62" ht="20.25" customHeight="1">
      <c r="B19" s="1788">
        <f>B17+1</f>
        <v>2</v>
      </c>
      <c r="C19" s="1792"/>
      <c r="D19" s="1793"/>
      <c r="E19" s="621"/>
      <c r="F19" s="620"/>
      <c r="G19" s="621"/>
      <c r="H19" s="620"/>
      <c r="I19" s="1794"/>
      <c r="J19" s="1795"/>
      <c r="K19" s="1796"/>
      <c r="L19" s="1797"/>
      <c r="M19" s="1797"/>
      <c r="N19" s="1793"/>
      <c r="O19" s="1738"/>
      <c r="P19" s="1739"/>
      <c r="Q19" s="1739"/>
      <c r="R19" s="1739"/>
      <c r="S19" s="1740"/>
      <c r="T19" s="619" t="s">
        <v>1280</v>
      </c>
      <c r="U19" s="618"/>
      <c r="V19" s="617"/>
      <c r="W19" s="615"/>
      <c r="X19" s="614"/>
      <c r="Y19" s="614"/>
      <c r="Z19" s="614"/>
      <c r="AA19" s="614"/>
      <c r="AB19" s="614"/>
      <c r="AC19" s="616"/>
      <c r="AD19" s="615"/>
      <c r="AE19" s="614"/>
      <c r="AF19" s="614"/>
      <c r="AG19" s="614"/>
      <c r="AH19" s="614"/>
      <c r="AI19" s="614"/>
      <c r="AJ19" s="616"/>
      <c r="AK19" s="615"/>
      <c r="AL19" s="614"/>
      <c r="AM19" s="614"/>
      <c r="AN19" s="614"/>
      <c r="AO19" s="614"/>
      <c r="AP19" s="614"/>
      <c r="AQ19" s="616"/>
      <c r="AR19" s="615"/>
      <c r="AS19" s="614"/>
      <c r="AT19" s="614"/>
      <c r="AU19" s="614"/>
      <c r="AV19" s="614"/>
      <c r="AW19" s="614"/>
      <c r="AX19" s="616"/>
      <c r="AY19" s="615"/>
      <c r="AZ19" s="614"/>
      <c r="BA19" s="613"/>
      <c r="BB19" s="1733"/>
      <c r="BC19" s="1734"/>
      <c r="BD19" s="1752"/>
      <c r="BE19" s="1753"/>
      <c r="BF19" s="1758"/>
      <c r="BG19" s="1759"/>
      <c r="BH19" s="1759"/>
      <c r="BI19" s="1759"/>
      <c r="BJ19" s="1760"/>
    </row>
    <row r="20" spans="2:62" ht="20.25" customHeight="1">
      <c r="B20" s="1789"/>
      <c r="C20" s="1791"/>
      <c r="D20" s="1787"/>
      <c r="E20" s="633"/>
      <c r="F20" s="632">
        <f>C19</f>
        <v>0</v>
      </c>
      <c r="G20" s="633"/>
      <c r="H20" s="632">
        <f>I19</f>
        <v>0</v>
      </c>
      <c r="I20" s="1780"/>
      <c r="J20" s="1781"/>
      <c r="K20" s="1785"/>
      <c r="L20" s="1786"/>
      <c r="M20" s="1786"/>
      <c r="N20" s="1787"/>
      <c r="O20" s="1738"/>
      <c r="P20" s="1739"/>
      <c r="Q20" s="1739"/>
      <c r="R20" s="1739"/>
      <c r="S20" s="1740"/>
      <c r="T20" s="636" t="s">
        <v>1279</v>
      </c>
      <c r="U20" s="635"/>
      <c r="V20" s="634"/>
      <c r="W20" s="623" t="str">
        <f>IF(W19="","",VLOOKUP(W19,'シフト記号表（従来型・ユニット型共通）'!$C$6:$L$47,10,FALSE))</f>
        <v/>
      </c>
      <c r="X20" s="622" t="str">
        <f>IF(X19="","",VLOOKUP(X19,'シフト記号表（従来型・ユニット型共通）'!$C$6:$L$47,10,FALSE))</f>
        <v/>
      </c>
      <c r="Y20" s="622" t="str">
        <f>IF(Y19="","",VLOOKUP(Y19,'シフト記号表（従来型・ユニット型共通）'!$C$6:$L$47,10,FALSE))</f>
        <v/>
      </c>
      <c r="Z20" s="622" t="str">
        <f>IF(Z19="","",VLOOKUP(Z19,'シフト記号表（従来型・ユニット型共通）'!$C$6:$L$47,10,FALSE))</f>
        <v/>
      </c>
      <c r="AA20" s="622" t="str">
        <f>IF(AA19="","",VLOOKUP(AA19,'シフト記号表（従来型・ユニット型共通）'!$C$6:$L$47,10,FALSE))</f>
        <v/>
      </c>
      <c r="AB20" s="622" t="str">
        <f>IF(AB19="","",VLOOKUP(AB19,'シフト記号表（従来型・ユニット型共通）'!$C$6:$L$47,10,FALSE))</f>
        <v/>
      </c>
      <c r="AC20" s="624" t="str">
        <f>IF(AC19="","",VLOOKUP(AC19,'シフト記号表（従来型・ユニット型共通）'!$C$6:$L$47,10,FALSE))</f>
        <v/>
      </c>
      <c r="AD20" s="623" t="str">
        <f>IF(AD19="","",VLOOKUP(AD19,'シフト記号表（従来型・ユニット型共通）'!$C$6:$L$47,10,FALSE))</f>
        <v/>
      </c>
      <c r="AE20" s="622" t="str">
        <f>IF(AE19="","",VLOOKUP(AE19,'シフト記号表（従来型・ユニット型共通）'!$C$6:$L$47,10,FALSE))</f>
        <v/>
      </c>
      <c r="AF20" s="622" t="str">
        <f>IF(AF19="","",VLOOKUP(AF19,'シフト記号表（従来型・ユニット型共通）'!$C$6:$L$47,10,FALSE))</f>
        <v/>
      </c>
      <c r="AG20" s="622" t="str">
        <f>IF(AG19="","",VLOOKUP(AG19,'シフト記号表（従来型・ユニット型共通）'!$C$6:$L$47,10,FALSE))</f>
        <v/>
      </c>
      <c r="AH20" s="622" t="str">
        <f>IF(AH19="","",VLOOKUP(AH19,'シフト記号表（従来型・ユニット型共通）'!$C$6:$L$47,10,FALSE))</f>
        <v/>
      </c>
      <c r="AI20" s="622" t="str">
        <f>IF(AI19="","",VLOOKUP(AI19,'シフト記号表（従来型・ユニット型共通）'!$C$6:$L$47,10,FALSE))</f>
        <v/>
      </c>
      <c r="AJ20" s="624" t="str">
        <f>IF(AJ19="","",VLOOKUP(AJ19,'シフト記号表（従来型・ユニット型共通）'!$C$6:$L$47,10,FALSE))</f>
        <v/>
      </c>
      <c r="AK20" s="623" t="str">
        <f>IF(AK19="","",VLOOKUP(AK19,'シフト記号表（従来型・ユニット型共通）'!$C$6:$L$47,10,FALSE))</f>
        <v/>
      </c>
      <c r="AL20" s="622" t="str">
        <f>IF(AL19="","",VLOOKUP(AL19,'シフト記号表（従来型・ユニット型共通）'!$C$6:$L$47,10,FALSE))</f>
        <v/>
      </c>
      <c r="AM20" s="622" t="str">
        <f>IF(AM19="","",VLOOKUP(AM19,'シフト記号表（従来型・ユニット型共通）'!$C$6:$L$47,10,FALSE))</f>
        <v/>
      </c>
      <c r="AN20" s="622" t="str">
        <f>IF(AN19="","",VLOOKUP(AN19,'シフト記号表（従来型・ユニット型共通）'!$C$6:$L$47,10,FALSE))</f>
        <v/>
      </c>
      <c r="AO20" s="622" t="str">
        <f>IF(AO19="","",VLOOKUP(AO19,'シフト記号表（従来型・ユニット型共通）'!$C$6:$L$47,10,FALSE))</f>
        <v/>
      </c>
      <c r="AP20" s="622" t="str">
        <f>IF(AP19="","",VLOOKUP(AP19,'シフト記号表（従来型・ユニット型共通）'!$C$6:$L$47,10,FALSE))</f>
        <v/>
      </c>
      <c r="AQ20" s="624" t="str">
        <f>IF(AQ19="","",VLOOKUP(AQ19,'シフト記号表（従来型・ユニット型共通）'!$C$6:$L$47,10,FALSE))</f>
        <v/>
      </c>
      <c r="AR20" s="623" t="str">
        <f>IF(AR19="","",VLOOKUP(AR19,'シフト記号表（従来型・ユニット型共通）'!$C$6:$L$47,10,FALSE))</f>
        <v/>
      </c>
      <c r="AS20" s="622" t="str">
        <f>IF(AS19="","",VLOOKUP(AS19,'シフト記号表（従来型・ユニット型共通）'!$C$6:$L$47,10,FALSE))</f>
        <v/>
      </c>
      <c r="AT20" s="622" t="str">
        <f>IF(AT19="","",VLOOKUP(AT19,'シフト記号表（従来型・ユニット型共通）'!$C$6:$L$47,10,FALSE))</f>
        <v/>
      </c>
      <c r="AU20" s="622" t="str">
        <f>IF(AU19="","",VLOOKUP(AU19,'シフト記号表（従来型・ユニット型共通）'!$C$6:$L$47,10,FALSE))</f>
        <v/>
      </c>
      <c r="AV20" s="622" t="str">
        <f>IF(AV19="","",VLOOKUP(AV19,'シフト記号表（従来型・ユニット型共通）'!$C$6:$L$47,10,FALSE))</f>
        <v/>
      </c>
      <c r="AW20" s="622" t="str">
        <f>IF(AW19="","",VLOOKUP(AW19,'シフト記号表（従来型・ユニット型共通）'!$C$6:$L$47,10,FALSE))</f>
        <v/>
      </c>
      <c r="AX20" s="624" t="str">
        <f>IF(AX19="","",VLOOKUP(AX19,'シフト記号表（従来型・ユニット型共通）'!$C$6:$L$47,10,FALSE))</f>
        <v/>
      </c>
      <c r="AY20" s="623" t="str">
        <f>IF(AY19="","",VLOOKUP(AY19,'シフト記号表（従来型・ユニット型共通）'!$C$6:$L$47,10,FALSE))</f>
        <v/>
      </c>
      <c r="AZ20" s="622" t="str">
        <f>IF(AZ19="","",VLOOKUP(AZ19,'シフト記号表（従来型・ユニット型共通）'!$C$6:$L$47,10,FALSE))</f>
        <v/>
      </c>
      <c r="BA20" s="622" t="str">
        <f>IF(BA19="","",VLOOKUP(BA19,'シフト記号表（従来型・ユニット型共通）'!$C$6:$L$47,10,FALSE))</f>
        <v/>
      </c>
      <c r="BB20" s="1710">
        <f>IF($BE$3="４週",SUM(W20:AX20),IF($BE$3="暦月",SUM(W20:BA20),""))</f>
        <v>0</v>
      </c>
      <c r="BC20" s="1711"/>
      <c r="BD20" s="1751">
        <f>IF($BE$3="４週",BB20/4,IF($BE$3="暦月",(BB20/($BE$8/7)),""))</f>
        <v>0</v>
      </c>
      <c r="BE20" s="1711"/>
      <c r="BF20" s="1748"/>
      <c r="BG20" s="1749"/>
      <c r="BH20" s="1749"/>
      <c r="BI20" s="1749"/>
      <c r="BJ20" s="1750"/>
    </row>
    <row r="21" spans="2:62" ht="20.25" customHeight="1">
      <c r="B21" s="1788">
        <f>B19+1</f>
        <v>3</v>
      </c>
      <c r="C21" s="1792"/>
      <c r="D21" s="1793"/>
      <c r="E21" s="633"/>
      <c r="F21" s="632"/>
      <c r="G21" s="633"/>
      <c r="H21" s="632"/>
      <c r="I21" s="1794"/>
      <c r="J21" s="1795"/>
      <c r="K21" s="1796"/>
      <c r="L21" s="1797"/>
      <c r="M21" s="1797"/>
      <c r="N21" s="1793"/>
      <c r="O21" s="1738"/>
      <c r="P21" s="1739"/>
      <c r="Q21" s="1739"/>
      <c r="R21" s="1739"/>
      <c r="S21" s="1740"/>
      <c r="T21" s="619" t="s">
        <v>1280</v>
      </c>
      <c r="U21" s="618"/>
      <c r="V21" s="617"/>
      <c r="W21" s="615"/>
      <c r="X21" s="614"/>
      <c r="Y21" s="614"/>
      <c r="Z21" s="614"/>
      <c r="AA21" s="614"/>
      <c r="AB21" s="614"/>
      <c r="AC21" s="616"/>
      <c r="AD21" s="615"/>
      <c r="AE21" s="614"/>
      <c r="AF21" s="614"/>
      <c r="AG21" s="614"/>
      <c r="AH21" s="614"/>
      <c r="AI21" s="614"/>
      <c r="AJ21" s="616"/>
      <c r="AK21" s="615"/>
      <c r="AL21" s="614"/>
      <c r="AM21" s="614"/>
      <c r="AN21" s="614"/>
      <c r="AO21" s="614"/>
      <c r="AP21" s="614"/>
      <c r="AQ21" s="616"/>
      <c r="AR21" s="615"/>
      <c r="AS21" s="614"/>
      <c r="AT21" s="614"/>
      <c r="AU21" s="614"/>
      <c r="AV21" s="614"/>
      <c r="AW21" s="614"/>
      <c r="AX21" s="616"/>
      <c r="AY21" s="615"/>
      <c r="AZ21" s="614"/>
      <c r="BA21" s="613"/>
      <c r="BB21" s="1733"/>
      <c r="BC21" s="1734"/>
      <c r="BD21" s="1752"/>
      <c r="BE21" s="1753"/>
      <c r="BF21" s="1758"/>
      <c r="BG21" s="1759"/>
      <c r="BH21" s="1759"/>
      <c r="BI21" s="1759"/>
      <c r="BJ21" s="1760"/>
    </row>
    <row r="22" spans="2:62" ht="20.25" customHeight="1">
      <c r="B22" s="1789"/>
      <c r="C22" s="1791"/>
      <c r="D22" s="1787"/>
      <c r="E22" s="633"/>
      <c r="F22" s="632">
        <f>C21</f>
        <v>0</v>
      </c>
      <c r="G22" s="633"/>
      <c r="H22" s="632">
        <f>I21</f>
        <v>0</v>
      </c>
      <c r="I22" s="1780"/>
      <c r="J22" s="1781"/>
      <c r="K22" s="1785"/>
      <c r="L22" s="1786"/>
      <c r="M22" s="1786"/>
      <c r="N22" s="1787"/>
      <c r="O22" s="1738"/>
      <c r="P22" s="1739"/>
      <c r="Q22" s="1739"/>
      <c r="R22" s="1739"/>
      <c r="S22" s="1740"/>
      <c r="T22" s="636" t="s">
        <v>1279</v>
      </c>
      <c r="U22" s="635"/>
      <c r="V22" s="634"/>
      <c r="W22" s="623" t="str">
        <f>IF(W21="","",VLOOKUP(W21,'シフト記号表（従来型・ユニット型共通）'!$C$6:$L$47,10,FALSE))</f>
        <v/>
      </c>
      <c r="X22" s="622" t="str">
        <f>IF(X21="","",VLOOKUP(X21,'シフト記号表（従来型・ユニット型共通）'!$C$6:$L$47,10,FALSE))</f>
        <v/>
      </c>
      <c r="Y22" s="622" t="str">
        <f>IF(Y21="","",VLOOKUP(Y21,'シフト記号表（従来型・ユニット型共通）'!$C$6:$L$47,10,FALSE))</f>
        <v/>
      </c>
      <c r="Z22" s="622" t="str">
        <f>IF(Z21="","",VLOOKUP(Z21,'シフト記号表（従来型・ユニット型共通）'!$C$6:$L$47,10,FALSE))</f>
        <v/>
      </c>
      <c r="AA22" s="622" t="str">
        <f>IF(AA21="","",VLOOKUP(AA21,'シフト記号表（従来型・ユニット型共通）'!$C$6:$L$47,10,FALSE))</f>
        <v/>
      </c>
      <c r="AB22" s="622" t="str">
        <f>IF(AB21="","",VLOOKUP(AB21,'シフト記号表（従来型・ユニット型共通）'!$C$6:$L$47,10,FALSE))</f>
        <v/>
      </c>
      <c r="AC22" s="624" t="str">
        <f>IF(AC21="","",VLOOKUP(AC21,'シフト記号表（従来型・ユニット型共通）'!$C$6:$L$47,10,FALSE))</f>
        <v/>
      </c>
      <c r="AD22" s="623" t="str">
        <f>IF(AD21="","",VLOOKUP(AD21,'シフト記号表（従来型・ユニット型共通）'!$C$6:$L$47,10,FALSE))</f>
        <v/>
      </c>
      <c r="AE22" s="622" t="str">
        <f>IF(AE21="","",VLOOKUP(AE21,'シフト記号表（従来型・ユニット型共通）'!$C$6:$L$47,10,FALSE))</f>
        <v/>
      </c>
      <c r="AF22" s="622" t="str">
        <f>IF(AF21="","",VLOOKUP(AF21,'シフト記号表（従来型・ユニット型共通）'!$C$6:$L$47,10,FALSE))</f>
        <v/>
      </c>
      <c r="AG22" s="622" t="str">
        <f>IF(AG21="","",VLOOKUP(AG21,'シフト記号表（従来型・ユニット型共通）'!$C$6:$L$47,10,FALSE))</f>
        <v/>
      </c>
      <c r="AH22" s="622" t="str">
        <f>IF(AH21="","",VLOOKUP(AH21,'シフト記号表（従来型・ユニット型共通）'!$C$6:$L$47,10,FALSE))</f>
        <v/>
      </c>
      <c r="AI22" s="622" t="str">
        <f>IF(AI21="","",VLOOKUP(AI21,'シフト記号表（従来型・ユニット型共通）'!$C$6:$L$47,10,FALSE))</f>
        <v/>
      </c>
      <c r="AJ22" s="624" t="str">
        <f>IF(AJ21="","",VLOOKUP(AJ21,'シフト記号表（従来型・ユニット型共通）'!$C$6:$L$47,10,FALSE))</f>
        <v/>
      </c>
      <c r="AK22" s="623" t="str">
        <f>IF(AK21="","",VLOOKUP(AK21,'シフト記号表（従来型・ユニット型共通）'!$C$6:$L$47,10,FALSE))</f>
        <v/>
      </c>
      <c r="AL22" s="622" t="str">
        <f>IF(AL21="","",VLOOKUP(AL21,'シフト記号表（従来型・ユニット型共通）'!$C$6:$L$47,10,FALSE))</f>
        <v/>
      </c>
      <c r="AM22" s="622" t="str">
        <f>IF(AM21="","",VLOOKUP(AM21,'シフト記号表（従来型・ユニット型共通）'!$C$6:$L$47,10,FALSE))</f>
        <v/>
      </c>
      <c r="AN22" s="622" t="str">
        <f>IF(AN21="","",VLOOKUP(AN21,'シフト記号表（従来型・ユニット型共通）'!$C$6:$L$47,10,FALSE))</f>
        <v/>
      </c>
      <c r="AO22" s="622" t="str">
        <f>IF(AO21="","",VLOOKUP(AO21,'シフト記号表（従来型・ユニット型共通）'!$C$6:$L$47,10,FALSE))</f>
        <v/>
      </c>
      <c r="AP22" s="622" t="str">
        <f>IF(AP21="","",VLOOKUP(AP21,'シフト記号表（従来型・ユニット型共通）'!$C$6:$L$47,10,FALSE))</f>
        <v/>
      </c>
      <c r="AQ22" s="624" t="str">
        <f>IF(AQ21="","",VLOOKUP(AQ21,'シフト記号表（従来型・ユニット型共通）'!$C$6:$L$47,10,FALSE))</f>
        <v/>
      </c>
      <c r="AR22" s="623" t="str">
        <f>IF(AR21="","",VLOOKUP(AR21,'シフト記号表（従来型・ユニット型共通）'!$C$6:$L$47,10,FALSE))</f>
        <v/>
      </c>
      <c r="AS22" s="622" t="str">
        <f>IF(AS21="","",VLOOKUP(AS21,'シフト記号表（従来型・ユニット型共通）'!$C$6:$L$47,10,FALSE))</f>
        <v/>
      </c>
      <c r="AT22" s="622" t="str">
        <f>IF(AT21="","",VLOOKUP(AT21,'シフト記号表（従来型・ユニット型共通）'!$C$6:$L$47,10,FALSE))</f>
        <v/>
      </c>
      <c r="AU22" s="622" t="str">
        <f>IF(AU21="","",VLOOKUP(AU21,'シフト記号表（従来型・ユニット型共通）'!$C$6:$L$47,10,FALSE))</f>
        <v/>
      </c>
      <c r="AV22" s="622" t="str">
        <f>IF(AV21="","",VLOOKUP(AV21,'シフト記号表（従来型・ユニット型共通）'!$C$6:$L$47,10,FALSE))</f>
        <v/>
      </c>
      <c r="AW22" s="622" t="str">
        <f>IF(AW21="","",VLOOKUP(AW21,'シフト記号表（従来型・ユニット型共通）'!$C$6:$L$47,10,FALSE))</f>
        <v/>
      </c>
      <c r="AX22" s="624" t="str">
        <f>IF(AX21="","",VLOOKUP(AX21,'シフト記号表（従来型・ユニット型共通）'!$C$6:$L$47,10,FALSE))</f>
        <v/>
      </c>
      <c r="AY22" s="623" t="str">
        <f>IF(AY21="","",VLOOKUP(AY21,'シフト記号表（従来型・ユニット型共通）'!$C$6:$L$47,10,FALSE))</f>
        <v/>
      </c>
      <c r="AZ22" s="622" t="str">
        <f>IF(AZ21="","",VLOOKUP(AZ21,'シフト記号表（従来型・ユニット型共通）'!$C$6:$L$47,10,FALSE))</f>
        <v/>
      </c>
      <c r="BA22" s="622" t="str">
        <f>IF(BA21="","",VLOOKUP(BA21,'シフト記号表（従来型・ユニット型共通）'!$C$6:$L$47,10,FALSE))</f>
        <v/>
      </c>
      <c r="BB22" s="1710">
        <f>IF($BE$3="４週",SUM(W22:AX22),IF($BE$3="暦月",SUM(W22:BA22),""))</f>
        <v>0</v>
      </c>
      <c r="BC22" s="1711"/>
      <c r="BD22" s="1751">
        <f>IF($BE$3="４週",BB22/4,IF($BE$3="暦月",(BB22/($BE$8/7)),""))</f>
        <v>0</v>
      </c>
      <c r="BE22" s="1711"/>
      <c r="BF22" s="1748"/>
      <c r="BG22" s="1749"/>
      <c r="BH22" s="1749"/>
      <c r="BI22" s="1749"/>
      <c r="BJ22" s="1750"/>
    </row>
    <row r="23" spans="2:62" ht="20.25" customHeight="1">
      <c r="B23" s="1788">
        <f>B21+1</f>
        <v>4</v>
      </c>
      <c r="C23" s="1792"/>
      <c r="D23" s="1793"/>
      <c r="E23" s="633"/>
      <c r="F23" s="632"/>
      <c r="G23" s="633"/>
      <c r="H23" s="632"/>
      <c r="I23" s="1794"/>
      <c r="J23" s="1795"/>
      <c r="K23" s="1796"/>
      <c r="L23" s="1797"/>
      <c r="M23" s="1797"/>
      <c r="N23" s="1793"/>
      <c r="O23" s="1738"/>
      <c r="P23" s="1739"/>
      <c r="Q23" s="1739"/>
      <c r="R23" s="1739"/>
      <c r="S23" s="1740"/>
      <c r="T23" s="619" t="s">
        <v>1280</v>
      </c>
      <c r="U23" s="618"/>
      <c r="V23" s="617"/>
      <c r="W23" s="615"/>
      <c r="X23" s="614"/>
      <c r="Y23" s="614"/>
      <c r="Z23" s="614"/>
      <c r="AA23" s="614"/>
      <c r="AB23" s="614"/>
      <c r="AC23" s="616"/>
      <c r="AD23" s="615"/>
      <c r="AE23" s="614"/>
      <c r="AF23" s="614"/>
      <c r="AG23" s="614"/>
      <c r="AH23" s="614"/>
      <c r="AI23" s="614"/>
      <c r="AJ23" s="616"/>
      <c r="AK23" s="615"/>
      <c r="AL23" s="614"/>
      <c r="AM23" s="614"/>
      <c r="AN23" s="614"/>
      <c r="AO23" s="614"/>
      <c r="AP23" s="614"/>
      <c r="AQ23" s="616"/>
      <c r="AR23" s="615"/>
      <c r="AS23" s="614"/>
      <c r="AT23" s="614"/>
      <c r="AU23" s="614"/>
      <c r="AV23" s="614"/>
      <c r="AW23" s="614"/>
      <c r="AX23" s="616"/>
      <c r="AY23" s="615"/>
      <c r="AZ23" s="614"/>
      <c r="BA23" s="613"/>
      <c r="BB23" s="1733"/>
      <c r="BC23" s="1734"/>
      <c r="BD23" s="1752"/>
      <c r="BE23" s="1753"/>
      <c r="BF23" s="1758"/>
      <c r="BG23" s="1759"/>
      <c r="BH23" s="1759"/>
      <c r="BI23" s="1759"/>
      <c r="BJ23" s="1760"/>
    </row>
    <row r="24" spans="2:62" ht="20.25" customHeight="1">
      <c r="B24" s="1789"/>
      <c r="C24" s="1791"/>
      <c r="D24" s="1787"/>
      <c r="E24" s="633"/>
      <c r="F24" s="632">
        <f>C23</f>
        <v>0</v>
      </c>
      <c r="G24" s="633"/>
      <c r="H24" s="632">
        <f>I23</f>
        <v>0</v>
      </c>
      <c r="I24" s="1780"/>
      <c r="J24" s="1781"/>
      <c r="K24" s="1785"/>
      <c r="L24" s="1786"/>
      <c r="M24" s="1786"/>
      <c r="N24" s="1787"/>
      <c r="O24" s="1738"/>
      <c r="P24" s="1739"/>
      <c r="Q24" s="1739"/>
      <c r="R24" s="1739"/>
      <c r="S24" s="1740"/>
      <c r="T24" s="636" t="s">
        <v>1279</v>
      </c>
      <c r="U24" s="635"/>
      <c r="V24" s="634"/>
      <c r="W24" s="623" t="str">
        <f>IF(W23="","",VLOOKUP(W23,'シフト記号表（従来型・ユニット型共通）'!$C$6:$L$47,10,FALSE))</f>
        <v/>
      </c>
      <c r="X24" s="622" t="str">
        <f>IF(X23="","",VLOOKUP(X23,'シフト記号表（従来型・ユニット型共通）'!$C$6:$L$47,10,FALSE))</f>
        <v/>
      </c>
      <c r="Y24" s="622" t="str">
        <f>IF(Y23="","",VLOOKUP(Y23,'シフト記号表（従来型・ユニット型共通）'!$C$6:$L$47,10,FALSE))</f>
        <v/>
      </c>
      <c r="Z24" s="622" t="str">
        <f>IF(Z23="","",VLOOKUP(Z23,'シフト記号表（従来型・ユニット型共通）'!$C$6:$L$47,10,FALSE))</f>
        <v/>
      </c>
      <c r="AA24" s="622" t="str">
        <f>IF(AA23="","",VLOOKUP(AA23,'シフト記号表（従来型・ユニット型共通）'!$C$6:$L$47,10,FALSE))</f>
        <v/>
      </c>
      <c r="AB24" s="622" t="str">
        <f>IF(AB23="","",VLOOKUP(AB23,'シフト記号表（従来型・ユニット型共通）'!$C$6:$L$47,10,FALSE))</f>
        <v/>
      </c>
      <c r="AC24" s="624" t="str">
        <f>IF(AC23="","",VLOOKUP(AC23,'シフト記号表（従来型・ユニット型共通）'!$C$6:$L$47,10,FALSE))</f>
        <v/>
      </c>
      <c r="AD24" s="623" t="str">
        <f>IF(AD23="","",VLOOKUP(AD23,'シフト記号表（従来型・ユニット型共通）'!$C$6:$L$47,10,FALSE))</f>
        <v/>
      </c>
      <c r="AE24" s="622" t="str">
        <f>IF(AE23="","",VLOOKUP(AE23,'シフト記号表（従来型・ユニット型共通）'!$C$6:$L$47,10,FALSE))</f>
        <v/>
      </c>
      <c r="AF24" s="622" t="str">
        <f>IF(AF23="","",VLOOKUP(AF23,'シフト記号表（従来型・ユニット型共通）'!$C$6:$L$47,10,FALSE))</f>
        <v/>
      </c>
      <c r="AG24" s="622" t="str">
        <f>IF(AG23="","",VLOOKUP(AG23,'シフト記号表（従来型・ユニット型共通）'!$C$6:$L$47,10,FALSE))</f>
        <v/>
      </c>
      <c r="AH24" s="622" t="str">
        <f>IF(AH23="","",VLOOKUP(AH23,'シフト記号表（従来型・ユニット型共通）'!$C$6:$L$47,10,FALSE))</f>
        <v/>
      </c>
      <c r="AI24" s="622" t="str">
        <f>IF(AI23="","",VLOOKUP(AI23,'シフト記号表（従来型・ユニット型共通）'!$C$6:$L$47,10,FALSE))</f>
        <v/>
      </c>
      <c r="AJ24" s="624" t="str">
        <f>IF(AJ23="","",VLOOKUP(AJ23,'シフト記号表（従来型・ユニット型共通）'!$C$6:$L$47,10,FALSE))</f>
        <v/>
      </c>
      <c r="AK24" s="623" t="str">
        <f>IF(AK23="","",VLOOKUP(AK23,'シフト記号表（従来型・ユニット型共通）'!$C$6:$L$47,10,FALSE))</f>
        <v/>
      </c>
      <c r="AL24" s="622" t="str">
        <f>IF(AL23="","",VLOOKUP(AL23,'シフト記号表（従来型・ユニット型共通）'!$C$6:$L$47,10,FALSE))</f>
        <v/>
      </c>
      <c r="AM24" s="622" t="str">
        <f>IF(AM23="","",VLOOKUP(AM23,'シフト記号表（従来型・ユニット型共通）'!$C$6:$L$47,10,FALSE))</f>
        <v/>
      </c>
      <c r="AN24" s="622" t="str">
        <f>IF(AN23="","",VLOOKUP(AN23,'シフト記号表（従来型・ユニット型共通）'!$C$6:$L$47,10,FALSE))</f>
        <v/>
      </c>
      <c r="AO24" s="622" t="str">
        <f>IF(AO23="","",VLOOKUP(AO23,'シフト記号表（従来型・ユニット型共通）'!$C$6:$L$47,10,FALSE))</f>
        <v/>
      </c>
      <c r="AP24" s="622" t="str">
        <f>IF(AP23="","",VLOOKUP(AP23,'シフト記号表（従来型・ユニット型共通）'!$C$6:$L$47,10,FALSE))</f>
        <v/>
      </c>
      <c r="AQ24" s="624" t="str">
        <f>IF(AQ23="","",VLOOKUP(AQ23,'シフト記号表（従来型・ユニット型共通）'!$C$6:$L$47,10,FALSE))</f>
        <v/>
      </c>
      <c r="AR24" s="623" t="str">
        <f>IF(AR23="","",VLOOKUP(AR23,'シフト記号表（従来型・ユニット型共通）'!$C$6:$L$47,10,FALSE))</f>
        <v/>
      </c>
      <c r="AS24" s="622" t="str">
        <f>IF(AS23="","",VLOOKUP(AS23,'シフト記号表（従来型・ユニット型共通）'!$C$6:$L$47,10,FALSE))</f>
        <v/>
      </c>
      <c r="AT24" s="622" t="str">
        <f>IF(AT23="","",VLOOKUP(AT23,'シフト記号表（従来型・ユニット型共通）'!$C$6:$L$47,10,FALSE))</f>
        <v/>
      </c>
      <c r="AU24" s="622" t="str">
        <f>IF(AU23="","",VLOOKUP(AU23,'シフト記号表（従来型・ユニット型共通）'!$C$6:$L$47,10,FALSE))</f>
        <v/>
      </c>
      <c r="AV24" s="622" t="str">
        <f>IF(AV23="","",VLOOKUP(AV23,'シフト記号表（従来型・ユニット型共通）'!$C$6:$L$47,10,FALSE))</f>
        <v/>
      </c>
      <c r="AW24" s="622" t="str">
        <f>IF(AW23="","",VLOOKUP(AW23,'シフト記号表（従来型・ユニット型共通）'!$C$6:$L$47,10,FALSE))</f>
        <v/>
      </c>
      <c r="AX24" s="624" t="str">
        <f>IF(AX23="","",VLOOKUP(AX23,'シフト記号表（従来型・ユニット型共通）'!$C$6:$L$47,10,FALSE))</f>
        <v/>
      </c>
      <c r="AY24" s="623" t="str">
        <f>IF(AY23="","",VLOOKUP(AY23,'シフト記号表（従来型・ユニット型共通）'!$C$6:$L$47,10,FALSE))</f>
        <v/>
      </c>
      <c r="AZ24" s="622" t="str">
        <f>IF(AZ23="","",VLOOKUP(AZ23,'シフト記号表（従来型・ユニット型共通）'!$C$6:$L$47,10,FALSE))</f>
        <v/>
      </c>
      <c r="BA24" s="622" t="str">
        <f>IF(BA23="","",VLOOKUP(BA23,'シフト記号表（従来型・ユニット型共通）'!$C$6:$L$47,10,FALSE))</f>
        <v/>
      </c>
      <c r="BB24" s="1710">
        <f>IF($BE$3="４週",SUM(W24:AX24),IF($BE$3="暦月",SUM(W24:BA24),""))</f>
        <v>0</v>
      </c>
      <c r="BC24" s="1711"/>
      <c r="BD24" s="1751">
        <f>IF($BE$3="４週",BB24/4,IF($BE$3="暦月",(BB24/($BE$8/7)),""))</f>
        <v>0</v>
      </c>
      <c r="BE24" s="1711"/>
      <c r="BF24" s="1748"/>
      <c r="BG24" s="1749"/>
      <c r="BH24" s="1749"/>
      <c r="BI24" s="1749"/>
      <c r="BJ24" s="1750"/>
    </row>
    <row r="25" spans="2:62" ht="20.25" customHeight="1">
      <c r="B25" s="1788">
        <f>B23+1</f>
        <v>5</v>
      </c>
      <c r="C25" s="1792"/>
      <c r="D25" s="1793"/>
      <c r="E25" s="633"/>
      <c r="F25" s="632"/>
      <c r="G25" s="633"/>
      <c r="H25" s="632"/>
      <c r="I25" s="1794"/>
      <c r="J25" s="1795"/>
      <c r="K25" s="1796"/>
      <c r="L25" s="1797"/>
      <c r="M25" s="1797"/>
      <c r="N25" s="1793"/>
      <c r="O25" s="1738"/>
      <c r="P25" s="1739"/>
      <c r="Q25" s="1739"/>
      <c r="R25" s="1739"/>
      <c r="S25" s="1740"/>
      <c r="T25" s="619" t="s">
        <v>1280</v>
      </c>
      <c r="U25" s="618"/>
      <c r="V25" s="617"/>
      <c r="W25" s="615"/>
      <c r="X25" s="614"/>
      <c r="Y25" s="614"/>
      <c r="Z25" s="614"/>
      <c r="AA25" s="614"/>
      <c r="AB25" s="614"/>
      <c r="AC25" s="616"/>
      <c r="AD25" s="615"/>
      <c r="AE25" s="614"/>
      <c r="AF25" s="614"/>
      <c r="AG25" s="614"/>
      <c r="AH25" s="614"/>
      <c r="AI25" s="614"/>
      <c r="AJ25" s="616"/>
      <c r="AK25" s="615"/>
      <c r="AL25" s="614"/>
      <c r="AM25" s="614"/>
      <c r="AN25" s="614"/>
      <c r="AO25" s="614"/>
      <c r="AP25" s="614"/>
      <c r="AQ25" s="616"/>
      <c r="AR25" s="615"/>
      <c r="AS25" s="614"/>
      <c r="AT25" s="614"/>
      <c r="AU25" s="614"/>
      <c r="AV25" s="614"/>
      <c r="AW25" s="614"/>
      <c r="AX25" s="616"/>
      <c r="AY25" s="615"/>
      <c r="AZ25" s="614"/>
      <c r="BA25" s="613"/>
      <c r="BB25" s="1733"/>
      <c r="BC25" s="1734"/>
      <c r="BD25" s="1752"/>
      <c r="BE25" s="1753"/>
      <c r="BF25" s="1758"/>
      <c r="BG25" s="1759"/>
      <c r="BH25" s="1759"/>
      <c r="BI25" s="1759"/>
      <c r="BJ25" s="1760"/>
    </row>
    <row r="26" spans="2:62" ht="20.25" customHeight="1">
      <c r="B26" s="1789"/>
      <c r="C26" s="1791"/>
      <c r="D26" s="1787"/>
      <c r="E26" s="633"/>
      <c r="F26" s="632">
        <f>C25</f>
        <v>0</v>
      </c>
      <c r="G26" s="633"/>
      <c r="H26" s="632">
        <f>I25</f>
        <v>0</v>
      </c>
      <c r="I26" s="1780"/>
      <c r="J26" s="1781"/>
      <c r="K26" s="1785"/>
      <c r="L26" s="1786"/>
      <c r="M26" s="1786"/>
      <c r="N26" s="1787"/>
      <c r="O26" s="1738"/>
      <c r="P26" s="1739"/>
      <c r="Q26" s="1739"/>
      <c r="R26" s="1739"/>
      <c r="S26" s="1740"/>
      <c r="T26" s="627" t="s">
        <v>1279</v>
      </c>
      <c r="U26" s="626"/>
      <c r="V26" s="625"/>
      <c r="W26" s="623" t="str">
        <f>IF(W25="","",VLOOKUP(W25,'シフト記号表（従来型・ユニット型共通）'!$C$6:$L$47,10,FALSE))</f>
        <v/>
      </c>
      <c r="X26" s="622" t="str">
        <f>IF(X25="","",VLOOKUP(X25,'シフト記号表（従来型・ユニット型共通）'!$C$6:$L$47,10,FALSE))</f>
        <v/>
      </c>
      <c r="Y26" s="622" t="str">
        <f>IF(Y25="","",VLOOKUP(Y25,'シフト記号表（従来型・ユニット型共通）'!$C$6:$L$47,10,FALSE))</f>
        <v/>
      </c>
      <c r="Z26" s="622" t="str">
        <f>IF(Z25="","",VLOOKUP(Z25,'シフト記号表（従来型・ユニット型共通）'!$C$6:$L$47,10,FALSE))</f>
        <v/>
      </c>
      <c r="AA26" s="622" t="str">
        <f>IF(AA25="","",VLOOKUP(AA25,'シフト記号表（従来型・ユニット型共通）'!$C$6:$L$47,10,FALSE))</f>
        <v/>
      </c>
      <c r="AB26" s="622" t="str">
        <f>IF(AB25="","",VLOOKUP(AB25,'シフト記号表（従来型・ユニット型共通）'!$C$6:$L$47,10,FALSE))</f>
        <v/>
      </c>
      <c r="AC26" s="624" t="str">
        <f>IF(AC25="","",VLOOKUP(AC25,'シフト記号表（従来型・ユニット型共通）'!$C$6:$L$47,10,FALSE))</f>
        <v/>
      </c>
      <c r="AD26" s="623" t="str">
        <f>IF(AD25="","",VLOOKUP(AD25,'シフト記号表（従来型・ユニット型共通）'!$C$6:$L$47,10,FALSE))</f>
        <v/>
      </c>
      <c r="AE26" s="622" t="str">
        <f>IF(AE25="","",VLOOKUP(AE25,'シフト記号表（従来型・ユニット型共通）'!$C$6:$L$47,10,FALSE))</f>
        <v/>
      </c>
      <c r="AF26" s="622" t="str">
        <f>IF(AF25="","",VLOOKUP(AF25,'シフト記号表（従来型・ユニット型共通）'!$C$6:$L$47,10,FALSE))</f>
        <v/>
      </c>
      <c r="AG26" s="622" t="str">
        <f>IF(AG25="","",VLOOKUP(AG25,'シフト記号表（従来型・ユニット型共通）'!$C$6:$L$47,10,FALSE))</f>
        <v/>
      </c>
      <c r="AH26" s="622" t="str">
        <f>IF(AH25="","",VLOOKUP(AH25,'シフト記号表（従来型・ユニット型共通）'!$C$6:$L$47,10,FALSE))</f>
        <v/>
      </c>
      <c r="AI26" s="622" t="str">
        <f>IF(AI25="","",VLOOKUP(AI25,'シフト記号表（従来型・ユニット型共通）'!$C$6:$L$47,10,FALSE))</f>
        <v/>
      </c>
      <c r="AJ26" s="624" t="str">
        <f>IF(AJ25="","",VLOOKUP(AJ25,'シフト記号表（従来型・ユニット型共通）'!$C$6:$L$47,10,FALSE))</f>
        <v/>
      </c>
      <c r="AK26" s="623" t="str">
        <f>IF(AK25="","",VLOOKUP(AK25,'シフト記号表（従来型・ユニット型共通）'!$C$6:$L$47,10,FALSE))</f>
        <v/>
      </c>
      <c r="AL26" s="622" t="str">
        <f>IF(AL25="","",VLOOKUP(AL25,'シフト記号表（従来型・ユニット型共通）'!$C$6:$L$47,10,FALSE))</f>
        <v/>
      </c>
      <c r="AM26" s="622" t="str">
        <f>IF(AM25="","",VLOOKUP(AM25,'シフト記号表（従来型・ユニット型共通）'!$C$6:$L$47,10,FALSE))</f>
        <v/>
      </c>
      <c r="AN26" s="622" t="str">
        <f>IF(AN25="","",VLOOKUP(AN25,'シフト記号表（従来型・ユニット型共通）'!$C$6:$L$47,10,FALSE))</f>
        <v/>
      </c>
      <c r="AO26" s="622" t="str">
        <f>IF(AO25="","",VLOOKUP(AO25,'シフト記号表（従来型・ユニット型共通）'!$C$6:$L$47,10,FALSE))</f>
        <v/>
      </c>
      <c r="AP26" s="622" t="str">
        <f>IF(AP25="","",VLOOKUP(AP25,'シフト記号表（従来型・ユニット型共通）'!$C$6:$L$47,10,FALSE))</f>
        <v/>
      </c>
      <c r="AQ26" s="624" t="str">
        <f>IF(AQ25="","",VLOOKUP(AQ25,'シフト記号表（従来型・ユニット型共通）'!$C$6:$L$47,10,FALSE))</f>
        <v/>
      </c>
      <c r="AR26" s="623" t="str">
        <f>IF(AR25="","",VLOOKUP(AR25,'シフト記号表（従来型・ユニット型共通）'!$C$6:$L$47,10,FALSE))</f>
        <v/>
      </c>
      <c r="AS26" s="622" t="str">
        <f>IF(AS25="","",VLOOKUP(AS25,'シフト記号表（従来型・ユニット型共通）'!$C$6:$L$47,10,FALSE))</f>
        <v/>
      </c>
      <c r="AT26" s="622" t="str">
        <f>IF(AT25="","",VLOOKUP(AT25,'シフト記号表（従来型・ユニット型共通）'!$C$6:$L$47,10,FALSE))</f>
        <v/>
      </c>
      <c r="AU26" s="622" t="str">
        <f>IF(AU25="","",VLOOKUP(AU25,'シフト記号表（従来型・ユニット型共通）'!$C$6:$L$47,10,FALSE))</f>
        <v/>
      </c>
      <c r="AV26" s="622" t="str">
        <f>IF(AV25="","",VLOOKUP(AV25,'シフト記号表（従来型・ユニット型共通）'!$C$6:$L$47,10,FALSE))</f>
        <v/>
      </c>
      <c r="AW26" s="622" t="str">
        <f>IF(AW25="","",VLOOKUP(AW25,'シフト記号表（従来型・ユニット型共通）'!$C$6:$L$47,10,FALSE))</f>
        <v/>
      </c>
      <c r="AX26" s="624" t="str">
        <f>IF(AX25="","",VLOOKUP(AX25,'シフト記号表（従来型・ユニット型共通）'!$C$6:$L$47,10,FALSE))</f>
        <v/>
      </c>
      <c r="AY26" s="623" t="str">
        <f>IF(AY25="","",VLOOKUP(AY25,'シフト記号表（従来型・ユニット型共通）'!$C$6:$L$47,10,FALSE))</f>
        <v/>
      </c>
      <c r="AZ26" s="622" t="str">
        <f>IF(AZ25="","",VLOOKUP(AZ25,'シフト記号表（従来型・ユニット型共通）'!$C$6:$L$47,10,FALSE))</f>
        <v/>
      </c>
      <c r="BA26" s="622" t="str">
        <f>IF(BA25="","",VLOOKUP(BA25,'シフト記号表（従来型・ユニット型共通）'!$C$6:$L$47,10,FALSE))</f>
        <v/>
      </c>
      <c r="BB26" s="1710">
        <f>IF($BE$3="４週",SUM(W26:AX26),IF($BE$3="暦月",SUM(W26:BA26),""))</f>
        <v>0</v>
      </c>
      <c r="BC26" s="1711"/>
      <c r="BD26" s="1751">
        <f>IF($BE$3="４週",BB26/4,IF($BE$3="暦月",(BB26/($BE$8/7)),""))</f>
        <v>0</v>
      </c>
      <c r="BE26" s="1711"/>
      <c r="BF26" s="1748"/>
      <c r="BG26" s="1749"/>
      <c r="BH26" s="1749"/>
      <c r="BI26" s="1749"/>
      <c r="BJ26" s="1750"/>
    </row>
    <row r="27" spans="2:62" ht="20.25" customHeight="1">
      <c r="B27" s="1788">
        <f>B25+1</f>
        <v>6</v>
      </c>
      <c r="C27" s="1792"/>
      <c r="D27" s="1793"/>
      <c r="E27" s="633"/>
      <c r="F27" s="632"/>
      <c r="G27" s="633"/>
      <c r="H27" s="632"/>
      <c r="I27" s="1794"/>
      <c r="J27" s="1795"/>
      <c r="K27" s="1796"/>
      <c r="L27" s="1797"/>
      <c r="M27" s="1797"/>
      <c r="N27" s="1793"/>
      <c r="O27" s="1738"/>
      <c r="P27" s="1739"/>
      <c r="Q27" s="1739"/>
      <c r="R27" s="1739"/>
      <c r="S27" s="1740"/>
      <c r="T27" s="631" t="s">
        <v>1280</v>
      </c>
      <c r="V27" s="630"/>
      <c r="W27" s="615"/>
      <c r="X27" s="614"/>
      <c r="Y27" s="614"/>
      <c r="Z27" s="614"/>
      <c r="AA27" s="614"/>
      <c r="AB27" s="614"/>
      <c r="AC27" s="616"/>
      <c r="AD27" s="615"/>
      <c r="AE27" s="614"/>
      <c r="AF27" s="614"/>
      <c r="AG27" s="614"/>
      <c r="AH27" s="614"/>
      <c r="AI27" s="614"/>
      <c r="AJ27" s="616"/>
      <c r="AK27" s="615"/>
      <c r="AL27" s="614"/>
      <c r="AM27" s="614"/>
      <c r="AN27" s="614"/>
      <c r="AO27" s="614"/>
      <c r="AP27" s="614"/>
      <c r="AQ27" s="616"/>
      <c r="AR27" s="615"/>
      <c r="AS27" s="614"/>
      <c r="AT27" s="614"/>
      <c r="AU27" s="614"/>
      <c r="AV27" s="614"/>
      <c r="AW27" s="614"/>
      <c r="AX27" s="616"/>
      <c r="AY27" s="615"/>
      <c r="AZ27" s="614"/>
      <c r="BA27" s="613"/>
      <c r="BB27" s="1733"/>
      <c r="BC27" s="1734"/>
      <c r="BD27" s="1752"/>
      <c r="BE27" s="1753"/>
      <c r="BF27" s="1758"/>
      <c r="BG27" s="1759"/>
      <c r="BH27" s="1759"/>
      <c r="BI27" s="1759"/>
      <c r="BJ27" s="1760"/>
    </row>
    <row r="28" spans="2:62" ht="20.25" customHeight="1">
      <c r="B28" s="1789"/>
      <c r="C28" s="1791"/>
      <c r="D28" s="1787"/>
      <c r="E28" s="633"/>
      <c r="F28" s="632">
        <f>C27</f>
        <v>0</v>
      </c>
      <c r="G28" s="633"/>
      <c r="H28" s="632">
        <f>I27</f>
        <v>0</v>
      </c>
      <c r="I28" s="1780"/>
      <c r="J28" s="1781"/>
      <c r="K28" s="1785"/>
      <c r="L28" s="1786"/>
      <c r="M28" s="1786"/>
      <c r="N28" s="1787"/>
      <c r="O28" s="1738"/>
      <c r="P28" s="1739"/>
      <c r="Q28" s="1739"/>
      <c r="R28" s="1739"/>
      <c r="S28" s="1740"/>
      <c r="T28" s="636" t="s">
        <v>1279</v>
      </c>
      <c r="U28" s="635"/>
      <c r="V28" s="634"/>
      <c r="W28" s="623" t="str">
        <f>IF(W27="","",VLOOKUP(W27,'シフト記号表（従来型・ユニット型共通）'!$C$6:$L$47,10,FALSE))</f>
        <v/>
      </c>
      <c r="X28" s="622" t="str">
        <f>IF(X27="","",VLOOKUP(X27,'シフト記号表（従来型・ユニット型共通）'!$C$6:$L$47,10,FALSE))</f>
        <v/>
      </c>
      <c r="Y28" s="622" t="str">
        <f>IF(Y27="","",VLOOKUP(Y27,'シフト記号表（従来型・ユニット型共通）'!$C$6:$L$47,10,FALSE))</f>
        <v/>
      </c>
      <c r="Z28" s="622" t="str">
        <f>IF(Z27="","",VLOOKUP(Z27,'シフト記号表（従来型・ユニット型共通）'!$C$6:$L$47,10,FALSE))</f>
        <v/>
      </c>
      <c r="AA28" s="622" t="str">
        <f>IF(AA27="","",VLOOKUP(AA27,'シフト記号表（従来型・ユニット型共通）'!$C$6:$L$47,10,FALSE))</f>
        <v/>
      </c>
      <c r="AB28" s="622" t="str">
        <f>IF(AB27="","",VLOOKUP(AB27,'シフト記号表（従来型・ユニット型共通）'!$C$6:$L$47,10,FALSE))</f>
        <v/>
      </c>
      <c r="AC28" s="624" t="str">
        <f>IF(AC27="","",VLOOKUP(AC27,'シフト記号表（従来型・ユニット型共通）'!$C$6:$L$47,10,FALSE))</f>
        <v/>
      </c>
      <c r="AD28" s="623" t="str">
        <f>IF(AD27="","",VLOOKUP(AD27,'シフト記号表（従来型・ユニット型共通）'!$C$6:$L$47,10,FALSE))</f>
        <v/>
      </c>
      <c r="AE28" s="622" t="str">
        <f>IF(AE27="","",VLOOKUP(AE27,'シフト記号表（従来型・ユニット型共通）'!$C$6:$L$47,10,FALSE))</f>
        <v/>
      </c>
      <c r="AF28" s="622" t="str">
        <f>IF(AF27="","",VLOOKUP(AF27,'シフト記号表（従来型・ユニット型共通）'!$C$6:$L$47,10,FALSE))</f>
        <v/>
      </c>
      <c r="AG28" s="622" t="str">
        <f>IF(AG27="","",VLOOKUP(AG27,'シフト記号表（従来型・ユニット型共通）'!$C$6:$L$47,10,FALSE))</f>
        <v/>
      </c>
      <c r="AH28" s="622" t="str">
        <f>IF(AH27="","",VLOOKUP(AH27,'シフト記号表（従来型・ユニット型共通）'!$C$6:$L$47,10,FALSE))</f>
        <v/>
      </c>
      <c r="AI28" s="622" t="str">
        <f>IF(AI27="","",VLOOKUP(AI27,'シフト記号表（従来型・ユニット型共通）'!$C$6:$L$47,10,FALSE))</f>
        <v/>
      </c>
      <c r="AJ28" s="624" t="str">
        <f>IF(AJ27="","",VLOOKUP(AJ27,'シフト記号表（従来型・ユニット型共通）'!$C$6:$L$47,10,FALSE))</f>
        <v/>
      </c>
      <c r="AK28" s="623" t="str">
        <f>IF(AK27="","",VLOOKUP(AK27,'シフト記号表（従来型・ユニット型共通）'!$C$6:$L$47,10,FALSE))</f>
        <v/>
      </c>
      <c r="AL28" s="622" t="str">
        <f>IF(AL27="","",VLOOKUP(AL27,'シフト記号表（従来型・ユニット型共通）'!$C$6:$L$47,10,FALSE))</f>
        <v/>
      </c>
      <c r="AM28" s="622" t="str">
        <f>IF(AM27="","",VLOOKUP(AM27,'シフト記号表（従来型・ユニット型共通）'!$C$6:$L$47,10,FALSE))</f>
        <v/>
      </c>
      <c r="AN28" s="622" t="str">
        <f>IF(AN27="","",VLOOKUP(AN27,'シフト記号表（従来型・ユニット型共通）'!$C$6:$L$47,10,FALSE))</f>
        <v/>
      </c>
      <c r="AO28" s="622" t="str">
        <f>IF(AO27="","",VLOOKUP(AO27,'シフト記号表（従来型・ユニット型共通）'!$C$6:$L$47,10,FALSE))</f>
        <v/>
      </c>
      <c r="AP28" s="622" t="str">
        <f>IF(AP27="","",VLOOKUP(AP27,'シフト記号表（従来型・ユニット型共通）'!$C$6:$L$47,10,FALSE))</f>
        <v/>
      </c>
      <c r="AQ28" s="624" t="str">
        <f>IF(AQ27="","",VLOOKUP(AQ27,'シフト記号表（従来型・ユニット型共通）'!$C$6:$L$47,10,FALSE))</f>
        <v/>
      </c>
      <c r="AR28" s="623" t="str">
        <f>IF(AR27="","",VLOOKUP(AR27,'シフト記号表（従来型・ユニット型共通）'!$C$6:$L$47,10,FALSE))</f>
        <v/>
      </c>
      <c r="AS28" s="622" t="str">
        <f>IF(AS27="","",VLOOKUP(AS27,'シフト記号表（従来型・ユニット型共通）'!$C$6:$L$47,10,FALSE))</f>
        <v/>
      </c>
      <c r="AT28" s="622" t="str">
        <f>IF(AT27="","",VLOOKUP(AT27,'シフト記号表（従来型・ユニット型共通）'!$C$6:$L$47,10,FALSE))</f>
        <v/>
      </c>
      <c r="AU28" s="622" t="str">
        <f>IF(AU27="","",VLOOKUP(AU27,'シフト記号表（従来型・ユニット型共通）'!$C$6:$L$47,10,FALSE))</f>
        <v/>
      </c>
      <c r="AV28" s="622" t="str">
        <f>IF(AV27="","",VLOOKUP(AV27,'シフト記号表（従来型・ユニット型共通）'!$C$6:$L$47,10,FALSE))</f>
        <v/>
      </c>
      <c r="AW28" s="622" t="str">
        <f>IF(AW27="","",VLOOKUP(AW27,'シフト記号表（従来型・ユニット型共通）'!$C$6:$L$47,10,FALSE))</f>
        <v/>
      </c>
      <c r="AX28" s="624" t="str">
        <f>IF(AX27="","",VLOOKUP(AX27,'シフト記号表（従来型・ユニット型共通）'!$C$6:$L$47,10,FALSE))</f>
        <v/>
      </c>
      <c r="AY28" s="623" t="str">
        <f>IF(AY27="","",VLOOKUP(AY27,'シフト記号表（従来型・ユニット型共通）'!$C$6:$L$47,10,FALSE))</f>
        <v/>
      </c>
      <c r="AZ28" s="622" t="str">
        <f>IF(AZ27="","",VLOOKUP(AZ27,'シフト記号表（従来型・ユニット型共通）'!$C$6:$L$47,10,FALSE))</f>
        <v/>
      </c>
      <c r="BA28" s="622" t="str">
        <f>IF(BA27="","",VLOOKUP(BA27,'シフト記号表（従来型・ユニット型共通）'!$C$6:$L$47,10,FALSE))</f>
        <v/>
      </c>
      <c r="BB28" s="1710">
        <f>IF($BE$3="４週",SUM(W28:AX28),IF($BE$3="暦月",SUM(W28:BA28),""))</f>
        <v>0</v>
      </c>
      <c r="BC28" s="1711"/>
      <c r="BD28" s="1751">
        <f>IF($BE$3="４週",BB28/4,IF($BE$3="暦月",(BB28/($BE$8/7)),""))</f>
        <v>0</v>
      </c>
      <c r="BE28" s="1711"/>
      <c r="BF28" s="1748"/>
      <c r="BG28" s="1749"/>
      <c r="BH28" s="1749"/>
      <c r="BI28" s="1749"/>
      <c r="BJ28" s="1750"/>
    </row>
    <row r="29" spans="2:62" ht="20.25" customHeight="1">
      <c r="B29" s="1788">
        <f>B27+1</f>
        <v>7</v>
      </c>
      <c r="C29" s="1792"/>
      <c r="D29" s="1793"/>
      <c r="E29" s="633"/>
      <c r="F29" s="632"/>
      <c r="G29" s="633"/>
      <c r="H29" s="632"/>
      <c r="I29" s="1794"/>
      <c r="J29" s="1795"/>
      <c r="K29" s="1796"/>
      <c r="L29" s="1797"/>
      <c r="M29" s="1797"/>
      <c r="N29" s="1793"/>
      <c r="O29" s="1738"/>
      <c r="P29" s="1739"/>
      <c r="Q29" s="1739"/>
      <c r="R29" s="1739"/>
      <c r="S29" s="1740"/>
      <c r="T29" s="619" t="s">
        <v>1280</v>
      </c>
      <c r="U29" s="618"/>
      <c r="V29" s="617"/>
      <c r="W29" s="615"/>
      <c r="X29" s="614"/>
      <c r="Y29" s="614"/>
      <c r="Z29" s="614"/>
      <c r="AA29" s="614"/>
      <c r="AB29" s="614"/>
      <c r="AC29" s="616"/>
      <c r="AD29" s="615"/>
      <c r="AE29" s="614"/>
      <c r="AF29" s="614"/>
      <c r="AG29" s="614"/>
      <c r="AH29" s="614"/>
      <c r="AI29" s="614"/>
      <c r="AJ29" s="616"/>
      <c r="AK29" s="615"/>
      <c r="AL29" s="614"/>
      <c r="AM29" s="614"/>
      <c r="AN29" s="614"/>
      <c r="AO29" s="614"/>
      <c r="AP29" s="614"/>
      <c r="AQ29" s="616"/>
      <c r="AR29" s="615"/>
      <c r="AS29" s="614"/>
      <c r="AT29" s="614"/>
      <c r="AU29" s="614"/>
      <c r="AV29" s="614"/>
      <c r="AW29" s="614"/>
      <c r="AX29" s="616"/>
      <c r="AY29" s="615"/>
      <c r="AZ29" s="614"/>
      <c r="BA29" s="613"/>
      <c r="BB29" s="1733"/>
      <c r="BC29" s="1734"/>
      <c r="BD29" s="1752"/>
      <c r="BE29" s="1753"/>
      <c r="BF29" s="1758"/>
      <c r="BG29" s="1759"/>
      <c r="BH29" s="1759"/>
      <c r="BI29" s="1759"/>
      <c r="BJ29" s="1760"/>
    </row>
    <row r="30" spans="2:62" ht="20.25" customHeight="1">
      <c r="B30" s="1789"/>
      <c r="C30" s="1791"/>
      <c r="D30" s="1787"/>
      <c r="E30" s="633"/>
      <c r="F30" s="632">
        <f>C29</f>
        <v>0</v>
      </c>
      <c r="G30" s="633"/>
      <c r="H30" s="632">
        <f>I29</f>
        <v>0</v>
      </c>
      <c r="I30" s="1780"/>
      <c r="J30" s="1781"/>
      <c r="K30" s="1785"/>
      <c r="L30" s="1786"/>
      <c r="M30" s="1786"/>
      <c r="N30" s="1787"/>
      <c r="O30" s="1738"/>
      <c r="P30" s="1739"/>
      <c r="Q30" s="1739"/>
      <c r="R30" s="1739"/>
      <c r="S30" s="1740"/>
      <c r="T30" s="636" t="s">
        <v>1279</v>
      </c>
      <c r="U30" s="635"/>
      <c r="V30" s="634"/>
      <c r="W30" s="623" t="str">
        <f>IF(W29="","",VLOOKUP(W29,'シフト記号表（従来型・ユニット型共通）'!$C$6:$L$47,10,FALSE))</f>
        <v/>
      </c>
      <c r="X30" s="622" t="str">
        <f>IF(X29="","",VLOOKUP(X29,'シフト記号表（従来型・ユニット型共通）'!$C$6:$L$47,10,FALSE))</f>
        <v/>
      </c>
      <c r="Y30" s="622" t="str">
        <f>IF(Y29="","",VLOOKUP(Y29,'シフト記号表（従来型・ユニット型共通）'!$C$6:$L$47,10,FALSE))</f>
        <v/>
      </c>
      <c r="Z30" s="622" t="str">
        <f>IF(Z29="","",VLOOKUP(Z29,'シフト記号表（従来型・ユニット型共通）'!$C$6:$L$47,10,FALSE))</f>
        <v/>
      </c>
      <c r="AA30" s="622" t="str">
        <f>IF(AA29="","",VLOOKUP(AA29,'シフト記号表（従来型・ユニット型共通）'!$C$6:$L$47,10,FALSE))</f>
        <v/>
      </c>
      <c r="AB30" s="622" t="str">
        <f>IF(AB29="","",VLOOKUP(AB29,'シフト記号表（従来型・ユニット型共通）'!$C$6:$L$47,10,FALSE))</f>
        <v/>
      </c>
      <c r="AC30" s="624" t="str">
        <f>IF(AC29="","",VLOOKUP(AC29,'シフト記号表（従来型・ユニット型共通）'!$C$6:$L$47,10,FALSE))</f>
        <v/>
      </c>
      <c r="AD30" s="623" t="str">
        <f>IF(AD29="","",VLOOKUP(AD29,'シフト記号表（従来型・ユニット型共通）'!$C$6:$L$47,10,FALSE))</f>
        <v/>
      </c>
      <c r="AE30" s="622" t="str">
        <f>IF(AE29="","",VLOOKUP(AE29,'シフト記号表（従来型・ユニット型共通）'!$C$6:$L$47,10,FALSE))</f>
        <v/>
      </c>
      <c r="AF30" s="622" t="str">
        <f>IF(AF29="","",VLOOKUP(AF29,'シフト記号表（従来型・ユニット型共通）'!$C$6:$L$47,10,FALSE))</f>
        <v/>
      </c>
      <c r="AG30" s="622" t="str">
        <f>IF(AG29="","",VLOOKUP(AG29,'シフト記号表（従来型・ユニット型共通）'!$C$6:$L$47,10,FALSE))</f>
        <v/>
      </c>
      <c r="AH30" s="622" t="str">
        <f>IF(AH29="","",VLOOKUP(AH29,'シフト記号表（従来型・ユニット型共通）'!$C$6:$L$47,10,FALSE))</f>
        <v/>
      </c>
      <c r="AI30" s="622" t="str">
        <f>IF(AI29="","",VLOOKUP(AI29,'シフト記号表（従来型・ユニット型共通）'!$C$6:$L$47,10,FALSE))</f>
        <v/>
      </c>
      <c r="AJ30" s="624" t="str">
        <f>IF(AJ29="","",VLOOKUP(AJ29,'シフト記号表（従来型・ユニット型共通）'!$C$6:$L$47,10,FALSE))</f>
        <v/>
      </c>
      <c r="AK30" s="623" t="str">
        <f>IF(AK29="","",VLOOKUP(AK29,'シフト記号表（従来型・ユニット型共通）'!$C$6:$L$47,10,FALSE))</f>
        <v/>
      </c>
      <c r="AL30" s="622" t="str">
        <f>IF(AL29="","",VLOOKUP(AL29,'シフト記号表（従来型・ユニット型共通）'!$C$6:$L$47,10,FALSE))</f>
        <v/>
      </c>
      <c r="AM30" s="622" t="str">
        <f>IF(AM29="","",VLOOKUP(AM29,'シフト記号表（従来型・ユニット型共通）'!$C$6:$L$47,10,FALSE))</f>
        <v/>
      </c>
      <c r="AN30" s="622" t="str">
        <f>IF(AN29="","",VLOOKUP(AN29,'シフト記号表（従来型・ユニット型共通）'!$C$6:$L$47,10,FALSE))</f>
        <v/>
      </c>
      <c r="AO30" s="622" t="str">
        <f>IF(AO29="","",VLOOKUP(AO29,'シフト記号表（従来型・ユニット型共通）'!$C$6:$L$47,10,FALSE))</f>
        <v/>
      </c>
      <c r="AP30" s="622" t="str">
        <f>IF(AP29="","",VLOOKUP(AP29,'シフト記号表（従来型・ユニット型共通）'!$C$6:$L$47,10,FALSE))</f>
        <v/>
      </c>
      <c r="AQ30" s="624" t="str">
        <f>IF(AQ29="","",VLOOKUP(AQ29,'シフト記号表（従来型・ユニット型共通）'!$C$6:$L$47,10,FALSE))</f>
        <v/>
      </c>
      <c r="AR30" s="623" t="str">
        <f>IF(AR29="","",VLOOKUP(AR29,'シフト記号表（従来型・ユニット型共通）'!$C$6:$L$47,10,FALSE))</f>
        <v/>
      </c>
      <c r="AS30" s="622" t="str">
        <f>IF(AS29="","",VLOOKUP(AS29,'シフト記号表（従来型・ユニット型共通）'!$C$6:$L$47,10,FALSE))</f>
        <v/>
      </c>
      <c r="AT30" s="622" t="str">
        <f>IF(AT29="","",VLOOKUP(AT29,'シフト記号表（従来型・ユニット型共通）'!$C$6:$L$47,10,FALSE))</f>
        <v/>
      </c>
      <c r="AU30" s="622" t="str">
        <f>IF(AU29="","",VLOOKUP(AU29,'シフト記号表（従来型・ユニット型共通）'!$C$6:$L$47,10,FALSE))</f>
        <v/>
      </c>
      <c r="AV30" s="622" t="str">
        <f>IF(AV29="","",VLOOKUP(AV29,'シフト記号表（従来型・ユニット型共通）'!$C$6:$L$47,10,FALSE))</f>
        <v/>
      </c>
      <c r="AW30" s="622" t="str">
        <f>IF(AW29="","",VLOOKUP(AW29,'シフト記号表（従来型・ユニット型共通）'!$C$6:$L$47,10,FALSE))</f>
        <v/>
      </c>
      <c r="AX30" s="624" t="str">
        <f>IF(AX29="","",VLOOKUP(AX29,'シフト記号表（従来型・ユニット型共通）'!$C$6:$L$47,10,FALSE))</f>
        <v/>
      </c>
      <c r="AY30" s="623" t="str">
        <f>IF(AY29="","",VLOOKUP(AY29,'シフト記号表（従来型・ユニット型共通）'!$C$6:$L$47,10,FALSE))</f>
        <v/>
      </c>
      <c r="AZ30" s="622" t="str">
        <f>IF(AZ29="","",VLOOKUP(AZ29,'シフト記号表（従来型・ユニット型共通）'!$C$6:$L$47,10,FALSE))</f>
        <v/>
      </c>
      <c r="BA30" s="622" t="str">
        <f>IF(BA29="","",VLOOKUP(BA29,'シフト記号表（従来型・ユニット型共通）'!$C$6:$L$47,10,FALSE))</f>
        <v/>
      </c>
      <c r="BB30" s="1710">
        <f>IF($BE$3="４週",SUM(W30:AX30),IF($BE$3="暦月",SUM(W30:BA30),""))</f>
        <v>0</v>
      </c>
      <c r="BC30" s="1711"/>
      <c r="BD30" s="1751">
        <f>IF($BE$3="４週",BB30/4,IF($BE$3="暦月",(BB30/($BE$8/7)),""))</f>
        <v>0</v>
      </c>
      <c r="BE30" s="1711"/>
      <c r="BF30" s="1748"/>
      <c r="BG30" s="1749"/>
      <c r="BH30" s="1749"/>
      <c r="BI30" s="1749"/>
      <c r="BJ30" s="1750"/>
    </row>
    <row r="31" spans="2:62" ht="20.25" customHeight="1">
      <c r="B31" s="1788">
        <f>B29+1</f>
        <v>8</v>
      </c>
      <c r="C31" s="1792"/>
      <c r="D31" s="1793"/>
      <c r="E31" s="633"/>
      <c r="F31" s="632"/>
      <c r="G31" s="633"/>
      <c r="H31" s="632"/>
      <c r="I31" s="1794"/>
      <c r="J31" s="1795"/>
      <c r="K31" s="1796"/>
      <c r="L31" s="1797"/>
      <c r="M31" s="1797"/>
      <c r="N31" s="1793"/>
      <c r="O31" s="1738"/>
      <c r="P31" s="1739"/>
      <c r="Q31" s="1739"/>
      <c r="R31" s="1739"/>
      <c r="S31" s="1740"/>
      <c r="T31" s="619" t="s">
        <v>1280</v>
      </c>
      <c r="U31" s="618"/>
      <c r="V31" s="617"/>
      <c r="W31" s="615"/>
      <c r="X31" s="614"/>
      <c r="Y31" s="614"/>
      <c r="Z31" s="614"/>
      <c r="AA31" s="614"/>
      <c r="AB31" s="614"/>
      <c r="AC31" s="616"/>
      <c r="AD31" s="615"/>
      <c r="AE31" s="614"/>
      <c r="AF31" s="614"/>
      <c r="AG31" s="614"/>
      <c r="AH31" s="614"/>
      <c r="AI31" s="614"/>
      <c r="AJ31" s="616"/>
      <c r="AK31" s="615"/>
      <c r="AL31" s="614"/>
      <c r="AM31" s="614"/>
      <c r="AN31" s="614"/>
      <c r="AO31" s="614"/>
      <c r="AP31" s="614"/>
      <c r="AQ31" s="616"/>
      <c r="AR31" s="615"/>
      <c r="AS31" s="614"/>
      <c r="AT31" s="614"/>
      <c r="AU31" s="614"/>
      <c r="AV31" s="614"/>
      <c r="AW31" s="614"/>
      <c r="AX31" s="616"/>
      <c r="AY31" s="615"/>
      <c r="AZ31" s="614"/>
      <c r="BA31" s="613"/>
      <c r="BB31" s="1733"/>
      <c r="BC31" s="1734"/>
      <c r="BD31" s="1752"/>
      <c r="BE31" s="1753"/>
      <c r="BF31" s="1758"/>
      <c r="BG31" s="1759"/>
      <c r="BH31" s="1759"/>
      <c r="BI31" s="1759"/>
      <c r="BJ31" s="1760"/>
    </row>
    <row r="32" spans="2:62" ht="20.25" customHeight="1">
      <c r="B32" s="1789"/>
      <c r="C32" s="1791"/>
      <c r="D32" s="1787"/>
      <c r="E32" s="633"/>
      <c r="F32" s="632">
        <f>C31</f>
        <v>0</v>
      </c>
      <c r="G32" s="633"/>
      <c r="H32" s="632">
        <f>I31</f>
        <v>0</v>
      </c>
      <c r="I32" s="1780"/>
      <c r="J32" s="1781"/>
      <c r="K32" s="1785"/>
      <c r="L32" s="1786"/>
      <c r="M32" s="1786"/>
      <c r="N32" s="1787"/>
      <c r="O32" s="1738"/>
      <c r="P32" s="1739"/>
      <c r="Q32" s="1739"/>
      <c r="R32" s="1739"/>
      <c r="S32" s="1740"/>
      <c r="T32" s="636" t="s">
        <v>1279</v>
      </c>
      <c r="U32" s="635"/>
      <c r="V32" s="634"/>
      <c r="W32" s="623" t="str">
        <f>IF(W31="","",VLOOKUP(W31,'シフト記号表（従来型・ユニット型共通）'!$C$6:$L$47,10,FALSE))</f>
        <v/>
      </c>
      <c r="X32" s="622" t="str">
        <f>IF(X31="","",VLOOKUP(X31,'シフト記号表（従来型・ユニット型共通）'!$C$6:$L$47,10,FALSE))</f>
        <v/>
      </c>
      <c r="Y32" s="622" t="str">
        <f>IF(Y31="","",VLOOKUP(Y31,'シフト記号表（従来型・ユニット型共通）'!$C$6:$L$47,10,FALSE))</f>
        <v/>
      </c>
      <c r="Z32" s="622" t="str">
        <f>IF(Z31="","",VLOOKUP(Z31,'シフト記号表（従来型・ユニット型共通）'!$C$6:$L$47,10,FALSE))</f>
        <v/>
      </c>
      <c r="AA32" s="622" t="str">
        <f>IF(AA31="","",VLOOKUP(AA31,'シフト記号表（従来型・ユニット型共通）'!$C$6:$L$47,10,FALSE))</f>
        <v/>
      </c>
      <c r="AB32" s="622" t="str">
        <f>IF(AB31="","",VLOOKUP(AB31,'シフト記号表（従来型・ユニット型共通）'!$C$6:$L$47,10,FALSE))</f>
        <v/>
      </c>
      <c r="AC32" s="624" t="str">
        <f>IF(AC31="","",VLOOKUP(AC31,'シフト記号表（従来型・ユニット型共通）'!$C$6:$L$47,10,FALSE))</f>
        <v/>
      </c>
      <c r="AD32" s="623" t="str">
        <f>IF(AD31="","",VLOOKUP(AD31,'シフト記号表（従来型・ユニット型共通）'!$C$6:$L$47,10,FALSE))</f>
        <v/>
      </c>
      <c r="AE32" s="622" t="str">
        <f>IF(AE31="","",VLOOKUP(AE31,'シフト記号表（従来型・ユニット型共通）'!$C$6:$L$47,10,FALSE))</f>
        <v/>
      </c>
      <c r="AF32" s="622" t="str">
        <f>IF(AF31="","",VLOOKUP(AF31,'シフト記号表（従来型・ユニット型共通）'!$C$6:$L$47,10,FALSE))</f>
        <v/>
      </c>
      <c r="AG32" s="622" t="str">
        <f>IF(AG31="","",VLOOKUP(AG31,'シフト記号表（従来型・ユニット型共通）'!$C$6:$L$47,10,FALSE))</f>
        <v/>
      </c>
      <c r="AH32" s="622" t="str">
        <f>IF(AH31="","",VLOOKUP(AH31,'シフト記号表（従来型・ユニット型共通）'!$C$6:$L$47,10,FALSE))</f>
        <v/>
      </c>
      <c r="AI32" s="622" t="str">
        <f>IF(AI31="","",VLOOKUP(AI31,'シフト記号表（従来型・ユニット型共通）'!$C$6:$L$47,10,FALSE))</f>
        <v/>
      </c>
      <c r="AJ32" s="624" t="str">
        <f>IF(AJ31="","",VLOOKUP(AJ31,'シフト記号表（従来型・ユニット型共通）'!$C$6:$L$47,10,FALSE))</f>
        <v/>
      </c>
      <c r="AK32" s="623" t="str">
        <f>IF(AK31="","",VLOOKUP(AK31,'シフト記号表（従来型・ユニット型共通）'!$C$6:$L$47,10,FALSE))</f>
        <v/>
      </c>
      <c r="AL32" s="622" t="str">
        <f>IF(AL31="","",VLOOKUP(AL31,'シフト記号表（従来型・ユニット型共通）'!$C$6:$L$47,10,FALSE))</f>
        <v/>
      </c>
      <c r="AM32" s="622" t="str">
        <f>IF(AM31="","",VLOOKUP(AM31,'シフト記号表（従来型・ユニット型共通）'!$C$6:$L$47,10,FALSE))</f>
        <v/>
      </c>
      <c r="AN32" s="622" t="str">
        <f>IF(AN31="","",VLOOKUP(AN31,'シフト記号表（従来型・ユニット型共通）'!$C$6:$L$47,10,FALSE))</f>
        <v/>
      </c>
      <c r="AO32" s="622" t="str">
        <f>IF(AO31="","",VLOOKUP(AO31,'シフト記号表（従来型・ユニット型共通）'!$C$6:$L$47,10,FALSE))</f>
        <v/>
      </c>
      <c r="AP32" s="622" t="str">
        <f>IF(AP31="","",VLOOKUP(AP31,'シフト記号表（従来型・ユニット型共通）'!$C$6:$L$47,10,FALSE))</f>
        <v/>
      </c>
      <c r="AQ32" s="624" t="str">
        <f>IF(AQ31="","",VLOOKUP(AQ31,'シフト記号表（従来型・ユニット型共通）'!$C$6:$L$47,10,FALSE))</f>
        <v/>
      </c>
      <c r="AR32" s="623" t="str">
        <f>IF(AR31="","",VLOOKUP(AR31,'シフト記号表（従来型・ユニット型共通）'!$C$6:$L$47,10,FALSE))</f>
        <v/>
      </c>
      <c r="AS32" s="622" t="str">
        <f>IF(AS31="","",VLOOKUP(AS31,'シフト記号表（従来型・ユニット型共通）'!$C$6:$L$47,10,FALSE))</f>
        <v/>
      </c>
      <c r="AT32" s="622" t="str">
        <f>IF(AT31="","",VLOOKUP(AT31,'シフト記号表（従来型・ユニット型共通）'!$C$6:$L$47,10,FALSE))</f>
        <v/>
      </c>
      <c r="AU32" s="622" t="str">
        <f>IF(AU31="","",VLOOKUP(AU31,'シフト記号表（従来型・ユニット型共通）'!$C$6:$L$47,10,FALSE))</f>
        <v/>
      </c>
      <c r="AV32" s="622" t="str">
        <f>IF(AV31="","",VLOOKUP(AV31,'シフト記号表（従来型・ユニット型共通）'!$C$6:$L$47,10,FALSE))</f>
        <v/>
      </c>
      <c r="AW32" s="622" t="str">
        <f>IF(AW31="","",VLOOKUP(AW31,'シフト記号表（従来型・ユニット型共通）'!$C$6:$L$47,10,FALSE))</f>
        <v/>
      </c>
      <c r="AX32" s="624" t="str">
        <f>IF(AX31="","",VLOOKUP(AX31,'シフト記号表（従来型・ユニット型共通）'!$C$6:$L$47,10,FALSE))</f>
        <v/>
      </c>
      <c r="AY32" s="623" t="str">
        <f>IF(AY31="","",VLOOKUP(AY31,'シフト記号表（従来型・ユニット型共通）'!$C$6:$L$47,10,FALSE))</f>
        <v/>
      </c>
      <c r="AZ32" s="622" t="str">
        <f>IF(AZ31="","",VLOOKUP(AZ31,'シフト記号表（従来型・ユニット型共通）'!$C$6:$L$47,10,FALSE))</f>
        <v/>
      </c>
      <c r="BA32" s="622" t="str">
        <f>IF(BA31="","",VLOOKUP(BA31,'シフト記号表（従来型・ユニット型共通）'!$C$6:$L$47,10,FALSE))</f>
        <v/>
      </c>
      <c r="BB32" s="1710">
        <f>IF($BE$3="４週",SUM(W32:AX32),IF($BE$3="暦月",SUM(W32:BA32),""))</f>
        <v>0</v>
      </c>
      <c r="BC32" s="1711"/>
      <c r="BD32" s="1751">
        <f>IF($BE$3="４週",BB32/4,IF($BE$3="暦月",(BB32/($BE$8/7)),""))</f>
        <v>0</v>
      </c>
      <c r="BE32" s="1711"/>
      <c r="BF32" s="1748"/>
      <c r="BG32" s="1749"/>
      <c r="BH32" s="1749"/>
      <c r="BI32" s="1749"/>
      <c r="BJ32" s="1750"/>
    </row>
    <row r="33" spans="2:62" ht="20.25" customHeight="1">
      <c r="B33" s="1788">
        <f>B31+1</f>
        <v>9</v>
      </c>
      <c r="C33" s="1792"/>
      <c r="D33" s="1793"/>
      <c r="E33" s="633"/>
      <c r="F33" s="632"/>
      <c r="G33" s="633"/>
      <c r="H33" s="632"/>
      <c r="I33" s="1794"/>
      <c r="J33" s="1795"/>
      <c r="K33" s="1796"/>
      <c r="L33" s="1797"/>
      <c r="M33" s="1797"/>
      <c r="N33" s="1793"/>
      <c r="O33" s="1738"/>
      <c r="P33" s="1739"/>
      <c r="Q33" s="1739"/>
      <c r="R33" s="1739"/>
      <c r="S33" s="1740"/>
      <c r="T33" s="619" t="s">
        <v>1280</v>
      </c>
      <c r="U33" s="618"/>
      <c r="V33" s="617"/>
      <c r="W33" s="615"/>
      <c r="X33" s="614"/>
      <c r="Y33" s="614"/>
      <c r="Z33" s="614"/>
      <c r="AA33" s="614"/>
      <c r="AB33" s="614"/>
      <c r="AC33" s="616"/>
      <c r="AD33" s="615"/>
      <c r="AE33" s="614"/>
      <c r="AF33" s="614"/>
      <c r="AG33" s="614"/>
      <c r="AH33" s="614"/>
      <c r="AI33" s="614"/>
      <c r="AJ33" s="616"/>
      <c r="AK33" s="615"/>
      <c r="AL33" s="614"/>
      <c r="AM33" s="614"/>
      <c r="AN33" s="614"/>
      <c r="AO33" s="614"/>
      <c r="AP33" s="614"/>
      <c r="AQ33" s="616"/>
      <c r="AR33" s="615"/>
      <c r="AS33" s="614"/>
      <c r="AT33" s="614"/>
      <c r="AU33" s="614"/>
      <c r="AV33" s="614"/>
      <c r="AW33" s="614"/>
      <c r="AX33" s="616"/>
      <c r="AY33" s="615"/>
      <c r="AZ33" s="614"/>
      <c r="BA33" s="613"/>
      <c r="BB33" s="1733"/>
      <c r="BC33" s="1734"/>
      <c r="BD33" s="1752"/>
      <c r="BE33" s="1753"/>
      <c r="BF33" s="1758"/>
      <c r="BG33" s="1759"/>
      <c r="BH33" s="1759"/>
      <c r="BI33" s="1759"/>
      <c r="BJ33" s="1760"/>
    </row>
    <row r="34" spans="2:62" ht="20.25" customHeight="1">
      <c r="B34" s="1789"/>
      <c r="C34" s="1791"/>
      <c r="D34" s="1787"/>
      <c r="E34" s="633"/>
      <c r="F34" s="632">
        <f>C33</f>
        <v>0</v>
      </c>
      <c r="G34" s="633"/>
      <c r="H34" s="632">
        <f>I33</f>
        <v>0</v>
      </c>
      <c r="I34" s="1780"/>
      <c r="J34" s="1781"/>
      <c r="K34" s="1785"/>
      <c r="L34" s="1786"/>
      <c r="M34" s="1786"/>
      <c r="N34" s="1787"/>
      <c r="O34" s="1738"/>
      <c r="P34" s="1739"/>
      <c r="Q34" s="1739"/>
      <c r="R34" s="1739"/>
      <c r="S34" s="1740"/>
      <c r="T34" s="627" t="s">
        <v>1279</v>
      </c>
      <c r="U34" s="626"/>
      <c r="V34" s="625"/>
      <c r="W34" s="623" t="str">
        <f>IF(W33="","",VLOOKUP(W33,'シフト記号表（従来型・ユニット型共通）'!$C$6:$L$47,10,FALSE))</f>
        <v/>
      </c>
      <c r="X34" s="622" t="str">
        <f>IF(X33="","",VLOOKUP(X33,'シフト記号表（従来型・ユニット型共通）'!$C$6:$L$47,10,FALSE))</f>
        <v/>
      </c>
      <c r="Y34" s="622" t="str">
        <f>IF(Y33="","",VLOOKUP(Y33,'シフト記号表（従来型・ユニット型共通）'!$C$6:$L$47,10,FALSE))</f>
        <v/>
      </c>
      <c r="Z34" s="622" t="str">
        <f>IF(Z33="","",VLOOKUP(Z33,'シフト記号表（従来型・ユニット型共通）'!$C$6:$L$47,10,FALSE))</f>
        <v/>
      </c>
      <c r="AA34" s="622" t="str">
        <f>IF(AA33="","",VLOOKUP(AA33,'シフト記号表（従来型・ユニット型共通）'!$C$6:$L$47,10,FALSE))</f>
        <v/>
      </c>
      <c r="AB34" s="622" t="str">
        <f>IF(AB33="","",VLOOKUP(AB33,'シフト記号表（従来型・ユニット型共通）'!$C$6:$L$47,10,FALSE))</f>
        <v/>
      </c>
      <c r="AC34" s="624" t="str">
        <f>IF(AC33="","",VLOOKUP(AC33,'シフト記号表（従来型・ユニット型共通）'!$C$6:$L$47,10,FALSE))</f>
        <v/>
      </c>
      <c r="AD34" s="623" t="str">
        <f>IF(AD33="","",VLOOKUP(AD33,'シフト記号表（従来型・ユニット型共通）'!$C$6:$L$47,10,FALSE))</f>
        <v/>
      </c>
      <c r="AE34" s="622" t="str">
        <f>IF(AE33="","",VLOOKUP(AE33,'シフト記号表（従来型・ユニット型共通）'!$C$6:$L$47,10,FALSE))</f>
        <v/>
      </c>
      <c r="AF34" s="622" t="str">
        <f>IF(AF33="","",VLOOKUP(AF33,'シフト記号表（従来型・ユニット型共通）'!$C$6:$L$47,10,FALSE))</f>
        <v/>
      </c>
      <c r="AG34" s="622" t="str">
        <f>IF(AG33="","",VLOOKUP(AG33,'シフト記号表（従来型・ユニット型共通）'!$C$6:$L$47,10,FALSE))</f>
        <v/>
      </c>
      <c r="AH34" s="622" t="str">
        <f>IF(AH33="","",VLOOKUP(AH33,'シフト記号表（従来型・ユニット型共通）'!$C$6:$L$47,10,FALSE))</f>
        <v/>
      </c>
      <c r="AI34" s="622" t="str">
        <f>IF(AI33="","",VLOOKUP(AI33,'シフト記号表（従来型・ユニット型共通）'!$C$6:$L$47,10,FALSE))</f>
        <v/>
      </c>
      <c r="AJ34" s="624" t="str">
        <f>IF(AJ33="","",VLOOKUP(AJ33,'シフト記号表（従来型・ユニット型共通）'!$C$6:$L$47,10,FALSE))</f>
        <v/>
      </c>
      <c r="AK34" s="623" t="str">
        <f>IF(AK33="","",VLOOKUP(AK33,'シフト記号表（従来型・ユニット型共通）'!$C$6:$L$47,10,FALSE))</f>
        <v/>
      </c>
      <c r="AL34" s="622" t="str">
        <f>IF(AL33="","",VLOOKUP(AL33,'シフト記号表（従来型・ユニット型共通）'!$C$6:$L$47,10,FALSE))</f>
        <v/>
      </c>
      <c r="AM34" s="622" t="str">
        <f>IF(AM33="","",VLOOKUP(AM33,'シフト記号表（従来型・ユニット型共通）'!$C$6:$L$47,10,FALSE))</f>
        <v/>
      </c>
      <c r="AN34" s="622" t="str">
        <f>IF(AN33="","",VLOOKUP(AN33,'シフト記号表（従来型・ユニット型共通）'!$C$6:$L$47,10,FALSE))</f>
        <v/>
      </c>
      <c r="AO34" s="622" t="str">
        <f>IF(AO33="","",VLOOKUP(AO33,'シフト記号表（従来型・ユニット型共通）'!$C$6:$L$47,10,FALSE))</f>
        <v/>
      </c>
      <c r="AP34" s="622" t="str">
        <f>IF(AP33="","",VLOOKUP(AP33,'シフト記号表（従来型・ユニット型共通）'!$C$6:$L$47,10,FALSE))</f>
        <v/>
      </c>
      <c r="AQ34" s="624" t="str">
        <f>IF(AQ33="","",VLOOKUP(AQ33,'シフト記号表（従来型・ユニット型共通）'!$C$6:$L$47,10,FALSE))</f>
        <v/>
      </c>
      <c r="AR34" s="623" t="str">
        <f>IF(AR33="","",VLOOKUP(AR33,'シフト記号表（従来型・ユニット型共通）'!$C$6:$L$47,10,FALSE))</f>
        <v/>
      </c>
      <c r="AS34" s="622" t="str">
        <f>IF(AS33="","",VLOOKUP(AS33,'シフト記号表（従来型・ユニット型共通）'!$C$6:$L$47,10,FALSE))</f>
        <v/>
      </c>
      <c r="AT34" s="622" t="str">
        <f>IF(AT33="","",VLOOKUP(AT33,'シフト記号表（従来型・ユニット型共通）'!$C$6:$L$47,10,FALSE))</f>
        <v/>
      </c>
      <c r="AU34" s="622" t="str">
        <f>IF(AU33="","",VLOOKUP(AU33,'シフト記号表（従来型・ユニット型共通）'!$C$6:$L$47,10,FALSE))</f>
        <v/>
      </c>
      <c r="AV34" s="622" t="str">
        <f>IF(AV33="","",VLOOKUP(AV33,'シフト記号表（従来型・ユニット型共通）'!$C$6:$L$47,10,FALSE))</f>
        <v/>
      </c>
      <c r="AW34" s="622" t="str">
        <f>IF(AW33="","",VLOOKUP(AW33,'シフト記号表（従来型・ユニット型共通）'!$C$6:$L$47,10,FALSE))</f>
        <v/>
      </c>
      <c r="AX34" s="624" t="str">
        <f>IF(AX33="","",VLOOKUP(AX33,'シフト記号表（従来型・ユニット型共通）'!$C$6:$L$47,10,FALSE))</f>
        <v/>
      </c>
      <c r="AY34" s="623" t="str">
        <f>IF(AY33="","",VLOOKUP(AY33,'シフト記号表（従来型・ユニット型共通）'!$C$6:$L$47,10,FALSE))</f>
        <v/>
      </c>
      <c r="AZ34" s="622" t="str">
        <f>IF(AZ33="","",VLOOKUP(AZ33,'シフト記号表（従来型・ユニット型共通）'!$C$6:$L$47,10,FALSE))</f>
        <v/>
      </c>
      <c r="BA34" s="622" t="str">
        <f>IF(BA33="","",VLOOKUP(BA33,'シフト記号表（従来型・ユニット型共通）'!$C$6:$L$47,10,FALSE))</f>
        <v/>
      </c>
      <c r="BB34" s="1710">
        <f>IF($BE$3="４週",SUM(W34:AX34),IF($BE$3="暦月",SUM(W34:BA34),""))</f>
        <v>0</v>
      </c>
      <c r="BC34" s="1711"/>
      <c r="BD34" s="1751">
        <f>IF($BE$3="４週",BB34/4,IF($BE$3="暦月",(BB34/($BE$8/7)),""))</f>
        <v>0</v>
      </c>
      <c r="BE34" s="1711"/>
      <c r="BF34" s="1748"/>
      <c r="BG34" s="1749"/>
      <c r="BH34" s="1749"/>
      <c r="BI34" s="1749"/>
      <c r="BJ34" s="1750"/>
    </row>
    <row r="35" spans="2:62" ht="20.25" customHeight="1">
      <c r="B35" s="1788">
        <f>B33+1</f>
        <v>10</v>
      </c>
      <c r="C35" s="1792"/>
      <c r="D35" s="1793"/>
      <c r="E35" s="633"/>
      <c r="F35" s="632"/>
      <c r="G35" s="633"/>
      <c r="H35" s="632"/>
      <c r="I35" s="1794"/>
      <c r="J35" s="1795"/>
      <c r="K35" s="1796"/>
      <c r="L35" s="1797"/>
      <c r="M35" s="1797"/>
      <c r="N35" s="1793"/>
      <c r="O35" s="1738"/>
      <c r="P35" s="1739"/>
      <c r="Q35" s="1739"/>
      <c r="R35" s="1739"/>
      <c r="S35" s="1740"/>
      <c r="T35" s="631" t="s">
        <v>1280</v>
      </c>
      <c r="V35" s="630"/>
      <c r="W35" s="615"/>
      <c r="X35" s="614"/>
      <c r="Y35" s="614"/>
      <c r="Z35" s="614"/>
      <c r="AA35" s="614"/>
      <c r="AB35" s="614"/>
      <c r="AC35" s="616"/>
      <c r="AD35" s="615"/>
      <c r="AE35" s="614"/>
      <c r="AF35" s="614"/>
      <c r="AG35" s="614"/>
      <c r="AH35" s="614"/>
      <c r="AI35" s="614"/>
      <c r="AJ35" s="616"/>
      <c r="AK35" s="615"/>
      <c r="AL35" s="614"/>
      <c r="AM35" s="614"/>
      <c r="AN35" s="614"/>
      <c r="AO35" s="614"/>
      <c r="AP35" s="614"/>
      <c r="AQ35" s="616"/>
      <c r="AR35" s="615"/>
      <c r="AS35" s="614"/>
      <c r="AT35" s="614"/>
      <c r="AU35" s="614"/>
      <c r="AV35" s="614"/>
      <c r="AW35" s="614"/>
      <c r="AX35" s="616"/>
      <c r="AY35" s="615"/>
      <c r="AZ35" s="614"/>
      <c r="BA35" s="613"/>
      <c r="BB35" s="1733"/>
      <c r="BC35" s="1734"/>
      <c r="BD35" s="1752"/>
      <c r="BE35" s="1753"/>
      <c r="BF35" s="1758"/>
      <c r="BG35" s="1759"/>
      <c r="BH35" s="1759"/>
      <c r="BI35" s="1759"/>
      <c r="BJ35" s="1760"/>
    </row>
    <row r="36" spans="2:62" ht="20.25" customHeight="1">
      <c r="B36" s="1789"/>
      <c r="C36" s="1791"/>
      <c r="D36" s="1787"/>
      <c r="E36" s="633"/>
      <c r="F36" s="632">
        <f>C35</f>
        <v>0</v>
      </c>
      <c r="G36" s="633"/>
      <c r="H36" s="632">
        <f>I35</f>
        <v>0</v>
      </c>
      <c r="I36" s="1780"/>
      <c r="J36" s="1781"/>
      <c r="K36" s="1785"/>
      <c r="L36" s="1786"/>
      <c r="M36" s="1786"/>
      <c r="N36" s="1787"/>
      <c r="O36" s="1738"/>
      <c r="P36" s="1739"/>
      <c r="Q36" s="1739"/>
      <c r="R36" s="1739"/>
      <c r="S36" s="1740"/>
      <c r="T36" s="627" t="s">
        <v>1279</v>
      </c>
      <c r="U36" s="626"/>
      <c r="V36" s="625"/>
      <c r="W36" s="623" t="str">
        <f>IF(W35="","",VLOOKUP(W35,'シフト記号表（従来型・ユニット型共通）'!$C$6:$L$47,10,FALSE))</f>
        <v/>
      </c>
      <c r="X36" s="622" t="str">
        <f>IF(X35="","",VLOOKUP(X35,'シフト記号表（従来型・ユニット型共通）'!$C$6:$L$47,10,FALSE))</f>
        <v/>
      </c>
      <c r="Y36" s="622" t="str">
        <f>IF(Y35="","",VLOOKUP(Y35,'シフト記号表（従来型・ユニット型共通）'!$C$6:$L$47,10,FALSE))</f>
        <v/>
      </c>
      <c r="Z36" s="622" t="str">
        <f>IF(Z35="","",VLOOKUP(Z35,'シフト記号表（従来型・ユニット型共通）'!$C$6:$L$47,10,FALSE))</f>
        <v/>
      </c>
      <c r="AA36" s="622" t="str">
        <f>IF(AA35="","",VLOOKUP(AA35,'シフト記号表（従来型・ユニット型共通）'!$C$6:$L$47,10,FALSE))</f>
        <v/>
      </c>
      <c r="AB36" s="622" t="str">
        <f>IF(AB35="","",VLOOKUP(AB35,'シフト記号表（従来型・ユニット型共通）'!$C$6:$L$47,10,FALSE))</f>
        <v/>
      </c>
      <c r="AC36" s="624" t="str">
        <f>IF(AC35="","",VLOOKUP(AC35,'シフト記号表（従来型・ユニット型共通）'!$C$6:$L$47,10,FALSE))</f>
        <v/>
      </c>
      <c r="AD36" s="623" t="str">
        <f>IF(AD35="","",VLOOKUP(AD35,'シフト記号表（従来型・ユニット型共通）'!$C$6:$L$47,10,FALSE))</f>
        <v/>
      </c>
      <c r="AE36" s="622" t="str">
        <f>IF(AE35="","",VLOOKUP(AE35,'シフト記号表（従来型・ユニット型共通）'!$C$6:$L$47,10,FALSE))</f>
        <v/>
      </c>
      <c r="AF36" s="622" t="str">
        <f>IF(AF35="","",VLOOKUP(AF35,'シフト記号表（従来型・ユニット型共通）'!$C$6:$L$47,10,FALSE))</f>
        <v/>
      </c>
      <c r="AG36" s="622" t="str">
        <f>IF(AG35="","",VLOOKUP(AG35,'シフト記号表（従来型・ユニット型共通）'!$C$6:$L$47,10,FALSE))</f>
        <v/>
      </c>
      <c r="AH36" s="622" t="str">
        <f>IF(AH35="","",VLOOKUP(AH35,'シフト記号表（従来型・ユニット型共通）'!$C$6:$L$47,10,FALSE))</f>
        <v/>
      </c>
      <c r="AI36" s="622" t="str">
        <f>IF(AI35="","",VLOOKUP(AI35,'シフト記号表（従来型・ユニット型共通）'!$C$6:$L$47,10,FALSE))</f>
        <v/>
      </c>
      <c r="AJ36" s="624" t="str">
        <f>IF(AJ35="","",VLOOKUP(AJ35,'シフト記号表（従来型・ユニット型共通）'!$C$6:$L$47,10,FALSE))</f>
        <v/>
      </c>
      <c r="AK36" s="623" t="str">
        <f>IF(AK35="","",VLOOKUP(AK35,'シフト記号表（従来型・ユニット型共通）'!$C$6:$L$47,10,FALSE))</f>
        <v/>
      </c>
      <c r="AL36" s="622" t="str">
        <f>IF(AL35="","",VLOOKUP(AL35,'シフト記号表（従来型・ユニット型共通）'!$C$6:$L$47,10,FALSE))</f>
        <v/>
      </c>
      <c r="AM36" s="622" t="str">
        <f>IF(AM35="","",VLOOKUP(AM35,'シフト記号表（従来型・ユニット型共通）'!$C$6:$L$47,10,FALSE))</f>
        <v/>
      </c>
      <c r="AN36" s="622" t="str">
        <f>IF(AN35="","",VLOOKUP(AN35,'シフト記号表（従来型・ユニット型共通）'!$C$6:$L$47,10,FALSE))</f>
        <v/>
      </c>
      <c r="AO36" s="622" t="str">
        <f>IF(AO35="","",VLOOKUP(AO35,'シフト記号表（従来型・ユニット型共通）'!$C$6:$L$47,10,FALSE))</f>
        <v/>
      </c>
      <c r="AP36" s="622" t="str">
        <f>IF(AP35="","",VLOOKUP(AP35,'シフト記号表（従来型・ユニット型共通）'!$C$6:$L$47,10,FALSE))</f>
        <v/>
      </c>
      <c r="AQ36" s="624" t="str">
        <f>IF(AQ35="","",VLOOKUP(AQ35,'シフト記号表（従来型・ユニット型共通）'!$C$6:$L$47,10,FALSE))</f>
        <v/>
      </c>
      <c r="AR36" s="623" t="str">
        <f>IF(AR35="","",VLOOKUP(AR35,'シフト記号表（従来型・ユニット型共通）'!$C$6:$L$47,10,FALSE))</f>
        <v/>
      </c>
      <c r="AS36" s="622" t="str">
        <f>IF(AS35="","",VLOOKUP(AS35,'シフト記号表（従来型・ユニット型共通）'!$C$6:$L$47,10,FALSE))</f>
        <v/>
      </c>
      <c r="AT36" s="622" t="str">
        <f>IF(AT35="","",VLOOKUP(AT35,'シフト記号表（従来型・ユニット型共通）'!$C$6:$L$47,10,FALSE))</f>
        <v/>
      </c>
      <c r="AU36" s="622" t="str">
        <f>IF(AU35="","",VLOOKUP(AU35,'シフト記号表（従来型・ユニット型共通）'!$C$6:$L$47,10,FALSE))</f>
        <v/>
      </c>
      <c r="AV36" s="622" t="str">
        <f>IF(AV35="","",VLOOKUP(AV35,'シフト記号表（従来型・ユニット型共通）'!$C$6:$L$47,10,FALSE))</f>
        <v/>
      </c>
      <c r="AW36" s="622" t="str">
        <f>IF(AW35="","",VLOOKUP(AW35,'シフト記号表（従来型・ユニット型共通）'!$C$6:$L$47,10,FALSE))</f>
        <v/>
      </c>
      <c r="AX36" s="624" t="str">
        <f>IF(AX35="","",VLOOKUP(AX35,'シフト記号表（従来型・ユニット型共通）'!$C$6:$L$47,10,FALSE))</f>
        <v/>
      </c>
      <c r="AY36" s="623" t="str">
        <f>IF(AY35="","",VLOOKUP(AY35,'シフト記号表（従来型・ユニット型共通）'!$C$6:$L$47,10,FALSE))</f>
        <v/>
      </c>
      <c r="AZ36" s="622" t="str">
        <f>IF(AZ35="","",VLOOKUP(AZ35,'シフト記号表（従来型・ユニット型共通）'!$C$6:$L$47,10,FALSE))</f>
        <v/>
      </c>
      <c r="BA36" s="622" t="str">
        <f>IF(BA35="","",VLOOKUP(BA35,'シフト記号表（従来型・ユニット型共通）'!$C$6:$L$47,10,FALSE))</f>
        <v/>
      </c>
      <c r="BB36" s="1710">
        <f>IF($BE$3="４週",SUM(W36:AX36),IF($BE$3="暦月",SUM(W36:BA36),""))</f>
        <v>0</v>
      </c>
      <c r="BC36" s="1711"/>
      <c r="BD36" s="1751">
        <f>IF($BE$3="４週",BB36/4,IF($BE$3="暦月",(BB36/($BE$8/7)),""))</f>
        <v>0</v>
      </c>
      <c r="BE36" s="1711"/>
      <c r="BF36" s="1748"/>
      <c r="BG36" s="1749"/>
      <c r="BH36" s="1749"/>
      <c r="BI36" s="1749"/>
      <c r="BJ36" s="1750"/>
    </row>
    <row r="37" spans="2:62" ht="20.25" customHeight="1">
      <c r="B37" s="1788">
        <f>B35+1</f>
        <v>11</v>
      </c>
      <c r="C37" s="1792"/>
      <c r="D37" s="1793"/>
      <c r="E37" s="633"/>
      <c r="F37" s="632"/>
      <c r="G37" s="633"/>
      <c r="H37" s="632"/>
      <c r="I37" s="1794"/>
      <c r="J37" s="1795"/>
      <c r="K37" s="1796"/>
      <c r="L37" s="1797"/>
      <c r="M37" s="1797"/>
      <c r="N37" s="1793"/>
      <c r="O37" s="1738"/>
      <c r="P37" s="1739"/>
      <c r="Q37" s="1739"/>
      <c r="R37" s="1739"/>
      <c r="S37" s="1740"/>
      <c r="T37" s="631" t="s">
        <v>1280</v>
      </c>
      <c r="V37" s="630"/>
      <c r="W37" s="615"/>
      <c r="X37" s="614"/>
      <c r="Y37" s="614"/>
      <c r="Z37" s="614"/>
      <c r="AA37" s="614"/>
      <c r="AB37" s="614"/>
      <c r="AC37" s="616"/>
      <c r="AD37" s="615"/>
      <c r="AE37" s="614"/>
      <c r="AF37" s="614"/>
      <c r="AG37" s="614"/>
      <c r="AH37" s="614"/>
      <c r="AI37" s="614"/>
      <c r="AJ37" s="616"/>
      <c r="AK37" s="615"/>
      <c r="AL37" s="614"/>
      <c r="AM37" s="614"/>
      <c r="AN37" s="614"/>
      <c r="AO37" s="614"/>
      <c r="AP37" s="614"/>
      <c r="AQ37" s="616"/>
      <c r="AR37" s="615"/>
      <c r="AS37" s="614"/>
      <c r="AT37" s="614"/>
      <c r="AU37" s="614"/>
      <c r="AV37" s="614"/>
      <c r="AW37" s="614"/>
      <c r="AX37" s="616"/>
      <c r="AY37" s="615"/>
      <c r="AZ37" s="614"/>
      <c r="BA37" s="613"/>
      <c r="BB37" s="1733"/>
      <c r="BC37" s="1734"/>
      <c r="BD37" s="1752"/>
      <c r="BE37" s="1753"/>
      <c r="BF37" s="1758"/>
      <c r="BG37" s="1759"/>
      <c r="BH37" s="1759"/>
      <c r="BI37" s="1759"/>
      <c r="BJ37" s="1760"/>
    </row>
    <row r="38" spans="2:62" ht="20.25" customHeight="1">
      <c r="B38" s="1789"/>
      <c r="C38" s="1791"/>
      <c r="D38" s="1787"/>
      <c r="E38" s="633"/>
      <c r="F38" s="632">
        <f>C37</f>
        <v>0</v>
      </c>
      <c r="G38" s="633"/>
      <c r="H38" s="632">
        <f>I37</f>
        <v>0</v>
      </c>
      <c r="I38" s="1780"/>
      <c r="J38" s="1781"/>
      <c r="K38" s="1785"/>
      <c r="L38" s="1786"/>
      <c r="M38" s="1786"/>
      <c r="N38" s="1787"/>
      <c r="O38" s="1738"/>
      <c r="P38" s="1739"/>
      <c r="Q38" s="1739"/>
      <c r="R38" s="1739"/>
      <c r="S38" s="1740"/>
      <c r="T38" s="627" t="s">
        <v>1279</v>
      </c>
      <c r="U38" s="626"/>
      <c r="V38" s="625"/>
      <c r="W38" s="623" t="str">
        <f>IF(W37="","",VLOOKUP(W37,'シフト記号表（従来型・ユニット型共通）'!$C$6:$L$47,10,FALSE))</f>
        <v/>
      </c>
      <c r="X38" s="622" t="str">
        <f>IF(X37="","",VLOOKUP(X37,'シフト記号表（従来型・ユニット型共通）'!$C$6:$L$47,10,FALSE))</f>
        <v/>
      </c>
      <c r="Y38" s="622" t="str">
        <f>IF(Y37="","",VLOOKUP(Y37,'シフト記号表（従来型・ユニット型共通）'!$C$6:$L$47,10,FALSE))</f>
        <v/>
      </c>
      <c r="Z38" s="622" t="str">
        <f>IF(Z37="","",VLOOKUP(Z37,'シフト記号表（従来型・ユニット型共通）'!$C$6:$L$47,10,FALSE))</f>
        <v/>
      </c>
      <c r="AA38" s="622" t="str">
        <f>IF(AA37="","",VLOOKUP(AA37,'シフト記号表（従来型・ユニット型共通）'!$C$6:$L$47,10,FALSE))</f>
        <v/>
      </c>
      <c r="AB38" s="622" t="str">
        <f>IF(AB37="","",VLOOKUP(AB37,'シフト記号表（従来型・ユニット型共通）'!$C$6:$L$47,10,FALSE))</f>
        <v/>
      </c>
      <c r="AC38" s="624" t="str">
        <f>IF(AC37="","",VLOOKUP(AC37,'シフト記号表（従来型・ユニット型共通）'!$C$6:$L$47,10,FALSE))</f>
        <v/>
      </c>
      <c r="AD38" s="623" t="str">
        <f>IF(AD37="","",VLOOKUP(AD37,'シフト記号表（従来型・ユニット型共通）'!$C$6:$L$47,10,FALSE))</f>
        <v/>
      </c>
      <c r="AE38" s="622" t="str">
        <f>IF(AE37="","",VLOOKUP(AE37,'シフト記号表（従来型・ユニット型共通）'!$C$6:$L$47,10,FALSE))</f>
        <v/>
      </c>
      <c r="AF38" s="622" t="str">
        <f>IF(AF37="","",VLOOKUP(AF37,'シフト記号表（従来型・ユニット型共通）'!$C$6:$L$47,10,FALSE))</f>
        <v/>
      </c>
      <c r="AG38" s="622" t="str">
        <f>IF(AG37="","",VLOOKUP(AG37,'シフト記号表（従来型・ユニット型共通）'!$C$6:$L$47,10,FALSE))</f>
        <v/>
      </c>
      <c r="AH38" s="622" t="str">
        <f>IF(AH37="","",VLOOKUP(AH37,'シフト記号表（従来型・ユニット型共通）'!$C$6:$L$47,10,FALSE))</f>
        <v/>
      </c>
      <c r="AI38" s="622" t="str">
        <f>IF(AI37="","",VLOOKUP(AI37,'シフト記号表（従来型・ユニット型共通）'!$C$6:$L$47,10,FALSE))</f>
        <v/>
      </c>
      <c r="AJ38" s="624" t="str">
        <f>IF(AJ37="","",VLOOKUP(AJ37,'シフト記号表（従来型・ユニット型共通）'!$C$6:$L$47,10,FALSE))</f>
        <v/>
      </c>
      <c r="AK38" s="623" t="str">
        <f>IF(AK37="","",VLOOKUP(AK37,'シフト記号表（従来型・ユニット型共通）'!$C$6:$L$47,10,FALSE))</f>
        <v/>
      </c>
      <c r="AL38" s="622" t="str">
        <f>IF(AL37="","",VLOOKUP(AL37,'シフト記号表（従来型・ユニット型共通）'!$C$6:$L$47,10,FALSE))</f>
        <v/>
      </c>
      <c r="AM38" s="622" t="str">
        <f>IF(AM37="","",VLOOKUP(AM37,'シフト記号表（従来型・ユニット型共通）'!$C$6:$L$47,10,FALSE))</f>
        <v/>
      </c>
      <c r="AN38" s="622" t="str">
        <f>IF(AN37="","",VLOOKUP(AN37,'シフト記号表（従来型・ユニット型共通）'!$C$6:$L$47,10,FALSE))</f>
        <v/>
      </c>
      <c r="AO38" s="622" t="str">
        <f>IF(AO37="","",VLOOKUP(AO37,'シフト記号表（従来型・ユニット型共通）'!$C$6:$L$47,10,FALSE))</f>
        <v/>
      </c>
      <c r="AP38" s="622" t="str">
        <f>IF(AP37="","",VLOOKUP(AP37,'シフト記号表（従来型・ユニット型共通）'!$C$6:$L$47,10,FALSE))</f>
        <v/>
      </c>
      <c r="AQ38" s="624" t="str">
        <f>IF(AQ37="","",VLOOKUP(AQ37,'シフト記号表（従来型・ユニット型共通）'!$C$6:$L$47,10,FALSE))</f>
        <v/>
      </c>
      <c r="AR38" s="623" t="str">
        <f>IF(AR37="","",VLOOKUP(AR37,'シフト記号表（従来型・ユニット型共通）'!$C$6:$L$47,10,FALSE))</f>
        <v/>
      </c>
      <c r="AS38" s="622" t="str">
        <f>IF(AS37="","",VLOOKUP(AS37,'シフト記号表（従来型・ユニット型共通）'!$C$6:$L$47,10,FALSE))</f>
        <v/>
      </c>
      <c r="AT38" s="622" t="str">
        <f>IF(AT37="","",VLOOKUP(AT37,'シフト記号表（従来型・ユニット型共通）'!$C$6:$L$47,10,FALSE))</f>
        <v/>
      </c>
      <c r="AU38" s="622" t="str">
        <f>IF(AU37="","",VLOOKUP(AU37,'シフト記号表（従来型・ユニット型共通）'!$C$6:$L$47,10,FALSE))</f>
        <v/>
      </c>
      <c r="AV38" s="622" t="str">
        <f>IF(AV37="","",VLOOKUP(AV37,'シフト記号表（従来型・ユニット型共通）'!$C$6:$L$47,10,FALSE))</f>
        <v/>
      </c>
      <c r="AW38" s="622" t="str">
        <f>IF(AW37="","",VLOOKUP(AW37,'シフト記号表（従来型・ユニット型共通）'!$C$6:$L$47,10,FALSE))</f>
        <v/>
      </c>
      <c r="AX38" s="624" t="str">
        <f>IF(AX37="","",VLOOKUP(AX37,'シフト記号表（従来型・ユニット型共通）'!$C$6:$L$47,10,FALSE))</f>
        <v/>
      </c>
      <c r="AY38" s="623" t="str">
        <f>IF(AY37="","",VLOOKUP(AY37,'シフト記号表（従来型・ユニット型共通）'!$C$6:$L$47,10,FALSE))</f>
        <v/>
      </c>
      <c r="AZ38" s="622" t="str">
        <f>IF(AZ37="","",VLOOKUP(AZ37,'シフト記号表（従来型・ユニット型共通）'!$C$6:$L$47,10,FALSE))</f>
        <v/>
      </c>
      <c r="BA38" s="622" t="str">
        <f>IF(BA37="","",VLOOKUP(BA37,'シフト記号表（従来型・ユニット型共通）'!$C$6:$L$47,10,FALSE))</f>
        <v/>
      </c>
      <c r="BB38" s="1710">
        <f>IF($BE$3="４週",SUM(W38:AX38),IF($BE$3="暦月",SUM(W38:BA38),""))</f>
        <v>0</v>
      </c>
      <c r="BC38" s="1711"/>
      <c r="BD38" s="1751">
        <f>IF($BE$3="４週",BB38/4,IF($BE$3="暦月",(BB38/($BE$8/7)),""))</f>
        <v>0</v>
      </c>
      <c r="BE38" s="1711"/>
      <c r="BF38" s="1748"/>
      <c r="BG38" s="1749"/>
      <c r="BH38" s="1749"/>
      <c r="BI38" s="1749"/>
      <c r="BJ38" s="1750"/>
    </row>
    <row r="39" spans="2:62" ht="20.25" customHeight="1">
      <c r="B39" s="1788">
        <f>B37+1</f>
        <v>12</v>
      </c>
      <c r="C39" s="1792"/>
      <c r="D39" s="1793"/>
      <c r="E39" s="633"/>
      <c r="F39" s="632"/>
      <c r="G39" s="633"/>
      <c r="H39" s="632"/>
      <c r="I39" s="1794"/>
      <c r="J39" s="1795"/>
      <c r="K39" s="1796"/>
      <c r="L39" s="1797"/>
      <c r="M39" s="1797"/>
      <c r="N39" s="1793"/>
      <c r="O39" s="1738"/>
      <c r="P39" s="1739"/>
      <c r="Q39" s="1739"/>
      <c r="R39" s="1739"/>
      <c r="S39" s="1740"/>
      <c r="T39" s="631" t="s">
        <v>1280</v>
      </c>
      <c r="V39" s="630"/>
      <c r="W39" s="615"/>
      <c r="X39" s="614"/>
      <c r="Y39" s="614"/>
      <c r="Z39" s="614"/>
      <c r="AA39" s="614"/>
      <c r="AB39" s="614"/>
      <c r="AC39" s="616"/>
      <c r="AD39" s="615"/>
      <c r="AE39" s="614"/>
      <c r="AF39" s="614"/>
      <c r="AG39" s="614"/>
      <c r="AH39" s="614"/>
      <c r="AI39" s="614"/>
      <c r="AJ39" s="616"/>
      <c r="AK39" s="615"/>
      <c r="AL39" s="614"/>
      <c r="AM39" s="614"/>
      <c r="AN39" s="614"/>
      <c r="AO39" s="614"/>
      <c r="AP39" s="614"/>
      <c r="AQ39" s="616"/>
      <c r="AR39" s="615"/>
      <c r="AS39" s="614"/>
      <c r="AT39" s="614"/>
      <c r="AU39" s="614"/>
      <c r="AV39" s="614"/>
      <c r="AW39" s="614"/>
      <c r="AX39" s="616"/>
      <c r="AY39" s="615"/>
      <c r="AZ39" s="614"/>
      <c r="BA39" s="613"/>
      <c r="BB39" s="1733"/>
      <c r="BC39" s="1734"/>
      <c r="BD39" s="1752"/>
      <c r="BE39" s="1753"/>
      <c r="BF39" s="1758"/>
      <c r="BG39" s="1759"/>
      <c r="BH39" s="1759"/>
      <c r="BI39" s="1759"/>
      <c r="BJ39" s="1760"/>
    </row>
    <row r="40" spans="2:62" ht="20.25" customHeight="1">
      <c r="B40" s="1789"/>
      <c r="C40" s="1791"/>
      <c r="D40" s="1787"/>
      <c r="E40" s="633"/>
      <c r="F40" s="632">
        <f>C39</f>
        <v>0</v>
      </c>
      <c r="G40" s="633"/>
      <c r="H40" s="632">
        <f>I39</f>
        <v>0</v>
      </c>
      <c r="I40" s="1780"/>
      <c r="J40" s="1781"/>
      <c r="K40" s="1785"/>
      <c r="L40" s="1786"/>
      <c r="M40" s="1786"/>
      <c r="N40" s="1787"/>
      <c r="O40" s="1738"/>
      <c r="P40" s="1739"/>
      <c r="Q40" s="1739"/>
      <c r="R40" s="1739"/>
      <c r="S40" s="1740"/>
      <c r="T40" s="627" t="s">
        <v>1279</v>
      </c>
      <c r="U40" s="626"/>
      <c r="V40" s="625"/>
      <c r="W40" s="623" t="str">
        <f>IF(W39="","",VLOOKUP(W39,'シフト記号表（従来型・ユニット型共通）'!$C$6:$L$47,10,FALSE))</f>
        <v/>
      </c>
      <c r="X40" s="622" t="str">
        <f>IF(X39="","",VLOOKUP(X39,'シフト記号表（従来型・ユニット型共通）'!$C$6:$L$47,10,FALSE))</f>
        <v/>
      </c>
      <c r="Y40" s="622" t="str">
        <f>IF(Y39="","",VLOOKUP(Y39,'シフト記号表（従来型・ユニット型共通）'!$C$6:$L$47,10,FALSE))</f>
        <v/>
      </c>
      <c r="Z40" s="622" t="str">
        <f>IF(Z39="","",VLOOKUP(Z39,'シフト記号表（従来型・ユニット型共通）'!$C$6:$L$47,10,FALSE))</f>
        <v/>
      </c>
      <c r="AA40" s="622" t="str">
        <f>IF(AA39="","",VLOOKUP(AA39,'シフト記号表（従来型・ユニット型共通）'!$C$6:$L$47,10,FALSE))</f>
        <v/>
      </c>
      <c r="AB40" s="622" t="str">
        <f>IF(AB39="","",VLOOKUP(AB39,'シフト記号表（従来型・ユニット型共通）'!$C$6:$L$47,10,FALSE))</f>
        <v/>
      </c>
      <c r="AC40" s="624" t="str">
        <f>IF(AC39="","",VLOOKUP(AC39,'シフト記号表（従来型・ユニット型共通）'!$C$6:$L$47,10,FALSE))</f>
        <v/>
      </c>
      <c r="AD40" s="623" t="str">
        <f>IF(AD39="","",VLOOKUP(AD39,'シフト記号表（従来型・ユニット型共通）'!$C$6:$L$47,10,FALSE))</f>
        <v/>
      </c>
      <c r="AE40" s="622" t="str">
        <f>IF(AE39="","",VLOOKUP(AE39,'シフト記号表（従来型・ユニット型共通）'!$C$6:$L$47,10,FALSE))</f>
        <v/>
      </c>
      <c r="AF40" s="622" t="str">
        <f>IF(AF39="","",VLOOKUP(AF39,'シフト記号表（従来型・ユニット型共通）'!$C$6:$L$47,10,FALSE))</f>
        <v/>
      </c>
      <c r="AG40" s="622" t="str">
        <f>IF(AG39="","",VLOOKUP(AG39,'シフト記号表（従来型・ユニット型共通）'!$C$6:$L$47,10,FALSE))</f>
        <v/>
      </c>
      <c r="AH40" s="622" t="str">
        <f>IF(AH39="","",VLOOKUP(AH39,'シフト記号表（従来型・ユニット型共通）'!$C$6:$L$47,10,FALSE))</f>
        <v/>
      </c>
      <c r="AI40" s="622" t="str">
        <f>IF(AI39="","",VLOOKUP(AI39,'シフト記号表（従来型・ユニット型共通）'!$C$6:$L$47,10,FALSE))</f>
        <v/>
      </c>
      <c r="AJ40" s="624" t="str">
        <f>IF(AJ39="","",VLOOKUP(AJ39,'シフト記号表（従来型・ユニット型共通）'!$C$6:$L$47,10,FALSE))</f>
        <v/>
      </c>
      <c r="AK40" s="623" t="str">
        <f>IF(AK39="","",VLOOKUP(AK39,'シフト記号表（従来型・ユニット型共通）'!$C$6:$L$47,10,FALSE))</f>
        <v/>
      </c>
      <c r="AL40" s="622" t="str">
        <f>IF(AL39="","",VLOOKUP(AL39,'シフト記号表（従来型・ユニット型共通）'!$C$6:$L$47,10,FALSE))</f>
        <v/>
      </c>
      <c r="AM40" s="622" t="str">
        <f>IF(AM39="","",VLOOKUP(AM39,'シフト記号表（従来型・ユニット型共通）'!$C$6:$L$47,10,FALSE))</f>
        <v/>
      </c>
      <c r="AN40" s="622" t="str">
        <f>IF(AN39="","",VLOOKUP(AN39,'シフト記号表（従来型・ユニット型共通）'!$C$6:$L$47,10,FALSE))</f>
        <v/>
      </c>
      <c r="AO40" s="622" t="str">
        <f>IF(AO39="","",VLOOKUP(AO39,'シフト記号表（従来型・ユニット型共通）'!$C$6:$L$47,10,FALSE))</f>
        <v/>
      </c>
      <c r="AP40" s="622" t="str">
        <f>IF(AP39="","",VLOOKUP(AP39,'シフト記号表（従来型・ユニット型共通）'!$C$6:$L$47,10,FALSE))</f>
        <v/>
      </c>
      <c r="AQ40" s="624" t="str">
        <f>IF(AQ39="","",VLOOKUP(AQ39,'シフト記号表（従来型・ユニット型共通）'!$C$6:$L$47,10,FALSE))</f>
        <v/>
      </c>
      <c r="AR40" s="623" t="str">
        <f>IF(AR39="","",VLOOKUP(AR39,'シフト記号表（従来型・ユニット型共通）'!$C$6:$L$47,10,FALSE))</f>
        <v/>
      </c>
      <c r="AS40" s="622" t="str">
        <f>IF(AS39="","",VLOOKUP(AS39,'シフト記号表（従来型・ユニット型共通）'!$C$6:$L$47,10,FALSE))</f>
        <v/>
      </c>
      <c r="AT40" s="622" t="str">
        <f>IF(AT39="","",VLOOKUP(AT39,'シフト記号表（従来型・ユニット型共通）'!$C$6:$L$47,10,FALSE))</f>
        <v/>
      </c>
      <c r="AU40" s="622" t="str">
        <f>IF(AU39="","",VLOOKUP(AU39,'シフト記号表（従来型・ユニット型共通）'!$C$6:$L$47,10,FALSE))</f>
        <v/>
      </c>
      <c r="AV40" s="622" t="str">
        <f>IF(AV39="","",VLOOKUP(AV39,'シフト記号表（従来型・ユニット型共通）'!$C$6:$L$47,10,FALSE))</f>
        <v/>
      </c>
      <c r="AW40" s="622" t="str">
        <f>IF(AW39="","",VLOOKUP(AW39,'シフト記号表（従来型・ユニット型共通）'!$C$6:$L$47,10,FALSE))</f>
        <v/>
      </c>
      <c r="AX40" s="624" t="str">
        <f>IF(AX39="","",VLOOKUP(AX39,'シフト記号表（従来型・ユニット型共通）'!$C$6:$L$47,10,FALSE))</f>
        <v/>
      </c>
      <c r="AY40" s="623" t="str">
        <f>IF(AY39="","",VLOOKUP(AY39,'シフト記号表（従来型・ユニット型共通）'!$C$6:$L$47,10,FALSE))</f>
        <v/>
      </c>
      <c r="AZ40" s="622" t="str">
        <f>IF(AZ39="","",VLOOKUP(AZ39,'シフト記号表（従来型・ユニット型共通）'!$C$6:$L$47,10,FALSE))</f>
        <v/>
      </c>
      <c r="BA40" s="622" t="str">
        <f>IF(BA39="","",VLOOKUP(BA39,'シフト記号表（従来型・ユニット型共通）'!$C$6:$L$47,10,FALSE))</f>
        <v/>
      </c>
      <c r="BB40" s="1710">
        <f>IF($BE$3="４週",SUM(W40:AX40),IF($BE$3="暦月",SUM(W40:BA40),""))</f>
        <v>0</v>
      </c>
      <c r="BC40" s="1711"/>
      <c r="BD40" s="1751">
        <f>IF($BE$3="４週",BB40/4,IF($BE$3="暦月",(BB40/($BE$8/7)),""))</f>
        <v>0</v>
      </c>
      <c r="BE40" s="1711"/>
      <c r="BF40" s="1748"/>
      <c r="BG40" s="1749"/>
      <c r="BH40" s="1749"/>
      <c r="BI40" s="1749"/>
      <c r="BJ40" s="1750"/>
    </row>
    <row r="41" spans="2:62" ht="20.25" customHeight="1">
      <c r="B41" s="1788">
        <f>B39+1</f>
        <v>13</v>
      </c>
      <c r="C41" s="1792"/>
      <c r="D41" s="1793"/>
      <c r="E41" s="633"/>
      <c r="F41" s="632"/>
      <c r="G41" s="633"/>
      <c r="H41" s="632"/>
      <c r="I41" s="1794"/>
      <c r="J41" s="1795"/>
      <c r="K41" s="1796"/>
      <c r="L41" s="1797"/>
      <c r="M41" s="1797"/>
      <c r="N41" s="1793"/>
      <c r="O41" s="1738"/>
      <c r="P41" s="1739"/>
      <c r="Q41" s="1739"/>
      <c r="R41" s="1739"/>
      <c r="S41" s="1740"/>
      <c r="T41" s="631" t="s">
        <v>1280</v>
      </c>
      <c r="V41" s="630"/>
      <c r="W41" s="615"/>
      <c r="X41" s="614"/>
      <c r="Y41" s="614"/>
      <c r="Z41" s="614"/>
      <c r="AA41" s="614"/>
      <c r="AB41" s="614"/>
      <c r="AC41" s="616"/>
      <c r="AD41" s="615"/>
      <c r="AE41" s="614"/>
      <c r="AF41" s="614"/>
      <c r="AG41" s="614"/>
      <c r="AH41" s="614"/>
      <c r="AI41" s="614"/>
      <c r="AJ41" s="616"/>
      <c r="AK41" s="615"/>
      <c r="AL41" s="614"/>
      <c r="AM41" s="614"/>
      <c r="AN41" s="614"/>
      <c r="AO41" s="614"/>
      <c r="AP41" s="614"/>
      <c r="AQ41" s="616"/>
      <c r="AR41" s="615"/>
      <c r="AS41" s="614"/>
      <c r="AT41" s="614"/>
      <c r="AU41" s="614"/>
      <c r="AV41" s="614"/>
      <c r="AW41" s="614"/>
      <c r="AX41" s="616"/>
      <c r="AY41" s="615"/>
      <c r="AZ41" s="614"/>
      <c r="BA41" s="613"/>
      <c r="BB41" s="1733"/>
      <c r="BC41" s="1734"/>
      <c r="BD41" s="1752"/>
      <c r="BE41" s="1753"/>
      <c r="BF41" s="1758"/>
      <c r="BG41" s="1759"/>
      <c r="BH41" s="1759"/>
      <c r="BI41" s="1759"/>
      <c r="BJ41" s="1760"/>
    </row>
    <row r="42" spans="2:62" ht="20.25" customHeight="1">
      <c r="B42" s="1789"/>
      <c r="C42" s="1791"/>
      <c r="D42" s="1787"/>
      <c r="E42" s="633"/>
      <c r="F42" s="632">
        <f>C41</f>
        <v>0</v>
      </c>
      <c r="G42" s="633"/>
      <c r="H42" s="632">
        <f>I41</f>
        <v>0</v>
      </c>
      <c r="I42" s="1780"/>
      <c r="J42" s="1781"/>
      <c r="K42" s="1785"/>
      <c r="L42" s="1786"/>
      <c r="M42" s="1786"/>
      <c r="N42" s="1787"/>
      <c r="O42" s="1738"/>
      <c r="P42" s="1739"/>
      <c r="Q42" s="1739"/>
      <c r="R42" s="1739"/>
      <c r="S42" s="1740"/>
      <c r="T42" s="627" t="s">
        <v>1279</v>
      </c>
      <c r="U42" s="626"/>
      <c r="V42" s="625"/>
      <c r="W42" s="623" t="str">
        <f>IF(W41="","",VLOOKUP(W41,'シフト記号表（従来型・ユニット型共通）'!$C$6:$L$47,10,FALSE))</f>
        <v/>
      </c>
      <c r="X42" s="622" t="str">
        <f>IF(X41="","",VLOOKUP(X41,'シフト記号表（従来型・ユニット型共通）'!$C$6:$L$47,10,FALSE))</f>
        <v/>
      </c>
      <c r="Y42" s="622" t="str">
        <f>IF(Y41="","",VLOOKUP(Y41,'シフト記号表（従来型・ユニット型共通）'!$C$6:$L$47,10,FALSE))</f>
        <v/>
      </c>
      <c r="Z42" s="622" t="str">
        <f>IF(Z41="","",VLOOKUP(Z41,'シフト記号表（従来型・ユニット型共通）'!$C$6:$L$47,10,FALSE))</f>
        <v/>
      </c>
      <c r="AA42" s="622" t="str">
        <f>IF(AA41="","",VLOOKUP(AA41,'シフト記号表（従来型・ユニット型共通）'!$C$6:$L$47,10,FALSE))</f>
        <v/>
      </c>
      <c r="AB42" s="622" t="str">
        <f>IF(AB41="","",VLOOKUP(AB41,'シフト記号表（従来型・ユニット型共通）'!$C$6:$L$47,10,FALSE))</f>
        <v/>
      </c>
      <c r="AC42" s="624" t="str">
        <f>IF(AC41="","",VLOOKUP(AC41,'シフト記号表（従来型・ユニット型共通）'!$C$6:$L$47,10,FALSE))</f>
        <v/>
      </c>
      <c r="AD42" s="623" t="str">
        <f>IF(AD41="","",VLOOKUP(AD41,'シフト記号表（従来型・ユニット型共通）'!$C$6:$L$47,10,FALSE))</f>
        <v/>
      </c>
      <c r="AE42" s="622" t="str">
        <f>IF(AE41="","",VLOOKUP(AE41,'シフト記号表（従来型・ユニット型共通）'!$C$6:$L$47,10,FALSE))</f>
        <v/>
      </c>
      <c r="AF42" s="622" t="str">
        <f>IF(AF41="","",VLOOKUP(AF41,'シフト記号表（従来型・ユニット型共通）'!$C$6:$L$47,10,FALSE))</f>
        <v/>
      </c>
      <c r="AG42" s="622" t="str">
        <f>IF(AG41="","",VLOOKUP(AG41,'シフト記号表（従来型・ユニット型共通）'!$C$6:$L$47,10,FALSE))</f>
        <v/>
      </c>
      <c r="AH42" s="622" t="str">
        <f>IF(AH41="","",VLOOKUP(AH41,'シフト記号表（従来型・ユニット型共通）'!$C$6:$L$47,10,FALSE))</f>
        <v/>
      </c>
      <c r="AI42" s="622" t="str">
        <f>IF(AI41="","",VLOOKUP(AI41,'シフト記号表（従来型・ユニット型共通）'!$C$6:$L$47,10,FALSE))</f>
        <v/>
      </c>
      <c r="AJ42" s="624" t="str">
        <f>IF(AJ41="","",VLOOKUP(AJ41,'シフト記号表（従来型・ユニット型共通）'!$C$6:$L$47,10,FALSE))</f>
        <v/>
      </c>
      <c r="AK42" s="623" t="str">
        <f>IF(AK41="","",VLOOKUP(AK41,'シフト記号表（従来型・ユニット型共通）'!$C$6:$L$47,10,FALSE))</f>
        <v/>
      </c>
      <c r="AL42" s="622" t="str">
        <f>IF(AL41="","",VLOOKUP(AL41,'シフト記号表（従来型・ユニット型共通）'!$C$6:$L$47,10,FALSE))</f>
        <v/>
      </c>
      <c r="AM42" s="622" t="str">
        <f>IF(AM41="","",VLOOKUP(AM41,'シフト記号表（従来型・ユニット型共通）'!$C$6:$L$47,10,FALSE))</f>
        <v/>
      </c>
      <c r="AN42" s="622" t="str">
        <f>IF(AN41="","",VLOOKUP(AN41,'シフト記号表（従来型・ユニット型共通）'!$C$6:$L$47,10,FALSE))</f>
        <v/>
      </c>
      <c r="AO42" s="622" t="str">
        <f>IF(AO41="","",VLOOKUP(AO41,'シフト記号表（従来型・ユニット型共通）'!$C$6:$L$47,10,FALSE))</f>
        <v/>
      </c>
      <c r="AP42" s="622" t="str">
        <f>IF(AP41="","",VLOOKUP(AP41,'シフト記号表（従来型・ユニット型共通）'!$C$6:$L$47,10,FALSE))</f>
        <v/>
      </c>
      <c r="AQ42" s="624" t="str">
        <f>IF(AQ41="","",VLOOKUP(AQ41,'シフト記号表（従来型・ユニット型共通）'!$C$6:$L$47,10,FALSE))</f>
        <v/>
      </c>
      <c r="AR42" s="623" t="str">
        <f>IF(AR41="","",VLOOKUP(AR41,'シフト記号表（従来型・ユニット型共通）'!$C$6:$L$47,10,FALSE))</f>
        <v/>
      </c>
      <c r="AS42" s="622" t="str">
        <f>IF(AS41="","",VLOOKUP(AS41,'シフト記号表（従来型・ユニット型共通）'!$C$6:$L$47,10,FALSE))</f>
        <v/>
      </c>
      <c r="AT42" s="622" t="str">
        <f>IF(AT41="","",VLOOKUP(AT41,'シフト記号表（従来型・ユニット型共通）'!$C$6:$L$47,10,FALSE))</f>
        <v/>
      </c>
      <c r="AU42" s="622" t="str">
        <f>IF(AU41="","",VLOOKUP(AU41,'シフト記号表（従来型・ユニット型共通）'!$C$6:$L$47,10,FALSE))</f>
        <v/>
      </c>
      <c r="AV42" s="622" t="str">
        <f>IF(AV41="","",VLOOKUP(AV41,'シフト記号表（従来型・ユニット型共通）'!$C$6:$L$47,10,FALSE))</f>
        <v/>
      </c>
      <c r="AW42" s="622" t="str">
        <f>IF(AW41="","",VLOOKUP(AW41,'シフト記号表（従来型・ユニット型共通）'!$C$6:$L$47,10,FALSE))</f>
        <v/>
      </c>
      <c r="AX42" s="624" t="str">
        <f>IF(AX41="","",VLOOKUP(AX41,'シフト記号表（従来型・ユニット型共通）'!$C$6:$L$47,10,FALSE))</f>
        <v/>
      </c>
      <c r="AY42" s="623" t="str">
        <f>IF(AY41="","",VLOOKUP(AY41,'シフト記号表（従来型・ユニット型共通）'!$C$6:$L$47,10,FALSE))</f>
        <v/>
      </c>
      <c r="AZ42" s="622" t="str">
        <f>IF(AZ41="","",VLOOKUP(AZ41,'シフト記号表（従来型・ユニット型共通）'!$C$6:$L$47,10,FALSE))</f>
        <v/>
      </c>
      <c r="BA42" s="622" t="str">
        <f>IF(BA41="","",VLOOKUP(BA41,'シフト記号表（従来型・ユニット型共通）'!$C$6:$L$47,10,FALSE))</f>
        <v/>
      </c>
      <c r="BB42" s="1710">
        <f>IF($BE$3="４週",SUM(W42:AX42),IF($BE$3="暦月",SUM(W42:BA42),""))</f>
        <v>0</v>
      </c>
      <c r="BC42" s="1711"/>
      <c r="BD42" s="1751">
        <f>IF($BE$3="４週",BB42/4,IF($BE$3="暦月",(BB42/($BE$8/7)),""))</f>
        <v>0</v>
      </c>
      <c r="BE42" s="1711"/>
      <c r="BF42" s="1748"/>
      <c r="BG42" s="1749"/>
      <c r="BH42" s="1749"/>
      <c r="BI42" s="1749"/>
      <c r="BJ42" s="1750"/>
    </row>
    <row r="43" spans="2:62" ht="20.25" customHeight="1">
      <c r="B43" s="1788">
        <f>B41+1</f>
        <v>14</v>
      </c>
      <c r="C43" s="1792"/>
      <c r="D43" s="1793"/>
      <c r="E43" s="633"/>
      <c r="F43" s="632"/>
      <c r="G43" s="633"/>
      <c r="H43" s="632"/>
      <c r="I43" s="1794"/>
      <c r="J43" s="1795"/>
      <c r="K43" s="1796"/>
      <c r="L43" s="1797"/>
      <c r="M43" s="1797"/>
      <c r="N43" s="1793"/>
      <c r="O43" s="1738"/>
      <c r="P43" s="1739"/>
      <c r="Q43" s="1739"/>
      <c r="R43" s="1739"/>
      <c r="S43" s="1740"/>
      <c r="T43" s="631" t="s">
        <v>1280</v>
      </c>
      <c r="V43" s="630"/>
      <c r="W43" s="615"/>
      <c r="X43" s="614"/>
      <c r="Y43" s="614"/>
      <c r="Z43" s="614"/>
      <c r="AA43" s="614"/>
      <c r="AB43" s="614"/>
      <c r="AC43" s="616"/>
      <c r="AD43" s="615"/>
      <c r="AE43" s="614"/>
      <c r="AF43" s="614"/>
      <c r="AG43" s="614"/>
      <c r="AH43" s="614"/>
      <c r="AI43" s="614"/>
      <c r="AJ43" s="616"/>
      <c r="AK43" s="615"/>
      <c r="AL43" s="614"/>
      <c r="AM43" s="614"/>
      <c r="AN43" s="614"/>
      <c r="AO43" s="614"/>
      <c r="AP43" s="614"/>
      <c r="AQ43" s="616"/>
      <c r="AR43" s="615"/>
      <c r="AS43" s="614"/>
      <c r="AT43" s="614"/>
      <c r="AU43" s="614"/>
      <c r="AV43" s="614"/>
      <c r="AW43" s="614"/>
      <c r="AX43" s="616"/>
      <c r="AY43" s="615"/>
      <c r="AZ43" s="614"/>
      <c r="BA43" s="613"/>
      <c r="BB43" s="1733"/>
      <c r="BC43" s="1734"/>
      <c r="BD43" s="1752"/>
      <c r="BE43" s="1753"/>
      <c r="BF43" s="1758"/>
      <c r="BG43" s="1759"/>
      <c r="BH43" s="1759"/>
      <c r="BI43" s="1759"/>
      <c r="BJ43" s="1760"/>
    </row>
    <row r="44" spans="2:62" ht="20.25" customHeight="1">
      <c r="B44" s="1789"/>
      <c r="C44" s="1791"/>
      <c r="D44" s="1787"/>
      <c r="E44" s="633"/>
      <c r="F44" s="632">
        <f>C43</f>
        <v>0</v>
      </c>
      <c r="G44" s="633"/>
      <c r="H44" s="632">
        <f>I43</f>
        <v>0</v>
      </c>
      <c r="I44" s="1780"/>
      <c r="J44" s="1781"/>
      <c r="K44" s="1785"/>
      <c r="L44" s="1786"/>
      <c r="M44" s="1786"/>
      <c r="N44" s="1787"/>
      <c r="O44" s="1738"/>
      <c r="P44" s="1739"/>
      <c r="Q44" s="1739"/>
      <c r="R44" s="1739"/>
      <c r="S44" s="1740"/>
      <c r="T44" s="627" t="s">
        <v>1279</v>
      </c>
      <c r="U44" s="626"/>
      <c r="V44" s="625"/>
      <c r="W44" s="623" t="str">
        <f>IF(W43="","",VLOOKUP(W43,'シフト記号表（従来型・ユニット型共通）'!$C$6:$L$47,10,FALSE))</f>
        <v/>
      </c>
      <c r="X44" s="622" t="str">
        <f>IF(X43="","",VLOOKUP(X43,'シフト記号表（従来型・ユニット型共通）'!$C$6:$L$47,10,FALSE))</f>
        <v/>
      </c>
      <c r="Y44" s="622" t="str">
        <f>IF(Y43="","",VLOOKUP(Y43,'シフト記号表（従来型・ユニット型共通）'!$C$6:$L$47,10,FALSE))</f>
        <v/>
      </c>
      <c r="Z44" s="622" t="str">
        <f>IF(Z43="","",VLOOKUP(Z43,'シフト記号表（従来型・ユニット型共通）'!$C$6:$L$47,10,FALSE))</f>
        <v/>
      </c>
      <c r="AA44" s="622" t="str">
        <f>IF(AA43="","",VLOOKUP(AA43,'シフト記号表（従来型・ユニット型共通）'!$C$6:$L$47,10,FALSE))</f>
        <v/>
      </c>
      <c r="AB44" s="622" t="str">
        <f>IF(AB43="","",VLOOKUP(AB43,'シフト記号表（従来型・ユニット型共通）'!$C$6:$L$47,10,FALSE))</f>
        <v/>
      </c>
      <c r="AC44" s="624" t="str">
        <f>IF(AC43="","",VLOOKUP(AC43,'シフト記号表（従来型・ユニット型共通）'!$C$6:$L$47,10,FALSE))</f>
        <v/>
      </c>
      <c r="AD44" s="623" t="str">
        <f>IF(AD43="","",VLOOKUP(AD43,'シフト記号表（従来型・ユニット型共通）'!$C$6:$L$47,10,FALSE))</f>
        <v/>
      </c>
      <c r="AE44" s="622" t="str">
        <f>IF(AE43="","",VLOOKUP(AE43,'シフト記号表（従来型・ユニット型共通）'!$C$6:$L$47,10,FALSE))</f>
        <v/>
      </c>
      <c r="AF44" s="622" t="str">
        <f>IF(AF43="","",VLOOKUP(AF43,'シフト記号表（従来型・ユニット型共通）'!$C$6:$L$47,10,FALSE))</f>
        <v/>
      </c>
      <c r="AG44" s="622" t="str">
        <f>IF(AG43="","",VLOOKUP(AG43,'シフト記号表（従来型・ユニット型共通）'!$C$6:$L$47,10,FALSE))</f>
        <v/>
      </c>
      <c r="AH44" s="622" t="str">
        <f>IF(AH43="","",VLOOKUP(AH43,'シフト記号表（従来型・ユニット型共通）'!$C$6:$L$47,10,FALSE))</f>
        <v/>
      </c>
      <c r="AI44" s="622" t="str">
        <f>IF(AI43="","",VLOOKUP(AI43,'シフト記号表（従来型・ユニット型共通）'!$C$6:$L$47,10,FALSE))</f>
        <v/>
      </c>
      <c r="AJ44" s="624" t="str">
        <f>IF(AJ43="","",VLOOKUP(AJ43,'シフト記号表（従来型・ユニット型共通）'!$C$6:$L$47,10,FALSE))</f>
        <v/>
      </c>
      <c r="AK44" s="623" t="str">
        <f>IF(AK43="","",VLOOKUP(AK43,'シフト記号表（従来型・ユニット型共通）'!$C$6:$L$47,10,FALSE))</f>
        <v/>
      </c>
      <c r="AL44" s="622" t="str">
        <f>IF(AL43="","",VLOOKUP(AL43,'シフト記号表（従来型・ユニット型共通）'!$C$6:$L$47,10,FALSE))</f>
        <v/>
      </c>
      <c r="AM44" s="622" t="str">
        <f>IF(AM43="","",VLOOKUP(AM43,'シフト記号表（従来型・ユニット型共通）'!$C$6:$L$47,10,FALSE))</f>
        <v/>
      </c>
      <c r="AN44" s="622" t="str">
        <f>IF(AN43="","",VLOOKUP(AN43,'シフト記号表（従来型・ユニット型共通）'!$C$6:$L$47,10,FALSE))</f>
        <v/>
      </c>
      <c r="AO44" s="622" t="str">
        <f>IF(AO43="","",VLOOKUP(AO43,'シフト記号表（従来型・ユニット型共通）'!$C$6:$L$47,10,FALSE))</f>
        <v/>
      </c>
      <c r="AP44" s="622" t="str">
        <f>IF(AP43="","",VLOOKUP(AP43,'シフト記号表（従来型・ユニット型共通）'!$C$6:$L$47,10,FALSE))</f>
        <v/>
      </c>
      <c r="AQ44" s="624" t="str">
        <f>IF(AQ43="","",VLOOKUP(AQ43,'シフト記号表（従来型・ユニット型共通）'!$C$6:$L$47,10,FALSE))</f>
        <v/>
      </c>
      <c r="AR44" s="623" t="str">
        <f>IF(AR43="","",VLOOKUP(AR43,'シフト記号表（従来型・ユニット型共通）'!$C$6:$L$47,10,FALSE))</f>
        <v/>
      </c>
      <c r="AS44" s="622" t="str">
        <f>IF(AS43="","",VLOOKUP(AS43,'シフト記号表（従来型・ユニット型共通）'!$C$6:$L$47,10,FALSE))</f>
        <v/>
      </c>
      <c r="AT44" s="622" t="str">
        <f>IF(AT43="","",VLOOKUP(AT43,'シフト記号表（従来型・ユニット型共通）'!$C$6:$L$47,10,FALSE))</f>
        <v/>
      </c>
      <c r="AU44" s="622" t="str">
        <f>IF(AU43="","",VLOOKUP(AU43,'シフト記号表（従来型・ユニット型共通）'!$C$6:$L$47,10,FALSE))</f>
        <v/>
      </c>
      <c r="AV44" s="622" t="str">
        <f>IF(AV43="","",VLOOKUP(AV43,'シフト記号表（従来型・ユニット型共通）'!$C$6:$L$47,10,FALSE))</f>
        <v/>
      </c>
      <c r="AW44" s="622" t="str">
        <f>IF(AW43="","",VLOOKUP(AW43,'シフト記号表（従来型・ユニット型共通）'!$C$6:$L$47,10,FALSE))</f>
        <v/>
      </c>
      <c r="AX44" s="624" t="str">
        <f>IF(AX43="","",VLOOKUP(AX43,'シフト記号表（従来型・ユニット型共通）'!$C$6:$L$47,10,FALSE))</f>
        <v/>
      </c>
      <c r="AY44" s="623" t="str">
        <f>IF(AY43="","",VLOOKUP(AY43,'シフト記号表（従来型・ユニット型共通）'!$C$6:$L$47,10,FALSE))</f>
        <v/>
      </c>
      <c r="AZ44" s="622" t="str">
        <f>IF(AZ43="","",VLOOKUP(AZ43,'シフト記号表（従来型・ユニット型共通）'!$C$6:$L$47,10,FALSE))</f>
        <v/>
      </c>
      <c r="BA44" s="622" t="str">
        <f>IF(BA43="","",VLOOKUP(BA43,'シフト記号表（従来型・ユニット型共通）'!$C$6:$L$47,10,FALSE))</f>
        <v/>
      </c>
      <c r="BB44" s="1710">
        <f>IF($BE$3="４週",SUM(W44:AX44),IF($BE$3="暦月",SUM(W44:BA44),""))</f>
        <v>0</v>
      </c>
      <c r="BC44" s="1711"/>
      <c r="BD44" s="1751">
        <f>IF($BE$3="４週",BB44/4,IF($BE$3="暦月",(BB44/($BE$8/7)),""))</f>
        <v>0</v>
      </c>
      <c r="BE44" s="1711"/>
      <c r="BF44" s="1748"/>
      <c r="BG44" s="1749"/>
      <c r="BH44" s="1749"/>
      <c r="BI44" s="1749"/>
      <c r="BJ44" s="1750"/>
    </row>
    <row r="45" spans="2:62" ht="20.25" customHeight="1">
      <c r="B45" s="1788">
        <f>B43+1</f>
        <v>15</v>
      </c>
      <c r="C45" s="1792"/>
      <c r="D45" s="1793"/>
      <c r="E45" s="633"/>
      <c r="F45" s="632"/>
      <c r="G45" s="633"/>
      <c r="H45" s="632"/>
      <c r="I45" s="1794"/>
      <c r="J45" s="1795"/>
      <c r="K45" s="1796"/>
      <c r="L45" s="1797"/>
      <c r="M45" s="1797"/>
      <c r="N45" s="1793"/>
      <c r="O45" s="1738"/>
      <c r="P45" s="1739"/>
      <c r="Q45" s="1739"/>
      <c r="R45" s="1739"/>
      <c r="S45" s="1740"/>
      <c r="T45" s="631" t="s">
        <v>1280</v>
      </c>
      <c r="V45" s="630"/>
      <c r="W45" s="615"/>
      <c r="X45" s="614"/>
      <c r="Y45" s="614"/>
      <c r="Z45" s="614"/>
      <c r="AA45" s="614"/>
      <c r="AB45" s="614"/>
      <c r="AC45" s="616"/>
      <c r="AD45" s="615"/>
      <c r="AE45" s="614"/>
      <c r="AF45" s="614"/>
      <c r="AG45" s="614"/>
      <c r="AH45" s="614"/>
      <c r="AI45" s="614"/>
      <c r="AJ45" s="616"/>
      <c r="AK45" s="615"/>
      <c r="AL45" s="614"/>
      <c r="AM45" s="614"/>
      <c r="AN45" s="614"/>
      <c r="AO45" s="614"/>
      <c r="AP45" s="614"/>
      <c r="AQ45" s="616"/>
      <c r="AR45" s="615"/>
      <c r="AS45" s="614"/>
      <c r="AT45" s="614"/>
      <c r="AU45" s="614"/>
      <c r="AV45" s="614"/>
      <c r="AW45" s="614"/>
      <c r="AX45" s="616"/>
      <c r="AY45" s="615"/>
      <c r="AZ45" s="614"/>
      <c r="BA45" s="613"/>
      <c r="BB45" s="1733"/>
      <c r="BC45" s="1734"/>
      <c r="BD45" s="1752"/>
      <c r="BE45" s="1753"/>
      <c r="BF45" s="1758"/>
      <c r="BG45" s="1759"/>
      <c r="BH45" s="1759"/>
      <c r="BI45" s="1759"/>
      <c r="BJ45" s="1760"/>
    </row>
    <row r="46" spans="2:62" ht="20.25" customHeight="1">
      <c r="B46" s="1789"/>
      <c r="C46" s="1791"/>
      <c r="D46" s="1787"/>
      <c r="E46" s="633"/>
      <c r="F46" s="632">
        <f>C45</f>
        <v>0</v>
      </c>
      <c r="G46" s="633"/>
      <c r="H46" s="632">
        <f>I45</f>
        <v>0</v>
      </c>
      <c r="I46" s="1780"/>
      <c r="J46" s="1781"/>
      <c r="K46" s="1785"/>
      <c r="L46" s="1786"/>
      <c r="M46" s="1786"/>
      <c r="N46" s="1787"/>
      <c r="O46" s="1738"/>
      <c r="P46" s="1739"/>
      <c r="Q46" s="1739"/>
      <c r="R46" s="1739"/>
      <c r="S46" s="1740"/>
      <c r="T46" s="627" t="s">
        <v>1279</v>
      </c>
      <c r="U46" s="626"/>
      <c r="V46" s="625"/>
      <c r="W46" s="623" t="str">
        <f>IF(W45="","",VLOOKUP(W45,'シフト記号表（従来型・ユニット型共通）'!$C$6:$L$47,10,FALSE))</f>
        <v/>
      </c>
      <c r="X46" s="622" t="str">
        <f>IF(X45="","",VLOOKUP(X45,'シフト記号表（従来型・ユニット型共通）'!$C$6:$L$47,10,FALSE))</f>
        <v/>
      </c>
      <c r="Y46" s="622" t="str">
        <f>IF(Y45="","",VLOOKUP(Y45,'シフト記号表（従来型・ユニット型共通）'!$C$6:$L$47,10,FALSE))</f>
        <v/>
      </c>
      <c r="Z46" s="622" t="str">
        <f>IF(Z45="","",VLOOKUP(Z45,'シフト記号表（従来型・ユニット型共通）'!$C$6:$L$47,10,FALSE))</f>
        <v/>
      </c>
      <c r="AA46" s="622" t="str">
        <f>IF(AA45="","",VLOOKUP(AA45,'シフト記号表（従来型・ユニット型共通）'!$C$6:$L$47,10,FALSE))</f>
        <v/>
      </c>
      <c r="AB46" s="622" t="str">
        <f>IF(AB45="","",VLOOKUP(AB45,'シフト記号表（従来型・ユニット型共通）'!$C$6:$L$47,10,FALSE))</f>
        <v/>
      </c>
      <c r="AC46" s="624" t="str">
        <f>IF(AC45="","",VLOOKUP(AC45,'シフト記号表（従来型・ユニット型共通）'!$C$6:$L$47,10,FALSE))</f>
        <v/>
      </c>
      <c r="AD46" s="623" t="str">
        <f>IF(AD45="","",VLOOKUP(AD45,'シフト記号表（従来型・ユニット型共通）'!$C$6:$L$47,10,FALSE))</f>
        <v/>
      </c>
      <c r="AE46" s="622" t="str">
        <f>IF(AE45="","",VLOOKUP(AE45,'シフト記号表（従来型・ユニット型共通）'!$C$6:$L$47,10,FALSE))</f>
        <v/>
      </c>
      <c r="AF46" s="622" t="str">
        <f>IF(AF45="","",VLOOKUP(AF45,'シフト記号表（従来型・ユニット型共通）'!$C$6:$L$47,10,FALSE))</f>
        <v/>
      </c>
      <c r="AG46" s="622" t="str">
        <f>IF(AG45="","",VLOOKUP(AG45,'シフト記号表（従来型・ユニット型共通）'!$C$6:$L$47,10,FALSE))</f>
        <v/>
      </c>
      <c r="AH46" s="622" t="str">
        <f>IF(AH45="","",VLOOKUP(AH45,'シフト記号表（従来型・ユニット型共通）'!$C$6:$L$47,10,FALSE))</f>
        <v/>
      </c>
      <c r="AI46" s="622" t="str">
        <f>IF(AI45="","",VLOOKUP(AI45,'シフト記号表（従来型・ユニット型共通）'!$C$6:$L$47,10,FALSE))</f>
        <v/>
      </c>
      <c r="AJ46" s="624" t="str">
        <f>IF(AJ45="","",VLOOKUP(AJ45,'シフト記号表（従来型・ユニット型共通）'!$C$6:$L$47,10,FALSE))</f>
        <v/>
      </c>
      <c r="AK46" s="623" t="str">
        <f>IF(AK45="","",VLOOKUP(AK45,'シフト記号表（従来型・ユニット型共通）'!$C$6:$L$47,10,FALSE))</f>
        <v/>
      </c>
      <c r="AL46" s="622" t="str">
        <f>IF(AL45="","",VLOOKUP(AL45,'シフト記号表（従来型・ユニット型共通）'!$C$6:$L$47,10,FALSE))</f>
        <v/>
      </c>
      <c r="AM46" s="622" t="str">
        <f>IF(AM45="","",VLOOKUP(AM45,'シフト記号表（従来型・ユニット型共通）'!$C$6:$L$47,10,FALSE))</f>
        <v/>
      </c>
      <c r="AN46" s="622" t="str">
        <f>IF(AN45="","",VLOOKUP(AN45,'シフト記号表（従来型・ユニット型共通）'!$C$6:$L$47,10,FALSE))</f>
        <v/>
      </c>
      <c r="AO46" s="622" t="str">
        <f>IF(AO45="","",VLOOKUP(AO45,'シフト記号表（従来型・ユニット型共通）'!$C$6:$L$47,10,FALSE))</f>
        <v/>
      </c>
      <c r="AP46" s="622" t="str">
        <f>IF(AP45="","",VLOOKUP(AP45,'シフト記号表（従来型・ユニット型共通）'!$C$6:$L$47,10,FALSE))</f>
        <v/>
      </c>
      <c r="AQ46" s="624" t="str">
        <f>IF(AQ45="","",VLOOKUP(AQ45,'シフト記号表（従来型・ユニット型共通）'!$C$6:$L$47,10,FALSE))</f>
        <v/>
      </c>
      <c r="AR46" s="623" t="str">
        <f>IF(AR45="","",VLOOKUP(AR45,'シフト記号表（従来型・ユニット型共通）'!$C$6:$L$47,10,FALSE))</f>
        <v/>
      </c>
      <c r="AS46" s="622" t="str">
        <f>IF(AS45="","",VLOOKUP(AS45,'シフト記号表（従来型・ユニット型共通）'!$C$6:$L$47,10,FALSE))</f>
        <v/>
      </c>
      <c r="AT46" s="622" t="str">
        <f>IF(AT45="","",VLOOKUP(AT45,'シフト記号表（従来型・ユニット型共通）'!$C$6:$L$47,10,FALSE))</f>
        <v/>
      </c>
      <c r="AU46" s="622" t="str">
        <f>IF(AU45="","",VLOOKUP(AU45,'シフト記号表（従来型・ユニット型共通）'!$C$6:$L$47,10,FALSE))</f>
        <v/>
      </c>
      <c r="AV46" s="622" t="str">
        <f>IF(AV45="","",VLOOKUP(AV45,'シフト記号表（従来型・ユニット型共通）'!$C$6:$L$47,10,FALSE))</f>
        <v/>
      </c>
      <c r="AW46" s="622" t="str">
        <f>IF(AW45="","",VLOOKUP(AW45,'シフト記号表（従来型・ユニット型共通）'!$C$6:$L$47,10,FALSE))</f>
        <v/>
      </c>
      <c r="AX46" s="624" t="str">
        <f>IF(AX45="","",VLOOKUP(AX45,'シフト記号表（従来型・ユニット型共通）'!$C$6:$L$47,10,FALSE))</f>
        <v/>
      </c>
      <c r="AY46" s="623" t="str">
        <f>IF(AY45="","",VLOOKUP(AY45,'シフト記号表（従来型・ユニット型共通）'!$C$6:$L$47,10,FALSE))</f>
        <v/>
      </c>
      <c r="AZ46" s="622" t="str">
        <f>IF(AZ45="","",VLOOKUP(AZ45,'シフト記号表（従来型・ユニット型共通）'!$C$6:$L$47,10,FALSE))</f>
        <v/>
      </c>
      <c r="BA46" s="622" t="str">
        <f>IF(BA45="","",VLOOKUP(BA45,'シフト記号表（従来型・ユニット型共通）'!$C$6:$L$47,10,FALSE))</f>
        <v/>
      </c>
      <c r="BB46" s="1710">
        <f>IF($BE$3="４週",SUM(W46:AX46),IF($BE$3="暦月",SUM(W46:BA46),""))</f>
        <v>0</v>
      </c>
      <c r="BC46" s="1711"/>
      <c r="BD46" s="1751">
        <f>IF($BE$3="４週",BB46/4,IF($BE$3="暦月",(BB46/($BE$8/7)),""))</f>
        <v>0</v>
      </c>
      <c r="BE46" s="1711"/>
      <c r="BF46" s="1748"/>
      <c r="BG46" s="1749"/>
      <c r="BH46" s="1749"/>
      <c r="BI46" s="1749"/>
      <c r="BJ46" s="1750"/>
    </row>
    <row r="47" spans="2:62" ht="20.25" customHeight="1">
      <c r="B47" s="1788">
        <f>B45+1</f>
        <v>16</v>
      </c>
      <c r="C47" s="1792"/>
      <c r="D47" s="1793"/>
      <c r="E47" s="633"/>
      <c r="F47" s="632"/>
      <c r="G47" s="633"/>
      <c r="H47" s="632"/>
      <c r="I47" s="1794"/>
      <c r="J47" s="1795"/>
      <c r="K47" s="1796"/>
      <c r="L47" s="1797"/>
      <c r="M47" s="1797"/>
      <c r="N47" s="1793"/>
      <c r="O47" s="1738"/>
      <c r="P47" s="1739"/>
      <c r="Q47" s="1739"/>
      <c r="R47" s="1739"/>
      <c r="S47" s="1740"/>
      <c r="T47" s="631" t="s">
        <v>1280</v>
      </c>
      <c r="V47" s="630"/>
      <c r="W47" s="615"/>
      <c r="X47" s="614"/>
      <c r="Y47" s="614"/>
      <c r="Z47" s="614"/>
      <c r="AA47" s="614"/>
      <c r="AB47" s="614"/>
      <c r="AC47" s="616"/>
      <c r="AD47" s="615"/>
      <c r="AE47" s="614"/>
      <c r="AF47" s="614"/>
      <c r="AG47" s="614"/>
      <c r="AH47" s="614"/>
      <c r="AI47" s="614"/>
      <c r="AJ47" s="616"/>
      <c r="AK47" s="615"/>
      <c r="AL47" s="614"/>
      <c r="AM47" s="614"/>
      <c r="AN47" s="614"/>
      <c r="AO47" s="614"/>
      <c r="AP47" s="614"/>
      <c r="AQ47" s="616"/>
      <c r="AR47" s="615"/>
      <c r="AS47" s="614"/>
      <c r="AT47" s="614"/>
      <c r="AU47" s="614"/>
      <c r="AV47" s="614"/>
      <c r="AW47" s="614"/>
      <c r="AX47" s="616"/>
      <c r="AY47" s="615"/>
      <c r="AZ47" s="614"/>
      <c r="BA47" s="613"/>
      <c r="BB47" s="1733"/>
      <c r="BC47" s="1734"/>
      <c r="BD47" s="1752"/>
      <c r="BE47" s="1753"/>
      <c r="BF47" s="1758"/>
      <c r="BG47" s="1759"/>
      <c r="BH47" s="1759"/>
      <c r="BI47" s="1759"/>
      <c r="BJ47" s="1760"/>
    </row>
    <row r="48" spans="2:62" ht="20.25" customHeight="1">
      <c r="B48" s="1789"/>
      <c r="C48" s="1791"/>
      <c r="D48" s="1787"/>
      <c r="E48" s="633"/>
      <c r="F48" s="632">
        <f>C47</f>
        <v>0</v>
      </c>
      <c r="G48" s="633"/>
      <c r="H48" s="632">
        <f>I47</f>
        <v>0</v>
      </c>
      <c r="I48" s="1780"/>
      <c r="J48" s="1781"/>
      <c r="K48" s="1785"/>
      <c r="L48" s="1786"/>
      <c r="M48" s="1786"/>
      <c r="N48" s="1787"/>
      <c r="O48" s="1738"/>
      <c r="P48" s="1739"/>
      <c r="Q48" s="1739"/>
      <c r="R48" s="1739"/>
      <c r="S48" s="1740"/>
      <c r="T48" s="627" t="s">
        <v>1279</v>
      </c>
      <c r="U48" s="626"/>
      <c r="V48" s="625"/>
      <c r="W48" s="623" t="str">
        <f>IF(W47="","",VLOOKUP(W47,'シフト記号表（従来型・ユニット型共通）'!$C$6:$L$47,10,FALSE))</f>
        <v/>
      </c>
      <c r="X48" s="622" t="str">
        <f>IF(X47="","",VLOOKUP(X47,'シフト記号表（従来型・ユニット型共通）'!$C$6:$L$47,10,FALSE))</f>
        <v/>
      </c>
      <c r="Y48" s="622" t="str">
        <f>IF(Y47="","",VLOOKUP(Y47,'シフト記号表（従来型・ユニット型共通）'!$C$6:$L$47,10,FALSE))</f>
        <v/>
      </c>
      <c r="Z48" s="622" t="str">
        <f>IF(Z47="","",VLOOKUP(Z47,'シフト記号表（従来型・ユニット型共通）'!$C$6:$L$47,10,FALSE))</f>
        <v/>
      </c>
      <c r="AA48" s="622" t="str">
        <f>IF(AA47="","",VLOOKUP(AA47,'シフト記号表（従来型・ユニット型共通）'!$C$6:$L$47,10,FALSE))</f>
        <v/>
      </c>
      <c r="AB48" s="622" t="str">
        <f>IF(AB47="","",VLOOKUP(AB47,'シフト記号表（従来型・ユニット型共通）'!$C$6:$L$47,10,FALSE))</f>
        <v/>
      </c>
      <c r="AC48" s="624" t="str">
        <f>IF(AC47="","",VLOOKUP(AC47,'シフト記号表（従来型・ユニット型共通）'!$C$6:$L$47,10,FALSE))</f>
        <v/>
      </c>
      <c r="AD48" s="623" t="str">
        <f>IF(AD47="","",VLOOKUP(AD47,'シフト記号表（従来型・ユニット型共通）'!$C$6:$L$47,10,FALSE))</f>
        <v/>
      </c>
      <c r="AE48" s="622" t="str">
        <f>IF(AE47="","",VLOOKUP(AE47,'シフト記号表（従来型・ユニット型共通）'!$C$6:$L$47,10,FALSE))</f>
        <v/>
      </c>
      <c r="AF48" s="622" t="str">
        <f>IF(AF47="","",VLOOKUP(AF47,'シフト記号表（従来型・ユニット型共通）'!$C$6:$L$47,10,FALSE))</f>
        <v/>
      </c>
      <c r="AG48" s="622" t="str">
        <f>IF(AG47="","",VLOOKUP(AG47,'シフト記号表（従来型・ユニット型共通）'!$C$6:$L$47,10,FALSE))</f>
        <v/>
      </c>
      <c r="AH48" s="622" t="str">
        <f>IF(AH47="","",VLOOKUP(AH47,'シフト記号表（従来型・ユニット型共通）'!$C$6:$L$47,10,FALSE))</f>
        <v/>
      </c>
      <c r="AI48" s="622" t="str">
        <f>IF(AI47="","",VLOOKUP(AI47,'シフト記号表（従来型・ユニット型共通）'!$C$6:$L$47,10,FALSE))</f>
        <v/>
      </c>
      <c r="AJ48" s="624" t="str">
        <f>IF(AJ47="","",VLOOKUP(AJ47,'シフト記号表（従来型・ユニット型共通）'!$C$6:$L$47,10,FALSE))</f>
        <v/>
      </c>
      <c r="AK48" s="623" t="str">
        <f>IF(AK47="","",VLOOKUP(AK47,'シフト記号表（従来型・ユニット型共通）'!$C$6:$L$47,10,FALSE))</f>
        <v/>
      </c>
      <c r="AL48" s="622" t="str">
        <f>IF(AL47="","",VLOOKUP(AL47,'シフト記号表（従来型・ユニット型共通）'!$C$6:$L$47,10,FALSE))</f>
        <v/>
      </c>
      <c r="AM48" s="622" t="str">
        <f>IF(AM47="","",VLOOKUP(AM47,'シフト記号表（従来型・ユニット型共通）'!$C$6:$L$47,10,FALSE))</f>
        <v/>
      </c>
      <c r="AN48" s="622" t="str">
        <f>IF(AN47="","",VLOOKUP(AN47,'シフト記号表（従来型・ユニット型共通）'!$C$6:$L$47,10,FALSE))</f>
        <v/>
      </c>
      <c r="AO48" s="622" t="str">
        <f>IF(AO47="","",VLOOKUP(AO47,'シフト記号表（従来型・ユニット型共通）'!$C$6:$L$47,10,FALSE))</f>
        <v/>
      </c>
      <c r="AP48" s="622" t="str">
        <f>IF(AP47="","",VLOOKUP(AP47,'シフト記号表（従来型・ユニット型共通）'!$C$6:$L$47,10,FALSE))</f>
        <v/>
      </c>
      <c r="AQ48" s="624" t="str">
        <f>IF(AQ47="","",VLOOKUP(AQ47,'シフト記号表（従来型・ユニット型共通）'!$C$6:$L$47,10,FALSE))</f>
        <v/>
      </c>
      <c r="AR48" s="623" t="str">
        <f>IF(AR47="","",VLOOKUP(AR47,'シフト記号表（従来型・ユニット型共通）'!$C$6:$L$47,10,FALSE))</f>
        <v/>
      </c>
      <c r="AS48" s="622" t="str">
        <f>IF(AS47="","",VLOOKUP(AS47,'シフト記号表（従来型・ユニット型共通）'!$C$6:$L$47,10,FALSE))</f>
        <v/>
      </c>
      <c r="AT48" s="622" t="str">
        <f>IF(AT47="","",VLOOKUP(AT47,'シフト記号表（従来型・ユニット型共通）'!$C$6:$L$47,10,FALSE))</f>
        <v/>
      </c>
      <c r="AU48" s="622" t="str">
        <f>IF(AU47="","",VLOOKUP(AU47,'シフト記号表（従来型・ユニット型共通）'!$C$6:$L$47,10,FALSE))</f>
        <v/>
      </c>
      <c r="AV48" s="622" t="str">
        <f>IF(AV47="","",VLOOKUP(AV47,'シフト記号表（従来型・ユニット型共通）'!$C$6:$L$47,10,FALSE))</f>
        <v/>
      </c>
      <c r="AW48" s="622" t="str">
        <f>IF(AW47="","",VLOOKUP(AW47,'シフト記号表（従来型・ユニット型共通）'!$C$6:$L$47,10,FALSE))</f>
        <v/>
      </c>
      <c r="AX48" s="624" t="str">
        <f>IF(AX47="","",VLOOKUP(AX47,'シフト記号表（従来型・ユニット型共通）'!$C$6:$L$47,10,FALSE))</f>
        <v/>
      </c>
      <c r="AY48" s="623" t="str">
        <f>IF(AY47="","",VLOOKUP(AY47,'シフト記号表（従来型・ユニット型共通）'!$C$6:$L$47,10,FALSE))</f>
        <v/>
      </c>
      <c r="AZ48" s="622" t="str">
        <f>IF(AZ47="","",VLOOKUP(AZ47,'シフト記号表（従来型・ユニット型共通）'!$C$6:$L$47,10,FALSE))</f>
        <v/>
      </c>
      <c r="BA48" s="622" t="str">
        <f>IF(BA47="","",VLOOKUP(BA47,'シフト記号表（従来型・ユニット型共通）'!$C$6:$L$47,10,FALSE))</f>
        <v/>
      </c>
      <c r="BB48" s="1710">
        <f>IF($BE$3="４週",SUM(W48:AX48),IF($BE$3="暦月",SUM(W48:BA48),""))</f>
        <v>0</v>
      </c>
      <c r="BC48" s="1711"/>
      <c r="BD48" s="1751">
        <f>IF($BE$3="４週",BB48/4,IF($BE$3="暦月",(BB48/($BE$8/7)),""))</f>
        <v>0</v>
      </c>
      <c r="BE48" s="1711"/>
      <c r="BF48" s="1748"/>
      <c r="BG48" s="1749"/>
      <c r="BH48" s="1749"/>
      <c r="BI48" s="1749"/>
      <c r="BJ48" s="1750"/>
    </row>
    <row r="49" spans="2:62" ht="20.25" customHeight="1">
      <c r="B49" s="1788">
        <f>B47+1</f>
        <v>17</v>
      </c>
      <c r="C49" s="1792"/>
      <c r="D49" s="1793"/>
      <c r="E49" s="633"/>
      <c r="F49" s="632"/>
      <c r="G49" s="633"/>
      <c r="H49" s="632"/>
      <c r="I49" s="1794"/>
      <c r="J49" s="1795"/>
      <c r="K49" s="1796"/>
      <c r="L49" s="1797"/>
      <c r="M49" s="1797"/>
      <c r="N49" s="1793"/>
      <c r="O49" s="1738"/>
      <c r="P49" s="1739"/>
      <c r="Q49" s="1739"/>
      <c r="R49" s="1739"/>
      <c r="S49" s="1740"/>
      <c r="T49" s="631" t="s">
        <v>1280</v>
      </c>
      <c r="V49" s="630"/>
      <c r="W49" s="615"/>
      <c r="X49" s="614"/>
      <c r="Y49" s="614"/>
      <c r="Z49" s="614"/>
      <c r="AA49" s="614"/>
      <c r="AB49" s="614"/>
      <c r="AC49" s="616"/>
      <c r="AD49" s="615"/>
      <c r="AE49" s="614"/>
      <c r="AF49" s="614"/>
      <c r="AG49" s="614"/>
      <c r="AH49" s="614"/>
      <c r="AI49" s="614"/>
      <c r="AJ49" s="616"/>
      <c r="AK49" s="615"/>
      <c r="AL49" s="614"/>
      <c r="AM49" s="614"/>
      <c r="AN49" s="614"/>
      <c r="AO49" s="614"/>
      <c r="AP49" s="614"/>
      <c r="AQ49" s="616"/>
      <c r="AR49" s="615"/>
      <c r="AS49" s="614"/>
      <c r="AT49" s="614"/>
      <c r="AU49" s="614"/>
      <c r="AV49" s="614"/>
      <c r="AW49" s="614"/>
      <c r="AX49" s="616"/>
      <c r="AY49" s="615"/>
      <c r="AZ49" s="614"/>
      <c r="BA49" s="613"/>
      <c r="BB49" s="1733"/>
      <c r="BC49" s="1734"/>
      <c r="BD49" s="1752"/>
      <c r="BE49" s="1753"/>
      <c r="BF49" s="1758"/>
      <c r="BG49" s="1759"/>
      <c r="BH49" s="1759"/>
      <c r="BI49" s="1759"/>
      <c r="BJ49" s="1760"/>
    </row>
    <row r="50" spans="2:62" ht="20.25" customHeight="1">
      <c r="B50" s="1789"/>
      <c r="C50" s="1791"/>
      <c r="D50" s="1787"/>
      <c r="E50" s="633"/>
      <c r="F50" s="632">
        <f>C49</f>
        <v>0</v>
      </c>
      <c r="G50" s="633"/>
      <c r="H50" s="632">
        <f>I49</f>
        <v>0</v>
      </c>
      <c r="I50" s="1780"/>
      <c r="J50" s="1781"/>
      <c r="K50" s="1785"/>
      <c r="L50" s="1786"/>
      <c r="M50" s="1786"/>
      <c r="N50" s="1787"/>
      <c r="O50" s="1738"/>
      <c r="P50" s="1739"/>
      <c r="Q50" s="1739"/>
      <c r="R50" s="1739"/>
      <c r="S50" s="1740"/>
      <c r="T50" s="627" t="s">
        <v>1279</v>
      </c>
      <c r="U50" s="626"/>
      <c r="V50" s="625"/>
      <c r="W50" s="623" t="str">
        <f>IF(W49="","",VLOOKUP(W49,'シフト記号表（従来型・ユニット型共通）'!$C$6:$L$47,10,FALSE))</f>
        <v/>
      </c>
      <c r="X50" s="622" t="str">
        <f>IF(X49="","",VLOOKUP(X49,'シフト記号表（従来型・ユニット型共通）'!$C$6:$L$47,10,FALSE))</f>
        <v/>
      </c>
      <c r="Y50" s="622" t="str">
        <f>IF(Y49="","",VLOOKUP(Y49,'シフト記号表（従来型・ユニット型共通）'!$C$6:$L$47,10,FALSE))</f>
        <v/>
      </c>
      <c r="Z50" s="622" t="str">
        <f>IF(Z49="","",VLOOKUP(Z49,'シフト記号表（従来型・ユニット型共通）'!$C$6:$L$47,10,FALSE))</f>
        <v/>
      </c>
      <c r="AA50" s="622" t="str">
        <f>IF(AA49="","",VLOOKUP(AA49,'シフト記号表（従来型・ユニット型共通）'!$C$6:$L$47,10,FALSE))</f>
        <v/>
      </c>
      <c r="AB50" s="622" t="str">
        <f>IF(AB49="","",VLOOKUP(AB49,'シフト記号表（従来型・ユニット型共通）'!$C$6:$L$47,10,FALSE))</f>
        <v/>
      </c>
      <c r="AC50" s="624" t="str">
        <f>IF(AC49="","",VLOOKUP(AC49,'シフト記号表（従来型・ユニット型共通）'!$C$6:$L$47,10,FALSE))</f>
        <v/>
      </c>
      <c r="AD50" s="623" t="str">
        <f>IF(AD49="","",VLOOKUP(AD49,'シフト記号表（従来型・ユニット型共通）'!$C$6:$L$47,10,FALSE))</f>
        <v/>
      </c>
      <c r="AE50" s="622" t="str">
        <f>IF(AE49="","",VLOOKUP(AE49,'シフト記号表（従来型・ユニット型共通）'!$C$6:$L$47,10,FALSE))</f>
        <v/>
      </c>
      <c r="AF50" s="622" t="str">
        <f>IF(AF49="","",VLOOKUP(AF49,'シフト記号表（従来型・ユニット型共通）'!$C$6:$L$47,10,FALSE))</f>
        <v/>
      </c>
      <c r="AG50" s="622" t="str">
        <f>IF(AG49="","",VLOOKUP(AG49,'シフト記号表（従来型・ユニット型共通）'!$C$6:$L$47,10,FALSE))</f>
        <v/>
      </c>
      <c r="AH50" s="622" t="str">
        <f>IF(AH49="","",VLOOKUP(AH49,'シフト記号表（従来型・ユニット型共通）'!$C$6:$L$47,10,FALSE))</f>
        <v/>
      </c>
      <c r="AI50" s="622" t="str">
        <f>IF(AI49="","",VLOOKUP(AI49,'シフト記号表（従来型・ユニット型共通）'!$C$6:$L$47,10,FALSE))</f>
        <v/>
      </c>
      <c r="AJ50" s="624" t="str">
        <f>IF(AJ49="","",VLOOKUP(AJ49,'シフト記号表（従来型・ユニット型共通）'!$C$6:$L$47,10,FALSE))</f>
        <v/>
      </c>
      <c r="AK50" s="623" t="str">
        <f>IF(AK49="","",VLOOKUP(AK49,'シフト記号表（従来型・ユニット型共通）'!$C$6:$L$47,10,FALSE))</f>
        <v/>
      </c>
      <c r="AL50" s="622" t="str">
        <f>IF(AL49="","",VLOOKUP(AL49,'シフト記号表（従来型・ユニット型共通）'!$C$6:$L$47,10,FALSE))</f>
        <v/>
      </c>
      <c r="AM50" s="622" t="str">
        <f>IF(AM49="","",VLOOKUP(AM49,'シフト記号表（従来型・ユニット型共通）'!$C$6:$L$47,10,FALSE))</f>
        <v/>
      </c>
      <c r="AN50" s="622" t="str">
        <f>IF(AN49="","",VLOOKUP(AN49,'シフト記号表（従来型・ユニット型共通）'!$C$6:$L$47,10,FALSE))</f>
        <v/>
      </c>
      <c r="AO50" s="622" t="str">
        <f>IF(AO49="","",VLOOKUP(AO49,'シフト記号表（従来型・ユニット型共通）'!$C$6:$L$47,10,FALSE))</f>
        <v/>
      </c>
      <c r="AP50" s="622" t="str">
        <f>IF(AP49="","",VLOOKUP(AP49,'シフト記号表（従来型・ユニット型共通）'!$C$6:$L$47,10,FALSE))</f>
        <v/>
      </c>
      <c r="AQ50" s="624" t="str">
        <f>IF(AQ49="","",VLOOKUP(AQ49,'シフト記号表（従来型・ユニット型共通）'!$C$6:$L$47,10,FALSE))</f>
        <v/>
      </c>
      <c r="AR50" s="623" t="str">
        <f>IF(AR49="","",VLOOKUP(AR49,'シフト記号表（従来型・ユニット型共通）'!$C$6:$L$47,10,FALSE))</f>
        <v/>
      </c>
      <c r="AS50" s="622" t="str">
        <f>IF(AS49="","",VLOOKUP(AS49,'シフト記号表（従来型・ユニット型共通）'!$C$6:$L$47,10,FALSE))</f>
        <v/>
      </c>
      <c r="AT50" s="622" t="str">
        <f>IF(AT49="","",VLOOKUP(AT49,'シフト記号表（従来型・ユニット型共通）'!$C$6:$L$47,10,FALSE))</f>
        <v/>
      </c>
      <c r="AU50" s="622" t="str">
        <f>IF(AU49="","",VLOOKUP(AU49,'シフト記号表（従来型・ユニット型共通）'!$C$6:$L$47,10,FALSE))</f>
        <v/>
      </c>
      <c r="AV50" s="622" t="str">
        <f>IF(AV49="","",VLOOKUP(AV49,'シフト記号表（従来型・ユニット型共通）'!$C$6:$L$47,10,FALSE))</f>
        <v/>
      </c>
      <c r="AW50" s="622" t="str">
        <f>IF(AW49="","",VLOOKUP(AW49,'シフト記号表（従来型・ユニット型共通）'!$C$6:$L$47,10,FALSE))</f>
        <v/>
      </c>
      <c r="AX50" s="624" t="str">
        <f>IF(AX49="","",VLOOKUP(AX49,'シフト記号表（従来型・ユニット型共通）'!$C$6:$L$47,10,FALSE))</f>
        <v/>
      </c>
      <c r="AY50" s="623" t="str">
        <f>IF(AY49="","",VLOOKUP(AY49,'シフト記号表（従来型・ユニット型共通）'!$C$6:$L$47,10,FALSE))</f>
        <v/>
      </c>
      <c r="AZ50" s="622" t="str">
        <f>IF(AZ49="","",VLOOKUP(AZ49,'シフト記号表（従来型・ユニット型共通）'!$C$6:$L$47,10,FALSE))</f>
        <v/>
      </c>
      <c r="BA50" s="622" t="str">
        <f>IF(BA49="","",VLOOKUP(BA49,'シフト記号表（従来型・ユニット型共通）'!$C$6:$L$47,10,FALSE))</f>
        <v/>
      </c>
      <c r="BB50" s="1710">
        <f>IF($BE$3="４週",SUM(W50:AX50),IF($BE$3="暦月",SUM(W50:BA50),""))</f>
        <v>0</v>
      </c>
      <c r="BC50" s="1711"/>
      <c r="BD50" s="1751">
        <f>IF($BE$3="４週",BB50/4,IF($BE$3="暦月",(BB50/($BE$8/7)),""))</f>
        <v>0</v>
      </c>
      <c r="BE50" s="1711"/>
      <c r="BF50" s="1748"/>
      <c r="BG50" s="1749"/>
      <c r="BH50" s="1749"/>
      <c r="BI50" s="1749"/>
      <c r="BJ50" s="1750"/>
    </row>
    <row r="51" spans="2:62" ht="20.25" customHeight="1">
      <c r="B51" s="1788">
        <f>B49+1</f>
        <v>18</v>
      </c>
      <c r="C51" s="1792"/>
      <c r="D51" s="1793"/>
      <c r="E51" s="633"/>
      <c r="F51" s="632"/>
      <c r="G51" s="633"/>
      <c r="H51" s="632"/>
      <c r="I51" s="1794"/>
      <c r="J51" s="1795"/>
      <c r="K51" s="1796"/>
      <c r="L51" s="1797"/>
      <c r="M51" s="1797"/>
      <c r="N51" s="1793"/>
      <c r="O51" s="1738"/>
      <c r="P51" s="1739"/>
      <c r="Q51" s="1739"/>
      <c r="R51" s="1739"/>
      <c r="S51" s="1740"/>
      <c r="T51" s="631" t="s">
        <v>1280</v>
      </c>
      <c r="V51" s="630"/>
      <c r="W51" s="615"/>
      <c r="X51" s="614"/>
      <c r="Y51" s="614"/>
      <c r="Z51" s="614"/>
      <c r="AA51" s="614"/>
      <c r="AB51" s="614"/>
      <c r="AC51" s="616"/>
      <c r="AD51" s="615"/>
      <c r="AE51" s="614"/>
      <c r="AF51" s="614"/>
      <c r="AG51" s="614"/>
      <c r="AH51" s="614"/>
      <c r="AI51" s="614"/>
      <c r="AJ51" s="616"/>
      <c r="AK51" s="615"/>
      <c r="AL51" s="614"/>
      <c r="AM51" s="614"/>
      <c r="AN51" s="614"/>
      <c r="AO51" s="614"/>
      <c r="AP51" s="614"/>
      <c r="AQ51" s="616"/>
      <c r="AR51" s="615"/>
      <c r="AS51" s="614"/>
      <c r="AT51" s="614"/>
      <c r="AU51" s="614"/>
      <c r="AV51" s="614"/>
      <c r="AW51" s="614"/>
      <c r="AX51" s="616"/>
      <c r="AY51" s="615"/>
      <c r="AZ51" s="614"/>
      <c r="BA51" s="613"/>
      <c r="BB51" s="1733"/>
      <c r="BC51" s="1734"/>
      <c r="BD51" s="1752"/>
      <c r="BE51" s="1753"/>
      <c r="BF51" s="1758"/>
      <c r="BG51" s="1759"/>
      <c r="BH51" s="1759"/>
      <c r="BI51" s="1759"/>
      <c r="BJ51" s="1760"/>
    </row>
    <row r="52" spans="2:62" ht="20.25" customHeight="1">
      <c r="B52" s="1789"/>
      <c r="C52" s="1791"/>
      <c r="D52" s="1787"/>
      <c r="E52" s="633"/>
      <c r="F52" s="632">
        <f>C51</f>
        <v>0</v>
      </c>
      <c r="G52" s="633"/>
      <c r="H52" s="632">
        <f>I51</f>
        <v>0</v>
      </c>
      <c r="I52" s="1780"/>
      <c r="J52" s="1781"/>
      <c r="K52" s="1785"/>
      <c r="L52" s="1786"/>
      <c r="M52" s="1786"/>
      <c r="N52" s="1787"/>
      <c r="O52" s="1738"/>
      <c r="P52" s="1739"/>
      <c r="Q52" s="1739"/>
      <c r="R52" s="1739"/>
      <c r="S52" s="1740"/>
      <c r="T52" s="627" t="s">
        <v>1279</v>
      </c>
      <c r="U52" s="626"/>
      <c r="V52" s="625"/>
      <c r="W52" s="623" t="str">
        <f>IF(W51="","",VLOOKUP(W51,'シフト記号表（従来型・ユニット型共通）'!$C$6:$L$47,10,FALSE))</f>
        <v/>
      </c>
      <c r="X52" s="622" t="str">
        <f>IF(X51="","",VLOOKUP(X51,'シフト記号表（従来型・ユニット型共通）'!$C$6:$L$47,10,FALSE))</f>
        <v/>
      </c>
      <c r="Y52" s="622" t="str">
        <f>IF(Y51="","",VLOOKUP(Y51,'シフト記号表（従来型・ユニット型共通）'!$C$6:$L$47,10,FALSE))</f>
        <v/>
      </c>
      <c r="Z52" s="622" t="str">
        <f>IF(Z51="","",VLOOKUP(Z51,'シフト記号表（従来型・ユニット型共通）'!$C$6:$L$47,10,FALSE))</f>
        <v/>
      </c>
      <c r="AA52" s="622" t="str">
        <f>IF(AA51="","",VLOOKUP(AA51,'シフト記号表（従来型・ユニット型共通）'!$C$6:$L$47,10,FALSE))</f>
        <v/>
      </c>
      <c r="AB52" s="622" t="str">
        <f>IF(AB51="","",VLOOKUP(AB51,'シフト記号表（従来型・ユニット型共通）'!$C$6:$L$47,10,FALSE))</f>
        <v/>
      </c>
      <c r="AC52" s="624" t="str">
        <f>IF(AC51="","",VLOOKUP(AC51,'シフト記号表（従来型・ユニット型共通）'!$C$6:$L$47,10,FALSE))</f>
        <v/>
      </c>
      <c r="AD52" s="623" t="str">
        <f>IF(AD51="","",VLOOKUP(AD51,'シフト記号表（従来型・ユニット型共通）'!$C$6:$L$47,10,FALSE))</f>
        <v/>
      </c>
      <c r="AE52" s="622" t="str">
        <f>IF(AE51="","",VLOOKUP(AE51,'シフト記号表（従来型・ユニット型共通）'!$C$6:$L$47,10,FALSE))</f>
        <v/>
      </c>
      <c r="AF52" s="622" t="str">
        <f>IF(AF51="","",VLOOKUP(AF51,'シフト記号表（従来型・ユニット型共通）'!$C$6:$L$47,10,FALSE))</f>
        <v/>
      </c>
      <c r="AG52" s="622" t="str">
        <f>IF(AG51="","",VLOOKUP(AG51,'シフト記号表（従来型・ユニット型共通）'!$C$6:$L$47,10,FALSE))</f>
        <v/>
      </c>
      <c r="AH52" s="622" t="str">
        <f>IF(AH51="","",VLOOKUP(AH51,'シフト記号表（従来型・ユニット型共通）'!$C$6:$L$47,10,FALSE))</f>
        <v/>
      </c>
      <c r="AI52" s="622" t="str">
        <f>IF(AI51="","",VLOOKUP(AI51,'シフト記号表（従来型・ユニット型共通）'!$C$6:$L$47,10,FALSE))</f>
        <v/>
      </c>
      <c r="AJ52" s="624" t="str">
        <f>IF(AJ51="","",VLOOKUP(AJ51,'シフト記号表（従来型・ユニット型共通）'!$C$6:$L$47,10,FALSE))</f>
        <v/>
      </c>
      <c r="AK52" s="623" t="str">
        <f>IF(AK51="","",VLOOKUP(AK51,'シフト記号表（従来型・ユニット型共通）'!$C$6:$L$47,10,FALSE))</f>
        <v/>
      </c>
      <c r="AL52" s="622" t="str">
        <f>IF(AL51="","",VLOOKUP(AL51,'シフト記号表（従来型・ユニット型共通）'!$C$6:$L$47,10,FALSE))</f>
        <v/>
      </c>
      <c r="AM52" s="622" t="str">
        <f>IF(AM51="","",VLOOKUP(AM51,'シフト記号表（従来型・ユニット型共通）'!$C$6:$L$47,10,FALSE))</f>
        <v/>
      </c>
      <c r="AN52" s="622" t="str">
        <f>IF(AN51="","",VLOOKUP(AN51,'シフト記号表（従来型・ユニット型共通）'!$C$6:$L$47,10,FALSE))</f>
        <v/>
      </c>
      <c r="AO52" s="622" t="str">
        <f>IF(AO51="","",VLOOKUP(AO51,'シフト記号表（従来型・ユニット型共通）'!$C$6:$L$47,10,FALSE))</f>
        <v/>
      </c>
      <c r="AP52" s="622" t="str">
        <f>IF(AP51="","",VLOOKUP(AP51,'シフト記号表（従来型・ユニット型共通）'!$C$6:$L$47,10,FALSE))</f>
        <v/>
      </c>
      <c r="AQ52" s="624" t="str">
        <f>IF(AQ51="","",VLOOKUP(AQ51,'シフト記号表（従来型・ユニット型共通）'!$C$6:$L$47,10,FALSE))</f>
        <v/>
      </c>
      <c r="AR52" s="623" t="str">
        <f>IF(AR51="","",VLOOKUP(AR51,'シフト記号表（従来型・ユニット型共通）'!$C$6:$L$47,10,FALSE))</f>
        <v/>
      </c>
      <c r="AS52" s="622" t="str">
        <f>IF(AS51="","",VLOOKUP(AS51,'シフト記号表（従来型・ユニット型共通）'!$C$6:$L$47,10,FALSE))</f>
        <v/>
      </c>
      <c r="AT52" s="622" t="str">
        <f>IF(AT51="","",VLOOKUP(AT51,'シフト記号表（従来型・ユニット型共通）'!$C$6:$L$47,10,FALSE))</f>
        <v/>
      </c>
      <c r="AU52" s="622" t="str">
        <f>IF(AU51="","",VLOOKUP(AU51,'シフト記号表（従来型・ユニット型共通）'!$C$6:$L$47,10,FALSE))</f>
        <v/>
      </c>
      <c r="AV52" s="622" t="str">
        <f>IF(AV51="","",VLOOKUP(AV51,'シフト記号表（従来型・ユニット型共通）'!$C$6:$L$47,10,FALSE))</f>
        <v/>
      </c>
      <c r="AW52" s="622" t="str">
        <f>IF(AW51="","",VLOOKUP(AW51,'シフト記号表（従来型・ユニット型共通）'!$C$6:$L$47,10,FALSE))</f>
        <v/>
      </c>
      <c r="AX52" s="624" t="str">
        <f>IF(AX51="","",VLOOKUP(AX51,'シフト記号表（従来型・ユニット型共通）'!$C$6:$L$47,10,FALSE))</f>
        <v/>
      </c>
      <c r="AY52" s="623" t="str">
        <f>IF(AY51="","",VLOOKUP(AY51,'シフト記号表（従来型・ユニット型共通）'!$C$6:$L$47,10,FALSE))</f>
        <v/>
      </c>
      <c r="AZ52" s="622" t="str">
        <f>IF(AZ51="","",VLOOKUP(AZ51,'シフト記号表（従来型・ユニット型共通）'!$C$6:$L$47,10,FALSE))</f>
        <v/>
      </c>
      <c r="BA52" s="622" t="str">
        <f>IF(BA51="","",VLOOKUP(BA51,'シフト記号表（従来型・ユニット型共通）'!$C$6:$L$47,10,FALSE))</f>
        <v/>
      </c>
      <c r="BB52" s="1710">
        <f>IF($BE$3="４週",SUM(W52:AX52),IF($BE$3="暦月",SUM(W52:BA52),""))</f>
        <v>0</v>
      </c>
      <c r="BC52" s="1711"/>
      <c r="BD52" s="1751">
        <f>IF($BE$3="４週",BB52/4,IF($BE$3="暦月",(BB52/($BE$8/7)),""))</f>
        <v>0</v>
      </c>
      <c r="BE52" s="1711"/>
      <c r="BF52" s="1748"/>
      <c r="BG52" s="1749"/>
      <c r="BH52" s="1749"/>
      <c r="BI52" s="1749"/>
      <c r="BJ52" s="1750"/>
    </row>
    <row r="53" spans="2:62" ht="20.25" customHeight="1">
      <c r="B53" s="1788">
        <f>B51+1</f>
        <v>19</v>
      </c>
      <c r="C53" s="1792"/>
      <c r="D53" s="1793"/>
      <c r="E53" s="621"/>
      <c r="F53" s="620"/>
      <c r="G53" s="621"/>
      <c r="H53" s="620"/>
      <c r="I53" s="1794"/>
      <c r="J53" s="1795"/>
      <c r="K53" s="1796"/>
      <c r="L53" s="1797"/>
      <c r="M53" s="1797"/>
      <c r="N53" s="1793"/>
      <c r="O53" s="1738"/>
      <c r="P53" s="1739"/>
      <c r="Q53" s="1739"/>
      <c r="R53" s="1739"/>
      <c r="S53" s="1740"/>
      <c r="T53" s="619" t="s">
        <v>1280</v>
      </c>
      <c r="U53" s="618"/>
      <c r="V53" s="617"/>
      <c r="W53" s="615"/>
      <c r="X53" s="614"/>
      <c r="Y53" s="614"/>
      <c r="Z53" s="614"/>
      <c r="AA53" s="614"/>
      <c r="AB53" s="614"/>
      <c r="AC53" s="616"/>
      <c r="AD53" s="615"/>
      <c r="AE53" s="614"/>
      <c r="AF53" s="614"/>
      <c r="AG53" s="614"/>
      <c r="AH53" s="614"/>
      <c r="AI53" s="614"/>
      <c r="AJ53" s="616"/>
      <c r="AK53" s="615"/>
      <c r="AL53" s="614"/>
      <c r="AM53" s="614"/>
      <c r="AN53" s="614"/>
      <c r="AO53" s="614"/>
      <c r="AP53" s="614"/>
      <c r="AQ53" s="616"/>
      <c r="AR53" s="615"/>
      <c r="AS53" s="614"/>
      <c r="AT53" s="614"/>
      <c r="AU53" s="614"/>
      <c r="AV53" s="614"/>
      <c r="AW53" s="614"/>
      <c r="AX53" s="616"/>
      <c r="AY53" s="615"/>
      <c r="AZ53" s="614"/>
      <c r="BA53" s="613"/>
      <c r="BB53" s="1733"/>
      <c r="BC53" s="1734"/>
      <c r="BD53" s="1752"/>
      <c r="BE53" s="1753"/>
      <c r="BF53" s="1758"/>
      <c r="BG53" s="1759"/>
      <c r="BH53" s="1759"/>
      <c r="BI53" s="1759"/>
      <c r="BJ53" s="1760"/>
    </row>
    <row r="54" spans="2:62" ht="20.25" customHeight="1">
      <c r="B54" s="1789"/>
      <c r="C54" s="1791"/>
      <c r="D54" s="1787"/>
      <c r="E54" s="633"/>
      <c r="F54" s="632">
        <f>C53</f>
        <v>0</v>
      </c>
      <c r="G54" s="633"/>
      <c r="H54" s="632">
        <f>I53</f>
        <v>0</v>
      </c>
      <c r="I54" s="1780"/>
      <c r="J54" s="1781"/>
      <c r="K54" s="1785"/>
      <c r="L54" s="1786"/>
      <c r="M54" s="1786"/>
      <c r="N54" s="1787"/>
      <c r="O54" s="1738"/>
      <c r="P54" s="1739"/>
      <c r="Q54" s="1739"/>
      <c r="R54" s="1739"/>
      <c r="S54" s="1740"/>
      <c r="T54" s="627" t="s">
        <v>1279</v>
      </c>
      <c r="U54" s="635"/>
      <c r="V54" s="634"/>
      <c r="W54" s="623" t="str">
        <f>IF(W53="","",VLOOKUP(W53,'シフト記号表（従来型・ユニット型共通）'!$C$6:$L$47,10,FALSE))</f>
        <v/>
      </c>
      <c r="X54" s="622" t="str">
        <f>IF(X53="","",VLOOKUP(X53,'シフト記号表（従来型・ユニット型共通）'!$C$6:$L$47,10,FALSE))</f>
        <v/>
      </c>
      <c r="Y54" s="622" t="str">
        <f>IF(Y53="","",VLOOKUP(Y53,'シフト記号表（従来型・ユニット型共通）'!$C$6:$L$47,10,FALSE))</f>
        <v/>
      </c>
      <c r="Z54" s="622" t="str">
        <f>IF(Z53="","",VLOOKUP(Z53,'シフト記号表（従来型・ユニット型共通）'!$C$6:$L$47,10,FALSE))</f>
        <v/>
      </c>
      <c r="AA54" s="622" t="str">
        <f>IF(AA53="","",VLOOKUP(AA53,'シフト記号表（従来型・ユニット型共通）'!$C$6:$L$47,10,FALSE))</f>
        <v/>
      </c>
      <c r="AB54" s="622" t="str">
        <f>IF(AB53="","",VLOOKUP(AB53,'シフト記号表（従来型・ユニット型共通）'!$C$6:$L$47,10,FALSE))</f>
        <v/>
      </c>
      <c r="AC54" s="624" t="str">
        <f>IF(AC53="","",VLOOKUP(AC53,'シフト記号表（従来型・ユニット型共通）'!$C$6:$L$47,10,FALSE))</f>
        <v/>
      </c>
      <c r="AD54" s="623" t="str">
        <f>IF(AD53="","",VLOOKUP(AD53,'シフト記号表（従来型・ユニット型共通）'!$C$6:$L$47,10,FALSE))</f>
        <v/>
      </c>
      <c r="AE54" s="622" t="str">
        <f>IF(AE53="","",VLOOKUP(AE53,'シフト記号表（従来型・ユニット型共通）'!$C$6:$L$47,10,FALSE))</f>
        <v/>
      </c>
      <c r="AF54" s="622" t="str">
        <f>IF(AF53="","",VLOOKUP(AF53,'シフト記号表（従来型・ユニット型共通）'!$C$6:$L$47,10,FALSE))</f>
        <v/>
      </c>
      <c r="AG54" s="622" t="str">
        <f>IF(AG53="","",VLOOKUP(AG53,'シフト記号表（従来型・ユニット型共通）'!$C$6:$L$47,10,FALSE))</f>
        <v/>
      </c>
      <c r="AH54" s="622" t="str">
        <f>IF(AH53="","",VLOOKUP(AH53,'シフト記号表（従来型・ユニット型共通）'!$C$6:$L$47,10,FALSE))</f>
        <v/>
      </c>
      <c r="AI54" s="622" t="str">
        <f>IF(AI53="","",VLOOKUP(AI53,'シフト記号表（従来型・ユニット型共通）'!$C$6:$L$47,10,FALSE))</f>
        <v/>
      </c>
      <c r="AJ54" s="624" t="str">
        <f>IF(AJ53="","",VLOOKUP(AJ53,'シフト記号表（従来型・ユニット型共通）'!$C$6:$L$47,10,FALSE))</f>
        <v/>
      </c>
      <c r="AK54" s="623" t="str">
        <f>IF(AK53="","",VLOOKUP(AK53,'シフト記号表（従来型・ユニット型共通）'!$C$6:$L$47,10,FALSE))</f>
        <v/>
      </c>
      <c r="AL54" s="622" t="str">
        <f>IF(AL53="","",VLOOKUP(AL53,'シフト記号表（従来型・ユニット型共通）'!$C$6:$L$47,10,FALSE))</f>
        <v/>
      </c>
      <c r="AM54" s="622" t="str">
        <f>IF(AM53="","",VLOOKUP(AM53,'シフト記号表（従来型・ユニット型共通）'!$C$6:$L$47,10,FALSE))</f>
        <v/>
      </c>
      <c r="AN54" s="622" t="str">
        <f>IF(AN53="","",VLOOKUP(AN53,'シフト記号表（従来型・ユニット型共通）'!$C$6:$L$47,10,FALSE))</f>
        <v/>
      </c>
      <c r="AO54" s="622" t="str">
        <f>IF(AO53="","",VLOOKUP(AO53,'シフト記号表（従来型・ユニット型共通）'!$C$6:$L$47,10,FALSE))</f>
        <v/>
      </c>
      <c r="AP54" s="622" t="str">
        <f>IF(AP53="","",VLOOKUP(AP53,'シフト記号表（従来型・ユニット型共通）'!$C$6:$L$47,10,FALSE))</f>
        <v/>
      </c>
      <c r="AQ54" s="624" t="str">
        <f>IF(AQ53="","",VLOOKUP(AQ53,'シフト記号表（従来型・ユニット型共通）'!$C$6:$L$47,10,FALSE))</f>
        <v/>
      </c>
      <c r="AR54" s="623" t="str">
        <f>IF(AR53="","",VLOOKUP(AR53,'シフト記号表（従来型・ユニット型共通）'!$C$6:$L$47,10,FALSE))</f>
        <v/>
      </c>
      <c r="AS54" s="622" t="str">
        <f>IF(AS53="","",VLOOKUP(AS53,'シフト記号表（従来型・ユニット型共通）'!$C$6:$L$47,10,FALSE))</f>
        <v/>
      </c>
      <c r="AT54" s="622" t="str">
        <f>IF(AT53="","",VLOOKUP(AT53,'シフト記号表（従来型・ユニット型共通）'!$C$6:$L$47,10,FALSE))</f>
        <v/>
      </c>
      <c r="AU54" s="622" t="str">
        <f>IF(AU53="","",VLOOKUP(AU53,'シフト記号表（従来型・ユニット型共通）'!$C$6:$L$47,10,FALSE))</f>
        <v/>
      </c>
      <c r="AV54" s="622" t="str">
        <f>IF(AV53="","",VLOOKUP(AV53,'シフト記号表（従来型・ユニット型共通）'!$C$6:$L$47,10,FALSE))</f>
        <v/>
      </c>
      <c r="AW54" s="622" t="str">
        <f>IF(AW53="","",VLOOKUP(AW53,'シフト記号表（従来型・ユニット型共通）'!$C$6:$L$47,10,FALSE))</f>
        <v/>
      </c>
      <c r="AX54" s="624" t="str">
        <f>IF(AX53="","",VLOOKUP(AX53,'シフト記号表（従来型・ユニット型共通）'!$C$6:$L$47,10,FALSE))</f>
        <v/>
      </c>
      <c r="AY54" s="623" t="str">
        <f>IF(AY53="","",VLOOKUP(AY53,'シフト記号表（従来型・ユニット型共通）'!$C$6:$L$47,10,FALSE))</f>
        <v/>
      </c>
      <c r="AZ54" s="622" t="str">
        <f>IF(AZ53="","",VLOOKUP(AZ53,'シフト記号表（従来型・ユニット型共通）'!$C$6:$L$47,10,FALSE))</f>
        <v/>
      </c>
      <c r="BA54" s="622" t="str">
        <f>IF(BA53="","",VLOOKUP(BA53,'シフト記号表（従来型・ユニット型共通）'!$C$6:$L$47,10,FALSE))</f>
        <v/>
      </c>
      <c r="BB54" s="1710">
        <f>IF($BE$3="４週",SUM(W54:AX54),IF($BE$3="暦月",SUM(W54:BA54),""))</f>
        <v>0</v>
      </c>
      <c r="BC54" s="1711"/>
      <c r="BD54" s="1751">
        <f>IF($BE$3="４週",BB54/4,IF($BE$3="暦月",(BB54/($BE$8/7)),""))</f>
        <v>0</v>
      </c>
      <c r="BE54" s="1711"/>
      <c r="BF54" s="1748"/>
      <c r="BG54" s="1749"/>
      <c r="BH54" s="1749"/>
      <c r="BI54" s="1749"/>
      <c r="BJ54" s="1750"/>
    </row>
    <row r="55" spans="2:62" ht="20.25" customHeight="1">
      <c r="B55" s="1788">
        <f>B53+1</f>
        <v>20</v>
      </c>
      <c r="C55" s="1792"/>
      <c r="D55" s="1793"/>
      <c r="E55" s="621"/>
      <c r="F55" s="620"/>
      <c r="G55" s="621"/>
      <c r="H55" s="620"/>
      <c r="I55" s="1794"/>
      <c r="J55" s="1795"/>
      <c r="K55" s="1796"/>
      <c r="L55" s="1797"/>
      <c r="M55" s="1797"/>
      <c r="N55" s="1793"/>
      <c r="O55" s="1738"/>
      <c r="P55" s="1739"/>
      <c r="Q55" s="1739"/>
      <c r="R55" s="1739"/>
      <c r="S55" s="1740"/>
      <c r="T55" s="619" t="s">
        <v>1280</v>
      </c>
      <c r="U55" s="618"/>
      <c r="V55" s="617"/>
      <c r="W55" s="615"/>
      <c r="X55" s="614"/>
      <c r="Y55" s="614"/>
      <c r="Z55" s="614"/>
      <c r="AA55" s="614"/>
      <c r="AB55" s="614"/>
      <c r="AC55" s="616"/>
      <c r="AD55" s="615"/>
      <c r="AE55" s="614"/>
      <c r="AF55" s="614"/>
      <c r="AG55" s="614"/>
      <c r="AH55" s="614"/>
      <c r="AI55" s="614"/>
      <c r="AJ55" s="616"/>
      <c r="AK55" s="615"/>
      <c r="AL55" s="614"/>
      <c r="AM55" s="614"/>
      <c r="AN55" s="614"/>
      <c r="AO55" s="614"/>
      <c r="AP55" s="614"/>
      <c r="AQ55" s="616"/>
      <c r="AR55" s="615"/>
      <c r="AS55" s="614"/>
      <c r="AT55" s="614"/>
      <c r="AU55" s="614"/>
      <c r="AV55" s="614"/>
      <c r="AW55" s="614"/>
      <c r="AX55" s="616"/>
      <c r="AY55" s="615"/>
      <c r="AZ55" s="614"/>
      <c r="BA55" s="613"/>
      <c r="BB55" s="1733"/>
      <c r="BC55" s="1734"/>
      <c r="BD55" s="1752"/>
      <c r="BE55" s="1753"/>
      <c r="BF55" s="1758"/>
      <c r="BG55" s="1759"/>
      <c r="BH55" s="1759"/>
      <c r="BI55" s="1759"/>
      <c r="BJ55" s="1760"/>
    </row>
    <row r="56" spans="2:62" ht="20.25" customHeight="1">
      <c r="B56" s="1789"/>
      <c r="C56" s="1791"/>
      <c r="D56" s="1787"/>
      <c r="E56" s="633"/>
      <c r="F56" s="632">
        <f>C55</f>
        <v>0</v>
      </c>
      <c r="G56" s="633"/>
      <c r="H56" s="632">
        <f>I55</f>
        <v>0</v>
      </c>
      <c r="I56" s="1780"/>
      <c r="J56" s="1781"/>
      <c r="K56" s="1785"/>
      <c r="L56" s="1786"/>
      <c r="M56" s="1786"/>
      <c r="N56" s="1787"/>
      <c r="O56" s="1738"/>
      <c r="P56" s="1739"/>
      <c r="Q56" s="1739"/>
      <c r="R56" s="1739"/>
      <c r="S56" s="1740"/>
      <c r="T56" s="627" t="s">
        <v>1279</v>
      </c>
      <c r="U56" s="626"/>
      <c r="V56" s="625"/>
      <c r="W56" s="623" t="str">
        <f>IF(W55="","",VLOOKUP(W55,'シフト記号表（従来型・ユニット型共通）'!$C$6:$L$47,10,FALSE))</f>
        <v/>
      </c>
      <c r="X56" s="622" t="str">
        <f>IF(X55="","",VLOOKUP(X55,'シフト記号表（従来型・ユニット型共通）'!$C$6:$L$47,10,FALSE))</f>
        <v/>
      </c>
      <c r="Y56" s="622" t="str">
        <f>IF(Y55="","",VLOOKUP(Y55,'シフト記号表（従来型・ユニット型共通）'!$C$6:$L$47,10,FALSE))</f>
        <v/>
      </c>
      <c r="Z56" s="622" t="str">
        <f>IF(Z55="","",VLOOKUP(Z55,'シフト記号表（従来型・ユニット型共通）'!$C$6:$L$47,10,FALSE))</f>
        <v/>
      </c>
      <c r="AA56" s="622" t="str">
        <f>IF(AA55="","",VLOOKUP(AA55,'シフト記号表（従来型・ユニット型共通）'!$C$6:$L$47,10,FALSE))</f>
        <v/>
      </c>
      <c r="AB56" s="622" t="str">
        <f>IF(AB55="","",VLOOKUP(AB55,'シフト記号表（従来型・ユニット型共通）'!$C$6:$L$47,10,FALSE))</f>
        <v/>
      </c>
      <c r="AC56" s="624" t="str">
        <f>IF(AC55="","",VLOOKUP(AC55,'シフト記号表（従来型・ユニット型共通）'!$C$6:$L$47,10,FALSE))</f>
        <v/>
      </c>
      <c r="AD56" s="623" t="str">
        <f>IF(AD55="","",VLOOKUP(AD55,'シフト記号表（従来型・ユニット型共通）'!$C$6:$L$47,10,FALSE))</f>
        <v/>
      </c>
      <c r="AE56" s="622" t="str">
        <f>IF(AE55="","",VLOOKUP(AE55,'シフト記号表（従来型・ユニット型共通）'!$C$6:$L$47,10,FALSE))</f>
        <v/>
      </c>
      <c r="AF56" s="622" t="str">
        <f>IF(AF55="","",VLOOKUP(AF55,'シフト記号表（従来型・ユニット型共通）'!$C$6:$L$47,10,FALSE))</f>
        <v/>
      </c>
      <c r="AG56" s="622" t="str">
        <f>IF(AG55="","",VLOOKUP(AG55,'シフト記号表（従来型・ユニット型共通）'!$C$6:$L$47,10,FALSE))</f>
        <v/>
      </c>
      <c r="AH56" s="622" t="str">
        <f>IF(AH55="","",VLOOKUP(AH55,'シフト記号表（従来型・ユニット型共通）'!$C$6:$L$47,10,FALSE))</f>
        <v/>
      </c>
      <c r="AI56" s="622" t="str">
        <f>IF(AI55="","",VLOOKUP(AI55,'シフト記号表（従来型・ユニット型共通）'!$C$6:$L$47,10,FALSE))</f>
        <v/>
      </c>
      <c r="AJ56" s="624" t="str">
        <f>IF(AJ55="","",VLOOKUP(AJ55,'シフト記号表（従来型・ユニット型共通）'!$C$6:$L$47,10,FALSE))</f>
        <v/>
      </c>
      <c r="AK56" s="623" t="str">
        <f>IF(AK55="","",VLOOKUP(AK55,'シフト記号表（従来型・ユニット型共通）'!$C$6:$L$47,10,FALSE))</f>
        <v/>
      </c>
      <c r="AL56" s="622" t="str">
        <f>IF(AL55="","",VLOOKUP(AL55,'シフト記号表（従来型・ユニット型共通）'!$C$6:$L$47,10,FALSE))</f>
        <v/>
      </c>
      <c r="AM56" s="622" t="str">
        <f>IF(AM55="","",VLOOKUP(AM55,'シフト記号表（従来型・ユニット型共通）'!$C$6:$L$47,10,FALSE))</f>
        <v/>
      </c>
      <c r="AN56" s="622" t="str">
        <f>IF(AN55="","",VLOOKUP(AN55,'シフト記号表（従来型・ユニット型共通）'!$C$6:$L$47,10,FALSE))</f>
        <v/>
      </c>
      <c r="AO56" s="622" t="str">
        <f>IF(AO55="","",VLOOKUP(AO55,'シフト記号表（従来型・ユニット型共通）'!$C$6:$L$47,10,FALSE))</f>
        <v/>
      </c>
      <c r="AP56" s="622" t="str">
        <f>IF(AP55="","",VLOOKUP(AP55,'シフト記号表（従来型・ユニット型共通）'!$C$6:$L$47,10,FALSE))</f>
        <v/>
      </c>
      <c r="AQ56" s="624" t="str">
        <f>IF(AQ55="","",VLOOKUP(AQ55,'シフト記号表（従来型・ユニット型共通）'!$C$6:$L$47,10,FALSE))</f>
        <v/>
      </c>
      <c r="AR56" s="623" t="str">
        <f>IF(AR55="","",VLOOKUP(AR55,'シフト記号表（従来型・ユニット型共通）'!$C$6:$L$47,10,FALSE))</f>
        <v/>
      </c>
      <c r="AS56" s="622" t="str">
        <f>IF(AS55="","",VLOOKUP(AS55,'シフト記号表（従来型・ユニット型共通）'!$C$6:$L$47,10,FALSE))</f>
        <v/>
      </c>
      <c r="AT56" s="622" t="str">
        <f>IF(AT55="","",VLOOKUP(AT55,'シフト記号表（従来型・ユニット型共通）'!$C$6:$L$47,10,FALSE))</f>
        <v/>
      </c>
      <c r="AU56" s="622" t="str">
        <f>IF(AU55="","",VLOOKUP(AU55,'シフト記号表（従来型・ユニット型共通）'!$C$6:$L$47,10,FALSE))</f>
        <v/>
      </c>
      <c r="AV56" s="622" t="str">
        <f>IF(AV55="","",VLOOKUP(AV55,'シフト記号表（従来型・ユニット型共通）'!$C$6:$L$47,10,FALSE))</f>
        <v/>
      </c>
      <c r="AW56" s="622" t="str">
        <f>IF(AW55="","",VLOOKUP(AW55,'シフト記号表（従来型・ユニット型共通）'!$C$6:$L$47,10,FALSE))</f>
        <v/>
      </c>
      <c r="AX56" s="624" t="str">
        <f>IF(AX55="","",VLOOKUP(AX55,'シフト記号表（従来型・ユニット型共通）'!$C$6:$L$47,10,FALSE))</f>
        <v/>
      </c>
      <c r="AY56" s="623" t="str">
        <f>IF(AY55="","",VLOOKUP(AY55,'シフト記号表（従来型・ユニット型共通）'!$C$6:$L$47,10,FALSE))</f>
        <v/>
      </c>
      <c r="AZ56" s="622" t="str">
        <f>IF(AZ55="","",VLOOKUP(AZ55,'シフト記号表（従来型・ユニット型共通）'!$C$6:$L$47,10,FALSE))</f>
        <v/>
      </c>
      <c r="BA56" s="622" t="str">
        <f>IF(BA55="","",VLOOKUP(BA55,'シフト記号表（従来型・ユニット型共通）'!$C$6:$L$47,10,FALSE))</f>
        <v/>
      </c>
      <c r="BB56" s="1710">
        <f>IF($BE$3="４週",SUM(W56:AX56),IF($BE$3="暦月",SUM(W56:BA56),""))</f>
        <v>0</v>
      </c>
      <c r="BC56" s="1711"/>
      <c r="BD56" s="1751">
        <f>IF($BE$3="４週",BB56/4,IF($BE$3="暦月",(BB56/($BE$8/7)),""))</f>
        <v>0</v>
      </c>
      <c r="BE56" s="1711"/>
      <c r="BF56" s="1748"/>
      <c r="BG56" s="1749"/>
      <c r="BH56" s="1749"/>
      <c r="BI56" s="1749"/>
      <c r="BJ56" s="1750"/>
    </row>
    <row r="57" spans="2:62" ht="20.25" customHeight="1">
      <c r="B57" s="1788">
        <f>B55+1</f>
        <v>21</v>
      </c>
      <c r="C57" s="1792"/>
      <c r="D57" s="1793"/>
      <c r="E57" s="633"/>
      <c r="F57" s="632"/>
      <c r="G57" s="633"/>
      <c r="H57" s="632"/>
      <c r="I57" s="1794"/>
      <c r="J57" s="1795"/>
      <c r="K57" s="1796"/>
      <c r="L57" s="1797"/>
      <c r="M57" s="1797"/>
      <c r="N57" s="1793"/>
      <c r="O57" s="1738"/>
      <c r="P57" s="1739"/>
      <c r="Q57" s="1739"/>
      <c r="R57" s="1739"/>
      <c r="S57" s="1740"/>
      <c r="T57" s="631" t="s">
        <v>1280</v>
      </c>
      <c r="V57" s="630"/>
      <c r="W57" s="615"/>
      <c r="X57" s="614"/>
      <c r="Y57" s="614"/>
      <c r="Z57" s="614"/>
      <c r="AA57" s="614"/>
      <c r="AB57" s="614"/>
      <c r="AC57" s="616"/>
      <c r="AD57" s="615"/>
      <c r="AE57" s="614"/>
      <c r="AF57" s="614"/>
      <c r="AG57" s="614"/>
      <c r="AH57" s="614"/>
      <c r="AI57" s="614"/>
      <c r="AJ57" s="616"/>
      <c r="AK57" s="615"/>
      <c r="AL57" s="614"/>
      <c r="AM57" s="614"/>
      <c r="AN57" s="614"/>
      <c r="AO57" s="614"/>
      <c r="AP57" s="614"/>
      <c r="AQ57" s="616"/>
      <c r="AR57" s="615"/>
      <c r="AS57" s="614"/>
      <c r="AT57" s="614"/>
      <c r="AU57" s="614"/>
      <c r="AV57" s="614"/>
      <c r="AW57" s="614"/>
      <c r="AX57" s="616"/>
      <c r="AY57" s="615"/>
      <c r="AZ57" s="614"/>
      <c r="BA57" s="613"/>
      <c r="BB57" s="1733"/>
      <c r="BC57" s="1734"/>
      <c r="BD57" s="1752"/>
      <c r="BE57" s="1753"/>
      <c r="BF57" s="1758"/>
      <c r="BG57" s="1759"/>
      <c r="BH57" s="1759"/>
      <c r="BI57" s="1759"/>
      <c r="BJ57" s="1760"/>
    </row>
    <row r="58" spans="2:62" ht="20.25" customHeight="1">
      <c r="B58" s="1789"/>
      <c r="C58" s="1791"/>
      <c r="D58" s="1787"/>
      <c r="E58" s="633"/>
      <c r="F58" s="632">
        <f>C57</f>
        <v>0</v>
      </c>
      <c r="G58" s="633"/>
      <c r="H58" s="632">
        <f>I57</f>
        <v>0</v>
      </c>
      <c r="I58" s="1780"/>
      <c r="J58" s="1781"/>
      <c r="K58" s="1785"/>
      <c r="L58" s="1786"/>
      <c r="M58" s="1786"/>
      <c r="N58" s="1787"/>
      <c r="O58" s="1738"/>
      <c r="P58" s="1739"/>
      <c r="Q58" s="1739"/>
      <c r="R58" s="1739"/>
      <c r="S58" s="1740"/>
      <c r="T58" s="627" t="s">
        <v>1279</v>
      </c>
      <c r="U58" s="626"/>
      <c r="V58" s="625"/>
      <c r="W58" s="623" t="str">
        <f>IF(W57="","",VLOOKUP(W57,'シフト記号表（従来型・ユニット型共通）'!$C$6:$L$47,10,FALSE))</f>
        <v/>
      </c>
      <c r="X58" s="622" t="str">
        <f>IF(X57="","",VLOOKUP(X57,'シフト記号表（従来型・ユニット型共通）'!$C$6:$L$47,10,FALSE))</f>
        <v/>
      </c>
      <c r="Y58" s="622" t="str">
        <f>IF(Y57="","",VLOOKUP(Y57,'シフト記号表（従来型・ユニット型共通）'!$C$6:$L$47,10,FALSE))</f>
        <v/>
      </c>
      <c r="Z58" s="622" t="str">
        <f>IF(Z57="","",VLOOKUP(Z57,'シフト記号表（従来型・ユニット型共通）'!$C$6:$L$47,10,FALSE))</f>
        <v/>
      </c>
      <c r="AA58" s="622" t="str">
        <f>IF(AA57="","",VLOOKUP(AA57,'シフト記号表（従来型・ユニット型共通）'!$C$6:$L$47,10,FALSE))</f>
        <v/>
      </c>
      <c r="AB58" s="622" t="str">
        <f>IF(AB57="","",VLOOKUP(AB57,'シフト記号表（従来型・ユニット型共通）'!$C$6:$L$47,10,FALSE))</f>
        <v/>
      </c>
      <c r="AC58" s="624" t="str">
        <f>IF(AC57="","",VLOOKUP(AC57,'シフト記号表（従来型・ユニット型共通）'!$C$6:$L$47,10,FALSE))</f>
        <v/>
      </c>
      <c r="AD58" s="623" t="str">
        <f>IF(AD57="","",VLOOKUP(AD57,'シフト記号表（従来型・ユニット型共通）'!$C$6:$L$47,10,FALSE))</f>
        <v/>
      </c>
      <c r="AE58" s="622" t="str">
        <f>IF(AE57="","",VLOOKUP(AE57,'シフト記号表（従来型・ユニット型共通）'!$C$6:$L$47,10,FALSE))</f>
        <v/>
      </c>
      <c r="AF58" s="622" t="str">
        <f>IF(AF57="","",VLOOKUP(AF57,'シフト記号表（従来型・ユニット型共通）'!$C$6:$L$47,10,FALSE))</f>
        <v/>
      </c>
      <c r="AG58" s="622" t="str">
        <f>IF(AG57="","",VLOOKUP(AG57,'シフト記号表（従来型・ユニット型共通）'!$C$6:$L$47,10,FALSE))</f>
        <v/>
      </c>
      <c r="AH58" s="622" t="str">
        <f>IF(AH57="","",VLOOKUP(AH57,'シフト記号表（従来型・ユニット型共通）'!$C$6:$L$47,10,FALSE))</f>
        <v/>
      </c>
      <c r="AI58" s="622" t="str">
        <f>IF(AI57="","",VLOOKUP(AI57,'シフト記号表（従来型・ユニット型共通）'!$C$6:$L$47,10,FALSE))</f>
        <v/>
      </c>
      <c r="AJ58" s="624" t="str">
        <f>IF(AJ57="","",VLOOKUP(AJ57,'シフト記号表（従来型・ユニット型共通）'!$C$6:$L$47,10,FALSE))</f>
        <v/>
      </c>
      <c r="AK58" s="623" t="str">
        <f>IF(AK57="","",VLOOKUP(AK57,'シフト記号表（従来型・ユニット型共通）'!$C$6:$L$47,10,FALSE))</f>
        <v/>
      </c>
      <c r="AL58" s="622" t="str">
        <f>IF(AL57="","",VLOOKUP(AL57,'シフト記号表（従来型・ユニット型共通）'!$C$6:$L$47,10,FALSE))</f>
        <v/>
      </c>
      <c r="AM58" s="622" t="str">
        <f>IF(AM57="","",VLOOKUP(AM57,'シフト記号表（従来型・ユニット型共通）'!$C$6:$L$47,10,FALSE))</f>
        <v/>
      </c>
      <c r="AN58" s="622" t="str">
        <f>IF(AN57="","",VLOOKUP(AN57,'シフト記号表（従来型・ユニット型共通）'!$C$6:$L$47,10,FALSE))</f>
        <v/>
      </c>
      <c r="AO58" s="622" t="str">
        <f>IF(AO57="","",VLOOKUP(AO57,'シフト記号表（従来型・ユニット型共通）'!$C$6:$L$47,10,FALSE))</f>
        <v/>
      </c>
      <c r="AP58" s="622" t="str">
        <f>IF(AP57="","",VLOOKUP(AP57,'シフト記号表（従来型・ユニット型共通）'!$C$6:$L$47,10,FALSE))</f>
        <v/>
      </c>
      <c r="AQ58" s="624" t="str">
        <f>IF(AQ57="","",VLOOKUP(AQ57,'シフト記号表（従来型・ユニット型共通）'!$C$6:$L$47,10,FALSE))</f>
        <v/>
      </c>
      <c r="AR58" s="623" t="str">
        <f>IF(AR57="","",VLOOKUP(AR57,'シフト記号表（従来型・ユニット型共通）'!$C$6:$L$47,10,FALSE))</f>
        <v/>
      </c>
      <c r="AS58" s="622" t="str">
        <f>IF(AS57="","",VLOOKUP(AS57,'シフト記号表（従来型・ユニット型共通）'!$C$6:$L$47,10,FALSE))</f>
        <v/>
      </c>
      <c r="AT58" s="622" t="str">
        <f>IF(AT57="","",VLOOKUP(AT57,'シフト記号表（従来型・ユニット型共通）'!$C$6:$L$47,10,FALSE))</f>
        <v/>
      </c>
      <c r="AU58" s="622" t="str">
        <f>IF(AU57="","",VLOOKUP(AU57,'シフト記号表（従来型・ユニット型共通）'!$C$6:$L$47,10,FALSE))</f>
        <v/>
      </c>
      <c r="AV58" s="622" t="str">
        <f>IF(AV57="","",VLOOKUP(AV57,'シフト記号表（従来型・ユニット型共通）'!$C$6:$L$47,10,FALSE))</f>
        <v/>
      </c>
      <c r="AW58" s="622" t="str">
        <f>IF(AW57="","",VLOOKUP(AW57,'シフト記号表（従来型・ユニット型共通）'!$C$6:$L$47,10,FALSE))</f>
        <v/>
      </c>
      <c r="AX58" s="624" t="str">
        <f>IF(AX57="","",VLOOKUP(AX57,'シフト記号表（従来型・ユニット型共通）'!$C$6:$L$47,10,FALSE))</f>
        <v/>
      </c>
      <c r="AY58" s="623" t="str">
        <f>IF(AY57="","",VLOOKUP(AY57,'シフト記号表（従来型・ユニット型共通）'!$C$6:$L$47,10,FALSE))</f>
        <v/>
      </c>
      <c r="AZ58" s="622" t="str">
        <f>IF(AZ57="","",VLOOKUP(AZ57,'シフト記号表（従来型・ユニット型共通）'!$C$6:$L$47,10,FALSE))</f>
        <v/>
      </c>
      <c r="BA58" s="622" t="str">
        <f>IF(BA57="","",VLOOKUP(BA57,'シフト記号表（従来型・ユニット型共通）'!$C$6:$L$47,10,FALSE))</f>
        <v/>
      </c>
      <c r="BB58" s="1710">
        <f>IF($BE$3="４週",SUM(W58:AX58),IF($BE$3="暦月",SUM(W58:BA58),""))</f>
        <v>0</v>
      </c>
      <c r="BC58" s="1711"/>
      <c r="BD58" s="1751">
        <f>IF($BE$3="４週",BB58/4,IF($BE$3="暦月",(BB58/($BE$8/7)),""))</f>
        <v>0</v>
      </c>
      <c r="BE58" s="1711"/>
      <c r="BF58" s="1748"/>
      <c r="BG58" s="1749"/>
      <c r="BH58" s="1749"/>
      <c r="BI58" s="1749"/>
      <c r="BJ58" s="1750"/>
    </row>
    <row r="59" spans="2:62" ht="20.25" customHeight="1">
      <c r="B59" s="1788">
        <f>B57+1</f>
        <v>22</v>
      </c>
      <c r="C59" s="1792"/>
      <c r="D59" s="1793"/>
      <c r="E59" s="633"/>
      <c r="F59" s="632"/>
      <c r="G59" s="633"/>
      <c r="H59" s="632"/>
      <c r="I59" s="1794"/>
      <c r="J59" s="1795"/>
      <c r="K59" s="1796"/>
      <c r="L59" s="1797"/>
      <c r="M59" s="1797"/>
      <c r="N59" s="1793"/>
      <c r="O59" s="1738"/>
      <c r="P59" s="1739"/>
      <c r="Q59" s="1739"/>
      <c r="R59" s="1739"/>
      <c r="S59" s="1740"/>
      <c r="T59" s="631" t="s">
        <v>1280</v>
      </c>
      <c r="V59" s="630"/>
      <c r="W59" s="615"/>
      <c r="X59" s="614"/>
      <c r="Y59" s="614"/>
      <c r="Z59" s="614"/>
      <c r="AA59" s="614"/>
      <c r="AB59" s="614"/>
      <c r="AC59" s="616"/>
      <c r="AD59" s="615"/>
      <c r="AE59" s="614"/>
      <c r="AF59" s="614"/>
      <c r="AG59" s="614"/>
      <c r="AH59" s="614"/>
      <c r="AI59" s="614"/>
      <c r="AJ59" s="616"/>
      <c r="AK59" s="615"/>
      <c r="AL59" s="614"/>
      <c r="AM59" s="614"/>
      <c r="AN59" s="614"/>
      <c r="AO59" s="614"/>
      <c r="AP59" s="614"/>
      <c r="AQ59" s="616"/>
      <c r="AR59" s="615"/>
      <c r="AS59" s="614"/>
      <c r="AT59" s="614"/>
      <c r="AU59" s="614"/>
      <c r="AV59" s="614"/>
      <c r="AW59" s="614"/>
      <c r="AX59" s="616"/>
      <c r="AY59" s="615"/>
      <c r="AZ59" s="614"/>
      <c r="BA59" s="613"/>
      <c r="BB59" s="1733"/>
      <c r="BC59" s="1734"/>
      <c r="BD59" s="1752"/>
      <c r="BE59" s="1753"/>
      <c r="BF59" s="1758"/>
      <c r="BG59" s="1759"/>
      <c r="BH59" s="1759"/>
      <c r="BI59" s="1759"/>
      <c r="BJ59" s="1760"/>
    </row>
    <row r="60" spans="2:62" ht="20.25" customHeight="1">
      <c r="B60" s="1789"/>
      <c r="C60" s="1791"/>
      <c r="D60" s="1787"/>
      <c r="E60" s="633"/>
      <c r="F60" s="632">
        <f>C59</f>
        <v>0</v>
      </c>
      <c r="G60" s="633"/>
      <c r="H60" s="632">
        <f>I59</f>
        <v>0</v>
      </c>
      <c r="I60" s="1780"/>
      <c r="J60" s="1781"/>
      <c r="K60" s="1785"/>
      <c r="L60" s="1786"/>
      <c r="M60" s="1786"/>
      <c r="N60" s="1787"/>
      <c r="O60" s="1738"/>
      <c r="P60" s="1739"/>
      <c r="Q60" s="1739"/>
      <c r="R60" s="1739"/>
      <c r="S60" s="1740"/>
      <c r="T60" s="627" t="s">
        <v>1279</v>
      </c>
      <c r="U60" s="626"/>
      <c r="V60" s="625"/>
      <c r="W60" s="623" t="str">
        <f>IF(W59="","",VLOOKUP(W59,'シフト記号表（従来型・ユニット型共通）'!$C$6:$L$47,10,FALSE))</f>
        <v/>
      </c>
      <c r="X60" s="622" t="str">
        <f>IF(X59="","",VLOOKUP(X59,'シフト記号表（従来型・ユニット型共通）'!$C$6:$L$47,10,FALSE))</f>
        <v/>
      </c>
      <c r="Y60" s="622" t="str">
        <f>IF(Y59="","",VLOOKUP(Y59,'シフト記号表（従来型・ユニット型共通）'!$C$6:$L$47,10,FALSE))</f>
        <v/>
      </c>
      <c r="Z60" s="622" t="str">
        <f>IF(Z59="","",VLOOKUP(Z59,'シフト記号表（従来型・ユニット型共通）'!$C$6:$L$47,10,FALSE))</f>
        <v/>
      </c>
      <c r="AA60" s="622" t="str">
        <f>IF(AA59="","",VLOOKUP(AA59,'シフト記号表（従来型・ユニット型共通）'!$C$6:$L$47,10,FALSE))</f>
        <v/>
      </c>
      <c r="AB60" s="622" t="str">
        <f>IF(AB59="","",VLOOKUP(AB59,'シフト記号表（従来型・ユニット型共通）'!$C$6:$L$47,10,FALSE))</f>
        <v/>
      </c>
      <c r="AC60" s="624" t="str">
        <f>IF(AC59="","",VLOOKUP(AC59,'シフト記号表（従来型・ユニット型共通）'!$C$6:$L$47,10,FALSE))</f>
        <v/>
      </c>
      <c r="AD60" s="623" t="str">
        <f>IF(AD59="","",VLOOKUP(AD59,'シフト記号表（従来型・ユニット型共通）'!$C$6:$L$47,10,FALSE))</f>
        <v/>
      </c>
      <c r="AE60" s="622" t="str">
        <f>IF(AE59="","",VLOOKUP(AE59,'シフト記号表（従来型・ユニット型共通）'!$C$6:$L$47,10,FALSE))</f>
        <v/>
      </c>
      <c r="AF60" s="622" t="str">
        <f>IF(AF59="","",VLOOKUP(AF59,'シフト記号表（従来型・ユニット型共通）'!$C$6:$L$47,10,FALSE))</f>
        <v/>
      </c>
      <c r="AG60" s="622" t="str">
        <f>IF(AG59="","",VLOOKUP(AG59,'シフト記号表（従来型・ユニット型共通）'!$C$6:$L$47,10,FALSE))</f>
        <v/>
      </c>
      <c r="AH60" s="622" t="str">
        <f>IF(AH59="","",VLOOKUP(AH59,'シフト記号表（従来型・ユニット型共通）'!$C$6:$L$47,10,FALSE))</f>
        <v/>
      </c>
      <c r="AI60" s="622" t="str">
        <f>IF(AI59="","",VLOOKUP(AI59,'シフト記号表（従来型・ユニット型共通）'!$C$6:$L$47,10,FALSE))</f>
        <v/>
      </c>
      <c r="AJ60" s="624" t="str">
        <f>IF(AJ59="","",VLOOKUP(AJ59,'シフト記号表（従来型・ユニット型共通）'!$C$6:$L$47,10,FALSE))</f>
        <v/>
      </c>
      <c r="AK60" s="623" t="str">
        <f>IF(AK59="","",VLOOKUP(AK59,'シフト記号表（従来型・ユニット型共通）'!$C$6:$L$47,10,FALSE))</f>
        <v/>
      </c>
      <c r="AL60" s="622" t="str">
        <f>IF(AL59="","",VLOOKUP(AL59,'シフト記号表（従来型・ユニット型共通）'!$C$6:$L$47,10,FALSE))</f>
        <v/>
      </c>
      <c r="AM60" s="622" t="str">
        <f>IF(AM59="","",VLOOKUP(AM59,'シフト記号表（従来型・ユニット型共通）'!$C$6:$L$47,10,FALSE))</f>
        <v/>
      </c>
      <c r="AN60" s="622" t="str">
        <f>IF(AN59="","",VLOOKUP(AN59,'シフト記号表（従来型・ユニット型共通）'!$C$6:$L$47,10,FALSE))</f>
        <v/>
      </c>
      <c r="AO60" s="622" t="str">
        <f>IF(AO59="","",VLOOKUP(AO59,'シフト記号表（従来型・ユニット型共通）'!$C$6:$L$47,10,FALSE))</f>
        <v/>
      </c>
      <c r="AP60" s="622" t="str">
        <f>IF(AP59="","",VLOOKUP(AP59,'シフト記号表（従来型・ユニット型共通）'!$C$6:$L$47,10,FALSE))</f>
        <v/>
      </c>
      <c r="AQ60" s="624" t="str">
        <f>IF(AQ59="","",VLOOKUP(AQ59,'シフト記号表（従来型・ユニット型共通）'!$C$6:$L$47,10,FALSE))</f>
        <v/>
      </c>
      <c r="AR60" s="623" t="str">
        <f>IF(AR59="","",VLOOKUP(AR59,'シフト記号表（従来型・ユニット型共通）'!$C$6:$L$47,10,FALSE))</f>
        <v/>
      </c>
      <c r="AS60" s="622" t="str">
        <f>IF(AS59="","",VLOOKUP(AS59,'シフト記号表（従来型・ユニット型共通）'!$C$6:$L$47,10,FALSE))</f>
        <v/>
      </c>
      <c r="AT60" s="622" t="str">
        <f>IF(AT59="","",VLOOKUP(AT59,'シフト記号表（従来型・ユニット型共通）'!$C$6:$L$47,10,FALSE))</f>
        <v/>
      </c>
      <c r="AU60" s="622" t="str">
        <f>IF(AU59="","",VLOOKUP(AU59,'シフト記号表（従来型・ユニット型共通）'!$C$6:$L$47,10,FALSE))</f>
        <v/>
      </c>
      <c r="AV60" s="622" t="str">
        <f>IF(AV59="","",VLOOKUP(AV59,'シフト記号表（従来型・ユニット型共通）'!$C$6:$L$47,10,FALSE))</f>
        <v/>
      </c>
      <c r="AW60" s="622" t="str">
        <f>IF(AW59="","",VLOOKUP(AW59,'シフト記号表（従来型・ユニット型共通）'!$C$6:$L$47,10,FALSE))</f>
        <v/>
      </c>
      <c r="AX60" s="624" t="str">
        <f>IF(AX59="","",VLOOKUP(AX59,'シフト記号表（従来型・ユニット型共通）'!$C$6:$L$47,10,FALSE))</f>
        <v/>
      </c>
      <c r="AY60" s="623" t="str">
        <f>IF(AY59="","",VLOOKUP(AY59,'シフト記号表（従来型・ユニット型共通）'!$C$6:$L$47,10,FALSE))</f>
        <v/>
      </c>
      <c r="AZ60" s="622" t="str">
        <f>IF(AZ59="","",VLOOKUP(AZ59,'シフト記号表（従来型・ユニット型共通）'!$C$6:$L$47,10,FALSE))</f>
        <v/>
      </c>
      <c r="BA60" s="622" t="str">
        <f>IF(BA59="","",VLOOKUP(BA59,'シフト記号表（従来型・ユニット型共通）'!$C$6:$L$47,10,FALSE))</f>
        <v/>
      </c>
      <c r="BB60" s="1710">
        <f>IF($BE$3="４週",SUM(W60:AX60),IF($BE$3="暦月",SUM(W60:BA60),""))</f>
        <v>0</v>
      </c>
      <c r="BC60" s="1711"/>
      <c r="BD60" s="1751">
        <f>IF($BE$3="４週",BB60/4,IF($BE$3="暦月",(BB60/($BE$8/7)),""))</f>
        <v>0</v>
      </c>
      <c r="BE60" s="1711"/>
      <c r="BF60" s="1748"/>
      <c r="BG60" s="1749"/>
      <c r="BH60" s="1749"/>
      <c r="BI60" s="1749"/>
      <c r="BJ60" s="1750"/>
    </row>
    <row r="61" spans="2:62" ht="20.25" customHeight="1">
      <c r="B61" s="1788">
        <f>B59+1</f>
        <v>23</v>
      </c>
      <c r="C61" s="1792"/>
      <c r="D61" s="1793"/>
      <c r="E61" s="633"/>
      <c r="F61" s="632"/>
      <c r="G61" s="633"/>
      <c r="H61" s="632"/>
      <c r="I61" s="1794"/>
      <c r="J61" s="1795"/>
      <c r="K61" s="1796"/>
      <c r="L61" s="1797"/>
      <c r="M61" s="1797"/>
      <c r="N61" s="1793"/>
      <c r="O61" s="1738"/>
      <c r="P61" s="1739"/>
      <c r="Q61" s="1739"/>
      <c r="R61" s="1739"/>
      <c r="S61" s="1740"/>
      <c r="T61" s="631" t="s">
        <v>1280</v>
      </c>
      <c r="V61" s="630"/>
      <c r="W61" s="615"/>
      <c r="X61" s="614"/>
      <c r="Y61" s="614"/>
      <c r="Z61" s="614"/>
      <c r="AA61" s="614"/>
      <c r="AB61" s="614"/>
      <c r="AC61" s="616"/>
      <c r="AD61" s="615"/>
      <c r="AE61" s="614"/>
      <c r="AF61" s="614"/>
      <c r="AG61" s="614"/>
      <c r="AH61" s="614"/>
      <c r="AI61" s="614"/>
      <c r="AJ61" s="616"/>
      <c r="AK61" s="615"/>
      <c r="AL61" s="614"/>
      <c r="AM61" s="614"/>
      <c r="AN61" s="614"/>
      <c r="AO61" s="614"/>
      <c r="AP61" s="614"/>
      <c r="AQ61" s="616"/>
      <c r="AR61" s="615"/>
      <c r="AS61" s="614"/>
      <c r="AT61" s="614"/>
      <c r="AU61" s="614"/>
      <c r="AV61" s="614"/>
      <c r="AW61" s="614"/>
      <c r="AX61" s="616"/>
      <c r="AY61" s="615"/>
      <c r="AZ61" s="614"/>
      <c r="BA61" s="613"/>
      <c r="BB61" s="1733"/>
      <c r="BC61" s="1734"/>
      <c r="BD61" s="1752"/>
      <c r="BE61" s="1753"/>
      <c r="BF61" s="1758"/>
      <c r="BG61" s="1759"/>
      <c r="BH61" s="1759"/>
      <c r="BI61" s="1759"/>
      <c r="BJ61" s="1760"/>
    </row>
    <row r="62" spans="2:62" ht="20.25" customHeight="1">
      <c r="B62" s="1789"/>
      <c r="C62" s="1791"/>
      <c r="D62" s="1787"/>
      <c r="E62" s="633"/>
      <c r="F62" s="632">
        <f>C61</f>
        <v>0</v>
      </c>
      <c r="G62" s="633"/>
      <c r="H62" s="632">
        <f>I61</f>
        <v>0</v>
      </c>
      <c r="I62" s="1780"/>
      <c r="J62" s="1781"/>
      <c r="K62" s="1785"/>
      <c r="L62" s="1786"/>
      <c r="M62" s="1786"/>
      <c r="N62" s="1787"/>
      <c r="O62" s="1738"/>
      <c r="P62" s="1739"/>
      <c r="Q62" s="1739"/>
      <c r="R62" s="1739"/>
      <c r="S62" s="1740"/>
      <c r="T62" s="627" t="s">
        <v>1279</v>
      </c>
      <c r="U62" s="626"/>
      <c r="V62" s="625"/>
      <c r="W62" s="623" t="str">
        <f>IF(W61="","",VLOOKUP(W61,'シフト記号表（従来型・ユニット型共通）'!$C$6:$L$47,10,FALSE))</f>
        <v/>
      </c>
      <c r="X62" s="622" t="str">
        <f>IF(X61="","",VLOOKUP(X61,'シフト記号表（従来型・ユニット型共通）'!$C$6:$L$47,10,FALSE))</f>
        <v/>
      </c>
      <c r="Y62" s="622" t="str">
        <f>IF(Y61="","",VLOOKUP(Y61,'シフト記号表（従来型・ユニット型共通）'!$C$6:$L$47,10,FALSE))</f>
        <v/>
      </c>
      <c r="Z62" s="622" t="str">
        <f>IF(Z61="","",VLOOKUP(Z61,'シフト記号表（従来型・ユニット型共通）'!$C$6:$L$47,10,FALSE))</f>
        <v/>
      </c>
      <c r="AA62" s="622" t="str">
        <f>IF(AA61="","",VLOOKUP(AA61,'シフト記号表（従来型・ユニット型共通）'!$C$6:$L$47,10,FALSE))</f>
        <v/>
      </c>
      <c r="AB62" s="622" t="str">
        <f>IF(AB61="","",VLOOKUP(AB61,'シフト記号表（従来型・ユニット型共通）'!$C$6:$L$47,10,FALSE))</f>
        <v/>
      </c>
      <c r="AC62" s="624" t="str">
        <f>IF(AC61="","",VLOOKUP(AC61,'シフト記号表（従来型・ユニット型共通）'!$C$6:$L$47,10,FALSE))</f>
        <v/>
      </c>
      <c r="AD62" s="623" t="str">
        <f>IF(AD61="","",VLOOKUP(AD61,'シフト記号表（従来型・ユニット型共通）'!$C$6:$L$47,10,FALSE))</f>
        <v/>
      </c>
      <c r="AE62" s="622" t="str">
        <f>IF(AE61="","",VLOOKUP(AE61,'シフト記号表（従来型・ユニット型共通）'!$C$6:$L$47,10,FALSE))</f>
        <v/>
      </c>
      <c r="AF62" s="622" t="str">
        <f>IF(AF61="","",VLOOKUP(AF61,'シフト記号表（従来型・ユニット型共通）'!$C$6:$L$47,10,FALSE))</f>
        <v/>
      </c>
      <c r="AG62" s="622" t="str">
        <f>IF(AG61="","",VLOOKUP(AG61,'シフト記号表（従来型・ユニット型共通）'!$C$6:$L$47,10,FALSE))</f>
        <v/>
      </c>
      <c r="AH62" s="622" t="str">
        <f>IF(AH61="","",VLOOKUP(AH61,'シフト記号表（従来型・ユニット型共通）'!$C$6:$L$47,10,FALSE))</f>
        <v/>
      </c>
      <c r="AI62" s="622" t="str">
        <f>IF(AI61="","",VLOOKUP(AI61,'シフト記号表（従来型・ユニット型共通）'!$C$6:$L$47,10,FALSE))</f>
        <v/>
      </c>
      <c r="AJ62" s="624" t="str">
        <f>IF(AJ61="","",VLOOKUP(AJ61,'シフト記号表（従来型・ユニット型共通）'!$C$6:$L$47,10,FALSE))</f>
        <v/>
      </c>
      <c r="AK62" s="623" t="str">
        <f>IF(AK61="","",VLOOKUP(AK61,'シフト記号表（従来型・ユニット型共通）'!$C$6:$L$47,10,FALSE))</f>
        <v/>
      </c>
      <c r="AL62" s="622" t="str">
        <f>IF(AL61="","",VLOOKUP(AL61,'シフト記号表（従来型・ユニット型共通）'!$C$6:$L$47,10,FALSE))</f>
        <v/>
      </c>
      <c r="AM62" s="622" t="str">
        <f>IF(AM61="","",VLOOKUP(AM61,'シフト記号表（従来型・ユニット型共通）'!$C$6:$L$47,10,FALSE))</f>
        <v/>
      </c>
      <c r="AN62" s="622" t="str">
        <f>IF(AN61="","",VLOOKUP(AN61,'シフト記号表（従来型・ユニット型共通）'!$C$6:$L$47,10,FALSE))</f>
        <v/>
      </c>
      <c r="AO62" s="622" t="str">
        <f>IF(AO61="","",VLOOKUP(AO61,'シフト記号表（従来型・ユニット型共通）'!$C$6:$L$47,10,FALSE))</f>
        <v/>
      </c>
      <c r="AP62" s="622" t="str">
        <f>IF(AP61="","",VLOOKUP(AP61,'シフト記号表（従来型・ユニット型共通）'!$C$6:$L$47,10,FALSE))</f>
        <v/>
      </c>
      <c r="AQ62" s="624" t="str">
        <f>IF(AQ61="","",VLOOKUP(AQ61,'シフト記号表（従来型・ユニット型共通）'!$C$6:$L$47,10,FALSE))</f>
        <v/>
      </c>
      <c r="AR62" s="623" t="str">
        <f>IF(AR61="","",VLOOKUP(AR61,'シフト記号表（従来型・ユニット型共通）'!$C$6:$L$47,10,FALSE))</f>
        <v/>
      </c>
      <c r="AS62" s="622" t="str">
        <f>IF(AS61="","",VLOOKUP(AS61,'シフト記号表（従来型・ユニット型共通）'!$C$6:$L$47,10,FALSE))</f>
        <v/>
      </c>
      <c r="AT62" s="622" t="str">
        <f>IF(AT61="","",VLOOKUP(AT61,'シフト記号表（従来型・ユニット型共通）'!$C$6:$L$47,10,FALSE))</f>
        <v/>
      </c>
      <c r="AU62" s="622" t="str">
        <f>IF(AU61="","",VLOOKUP(AU61,'シフト記号表（従来型・ユニット型共通）'!$C$6:$L$47,10,FALSE))</f>
        <v/>
      </c>
      <c r="AV62" s="622" t="str">
        <f>IF(AV61="","",VLOOKUP(AV61,'シフト記号表（従来型・ユニット型共通）'!$C$6:$L$47,10,FALSE))</f>
        <v/>
      </c>
      <c r="AW62" s="622" t="str">
        <f>IF(AW61="","",VLOOKUP(AW61,'シフト記号表（従来型・ユニット型共通）'!$C$6:$L$47,10,FALSE))</f>
        <v/>
      </c>
      <c r="AX62" s="624" t="str">
        <f>IF(AX61="","",VLOOKUP(AX61,'シフト記号表（従来型・ユニット型共通）'!$C$6:$L$47,10,FALSE))</f>
        <v/>
      </c>
      <c r="AY62" s="623" t="str">
        <f>IF(AY61="","",VLOOKUP(AY61,'シフト記号表（従来型・ユニット型共通）'!$C$6:$L$47,10,FALSE))</f>
        <v/>
      </c>
      <c r="AZ62" s="622" t="str">
        <f>IF(AZ61="","",VLOOKUP(AZ61,'シフト記号表（従来型・ユニット型共通）'!$C$6:$L$47,10,FALSE))</f>
        <v/>
      </c>
      <c r="BA62" s="622" t="str">
        <f>IF(BA61="","",VLOOKUP(BA61,'シフト記号表（従来型・ユニット型共通）'!$C$6:$L$47,10,FALSE))</f>
        <v/>
      </c>
      <c r="BB62" s="1710">
        <f>IF($BE$3="４週",SUM(W62:AX62),IF($BE$3="暦月",SUM(W62:BA62),""))</f>
        <v>0</v>
      </c>
      <c r="BC62" s="1711"/>
      <c r="BD62" s="1751">
        <f>IF($BE$3="４週",BB62/4,IF($BE$3="暦月",(BB62/($BE$8/7)),""))</f>
        <v>0</v>
      </c>
      <c r="BE62" s="1711"/>
      <c r="BF62" s="1748"/>
      <c r="BG62" s="1749"/>
      <c r="BH62" s="1749"/>
      <c r="BI62" s="1749"/>
      <c r="BJ62" s="1750"/>
    </row>
    <row r="63" spans="2:62" ht="20.25" customHeight="1">
      <c r="B63" s="1788">
        <f>B61+1</f>
        <v>24</v>
      </c>
      <c r="C63" s="1792"/>
      <c r="D63" s="1793"/>
      <c r="E63" s="633"/>
      <c r="F63" s="632"/>
      <c r="G63" s="633"/>
      <c r="H63" s="632"/>
      <c r="I63" s="1794"/>
      <c r="J63" s="1795"/>
      <c r="K63" s="1796"/>
      <c r="L63" s="1797"/>
      <c r="M63" s="1797"/>
      <c r="N63" s="1793"/>
      <c r="O63" s="1738"/>
      <c r="P63" s="1739"/>
      <c r="Q63" s="1739"/>
      <c r="R63" s="1739"/>
      <c r="S63" s="1740"/>
      <c r="T63" s="631" t="s">
        <v>1280</v>
      </c>
      <c r="V63" s="630"/>
      <c r="W63" s="615"/>
      <c r="X63" s="614"/>
      <c r="Y63" s="614"/>
      <c r="Z63" s="614"/>
      <c r="AA63" s="614"/>
      <c r="AB63" s="614"/>
      <c r="AC63" s="616"/>
      <c r="AD63" s="615"/>
      <c r="AE63" s="614"/>
      <c r="AF63" s="614"/>
      <c r="AG63" s="614"/>
      <c r="AH63" s="614"/>
      <c r="AI63" s="614"/>
      <c r="AJ63" s="616"/>
      <c r="AK63" s="615"/>
      <c r="AL63" s="614"/>
      <c r="AM63" s="614"/>
      <c r="AN63" s="614"/>
      <c r="AO63" s="614"/>
      <c r="AP63" s="614"/>
      <c r="AQ63" s="616"/>
      <c r="AR63" s="615"/>
      <c r="AS63" s="614"/>
      <c r="AT63" s="614"/>
      <c r="AU63" s="614"/>
      <c r="AV63" s="614"/>
      <c r="AW63" s="614"/>
      <c r="AX63" s="616"/>
      <c r="AY63" s="615"/>
      <c r="AZ63" s="614"/>
      <c r="BA63" s="613"/>
      <c r="BB63" s="1733"/>
      <c r="BC63" s="1734"/>
      <c r="BD63" s="1752"/>
      <c r="BE63" s="1753"/>
      <c r="BF63" s="1758"/>
      <c r="BG63" s="1759"/>
      <c r="BH63" s="1759"/>
      <c r="BI63" s="1759"/>
      <c r="BJ63" s="1760"/>
    </row>
    <row r="64" spans="2:62" ht="20.25" customHeight="1">
      <c r="B64" s="1789"/>
      <c r="C64" s="1791"/>
      <c r="D64" s="1787"/>
      <c r="E64" s="633"/>
      <c r="F64" s="632">
        <f>C63</f>
        <v>0</v>
      </c>
      <c r="G64" s="633"/>
      <c r="H64" s="632">
        <f>I63</f>
        <v>0</v>
      </c>
      <c r="I64" s="1780"/>
      <c r="J64" s="1781"/>
      <c r="K64" s="1785"/>
      <c r="L64" s="1786"/>
      <c r="M64" s="1786"/>
      <c r="N64" s="1787"/>
      <c r="O64" s="1738"/>
      <c r="P64" s="1739"/>
      <c r="Q64" s="1739"/>
      <c r="R64" s="1739"/>
      <c r="S64" s="1740"/>
      <c r="T64" s="627" t="s">
        <v>1279</v>
      </c>
      <c r="U64" s="626"/>
      <c r="V64" s="625"/>
      <c r="W64" s="623" t="str">
        <f>IF(W63="","",VLOOKUP(W63,'シフト記号表（従来型・ユニット型共通）'!$C$6:$L$47,10,FALSE))</f>
        <v/>
      </c>
      <c r="X64" s="622" t="str">
        <f>IF(X63="","",VLOOKUP(X63,'シフト記号表（従来型・ユニット型共通）'!$C$6:$L$47,10,FALSE))</f>
        <v/>
      </c>
      <c r="Y64" s="622" t="str">
        <f>IF(Y63="","",VLOOKUP(Y63,'シフト記号表（従来型・ユニット型共通）'!$C$6:$L$47,10,FALSE))</f>
        <v/>
      </c>
      <c r="Z64" s="622" t="str">
        <f>IF(Z63="","",VLOOKUP(Z63,'シフト記号表（従来型・ユニット型共通）'!$C$6:$L$47,10,FALSE))</f>
        <v/>
      </c>
      <c r="AA64" s="622" t="str">
        <f>IF(AA63="","",VLOOKUP(AA63,'シフト記号表（従来型・ユニット型共通）'!$C$6:$L$47,10,FALSE))</f>
        <v/>
      </c>
      <c r="AB64" s="622" t="str">
        <f>IF(AB63="","",VLOOKUP(AB63,'シフト記号表（従来型・ユニット型共通）'!$C$6:$L$47,10,FALSE))</f>
        <v/>
      </c>
      <c r="AC64" s="624" t="str">
        <f>IF(AC63="","",VLOOKUP(AC63,'シフト記号表（従来型・ユニット型共通）'!$C$6:$L$47,10,FALSE))</f>
        <v/>
      </c>
      <c r="AD64" s="623" t="str">
        <f>IF(AD63="","",VLOOKUP(AD63,'シフト記号表（従来型・ユニット型共通）'!$C$6:$L$47,10,FALSE))</f>
        <v/>
      </c>
      <c r="AE64" s="622" t="str">
        <f>IF(AE63="","",VLOOKUP(AE63,'シフト記号表（従来型・ユニット型共通）'!$C$6:$L$47,10,FALSE))</f>
        <v/>
      </c>
      <c r="AF64" s="622" t="str">
        <f>IF(AF63="","",VLOOKUP(AF63,'シフト記号表（従来型・ユニット型共通）'!$C$6:$L$47,10,FALSE))</f>
        <v/>
      </c>
      <c r="AG64" s="622" t="str">
        <f>IF(AG63="","",VLOOKUP(AG63,'シフト記号表（従来型・ユニット型共通）'!$C$6:$L$47,10,FALSE))</f>
        <v/>
      </c>
      <c r="AH64" s="622" t="str">
        <f>IF(AH63="","",VLOOKUP(AH63,'シフト記号表（従来型・ユニット型共通）'!$C$6:$L$47,10,FALSE))</f>
        <v/>
      </c>
      <c r="AI64" s="622" t="str">
        <f>IF(AI63="","",VLOOKUP(AI63,'シフト記号表（従来型・ユニット型共通）'!$C$6:$L$47,10,FALSE))</f>
        <v/>
      </c>
      <c r="AJ64" s="624" t="str">
        <f>IF(AJ63="","",VLOOKUP(AJ63,'シフト記号表（従来型・ユニット型共通）'!$C$6:$L$47,10,FALSE))</f>
        <v/>
      </c>
      <c r="AK64" s="623" t="str">
        <f>IF(AK63="","",VLOOKUP(AK63,'シフト記号表（従来型・ユニット型共通）'!$C$6:$L$47,10,FALSE))</f>
        <v/>
      </c>
      <c r="AL64" s="622" t="str">
        <f>IF(AL63="","",VLOOKUP(AL63,'シフト記号表（従来型・ユニット型共通）'!$C$6:$L$47,10,FALSE))</f>
        <v/>
      </c>
      <c r="AM64" s="622" t="str">
        <f>IF(AM63="","",VLOOKUP(AM63,'シフト記号表（従来型・ユニット型共通）'!$C$6:$L$47,10,FALSE))</f>
        <v/>
      </c>
      <c r="AN64" s="622" t="str">
        <f>IF(AN63="","",VLOOKUP(AN63,'シフト記号表（従来型・ユニット型共通）'!$C$6:$L$47,10,FALSE))</f>
        <v/>
      </c>
      <c r="AO64" s="622" t="str">
        <f>IF(AO63="","",VLOOKUP(AO63,'シフト記号表（従来型・ユニット型共通）'!$C$6:$L$47,10,FALSE))</f>
        <v/>
      </c>
      <c r="AP64" s="622" t="str">
        <f>IF(AP63="","",VLOOKUP(AP63,'シフト記号表（従来型・ユニット型共通）'!$C$6:$L$47,10,FALSE))</f>
        <v/>
      </c>
      <c r="AQ64" s="624" t="str">
        <f>IF(AQ63="","",VLOOKUP(AQ63,'シフト記号表（従来型・ユニット型共通）'!$C$6:$L$47,10,FALSE))</f>
        <v/>
      </c>
      <c r="AR64" s="623" t="str">
        <f>IF(AR63="","",VLOOKUP(AR63,'シフト記号表（従来型・ユニット型共通）'!$C$6:$L$47,10,FALSE))</f>
        <v/>
      </c>
      <c r="AS64" s="622" t="str">
        <f>IF(AS63="","",VLOOKUP(AS63,'シフト記号表（従来型・ユニット型共通）'!$C$6:$L$47,10,FALSE))</f>
        <v/>
      </c>
      <c r="AT64" s="622" t="str">
        <f>IF(AT63="","",VLOOKUP(AT63,'シフト記号表（従来型・ユニット型共通）'!$C$6:$L$47,10,FALSE))</f>
        <v/>
      </c>
      <c r="AU64" s="622" t="str">
        <f>IF(AU63="","",VLOOKUP(AU63,'シフト記号表（従来型・ユニット型共通）'!$C$6:$L$47,10,FALSE))</f>
        <v/>
      </c>
      <c r="AV64" s="622" t="str">
        <f>IF(AV63="","",VLOOKUP(AV63,'シフト記号表（従来型・ユニット型共通）'!$C$6:$L$47,10,FALSE))</f>
        <v/>
      </c>
      <c r="AW64" s="622" t="str">
        <f>IF(AW63="","",VLOOKUP(AW63,'シフト記号表（従来型・ユニット型共通）'!$C$6:$L$47,10,FALSE))</f>
        <v/>
      </c>
      <c r="AX64" s="624" t="str">
        <f>IF(AX63="","",VLOOKUP(AX63,'シフト記号表（従来型・ユニット型共通）'!$C$6:$L$47,10,FALSE))</f>
        <v/>
      </c>
      <c r="AY64" s="623" t="str">
        <f>IF(AY63="","",VLOOKUP(AY63,'シフト記号表（従来型・ユニット型共通）'!$C$6:$L$47,10,FALSE))</f>
        <v/>
      </c>
      <c r="AZ64" s="622" t="str">
        <f>IF(AZ63="","",VLOOKUP(AZ63,'シフト記号表（従来型・ユニット型共通）'!$C$6:$L$47,10,FALSE))</f>
        <v/>
      </c>
      <c r="BA64" s="622" t="str">
        <f>IF(BA63="","",VLOOKUP(BA63,'シフト記号表（従来型・ユニット型共通）'!$C$6:$L$47,10,FALSE))</f>
        <v/>
      </c>
      <c r="BB64" s="1710">
        <f>IF($BE$3="４週",SUM(W64:AX64),IF($BE$3="暦月",SUM(W64:BA64),""))</f>
        <v>0</v>
      </c>
      <c r="BC64" s="1711"/>
      <c r="BD64" s="1751">
        <f>IF($BE$3="４週",BB64/4,IF($BE$3="暦月",(BB64/($BE$8/7)),""))</f>
        <v>0</v>
      </c>
      <c r="BE64" s="1711"/>
      <c r="BF64" s="1748"/>
      <c r="BG64" s="1749"/>
      <c r="BH64" s="1749"/>
      <c r="BI64" s="1749"/>
      <c r="BJ64" s="1750"/>
    </row>
    <row r="65" spans="2:62" ht="20.25" customHeight="1">
      <c r="B65" s="1788">
        <f>B63+1</f>
        <v>25</v>
      </c>
      <c r="C65" s="1792"/>
      <c r="D65" s="1793"/>
      <c r="E65" s="633"/>
      <c r="F65" s="632"/>
      <c r="G65" s="633"/>
      <c r="H65" s="632"/>
      <c r="I65" s="1794"/>
      <c r="J65" s="1795"/>
      <c r="K65" s="1796"/>
      <c r="L65" s="1797"/>
      <c r="M65" s="1797"/>
      <c r="N65" s="1793"/>
      <c r="O65" s="1738"/>
      <c r="P65" s="1739"/>
      <c r="Q65" s="1739"/>
      <c r="R65" s="1739"/>
      <c r="S65" s="1740"/>
      <c r="T65" s="631" t="s">
        <v>1280</v>
      </c>
      <c r="V65" s="630"/>
      <c r="W65" s="615"/>
      <c r="X65" s="614"/>
      <c r="Y65" s="614"/>
      <c r="Z65" s="614"/>
      <c r="AA65" s="614"/>
      <c r="AB65" s="614"/>
      <c r="AC65" s="616"/>
      <c r="AD65" s="615"/>
      <c r="AE65" s="614"/>
      <c r="AF65" s="614"/>
      <c r="AG65" s="614"/>
      <c r="AH65" s="614"/>
      <c r="AI65" s="614"/>
      <c r="AJ65" s="616"/>
      <c r="AK65" s="615"/>
      <c r="AL65" s="614"/>
      <c r="AM65" s="614"/>
      <c r="AN65" s="614"/>
      <c r="AO65" s="614"/>
      <c r="AP65" s="614"/>
      <c r="AQ65" s="616"/>
      <c r="AR65" s="615"/>
      <c r="AS65" s="614"/>
      <c r="AT65" s="614"/>
      <c r="AU65" s="614"/>
      <c r="AV65" s="614"/>
      <c r="AW65" s="614"/>
      <c r="AX65" s="616"/>
      <c r="AY65" s="615"/>
      <c r="AZ65" s="614"/>
      <c r="BA65" s="613"/>
      <c r="BB65" s="1733"/>
      <c r="BC65" s="1734"/>
      <c r="BD65" s="1752"/>
      <c r="BE65" s="1753"/>
      <c r="BF65" s="1758"/>
      <c r="BG65" s="1759"/>
      <c r="BH65" s="1759"/>
      <c r="BI65" s="1759"/>
      <c r="BJ65" s="1760"/>
    </row>
    <row r="66" spans="2:62" ht="20.25" customHeight="1">
      <c r="B66" s="1789"/>
      <c r="C66" s="1791"/>
      <c r="D66" s="1787"/>
      <c r="E66" s="633"/>
      <c r="F66" s="632">
        <f>C65</f>
        <v>0</v>
      </c>
      <c r="G66" s="633"/>
      <c r="H66" s="632">
        <f>I65</f>
        <v>0</v>
      </c>
      <c r="I66" s="1780"/>
      <c r="J66" s="1781"/>
      <c r="K66" s="1785"/>
      <c r="L66" s="1786"/>
      <c r="M66" s="1786"/>
      <c r="N66" s="1787"/>
      <c r="O66" s="1738"/>
      <c r="P66" s="1739"/>
      <c r="Q66" s="1739"/>
      <c r="R66" s="1739"/>
      <c r="S66" s="1740"/>
      <c r="T66" s="627" t="s">
        <v>1279</v>
      </c>
      <c r="U66" s="626"/>
      <c r="V66" s="625"/>
      <c r="W66" s="623" t="str">
        <f>IF(W65="","",VLOOKUP(W65,'シフト記号表（従来型・ユニット型共通）'!$C$6:$L$47,10,FALSE))</f>
        <v/>
      </c>
      <c r="X66" s="622" t="str">
        <f>IF(X65="","",VLOOKUP(X65,'シフト記号表（従来型・ユニット型共通）'!$C$6:$L$47,10,FALSE))</f>
        <v/>
      </c>
      <c r="Y66" s="622" t="str">
        <f>IF(Y65="","",VLOOKUP(Y65,'シフト記号表（従来型・ユニット型共通）'!$C$6:$L$47,10,FALSE))</f>
        <v/>
      </c>
      <c r="Z66" s="622" t="str">
        <f>IF(Z65="","",VLOOKUP(Z65,'シフト記号表（従来型・ユニット型共通）'!$C$6:$L$47,10,FALSE))</f>
        <v/>
      </c>
      <c r="AA66" s="622" t="str">
        <f>IF(AA65="","",VLOOKUP(AA65,'シフト記号表（従来型・ユニット型共通）'!$C$6:$L$47,10,FALSE))</f>
        <v/>
      </c>
      <c r="AB66" s="622" t="str">
        <f>IF(AB65="","",VLOOKUP(AB65,'シフト記号表（従来型・ユニット型共通）'!$C$6:$L$47,10,FALSE))</f>
        <v/>
      </c>
      <c r="AC66" s="624" t="str">
        <f>IF(AC65="","",VLOOKUP(AC65,'シフト記号表（従来型・ユニット型共通）'!$C$6:$L$47,10,FALSE))</f>
        <v/>
      </c>
      <c r="AD66" s="623" t="str">
        <f>IF(AD65="","",VLOOKUP(AD65,'シフト記号表（従来型・ユニット型共通）'!$C$6:$L$47,10,FALSE))</f>
        <v/>
      </c>
      <c r="AE66" s="622" t="str">
        <f>IF(AE65="","",VLOOKUP(AE65,'シフト記号表（従来型・ユニット型共通）'!$C$6:$L$47,10,FALSE))</f>
        <v/>
      </c>
      <c r="AF66" s="622" t="str">
        <f>IF(AF65="","",VLOOKUP(AF65,'シフト記号表（従来型・ユニット型共通）'!$C$6:$L$47,10,FALSE))</f>
        <v/>
      </c>
      <c r="AG66" s="622" t="str">
        <f>IF(AG65="","",VLOOKUP(AG65,'シフト記号表（従来型・ユニット型共通）'!$C$6:$L$47,10,FALSE))</f>
        <v/>
      </c>
      <c r="AH66" s="622" t="str">
        <f>IF(AH65="","",VLOOKUP(AH65,'シフト記号表（従来型・ユニット型共通）'!$C$6:$L$47,10,FALSE))</f>
        <v/>
      </c>
      <c r="AI66" s="622" t="str">
        <f>IF(AI65="","",VLOOKUP(AI65,'シフト記号表（従来型・ユニット型共通）'!$C$6:$L$47,10,FALSE))</f>
        <v/>
      </c>
      <c r="AJ66" s="624" t="str">
        <f>IF(AJ65="","",VLOOKUP(AJ65,'シフト記号表（従来型・ユニット型共通）'!$C$6:$L$47,10,FALSE))</f>
        <v/>
      </c>
      <c r="AK66" s="623" t="str">
        <f>IF(AK65="","",VLOOKUP(AK65,'シフト記号表（従来型・ユニット型共通）'!$C$6:$L$47,10,FALSE))</f>
        <v/>
      </c>
      <c r="AL66" s="622" t="str">
        <f>IF(AL65="","",VLOOKUP(AL65,'シフト記号表（従来型・ユニット型共通）'!$C$6:$L$47,10,FALSE))</f>
        <v/>
      </c>
      <c r="AM66" s="622" t="str">
        <f>IF(AM65="","",VLOOKUP(AM65,'シフト記号表（従来型・ユニット型共通）'!$C$6:$L$47,10,FALSE))</f>
        <v/>
      </c>
      <c r="AN66" s="622" t="str">
        <f>IF(AN65="","",VLOOKUP(AN65,'シフト記号表（従来型・ユニット型共通）'!$C$6:$L$47,10,FALSE))</f>
        <v/>
      </c>
      <c r="AO66" s="622" t="str">
        <f>IF(AO65="","",VLOOKUP(AO65,'シフト記号表（従来型・ユニット型共通）'!$C$6:$L$47,10,FALSE))</f>
        <v/>
      </c>
      <c r="AP66" s="622" t="str">
        <f>IF(AP65="","",VLOOKUP(AP65,'シフト記号表（従来型・ユニット型共通）'!$C$6:$L$47,10,FALSE))</f>
        <v/>
      </c>
      <c r="AQ66" s="624" t="str">
        <f>IF(AQ65="","",VLOOKUP(AQ65,'シフト記号表（従来型・ユニット型共通）'!$C$6:$L$47,10,FALSE))</f>
        <v/>
      </c>
      <c r="AR66" s="623" t="str">
        <f>IF(AR65="","",VLOOKUP(AR65,'シフト記号表（従来型・ユニット型共通）'!$C$6:$L$47,10,FALSE))</f>
        <v/>
      </c>
      <c r="AS66" s="622" t="str">
        <f>IF(AS65="","",VLOOKUP(AS65,'シフト記号表（従来型・ユニット型共通）'!$C$6:$L$47,10,FALSE))</f>
        <v/>
      </c>
      <c r="AT66" s="622" t="str">
        <f>IF(AT65="","",VLOOKUP(AT65,'シフト記号表（従来型・ユニット型共通）'!$C$6:$L$47,10,FALSE))</f>
        <v/>
      </c>
      <c r="AU66" s="622" t="str">
        <f>IF(AU65="","",VLOOKUP(AU65,'シフト記号表（従来型・ユニット型共通）'!$C$6:$L$47,10,FALSE))</f>
        <v/>
      </c>
      <c r="AV66" s="622" t="str">
        <f>IF(AV65="","",VLOOKUP(AV65,'シフト記号表（従来型・ユニット型共通）'!$C$6:$L$47,10,FALSE))</f>
        <v/>
      </c>
      <c r="AW66" s="622" t="str">
        <f>IF(AW65="","",VLOOKUP(AW65,'シフト記号表（従来型・ユニット型共通）'!$C$6:$L$47,10,FALSE))</f>
        <v/>
      </c>
      <c r="AX66" s="624" t="str">
        <f>IF(AX65="","",VLOOKUP(AX65,'シフト記号表（従来型・ユニット型共通）'!$C$6:$L$47,10,FALSE))</f>
        <v/>
      </c>
      <c r="AY66" s="623" t="str">
        <f>IF(AY65="","",VLOOKUP(AY65,'シフト記号表（従来型・ユニット型共通）'!$C$6:$L$47,10,FALSE))</f>
        <v/>
      </c>
      <c r="AZ66" s="622" t="str">
        <f>IF(AZ65="","",VLOOKUP(AZ65,'シフト記号表（従来型・ユニット型共通）'!$C$6:$L$47,10,FALSE))</f>
        <v/>
      </c>
      <c r="BA66" s="622" t="str">
        <f>IF(BA65="","",VLOOKUP(BA65,'シフト記号表（従来型・ユニット型共通）'!$C$6:$L$47,10,FALSE))</f>
        <v/>
      </c>
      <c r="BB66" s="1710">
        <f>IF($BE$3="４週",SUM(W66:AX66),IF($BE$3="暦月",SUM(W66:BA66),""))</f>
        <v>0</v>
      </c>
      <c r="BC66" s="1711"/>
      <c r="BD66" s="1751">
        <f>IF($BE$3="４週",BB66/4,IF($BE$3="暦月",(BB66/($BE$8/7)),""))</f>
        <v>0</v>
      </c>
      <c r="BE66" s="1711"/>
      <c r="BF66" s="1748"/>
      <c r="BG66" s="1749"/>
      <c r="BH66" s="1749"/>
      <c r="BI66" s="1749"/>
      <c r="BJ66" s="1750"/>
    </row>
    <row r="67" spans="2:62" ht="20.25" customHeight="1">
      <c r="B67" s="1788">
        <f>B65+1</f>
        <v>26</v>
      </c>
      <c r="C67" s="1792"/>
      <c r="D67" s="1793"/>
      <c r="E67" s="633"/>
      <c r="F67" s="632"/>
      <c r="G67" s="633"/>
      <c r="H67" s="632"/>
      <c r="I67" s="1794"/>
      <c r="J67" s="1795"/>
      <c r="K67" s="1796"/>
      <c r="L67" s="1797"/>
      <c r="M67" s="1797"/>
      <c r="N67" s="1793"/>
      <c r="O67" s="1738"/>
      <c r="P67" s="1739"/>
      <c r="Q67" s="1739"/>
      <c r="R67" s="1739"/>
      <c r="S67" s="1740"/>
      <c r="T67" s="631" t="s">
        <v>1280</v>
      </c>
      <c r="V67" s="630"/>
      <c r="W67" s="615"/>
      <c r="X67" s="614"/>
      <c r="Y67" s="614"/>
      <c r="Z67" s="614"/>
      <c r="AA67" s="614"/>
      <c r="AB67" s="614"/>
      <c r="AC67" s="616"/>
      <c r="AD67" s="615"/>
      <c r="AE67" s="614"/>
      <c r="AF67" s="614"/>
      <c r="AG67" s="614"/>
      <c r="AH67" s="614"/>
      <c r="AI67" s="614"/>
      <c r="AJ67" s="616"/>
      <c r="AK67" s="615"/>
      <c r="AL67" s="614"/>
      <c r="AM67" s="614"/>
      <c r="AN67" s="614"/>
      <c r="AO67" s="614"/>
      <c r="AP67" s="614"/>
      <c r="AQ67" s="616"/>
      <c r="AR67" s="615"/>
      <c r="AS67" s="614"/>
      <c r="AT67" s="614"/>
      <c r="AU67" s="614"/>
      <c r="AV67" s="614"/>
      <c r="AW67" s="614"/>
      <c r="AX67" s="616"/>
      <c r="AY67" s="615"/>
      <c r="AZ67" s="614"/>
      <c r="BA67" s="613"/>
      <c r="BB67" s="1733"/>
      <c r="BC67" s="1734"/>
      <c r="BD67" s="1752"/>
      <c r="BE67" s="1753"/>
      <c r="BF67" s="1758"/>
      <c r="BG67" s="1759"/>
      <c r="BH67" s="1759"/>
      <c r="BI67" s="1759"/>
      <c r="BJ67" s="1760"/>
    </row>
    <row r="68" spans="2:62" ht="20.25" customHeight="1">
      <c r="B68" s="1789"/>
      <c r="C68" s="1791"/>
      <c r="D68" s="1787"/>
      <c r="E68" s="633"/>
      <c r="F68" s="632">
        <f>C67</f>
        <v>0</v>
      </c>
      <c r="G68" s="633"/>
      <c r="H68" s="632">
        <f>I67</f>
        <v>0</v>
      </c>
      <c r="I68" s="1780"/>
      <c r="J68" s="1781"/>
      <c r="K68" s="1785"/>
      <c r="L68" s="1786"/>
      <c r="M68" s="1786"/>
      <c r="N68" s="1787"/>
      <c r="O68" s="1738"/>
      <c r="P68" s="1739"/>
      <c r="Q68" s="1739"/>
      <c r="R68" s="1739"/>
      <c r="S68" s="1740"/>
      <c r="T68" s="627" t="s">
        <v>1279</v>
      </c>
      <c r="U68" s="626"/>
      <c r="V68" s="625"/>
      <c r="W68" s="623" t="str">
        <f>IF(W67="","",VLOOKUP(W67,'シフト記号表（従来型・ユニット型共通）'!$C$6:$L$47,10,FALSE))</f>
        <v/>
      </c>
      <c r="X68" s="622" t="str">
        <f>IF(X67="","",VLOOKUP(X67,'シフト記号表（従来型・ユニット型共通）'!$C$6:$L$47,10,FALSE))</f>
        <v/>
      </c>
      <c r="Y68" s="622" t="str">
        <f>IF(Y67="","",VLOOKUP(Y67,'シフト記号表（従来型・ユニット型共通）'!$C$6:$L$47,10,FALSE))</f>
        <v/>
      </c>
      <c r="Z68" s="622" t="str">
        <f>IF(Z67="","",VLOOKUP(Z67,'シフト記号表（従来型・ユニット型共通）'!$C$6:$L$47,10,FALSE))</f>
        <v/>
      </c>
      <c r="AA68" s="622" t="str">
        <f>IF(AA67="","",VLOOKUP(AA67,'シフト記号表（従来型・ユニット型共通）'!$C$6:$L$47,10,FALSE))</f>
        <v/>
      </c>
      <c r="AB68" s="622" t="str">
        <f>IF(AB67="","",VLOOKUP(AB67,'シフト記号表（従来型・ユニット型共通）'!$C$6:$L$47,10,FALSE))</f>
        <v/>
      </c>
      <c r="AC68" s="624" t="str">
        <f>IF(AC67="","",VLOOKUP(AC67,'シフト記号表（従来型・ユニット型共通）'!$C$6:$L$47,10,FALSE))</f>
        <v/>
      </c>
      <c r="AD68" s="623" t="str">
        <f>IF(AD67="","",VLOOKUP(AD67,'シフト記号表（従来型・ユニット型共通）'!$C$6:$L$47,10,FALSE))</f>
        <v/>
      </c>
      <c r="AE68" s="622" t="str">
        <f>IF(AE67="","",VLOOKUP(AE67,'シフト記号表（従来型・ユニット型共通）'!$C$6:$L$47,10,FALSE))</f>
        <v/>
      </c>
      <c r="AF68" s="622" t="str">
        <f>IF(AF67="","",VLOOKUP(AF67,'シフト記号表（従来型・ユニット型共通）'!$C$6:$L$47,10,FALSE))</f>
        <v/>
      </c>
      <c r="AG68" s="622" t="str">
        <f>IF(AG67="","",VLOOKUP(AG67,'シフト記号表（従来型・ユニット型共通）'!$C$6:$L$47,10,FALSE))</f>
        <v/>
      </c>
      <c r="AH68" s="622" t="str">
        <f>IF(AH67="","",VLOOKUP(AH67,'シフト記号表（従来型・ユニット型共通）'!$C$6:$L$47,10,FALSE))</f>
        <v/>
      </c>
      <c r="AI68" s="622" t="str">
        <f>IF(AI67="","",VLOOKUP(AI67,'シフト記号表（従来型・ユニット型共通）'!$C$6:$L$47,10,FALSE))</f>
        <v/>
      </c>
      <c r="AJ68" s="624" t="str">
        <f>IF(AJ67="","",VLOOKUP(AJ67,'シフト記号表（従来型・ユニット型共通）'!$C$6:$L$47,10,FALSE))</f>
        <v/>
      </c>
      <c r="AK68" s="623" t="str">
        <f>IF(AK67="","",VLOOKUP(AK67,'シフト記号表（従来型・ユニット型共通）'!$C$6:$L$47,10,FALSE))</f>
        <v/>
      </c>
      <c r="AL68" s="622" t="str">
        <f>IF(AL67="","",VLOOKUP(AL67,'シフト記号表（従来型・ユニット型共通）'!$C$6:$L$47,10,FALSE))</f>
        <v/>
      </c>
      <c r="AM68" s="622" t="str">
        <f>IF(AM67="","",VLOOKUP(AM67,'シフト記号表（従来型・ユニット型共通）'!$C$6:$L$47,10,FALSE))</f>
        <v/>
      </c>
      <c r="AN68" s="622" t="str">
        <f>IF(AN67="","",VLOOKUP(AN67,'シフト記号表（従来型・ユニット型共通）'!$C$6:$L$47,10,FALSE))</f>
        <v/>
      </c>
      <c r="AO68" s="622" t="str">
        <f>IF(AO67="","",VLOOKUP(AO67,'シフト記号表（従来型・ユニット型共通）'!$C$6:$L$47,10,FALSE))</f>
        <v/>
      </c>
      <c r="AP68" s="622" t="str">
        <f>IF(AP67="","",VLOOKUP(AP67,'シフト記号表（従来型・ユニット型共通）'!$C$6:$L$47,10,FALSE))</f>
        <v/>
      </c>
      <c r="AQ68" s="624" t="str">
        <f>IF(AQ67="","",VLOOKUP(AQ67,'シフト記号表（従来型・ユニット型共通）'!$C$6:$L$47,10,FALSE))</f>
        <v/>
      </c>
      <c r="AR68" s="623" t="str">
        <f>IF(AR67="","",VLOOKUP(AR67,'シフト記号表（従来型・ユニット型共通）'!$C$6:$L$47,10,FALSE))</f>
        <v/>
      </c>
      <c r="AS68" s="622" t="str">
        <f>IF(AS67="","",VLOOKUP(AS67,'シフト記号表（従来型・ユニット型共通）'!$C$6:$L$47,10,FALSE))</f>
        <v/>
      </c>
      <c r="AT68" s="622" t="str">
        <f>IF(AT67="","",VLOOKUP(AT67,'シフト記号表（従来型・ユニット型共通）'!$C$6:$L$47,10,FALSE))</f>
        <v/>
      </c>
      <c r="AU68" s="622" t="str">
        <f>IF(AU67="","",VLOOKUP(AU67,'シフト記号表（従来型・ユニット型共通）'!$C$6:$L$47,10,FALSE))</f>
        <v/>
      </c>
      <c r="AV68" s="622" t="str">
        <f>IF(AV67="","",VLOOKUP(AV67,'シフト記号表（従来型・ユニット型共通）'!$C$6:$L$47,10,FALSE))</f>
        <v/>
      </c>
      <c r="AW68" s="622" t="str">
        <f>IF(AW67="","",VLOOKUP(AW67,'シフト記号表（従来型・ユニット型共通）'!$C$6:$L$47,10,FALSE))</f>
        <v/>
      </c>
      <c r="AX68" s="624" t="str">
        <f>IF(AX67="","",VLOOKUP(AX67,'シフト記号表（従来型・ユニット型共通）'!$C$6:$L$47,10,FALSE))</f>
        <v/>
      </c>
      <c r="AY68" s="623" t="str">
        <f>IF(AY67="","",VLOOKUP(AY67,'シフト記号表（従来型・ユニット型共通）'!$C$6:$L$47,10,FALSE))</f>
        <v/>
      </c>
      <c r="AZ68" s="622" t="str">
        <f>IF(AZ67="","",VLOOKUP(AZ67,'シフト記号表（従来型・ユニット型共通）'!$C$6:$L$47,10,FALSE))</f>
        <v/>
      </c>
      <c r="BA68" s="622" t="str">
        <f>IF(BA67="","",VLOOKUP(BA67,'シフト記号表（従来型・ユニット型共通）'!$C$6:$L$47,10,FALSE))</f>
        <v/>
      </c>
      <c r="BB68" s="1710">
        <f>IF($BE$3="４週",SUM(W68:AX68),IF($BE$3="暦月",SUM(W68:BA68),""))</f>
        <v>0</v>
      </c>
      <c r="BC68" s="1711"/>
      <c r="BD68" s="1751">
        <f>IF($BE$3="４週",BB68/4,IF($BE$3="暦月",(BB68/($BE$8/7)),""))</f>
        <v>0</v>
      </c>
      <c r="BE68" s="1711"/>
      <c r="BF68" s="1748"/>
      <c r="BG68" s="1749"/>
      <c r="BH68" s="1749"/>
      <c r="BI68" s="1749"/>
      <c r="BJ68" s="1750"/>
    </row>
    <row r="69" spans="2:62" ht="20.25" customHeight="1">
      <c r="B69" s="1788">
        <f>B67+1</f>
        <v>27</v>
      </c>
      <c r="C69" s="1792"/>
      <c r="D69" s="1793"/>
      <c r="E69" s="633"/>
      <c r="F69" s="632"/>
      <c r="G69" s="633"/>
      <c r="H69" s="632"/>
      <c r="I69" s="1794"/>
      <c r="J69" s="1795"/>
      <c r="K69" s="1796"/>
      <c r="L69" s="1797"/>
      <c r="M69" s="1797"/>
      <c r="N69" s="1793"/>
      <c r="O69" s="1738"/>
      <c r="P69" s="1739"/>
      <c r="Q69" s="1739"/>
      <c r="R69" s="1739"/>
      <c r="S69" s="1740"/>
      <c r="T69" s="631" t="s">
        <v>1280</v>
      </c>
      <c r="V69" s="630"/>
      <c r="W69" s="615"/>
      <c r="X69" s="614"/>
      <c r="Y69" s="614"/>
      <c r="Z69" s="614"/>
      <c r="AA69" s="614"/>
      <c r="AB69" s="614"/>
      <c r="AC69" s="616"/>
      <c r="AD69" s="615"/>
      <c r="AE69" s="614"/>
      <c r="AF69" s="614"/>
      <c r="AG69" s="614"/>
      <c r="AH69" s="614"/>
      <c r="AI69" s="614"/>
      <c r="AJ69" s="616"/>
      <c r="AK69" s="615"/>
      <c r="AL69" s="614"/>
      <c r="AM69" s="614"/>
      <c r="AN69" s="614"/>
      <c r="AO69" s="614"/>
      <c r="AP69" s="614"/>
      <c r="AQ69" s="616"/>
      <c r="AR69" s="615"/>
      <c r="AS69" s="614"/>
      <c r="AT69" s="614"/>
      <c r="AU69" s="614"/>
      <c r="AV69" s="614"/>
      <c r="AW69" s="614"/>
      <c r="AX69" s="616"/>
      <c r="AY69" s="615"/>
      <c r="AZ69" s="614"/>
      <c r="BA69" s="613"/>
      <c r="BB69" s="1733"/>
      <c r="BC69" s="1734"/>
      <c r="BD69" s="1752"/>
      <c r="BE69" s="1753"/>
      <c r="BF69" s="1758"/>
      <c r="BG69" s="1759"/>
      <c r="BH69" s="1759"/>
      <c r="BI69" s="1759"/>
      <c r="BJ69" s="1760"/>
    </row>
    <row r="70" spans="2:62" ht="20.25" customHeight="1">
      <c r="B70" s="1789"/>
      <c r="C70" s="1791"/>
      <c r="D70" s="1787"/>
      <c r="E70" s="633"/>
      <c r="F70" s="632">
        <f>C69</f>
        <v>0</v>
      </c>
      <c r="G70" s="633"/>
      <c r="H70" s="632">
        <f>I69</f>
        <v>0</v>
      </c>
      <c r="I70" s="1780"/>
      <c r="J70" s="1781"/>
      <c r="K70" s="1785"/>
      <c r="L70" s="1786"/>
      <c r="M70" s="1786"/>
      <c r="N70" s="1787"/>
      <c r="O70" s="1738"/>
      <c r="P70" s="1739"/>
      <c r="Q70" s="1739"/>
      <c r="R70" s="1739"/>
      <c r="S70" s="1740"/>
      <c r="T70" s="627" t="s">
        <v>1279</v>
      </c>
      <c r="U70" s="626"/>
      <c r="V70" s="625"/>
      <c r="W70" s="623" t="str">
        <f>IF(W69="","",VLOOKUP(W69,'シフト記号表（従来型・ユニット型共通）'!$C$6:$L$47,10,FALSE))</f>
        <v/>
      </c>
      <c r="X70" s="622" t="str">
        <f>IF(X69="","",VLOOKUP(X69,'シフト記号表（従来型・ユニット型共通）'!$C$6:$L$47,10,FALSE))</f>
        <v/>
      </c>
      <c r="Y70" s="622" t="str">
        <f>IF(Y69="","",VLOOKUP(Y69,'シフト記号表（従来型・ユニット型共通）'!$C$6:$L$47,10,FALSE))</f>
        <v/>
      </c>
      <c r="Z70" s="622" t="str">
        <f>IF(Z69="","",VLOOKUP(Z69,'シフト記号表（従来型・ユニット型共通）'!$C$6:$L$47,10,FALSE))</f>
        <v/>
      </c>
      <c r="AA70" s="622" t="str">
        <f>IF(AA69="","",VLOOKUP(AA69,'シフト記号表（従来型・ユニット型共通）'!$C$6:$L$47,10,FALSE))</f>
        <v/>
      </c>
      <c r="AB70" s="622" t="str">
        <f>IF(AB69="","",VLOOKUP(AB69,'シフト記号表（従来型・ユニット型共通）'!$C$6:$L$47,10,FALSE))</f>
        <v/>
      </c>
      <c r="AC70" s="624" t="str">
        <f>IF(AC69="","",VLOOKUP(AC69,'シフト記号表（従来型・ユニット型共通）'!$C$6:$L$47,10,FALSE))</f>
        <v/>
      </c>
      <c r="AD70" s="623" t="str">
        <f>IF(AD69="","",VLOOKUP(AD69,'シフト記号表（従来型・ユニット型共通）'!$C$6:$L$47,10,FALSE))</f>
        <v/>
      </c>
      <c r="AE70" s="622" t="str">
        <f>IF(AE69="","",VLOOKUP(AE69,'シフト記号表（従来型・ユニット型共通）'!$C$6:$L$47,10,FALSE))</f>
        <v/>
      </c>
      <c r="AF70" s="622" t="str">
        <f>IF(AF69="","",VLOOKUP(AF69,'シフト記号表（従来型・ユニット型共通）'!$C$6:$L$47,10,FALSE))</f>
        <v/>
      </c>
      <c r="AG70" s="622" t="str">
        <f>IF(AG69="","",VLOOKUP(AG69,'シフト記号表（従来型・ユニット型共通）'!$C$6:$L$47,10,FALSE))</f>
        <v/>
      </c>
      <c r="AH70" s="622" t="str">
        <f>IF(AH69="","",VLOOKUP(AH69,'シフト記号表（従来型・ユニット型共通）'!$C$6:$L$47,10,FALSE))</f>
        <v/>
      </c>
      <c r="AI70" s="622" t="str">
        <f>IF(AI69="","",VLOOKUP(AI69,'シフト記号表（従来型・ユニット型共通）'!$C$6:$L$47,10,FALSE))</f>
        <v/>
      </c>
      <c r="AJ70" s="624" t="str">
        <f>IF(AJ69="","",VLOOKUP(AJ69,'シフト記号表（従来型・ユニット型共通）'!$C$6:$L$47,10,FALSE))</f>
        <v/>
      </c>
      <c r="AK70" s="623" t="str">
        <f>IF(AK69="","",VLOOKUP(AK69,'シフト記号表（従来型・ユニット型共通）'!$C$6:$L$47,10,FALSE))</f>
        <v/>
      </c>
      <c r="AL70" s="622" t="str">
        <f>IF(AL69="","",VLOOKUP(AL69,'シフト記号表（従来型・ユニット型共通）'!$C$6:$L$47,10,FALSE))</f>
        <v/>
      </c>
      <c r="AM70" s="622" t="str">
        <f>IF(AM69="","",VLOOKUP(AM69,'シフト記号表（従来型・ユニット型共通）'!$C$6:$L$47,10,FALSE))</f>
        <v/>
      </c>
      <c r="AN70" s="622" t="str">
        <f>IF(AN69="","",VLOOKUP(AN69,'シフト記号表（従来型・ユニット型共通）'!$C$6:$L$47,10,FALSE))</f>
        <v/>
      </c>
      <c r="AO70" s="622" t="str">
        <f>IF(AO69="","",VLOOKUP(AO69,'シフト記号表（従来型・ユニット型共通）'!$C$6:$L$47,10,FALSE))</f>
        <v/>
      </c>
      <c r="AP70" s="622" t="str">
        <f>IF(AP69="","",VLOOKUP(AP69,'シフト記号表（従来型・ユニット型共通）'!$C$6:$L$47,10,FALSE))</f>
        <v/>
      </c>
      <c r="AQ70" s="624" t="str">
        <f>IF(AQ69="","",VLOOKUP(AQ69,'シフト記号表（従来型・ユニット型共通）'!$C$6:$L$47,10,FALSE))</f>
        <v/>
      </c>
      <c r="AR70" s="623" t="str">
        <f>IF(AR69="","",VLOOKUP(AR69,'シフト記号表（従来型・ユニット型共通）'!$C$6:$L$47,10,FALSE))</f>
        <v/>
      </c>
      <c r="AS70" s="622" t="str">
        <f>IF(AS69="","",VLOOKUP(AS69,'シフト記号表（従来型・ユニット型共通）'!$C$6:$L$47,10,FALSE))</f>
        <v/>
      </c>
      <c r="AT70" s="622" t="str">
        <f>IF(AT69="","",VLOOKUP(AT69,'シフト記号表（従来型・ユニット型共通）'!$C$6:$L$47,10,FALSE))</f>
        <v/>
      </c>
      <c r="AU70" s="622" t="str">
        <f>IF(AU69="","",VLOOKUP(AU69,'シフト記号表（従来型・ユニット型共通）'!$C$6:$L$47,10,FALSE))</f>
        <v/>
      </c>
      <c r="AV70" s="622" t="str">
        <f>IF(AV69="","",VLOOKUP(AV69,'シフト記号表（従来型・ユニット型共通）'!$C$6:$L$47,10,FALSE))</f>
        <v/>
      </c>
      <c r="AW70" s="622" t="str">
        <f>IF(AW69="","",VLOOKUP(AW69,'シフト記号表（従来型・ユニット型共通）'!$C$6:$L$47,10,FALSE))</f>
        <v/>
      </c>
      <c r="AX70" s="624" t="str">
        <f>IF(AX69="","",VLOOKUP(AX69,'シフト記号表（従来型・ユニット型共通）'!$C$6:$L$47,10,FALSE))</f>
        <v/>
      </c>
      <c r="AY70" s="623" t="str">
        <f>IF(AY69="","",VLOOKUP(AY69,'シフト記号表（従来型・ユニット型共通）'!$C$6:$L$47,10,FALSE))</f>
        <v/>
      </c>
      <c r="AZ70" s="622" t="str">
        <f>IF(AZ69="","",VLOOKUP(AZ69,'シフト記号表（従来型・ユニット型共通）'!$C$6:$L$47,10,FALSE))</f>
        <v/>
      </c>
      <c r="BA70" s="622" t="str">
        <f>IF(BA69="","",VLOOKUP(BA69,'シフト記号表（従来型・ユニット型共通）'!$C$6:$L$47,10,FALSE))</f>
        <v/>
      </c>
      <c r="BB70" s="1710">
        <f>IF($BE$3="４週",SUM(W70:AX70),IF($BE$3="暦月",SUM(W70:BA70),""))</f>
        <v>0</v>
      </c>
      <c r="BC70" s="1711"/>
      <c r="BD70" s="1751">
        <f>IF($BE$3="４週",BB70/4,IF($BE$3="暦月",(BB70/($BE$8/7)),""))</f>
        <v>0</v>
      </c>
      <c r="BE70" s="1711"/>
      <c r="BF70" s="1748"/>
      <c r="BG70" s="1749"/>
      <c r="BH70" s="1749"/>
      <c r="BI70" s="1749"/>
      <c r="BJ70" s="1750"/>
    </row>
    <row r="71" spans="2:62" ht="20.25" customHeight="1">
      <c r="B71" s="1788">
        <f>B69+1</f>
        <v>28</v>
      </c>
      <c r="C71" s="1792"/>
      <c r="D71" s="1793"/>
      <c r="E71" s="633"/>
      <c r="F71" s="632"/>
      <c r="G71" s="633"/>
      <c r="H71" s="632"/>
      <c r="I71" s="1794"/>
      <c r="J71" s="1795"/>
      <c r="K71" s="1796"/>
      <c r="L71" s="1797"/>
      <c r="M71" s="1797"/>
      <c r="N71" s="1793"/>
      <c r="O71" s="1738"/>
      <c r="P71" s="1739"/>
      <c r="Q71" s="1739"/>
      <c r="R71" s="1739"/>
      <c r="S71" s="1740"/>
      <c r="T71" s="631" t="s">
        <v>1280</v>
      </c>
      <c r="V71" s="630"/>
      <c r="W71" s="615"/>
      <c r="X71" s="614"/>
      <c r="Y71" s="614"/>
      <c r="Z71" s="614"/>
      <c r="AA71" s="614"/>
      <c r="AB71" s="614"/>
      <c r="AC71" s="616"/>
      <c r="AD71" s="615"/>
      <c r="AE71" s="614"/>
      <c r="AF71" s="614"/>
      <c r="AG71" s="614"/>
      <c r="AH71" s="614"/>
      <c r="AI71" s="614"/>
      <c r="AJ71" s="616"/>
      <c r="AK71" s="615"/>
      <c r="AL71" s="614"/>
      <c r="AM71" s="614"/>
      <c r="AN71" s="614"/>
      <c r="AO71" s="614"/>
      <c r="AP71" s="614"/>
      <c r="AQ71" s="616"/>
      <c r="AR71" s="615"/>
      <c r="AS71" s="614"/>
      <c r="AT71" s="614"/>
      <c r="AU71" s="614"/>
      <c r="AV71" s="614"/>
      <c r="AW71" s="614"/>
      <c r="AX71" s="616"/>
      <c r="AY71" s="615"/>
      <c r="AZ71" s="614"/>
      <c r="BA71" s="613"/>
      <c r="BB71" s="1733"/>
      <c r="BC71" s="1734"/>
      <c r="BD71" s="1752"/>
      <c r="BE71" s="1753"/>
      <c r="BF71" s="1758"/>
      <c r="BG71" s="1759"/>
      <c r="BH71" s="1759"/>
      <c r="BI71" s="1759"/>
      <c r="BJ71" s="1760"/>
    </row>
    <row r="72" spans="2:62" ht="20.25" customHeight="1">
      <c r="B72" s="1789"/>
      <c r="C72" s="1791"/>
      <c r="D72" s="1787"/>
      <c r="E72" s="633"/>
      <c r="F72" s="632">
        <f>C71</f>
        <v>0</v>
      </c>
      <c r="G72" s="633"/>
      <c r="H72" s="632">
        <f>I71</f>
        <v>0</v>
      </c>
      <c r="I72" s="1780"/>
      <c r="J72" s="1781"/>
      <c r="K72" s="1785"/>
      <c r="L72" s="1786"/>
      <c r="M72" s="1786"/>
      <c r="N72" s="1787"/>
      <c r="O72" s="1738"/>
      <c r="P72" s="1739"/>
      <c r="Q72" s="1739"/>
      <c r="R72" s="1739"/>
      <c r="S72" s="1740"/>
      <c r="T72" s="627" t="s">
        <v>1279</v>
      </c>
      <c r="U72" s="626"/>
      <c r="V72" s="625"/>
      <c r="W72" s="623" t="str">
        <f>IF(W71="","",VLOOKUP(W71,'シフト記号表（従来型・ユニット型共通）'!$C$6:$L$47,10,FALSE))</f>
        <v/>
      </c>
      <c r="X72" s="622" t="str">
        <f>IF(X71="","",VLOOKUP(X71,'シフト記号表（従来型・ユニット型共通）'!$C$6:$L$47,10,FALSE))</f>
        <v/>
      </c>
      <c r="Y72" s="622" t="str">
        <f>IF(Y71="","",VLOOKUP(Y71,'シフト記号表（従来型・ユニット型共通）'!$C$6:$L$47,10,FALSE))</f>
        <v/>
      </c>
      <c r="Z72" s="622" t="str">
        <f>IF(Z71="","",VLOOKUP(Z71,'シフト記号表（従来型・ユニット型共通）'!$C$6:$L$47,10,FALSE))</f>
        <v/>
      </c>
      <c r="AA72" s="622" t="str">
        <f>IF(AA71="","",VLOOKUP(AA71,'シフト記号表（従来型・ユニット型共通）'!$C$6:$L$47,10,FALSE))</f>
        <v/>
      </c>
      <c r="AB72" s="622" t="str">
        <f>IF(AB71="","",VLOOKUP(AB71,'シフト記号表（従来型・ユニット型共通）'!$C$6:$L$47,10,FALSE))</f>
        <v/>
      </c>
      <c r="AC72" s="624" t="str">
        <f>IF(AC71="","",VLOOKUP(AC71,'シフト記号表（従来型・ユニット型共通）'!$C$6:$L$47,10,FALSE))</f>
        <v/>
      </c>
      <c r="AD72" s="623" t="str">
        <f>IF(AD71="","",VLOOKUP(AD71,'シフト記号表（従来型・ユニット型共通）'!$C$6:$L$47,10,FALSE))</f>
        <v/>
      </c>
      <c r="AE72" s="622" t="str">
        <f>IF(AE71="","",VLOOKUP(AE71,'シフト記号表（従来型・ユニット型共通）'!$C$6:$L$47,10,FALSE))</f>
        <v/>
      </c>
      <c r="AF72" s="622" t="str">
        <f>IF(AF71="","",VLOOKUP(AF71,'シフト記号表（従来型・ユニット型共通）'!$C$6:$L$47,10,FALSE))</f>
        <v/>
      </c>
      <c r="AG72" s="622" t="str">
        <f>IF(AG71="","",VLOOKUP(AG71,'シフト記号表（従来型・ユニット型共通）'!$C$6:$L$47,10,FALSE))</f>
        <v/>
      </c>
      <c r="AH72" s="622" t="str">
        <f>IF(AH71="","",VLOOKUP(AH71,'シフト記号表（従来型・ユニット型共通）'!$C$6:$L$47,10,FALSE))</f>
        <v/>
      </c>
      <c r="AI72" s="622" t="str">
        <f>IF(AI71="","",VLOOKUP(AI71,'シフト記号表（従来型・ユニット型共通）'!$C$6:$L$47,10,FALSE))</f>
        <v/>
      </c>
      <c r="AJ72" s="624" t="str">
        <f>IF(AJ71="","",VLOOKUP(AJ71,'シフト記号表（従来型・ユニット型共通）'!$C$6:$L$47,10,FALSE))</f>
        <v/>
      </c>
      <c r="AK72" s="623" t="str">
        <f>IF(AK71="","",VLOOKUP(AK71,'シフト記号表（従来型・ユニット型共通）'!$C$6:$L$47,10,FALSE))</f>
        <v/>
      </c>
      <c r="AL72" s="622" t="str">
        <f>IF(AL71="","",VLOOKUP(AL71,'シフト記号表（従来型・ユニット型共通）'!$C$6:$L$47,10,FALSE))</f>
        <v/>
      </c>
      <c r="AM72" s="622" t="str">
        <f>IF(AM71="","",VLOOKUP(AM71,'シフト記号表（従来型・ユニット型共通）'!$C$6:$L$47,10,FALSE))</f>
        <v/>
      </c>
      <c r="AN72" s="622" t="str">
        <f>IF(AN71="","",VLOOKUP(AN71,'シフト記号表（従来型・ユニット型共通）'!$C$6:$L$47,10,FALSE))</f>
        <v/>
      </c>
      <c r="AO72" s="622" t="str">
        <f>IF(AO71="","",VLOOKUP(AO71,'シフト記号表（従来型・ユニット型共通）'!$C$6:$L$47,10,FALSE))</f>
        <v/>
      </c>
      <c r="AP72" s="622" t="str">
        <f>IF(AP71="","",VLOOKUP(AP71,'シフト記号表（従来型・ユニット型共通）'!$C$6:$L$47,10,FALSE))</f>
        <v/>
      </c>
      <c r="AQ72" s="624" t="str">
        <f>IF(AQ71="","",VLOOKUP(AQ71,'シフト記号表（従来型・ユニット型共通）'!$C$6:$L$47,10,FALSE))</f>
        <v/>
      </c>
      <c r="AR72" s="623" t="str">
        <f>IF(AR71="","",VLOOKUP(AR71,'シフト記号表（従来型・ユニット型共通）'!$C$6:$L$47,10,FALSE))</f>
        <v/>
      </c>
      <c r="AS72" s="622" t="str">
        <f>IF(AS71="","",VLOOKUP(AS71,'シフト記号表（従来型・ユニット型共通）'!$C$6:$L$47,10,FALSE))</f>
        <v/>
      </c>
      <c r="AT72" s="622" t="str">
        <f>IF(AT71="","",VLOOKUP(AT71,'シフト記号表（従来型・ユニット型共通）'!$C$6:$L$47,10,FALSE))</f>
        <v/>
      </c>
      <c r="AU72" s="622" t="str">
        <f>IF(AU71="","",VLOOKUP(AU71,'シフト記号表（従来型・ユニット型共通）'!$C$6:$L$47,10,FALSE))</f>
        <v/>
      </c>
      <c r="AV72" s="622" t="str">
        <f>IF(AV71="","",VLOOKUP(AV71,'シフト記号表（従来型・ユニット型共通）'!$C$6:$L$47,10,FALSE))</f>
        <v/>
      </c>
      <c r="AW72" s="622" t="str">
        <f>IF(AW71="","",VLOOKUP(AW71,'シフト記号表（従来型・ユニット型共通）'!$C$6:$L$47,10,FALSE))</f>
        <v/>
      </c>
      <c r="AX72" s="624" t="str">
        <f>IF(AX71="","",VLOOKUP(AX71,'シフト記号表（従来型・ユニット型共通）'!$C$6:$L$47,10,FALSE))</f>
        <v/>
      </c>
      <c r="AY72" s="623" t="str">
        <f>IF(AY71="","",VLOOKUP(AY71,'シフト記号表（従来型・ユニット型共通）'!$C$6:$L$47,10,FALSE))</f>
        <v/>
      </c>
      <c r="AZ72" s="622" t="str">
        <f>IF(AZ71="","",VLOOKUP(AZ71,'シフト記号表（従来型・ユニット型共通）'!$C$6:$L$47,10,FALSE))</f>
        <v/>
      </c>
      <c r="BA72" s="622" t="str">
        <f>IF(BA71="","",VLOOKUP(BA71,'シフト記号表（従来型・ユニット型共通）'!$C$6:$L$47,10,FALSE))</f>
        <v/>
      </c>
      <c r="BB72" s="1710">
        <f>IF($BE$3="４週",SUM(W72:AX72),IF($BE$3="暦月",SUM(W72:BA72),""))</f>
        <v>0</v>
      </c>
      <c r="BC72" s="1711"/>
      <c r="BD72" s="1751">
        <f>IF($BE$3="４週",BB72/4,IF($BE$3="暦月",(BB72/($BE$8/7)),""))</f>
        <v>0</v>
      </c>
      <c r="BE72" s="1711"/>
      <c r="BF72" s="1748"/>
      <c r="BG72" s="1749"/>
      <c r="BH72" s="1749"/>
      <c r="BI72" s="1749"/>
      <c r="BJ72" s="1750"/>
    </row>
    <row r="73" spans="2:62" ht="20.25" customHeight="1">
      <c r="B73" s="1788">
        <f>B71+1</f>
        <v>29</v>
      </c>
      <c r="C73" s="1792"/>
      <c r="D73" s="1793"/>
      <c r="E73" s="633"/>
      <c r="F73" s="632"/>
      <c r="G73" s="633"/>
      <c r="H73" s="632"/>
      <c r="I73" s="1794"/>
      <c r="J73" s="1795"/>
      <c r="K73" s="1796"/>
      <c r="L73" s="1797"/>
      <c r="M73" s="1797"/>
      <c r="N73" s="1793"/>
      <c r="O73" s="1738"/>
      <c r="P73" s="1739"/>
      <c r="Q73" s="1739"/>
      <c r="R73" s="1739"/>
      <c r="S73" s="1740"/>
      <c r="T73" s="631" t="s">
        <v>1280</v>
      </c>
      <c r="V73" s="630"/>
      <c r="W73" s="615"/>
      <c r="X73" s="614"/>
      <c r="Y73" s="614"/>
      <c r="Z73" s="614"/>
      <c r="AA73" s="614"/>
      <c r="AB73" s="614"/>
      <c r="AC73" s="616"/>
      <c r="AD73" s="615"/>
      <c r="AE73" s="614"/>
      <c r="AF73" s="614"/>
      <c r="AG73" s="614"/>
      <c r="AH73" s="614"/>
      <c r="AI73" s="614"/>
      <c r="AJ73" s="616"/>
      <c r="AK73" s="615"/>
      <c r="AL73" s="614"/>
      <c r="AM73" s="614"/>
      <c r="AN73" s="614"/>
      <c r="AO73" s="614"/>
      <c r="AP73" s="614"/>
      <c r="AQ73" s="616"/>
      <c r="AR73" s="615"/>
      <c r="AS73" s="614"/>
      <c r="AT73" s="614"/>
      <c r="AU73" s="614"/>
      <c r="AV73" s="614"/>
      <c r="AW73" s="614"/>
      <c r="AX73" s="616"/>
      <c r="AY73" s="615"/>
      <c r="AZ73" s="614"/>
      <c r="BA73" s="613"/>
      <c r="BB73" s="1733"/>
      <c r="BC73" s="1734"/>
      <c r="BD73" s="1752"/>
      <c r="BE73" s="1753"/>
      <c r="BF73" s="1758"/>
      <c r="BG73" s="1759"/>
      <c r="BH73" s="1759"/>
      <c r="BI73" s="1759"/>
      <c r="BJ73" s="1760"/>
    </row>
    <row r="74" spans="2:62" ht="20.25" customHeight="1">
      <c r="B74" s="1789"/>
      <c r="C74" s="1804"/>
      <c r="D74" s="1805"/>
      <c r="E74" s="629"/>
      <c r="F74" s="628">
        <f>C73</f>
        <v>0</v>
      </c>
      <c r="G74" s="629"/>
      <c r="H74" s="628">
        <f>I73</f>
        <v>0</v>
      </c>
      <c r="I74" s="1806"/>
      <c r="J74" s="1807"/>
      <c r="K74" s="1808"/>
      <c r="L74" s="1809"/>
      <c r="M74" s="1809"/>
      <c r="N74" s="1805"/>
      <c r="O74" s="1738"/>
      <c r="P74" s="1739"/>
      <c r="Q74" s="1739"/>
      <c r="R74" s="1739"/>
      <c r="S74" s="1740"/>
      <c r="T74" s="627" t="s">
        <v>1279</v>
      </c>
      <c r="U74" s="626"/>
      <c r="V74" s="625"/>
      <c r="W74" s="623" t="str">
        <f>IF(W73="","",VLOOKUP(W73,'シフト記号表（従来型・ユニット型共通）'!$C$6:$L$47,10,FALSE))</f>
        <v/>
      </c>
      <c r="X74" s="622" t="str">
        <f>IF(X73="","",VLOOKUP(X73,'シフト記号表（従来型・ユニット型共通）'!$C$6:$L$47,10,FALSE))</f>
        <v/>
      </c>
      <c r="Y74" s="622" t="str">
        <f>IF(Y73="","",VLOOKUP(Y73,'シフト記号表（従来型・ユニット型共通）'!$C$6:$L$47,10,FALSE))</f>
        <v/>
      </c>
      <c r="Z74" s="622" t="str">
        <f>IF(Z73="","",VLOOKUP(Z73,'シフト記号表（従来型・ユニット型共通）'!$C$6:$L$47,10,FALSE))</f>
        <v/>
      </c>
      <c r="AA74" s="622" t="str">
        <f>IF(AA73="","",VLOOKUP(AA73,'シフト記号表（従来型・ユニット型共通）'!$C$6:$L$47,10,FALSE))</f>
        <v/>
      </c>
      <c r="AB74" s="622" t="str">
        <f>IF(AB73="","",VLOOKUP(AB73,'シフト記号表（従来型・ユニット型共通）'!$C$6:$L$47,10,FALSE))</f>
        <v/>
      </c>
      <c r="AC74" s="624" t="str">
        <f>IF(AC73="","",VLOOKUP(AC73,'シフト記号表（従来型・ユニット型共通）'!$C$6:$L$47,10,FALSE))</f>
        <v/>
      </c>
      <c r="AD74" s="623" t="str">
        <f>IF(AD73="","",VLOOKUP(AD73,'シフト記号表（従来型・ユニット型共通）'!$C$6:$L$47,10,FALSE))</f>
        <v/>
      </c>
      <c r="AE74" s="622" t="str">
        <f>IF(AE73="","",VLOOKUP(AE73,'シフト記号表（従来型・ユニット型共通）'!$C$6:$L$47,10,FALSE))</f>
        <v/>
      </c>
      <c r="AF74" s="622" t="str">
        <f>IF(AF73="","",VLOOKUP(AF73,'シフト記号表（従来型・ユニット型共通）'!$C$6:$L$47,10,FALSE))</f>
        <v/>
      </c>
      <c r="AG74" s="622" t="str">
        <f>IF(AG73="","",VLOOKUP(AG73,'シフト記号表（従来型・ユニット型共通）'!$C$6:$L$47,10,FALSE))</f>
        <v/>
      </c>
      <c r="AH74" s="622" t="str">
        <f>IF(AH73="","",VLOOKUP(AH73,'シフト記号表（従来型・ユニット型共通）'!$C$6:$L$47,10,FALSE))</f>
        <v/>
      </c>
      <c r="AI74" s="622" t="str">
        <f>IF(AI73="","",VLOOKUP(AI73,'シフト記号表（従来型・ユニット型共通）'!$C$6:$L$47,10,FALSE))</f>
        <v/>
      </c>
      <c r="AJ74" s="624" t="str">
        <f>IF(AJ73="","",VLOOKUP(AJ73,'シフト記号表（従来型・ユニット型共通）'!$C$6:$L$47,10,FALSE))</f>
        <v/>
      </c>
      <c r="AK74" s="623" t="str">
        <f>IF(AK73="","",VLOOKUP(AK73,'シフト記号表（従来型・ユニット型共通）'!$C$6:$L$47,10,FALSE))</f>
        <v/>
      </c>
      <c r="AL74" s="622" t="str">
        <f>IF(AL73="","",VLOOKUP(AL73,'シフト記号表（従来型・ユニット型共通）'!$C$6:$L$47,10,FALSE))</f>
        <v/>
      </c>
      <c r="AM74" s="622" t="str">
        <f>IF(AM73="","",VLOOKUP(AM73,'シフト記号表（従来型・ユニット型共通）'!$C$6:$L$47,10,FALSE))</f>
        <v/>
      </c>
      <c r="AN74" s="622" t="str">
        <f>IF(AN73="","",VLOOKUP(AN73,'シフト記号表（従来型・ユニット型共通）'!$C$6:$L$47,10,FALSE))</f>
        <v/>
      </c>
      <c r="AO74" s="622" t="str">
        <f>IF(AO73="","",VLOOKUP(AO73,'シフト記号表（従来型・ユニット型共通）'!$C$6:$L$47,10,FALSE))</f>
        <v/>
      </c>
      <c r="AP74" s="622" t="str">
        <f>IF(AP73="","",VLOOKUP(AP73,'シフト記号表（従来型・ユニット型共通）'!$C$6:$L$47,10,FALSE))</f>
        <v/>
      </c>
      <c r="AQ74" s="624" t="str">
        <f>IF(AQ73="","",VLOOKUP(AQ73,'シフト記号表（従来型・ユニット型共通）'!$C$6:$L$47,10,FALSE))</f>
        <v/>
      </c>
      <c r="AR74" s="623" t="str">
        <f>IF(AR73="","",VLOOKUP(AR73,'シフト記号表（従来型・ユニット型共通）'!$C$6:$L$47,10,FALSE))</f>
        <v/>
      </c>
      <c r="AS74" s="622" t="str">
        <f>IF(AS73="","",VLOOKUP(AS73,'シフト記号表（従来型・ユニット型共通）'!$C$6:$L$47,10,FALSE))</f>
        <v/>
      </c>
      <c r="AT74" s="622" t="str">
        <f>IF(AT73="","",VLOOKUP(AT73,'シフト記号表（従来型・ユニット型共通）'!$C$6:$L$47,10,FALSE))</f>
        <v/>
      </c>
      <c r="AU74" s="622" t="str">
        <f>IF(AU73="","",VLOOKUP(AU73,'シフト記号表（従来型・ユニット型共通）'!$C$6:$L$47,10,FALSE))</f>
        <v/>
      </c>
      <c r="AV74" s="622" t="str">
        <f>IF(AV73="","",VLOOKUP(AV73,'シフト記号表（従来型・ユニット型共通）'!$C$6:$L$47,10,FALSE))</f>
        <v/>
      </c>
      <c r="AW74" s="622" t="str">
        <f>IF(AW73="","",VLOOKUP(AW73,'シフト記号表（従来型・ユニット型共通）'!$C$6:$L$47,10,FALSE))</f>
        <v/>
      </c>
      <c r="AX74" s="624" t="str">
        <f>IF(AX73="","",VLOOKUP(AX73,'シフト記号表（従来型・ユニット型共通）'!$C$6:$L$47,10,FALSE))</f>
        <v/>
      </c>
      <c r="AY74" s="623" t="str">
        <f>IF(AY73="","",VLOOKUP(AY73,'シフト記号表（従来型・ユニット型共通）'!$C$6:$L$47,10,FALSE))</f>
        <v/>
      </c>
      <c r="AZ74" s="622" t="str">
        <f>IF(AZ73="","",VLOOKUP(AZ73,'シフト記号表（従来型・ユニット型共通）'!$C$6:$L$47,10,FALSE))</f>
        <v/>
      </c>
      <c r="BA74" s="622" t="str">
        <f>IF(BA73="","",VLOOKUP(BA73,'シフト記号表（従来型・ユニット型共通）'!$C$6:$L$47,10,FALSE))</f>
        <v/>
      </c>
      <c r="BB74" s="1801">
        <f>IF($BE$3="４週",SUM(W74:AX74),IF($BE$3="暦月",SUM(W74:BA74),""))</f>
        <v>0</v>
      </c>
      <c r="BC74" s="1802"/>
      <c r="BD74" s="1803">
        <f>IF($BE$3="４週",BB74/4,IF($BE$3="暦月",(BB74/($BE$8/7)),""))</f>
        <v>0</v>
      </c>
      <c r="BE74" s="1802"/>
      <c r="BF74" s="1798"/>
      <c r="BG74" s="1799"/>
      <c r="BH74" s="1799"/>
      <c r="BI74" s="1799"/>
      <c r="BJ74" s="1800"/>
    </row>
    <row r="75" spans="2:62" ht="20.25" customHeight="1">
      <c r="B75" s="1788">
        <f>B73+1</f>
        <v>30</v>
      </c>
      <c r="C75" s="1792"/>
      <c r="D75" s="1793"/>
      <c r="E75" s="633"/>
      <c r="F75" s="632"/>
      <c r="G75" s="633"/>
      <c r="H75" s="632"/>
      <c r="I75" s="1794"/>
      <c r="J75" s="1795"/>
      <c r="K75" s="1796"/>
      <c r="L75" s="1797"/>
      <c r="M75" s="1797"/>
      <c r="N75" s="1793"/>
      <c r="O75" s="1738"/>
      <c r="P75" s="1739"/>
      <c r="Q75" s="1739"/>
      <c r="R75" s="1739"/>
      <c r="S75" s="1740"/>
      <c r="T75" s="631" t="s">
        <v>1280</v>
      </c>
      <c r="V75" s="630"/>
      <c r="W75" s="615"/>
      <c r="X75" s="614"/>
      <c r="Y75" s="614"/>
      <c r="Z75" s="614"/>
      <c r="AA75" s="614"/>
      <c r="AB75" s="614"/>
      <c r="AC75" s="616"/>
      <c r="AD75" s="615"/>
      <c r="AE75" s="614"/>
      <c r="AF75" s="614"/>
      <c r="AG75" s="614"/>
      <c r="AH75" s="614"/>
      <c r="AI75" s="614"/>
      <c r="AJ75" s="616"/>
      <c r="AK75" s="615"/>
      <c r="AL75" s="614"/>
      <c r="AM75" s="614"/>
      <c r="AN75" s="614"/>
      <c r="AO75" s="614"/>
      <c r="AP75" s="614"/>
      <c r="AQ75" s="616"/>
      <c r="AR75" s="615"/>
      <c r="AS75" s="614"/>
      <c r="AT75" s="614"/>
      <c r="AU75" s="614"/>
      <c r="AV75" s="614"/>
      <c r="AW75" s="614"/>
      <c r="AX75" s="616"/>
      <c r="AY75" s="615"/>
      <c r="AZ75" s="614"/>
      <c r="BA75" s="613"/>
      <c r="BB75" s="1733"/>
      <c r="BC75" s="1734"/>
      <c r="BD75" s="1752"/>
      <c r="BE75" s="1753"/>
      <c r="BF75" s="1758"/>
      <c r="BG75" s="1759"/>
      <c r="BH75" s="1759"/>
      <c r="BI75" s="1759"/>
      <c r="BJ75" s="1760"/>
    </row>
    <row r="76" spans="2:62" ht="20.25" customHeight="1">
      <c r="B76" s="1789"/>
      <c r="C76" s="1804"/>
      <c r="D76" s="1805"/>
      <c r="E76" s="629"/>
      <c r="F76" s="628">
        <f>C75</f>
        <v>0</v>
      </c>
      <c r="G76" s="629"/>
      <c r="H76" s="628">
        <f>I75</f>
        <v>0</v>
      </c>
      <c r="I76" s="1806"/>
      <c r="J76" s="1807"/>
      <c r="K76" s="1808"/>
      <c r="L76" s="1809"/>
      <c r="M76" s="1809"/>
      <c r="N76" s="1805"/>
      <c r="O76" s="1738"/>
      <c r="P76" s="1739"/>
      <c r="Q76" s="1739"/>
      <c r="R76" s="1739"/>
      <c r="S76" s="1740"/>
      <c r="T76" s="627" t="s">
        <v>1279</v>
      </c>
      <c r="U76" s="626"/>
      <c r="V76" s="625"/>
      <c r="W76" s="623" t="str">
        <f>IF(W75="","",VLOOKUP(W75,'シフト記号表（従来型・ユニット型共通）'!$C$6:$L$47,10,FALSE))</f>
        <v/>
      </c>
      <c r="X76" s="622" t="str">
        <f>IF(X75="","",VLOOKUP(X75,'シフト記号表（従来型・ユニット型共通）'!$C$6:$L$47,10,FALSE))</f>
        <v/>
      </c>
      <c r="Y76" s="622" t="str">
        <f>IF(Y75="","",VLOOKUP(Y75,'シフト記号表（従来型・ユニット型共通）'!$C$6:$L$47,10,FALSE))</f>
        <v/>
      </c>
      <c r="Z76" s="622" t="str">
        <f>IF(Z75="","",VLOOKUP(Z75,'シフト記号表（従来型・ユニット型共通）'!$C$6:$L$47,10,FALSE))</f>
        <v/>
      </c>
      <c r="AA76" s="622" t="str">
        <f>IF(AA75="","",VLOOKUP(AA75,'シフト記号表（従来型・ユニット型共通）'!$C$6:$L$47,10,FALSE))</f>
        <v/>
      </c>
      <c r="AB76" s="622" t="str">
        <f>IF(AB75="","",VLOOKUP(AB75,'シフト記号表（従来型・ユニット型共通）'!$C$6:$L$47,10,FALSE))</f>
        <v/>
      </c>
      <c r="AC76" s="624" t="str">
        <f>IF(AC75="","",VLOOKUP(AC75,'シフト記号表（従来型・ユニット型共通）'!$C$6:$L$47,10,FALSE))</f>
        <v/>
      </c>
      <c r="AD76" s="623" t="str">
        <f>IF(AD75="","",VLOOKUP(AD75,'シフト記号表（従来型・ユニット型共通）'!$C$6:$L$47,10,FALSE))</f>
        <v/>
      </c>
      <c r="AE76" s="622" t="str">
        <f>IF(AE75="","",VLOOKUP(AE75,'シフト記号表（従来型・ユニット型共通）'!$C$6:$L$47,10,FALSE))</f>
        <v/>
      </c>
      <c r="AF76" s="622" t="str">
        <f>IF(AF75="","",VLOOKUP(AF75,'シフト記号表（従来型・ユニット型共通）'!$C$6:$L$47,10,FALSE))</f>
        <v/>
      </c>
      <c r="AG76" s="622" t="str">
        <f>IF(AG75="","",VLOOKUP(AG75,'シフト記号表（従来型・ユニット型共通）'!$C$6:$L$47,10,FALSE))</f>
        <v/>
      </c>
      <c r="AH76" s="622" t="str">
        <f>IF(AH75="","",VLOOKUP(AH75,'シフト記号表（従来型・ユニット型共通）'!$C$6:$L$47,10,FALSE))</f>
        <v/>
      </c>
      <c r="AI76" s="622" t="str">
        <f>IF(AI75="","",VLOOKUP(AI75,'シフト記号表（従来型・ユニット型共通）'!$C$6:$L$47,10,FALSE))</f>
        <v/>
      </c>
      <c r="AJ76" s="624" t="str">
        <f>IF(AJ75="","",VLOOKUP(AJ75,'シフト記号表（従来型・ユニット型共通）'!$C$6:$L$47,10,FALSE))</f>
        <v/>
      </c>
      <c r="AK76" s="623" t="str">
        <f>IF(AK75="","",VLOOKUP(AK75,'シフト記号表（従来型・ユニット型共通）'!$C$6:$L$47,10,FALSE))</f>
        <v/>
      </c>
      <c r="AL76" s="622" t="str">
        <f>IF(AL75="","",VLOOKUP(AL75,'シフト記号表（従来型・ユニット型共通）'!$C$6:$L$47,10,FALSE))</f>
        <v/>
      </c>
      <c r="AM76" s="622" t="str">
        <f>IF(AM75="","",VLOOKUP(AM75,'シフト記号表（従来型・ユニット型共通）'!$C$6:$L$47,10,FALSE))</f>
        <v/>
      </c>
      <c r="AN76" s="622" t="str">
        <f>IF(AN75="","",VLOOKUP(AN75,'シフト記号表（従来型・ユニット型共通）'!$C$6:$L$47,10,FALSE))</f>
        <v/>
      </c>
      <c r="AO76" s="622" t="str">
        <f>IF(AO75="","",VLOOKUP(AO75,'シフト記号表（従来型・ユニット型共通）'!$C$6:$L$47,10,FALSE))</f>
        <v/>
      </c>
      <c r="AP76" s="622" t="str">
        <f>IF(AP75="","",VLOOKUP(AP75,'シフト記号表（従来型・ユニット型共通）'!$C$6:$L$47,10,FALSE))</f>
        <v/>
      </c>
      <c r="AQ76" s="624" t="str">
        <f>IF(AQ75="","",VLOOKUP(AQ75,'シフト記号表（従来型・ユニット型共通）'!$C$6:$L$47,10,FALSE))</f>
        <v/>
      </c>
      <c r="AR76" s="623" t="str">
        <f>IF(AR75="","",VLOOKUP(AR75,'シフト記号表（従来型・ユニット型共通）'!$C$6:$L$47,10,FALSE))</f>
        <v/>
      </c>
      <c r="AS76" s="622" t="str">
        <f>IF(AS75="","",VLOOKUP(AS75,'シフト記号表（従来型・ユニット型共通）'!$C$6:$L$47,10,FALSE))</f>
        <v/>
      </c>
      <c r="AT76" s="622" t="str">
        <f>IF(AT75="","",VLOOKUP(AT75,'シフト記号表（従来型・ユニット型共通）'!$C$6:$L$47,10,FALSE))</f>
        <v/>
      </c>
      <c r="AU76" s="622" t="str">
        <f>IF(AU75="","",VLOOKUP(AU75,'シフト記号表（従来型・ユニット型共通）'!$C$6:$L$47,10,FALSE))</f>
        <v/>
      </c>
      <c r="AV76" s="622" t="str">
        <f>IF(AV75="","",VLOOKUP(AV75,'シフト記号表（従来型・ユニット型共通）'!$C$6:$L$47,10,FALSE))</f>
        <v/>
      </c>
      <c r="AW76" s="622" t="str">
        <f>IF(AW75="","",VLOOKUP(AW75,'シフト記号表（従来型・ユニット型共通）'!$C$6:$L$47,10,FALSE))</f>
        <v/>
      </c>
      <c r="AX76" s="624" t="str">
        <f>IF(AX75="","",VLOOKUP(AX75,'シフト記号表（従来型・ユニット型共通）'!$C$6:$L$47,10,FALSE))</f>
        <v/>
      </c>
      <c r="AY76" s="623" t="str">
        <f>IF(AY75="","",VLOOKUP(AY75,'シフト記号表（従来型・ユニット型共通）'!$C$6:$L$47,10,FALSE))</f>
        <v/>
      </c>
      <c r="AZ76" s="622" t="str">
        <f>IF(AZ75="","",VLOOKUP(AZ75,'シフト記号表（従来型・ユニット型共通）'!$C$6:$L$47,10,FALSE))</f>
        <v/>
      </c>
      <c r="BA76" s="622" t="str">
        <f>IF(BA75="","",VLOOKUP(BA75,'シフト記号表（従来型・ユニット型共通）'!$C$6:$L$47,10,FALSE))</f>
        <v/>
      </c>
      <c r="BB76" s="1801">
        <f>IF($BE$3="４週",SUM(W76:AX76),IF($BE$3="暦月",SUM(W76:BA76),""))</f>
        <v>0</v>
      </c>
      <c r="BC76" s="1802"/>
      <c r="BD76" s="1803">
        <f>IF($BE$3="４週",BB76/4,IF($BE$3="暦月",(BB76/($BE$8/7)),""))</f>
        <v>0</v>
      </c>
      <c r="BE76" s="1802"/>
      <c r="BF76" s="1798"/>
      <c r="BG76" s="1799"/>
      <c r="BH76" s="1799"/>
      <c r="BI76" s="1799"/>
      <c r="BJ76" s="1800"/>
    </row>
    <row r="77" spans="2:62" ht="20.25" customHeight="1">
      <c r="B77" s="1788">
        <f>B75+1</f>
        <v>31</v>
      </c>
      <c r="C77" s="1792"/>
      <c r="D77" s="1793"/>
      <c r="E77" s="633"/>
      <c r="F77" s="632"/>
      <c r="G77" s="633"/>
      <c r="H77" s="632"/>
      <c r="I77" s="1794"/>
      <c r="J77" s="1795"/>
      <c r="K77" s="1796"/>
      <c r="L77" s="1797"/>
      <c r="M77" s="1797"/>
      <c r="N77" s="1793"/>
      <c r="O77" s="1738"/>
      <c r="P77" s="1739"/>
      <c r="Q77" s="1739"/>
      <c r="R77" s="1739"/>
      <c r="S77" s="1740"/>
      <c r="T77" s="631" t="s">
        <v>1280</v>
      </c>
      <c r="V77" s="630"/>
      <c r="W77" s="615"/>
      <c r="X77" s="614"/>
      <c r="Y77" s="614"/>
      <c r="Z77" s="614"/>
      <c r="AA77" s="614"/>
      <c r="AB77" s="614"/>
      <c r="AC77" s="616"/>
      <c r="AD77" s="615"/>
      <c r="AE77" s="614"/>
      <c r="AF77" s="614"/>
      <c r="AG77" s="614"/>
      <c r="AH77" s="614"/>
      <c r="AI77" s="614"/>
      <c r="AJ77" s="616"/>
      <c r="AK77" s="615"/>
      <c r="AL77" s="614"/>
      <c r="AM77" s="614"/>
      <c r="AN77" s="614"/>
      <c r="AO77" s="614"/>
      <c r="AP77" s="614"/>
      <c r="AQ77" s="616"/>
      <c r="AR77" s="615"/>
      <c r="AS77" s="614"/>
      <c r="AT77" s="614"/>
      <c r="AU77" s="614"/>
      <c r="AV77" s="614"/>
      <c r="AW77" s="614"/>
      <c r="AX77" s="616"/>
      <c r="AY77" s="615"/>
      <c r="AZ77" s="614"/>
      <c r="BA77" s="613"/>
      <c r="BB77" s="1733"/>
      <c r="BC77" s="1734"/>
      <c r="BD77" s="1752"/>
      <c r="BE77" s="1753"/>
      <c r="BF77" s="1758"/>
      <c r="BG77" s="1759"/>
      <c r="BH77" s="1759"/>
      <c r="BI77" s="1759"/>
      <c r="BJ77" s="1760"/>
    </row>
    <row r="78" spans="2:62" ht="20.25" customHeight="1">
      <c r="B78" s="1789"/>
      <c r="C78" s="1804"/>
      <c r="D78" s="1805"/>
      <c r="E78" s="629"/>
      <c r="F78" s="628">
        <f>C77</f>
        <v>0</v>
      </c>
      <c r="G78" s="629"/>
      <c r="H78" s="628">
        <f>I77</f>
        <v>0</v>
      </c>
      <c r="I78" s="1806"/>
      <c r="J78" s="1807"/>
      <c r="K78" s="1808"/>
      <c r="L78" s="1809"/>
      <c r="M78" s="1809"/>
      <c r="N78" s="1805"/>
      <c r="O78" s="1738"/>
      <c r="P78" s="1739"/>
      <c r="Q78" s="1739"/>
      <c r="R78" s="1739"/>
      <c r="S78" s="1740"/>
      <c r="T78" s="627" t="s">
        <v>1279</v>
      </c>
      <c r="U78" s="626"/>
      <c r="V78" s="625"/>
      <c r="W78" s="623" t="str">
        <f>IF(W77="","",VLOOKUP(W77,'シフト記号表（従来型・ユニット型共通）'!$C$6:$L$47,10,FALSE))</f>
        <v/>
      </c>
      <c r="X78" s="622" t="str">
        <f>IF(X77="","",VLOOKUP(X77,'シフト記号表（従来型・ユニット型共通）'!$C$6:$L$47,10,FALSE))</f>
        <v/>
      </c>
      <c r="Y78" s="622" t="str">
        <f>IF(Y77="","",VLOOKUP(Y77,'シフト記号表（従来型・ユニット型共通）'!$C$6:$L$47,10,FALSE))</f>
        <v/>
      </c>
      <c r="Z78" s="622" t="str">
        <f>IF(Z77="","",VLOOKUP(Z77,'シフト記号表（従来型・ユニット型共通）'!$C$6:$L$47,10,FALSE))</f>
        <v/>
      </c>
      <c r="AA78" s="622" t="str">
        <f>IF(AA77="","",VLOOKUP(AA77,'シフト記号表（従来型・ユニット型共通）'!$C$6:$L$47,10,FALSE))</f>
        <v/>
      </c>
      <c r="AB78" s="622" t="str">
        <f>IF(AB77="","",VLOOKUP(AB77,'シフト記号表（従来型・ユニット型共通）'!$C$6:$L$47,10,FALSE))</f>
        <v/>
      </c>
      <c r="AC78" s="624" t="str">
        <f>IF(AC77="","",VLOOKUP(AC77,'シフト記号表（従来型・ユニット型共通）'!$C$6:$L$47,10,FALSE))</f>
        <v/>
      </c>
      <c r="AD78" s="623" t="str">
        <f>IF(AD77="","",VLOOKUP(AD77,'シフト記号表（従来型・ユニット型共通）'!$C$6:$L$47,10,FALSE))</f>
        <v/>
      </c>
      <c r="AE78" s="622" t="str">
        <f>IF(AE77="","",VLOOKUP(AE77,'シフト記号表（従来型・ユニット型共通）'!$C$6:$L$47,10,FALSE))</f>
        <v/>
      </c>
      <c r="AF78" s="622" t="str">
        <f>IF(AF77="","",VLOOKUP(AF77,'シフト記号表（従来型・ユニット型共通）'!$C$6:$L$47,10,FALSE))</f>
        <v/>
      </c>
      <c r="AG78" s="622" t="str">
        <f>IF(AG77="","",VLOOKUP(AG77,'シフト記号表（従来型・ユニット型共通）'!$C$6:$L$47,10,FALSE))</f>
        <v/>
      </c>
      <c r="AH78" s="622" t="str">
        <f>IF(AH77="","",VLOOKUP(AH77,'シフト記号表（従来型・ユニット型共通）'!$C$6:$L$47,10,FALSE))</f>
        <v/>
      </c>
      <c r="AI78" s="622" t="str">
        <f>IF(AI77="","",VLOOKUP(AI77,'シフト記号表（従来型・ユニット型共通）'!$C$6:$L$47,10,FALSE))</f>
        <v/>
      </c>
      <c r="AJ78" s="624" t="str">
        <f>IF(AJ77="","",VLOOKUP(AJ77,'シフト記号表（従来型・ユニット型共通）'!$C$6:$L$47,10,FALSE))</f>
        <v/>
      </c>
      <c r="AK78" s="623" t="str">
        <f>IF(AK77="","",VLOOKUP(AK77,'シフト記号表（従来型・ユニット型共通）'!$C$6:$L$47,10,FALSE))</f>
        <v/>
      </c>
      <c r="AL78" s="622" t="str">
        <f>IF(AL77="","",VLOOKUP(AL77,'シフト記号表（従来型・ユニット型共通）'!$C$6:$L$47,10,FALSE))</f>
        <v/>
      </c>
      <c r="AM78" s="622" t="str">
        <f>IF(AM77="","",VLOOKUP(AM77,'シフト記号表（従来型・ユニット型共通）'!$C$6:$L$47,10,FALSE))</f>
        <v/>
      </c>
      <c r="AN78" s="622" t="str">
        <f>IF(AN77="","",VLOOKUP(AN77,'シフト記号表（従来型・ユニット型共通）'!$C$6:$L$47,10,FALSE))</f>
        <v/>
      </c>
      <c r="AO78" s="622" t="str">
        <f>IF(AO77="","",VLOOKUP(AO77,'シフト記号表（従来型・ユニット型共通）'!$C$6:$L$47,10,FALSE))</f>
        <v/>
      </c>
      <c r="AP78" s="622" t="str">
        <f>IF(AP77="","",VLOOKUP(AP77,'シフト記号表（従来型・ユニット型共通）'!$C$6:$L$47,10,FALSE))</f>
        <v/>
      </c>
      <c r="AQ78" s="624" t="str">
        <f>IF(AQ77="","",VLOOKUP(AQ77,'シフト記号表（従来型・ユニット型共通）'!$C$6:$L$47,10,FALSE))</f>
        <v/>
      </c>
      <c r="AR78" s="623" t="str">
        <f>IF(AR77="","",VLOOKUP(AR77,'シフト記号表（従来型・ユニット型共通）'!$C$6:$L$47,10,FALSE))</f>
        <v/>
      </c>
      <c r="AS78" s="622" t="str">
        <f>IF(AS77="","",VLOOKUP(AS77,'シフト記号表（従来型・ユニット型共通）'!$C$6:$L$47,10,FALSE))</f>
        <v/>
      </c>
      <c r="AT78" s="622" t="str">
        <f>IF(AT77="","",VLOOKUP(AT77,'シフト記号表（従来型・ユニット型共通）'!$C$6:$L$47,10,FALSE))</f>
        <v/>
      </c>
      <c r="AU78" s="622" t="str">
        <f>IF(AU77="","",VLOOKUP(AU77,'シフト記号表（従来型・ユニット型共通）'!$C$6:$L$47,10,FALSE))</f>
        <v/>
      </c>
      <c r="AV78" s="622" t="str">
        <f>IF(AV77="","",VLOOKUP(AV77,'シフト記号表（従来型・ユニット型共通）'!$C$6:$L$47,10,FALSE))</f>
        <v/>
      </c>
      <c r="AW78" s="622" t="str">
        <f>IF(AW77="","",VLOOKUP(AW77,'シフト記号表（従来型・ユニット型共通）'!$C$6:$L$47,10,FALSE))</f>
        <v/>
      </c>
      <c r="AX78" s="624" t="str">
        <f>IF(AX77="","",VLOOKUP(AX77,'シフト記号表（従来型・ユニット型共通）'!$C$6:$L$47,10,FALSE))</f>
        <v/>
      </c>
      <c r="AY78" s="623" t="str">
        <f>IF(AY77="","",VLOOKUP(AY77,'シフト記号表（従来型・ユニット型共通）'!$C$6:$L$47,10,FALSE))</f>
        <v/>
      </c>
      <c r="AZ78" s="622" t="str">
        <f>IF(AZ77="","",VLOOKUP(AZ77,'シフト記号表（従来型・ユニット型共通）'!$C$6:$L$47,10,FALSE))</f>
        <v/>
      </c>
      <c r="BA78" s="622" t="str">
        <f>IF(BA77="","",VLOOKUP(BA77,'シフト記号表（従来型・ユニット型共通）'!$C$6:$L$47,10,FALSE))</f>
        <v/>
      </c>
      <c r="BB78" s="1801">
        <f>IF($BE$3="４週",SUM(W78:AX78),IF($BE$3="暦月",SUM(W78:BA78),""))</f>
        <v>0</v>
      </c>
      <c r="BC78" s="1802"/>
      <c r="BD78" s="1803">
        <f>IF($BE$3="４週",BB78/4,IF($BE$3="暦月",(BB78/($BE$8/7)),""))</f>
        <v>0</v>
      </c>
      <c r="BE78" s="1802"/>
      <c r="BF78" s="1798"/>
      <c r="BG78" s="1799"/>
      <c r="BH78" s="1799"/>
      <c r="BI78" s="1799"/>
      <c r="BJ78" s="1800"/>
    </row>
    <row r="79" spans="2:62" ht="20.25" customHeight="1">
      <c r="B79" s="1788">
        <f>B77+1</f>
        <v>32</v>
      </c>
      <c r="C79" s="1792"/>
      <c r="D79" s="1793"/>
      <c r="E79" s="633"/>
      <c r="F79" s="632"/>
      <c r="G79" s="633"/>
      <c r="H79" s="632"/>
      <c r="I79" s="1794"/>
      <c r="J79" s="1795"/>
      <c r="K79" s="1796"/>
      <c r="L79" s="1797"/>
      <c r="M79" s="1797"/>
      <c r="N79" s="1793"/>
      <c r="O79" s="1738"/>
      <c r="P79" s="1739"/>
      <c r="Q79" s="1739"/>
      <c r="R79" s="1739"/>
      <c r="S79" s="1740"/>
      <c r="T79" s="631" t="s">
        <v>1280</v>
      </c>
      <c r="V79" s="630"/>
      <c r="W79" s="615"/>
      <c r="X79" s="614"/>
      <c r="Y79" s="614"/>
      <c r="Z79" s="614"/>
      <c r="AA79" s="614"/>
      <c r="AB79" s="614"/>
      <c r="AC79" s="616"/>
      <c r="AD79" s="615"/>
      <c r="AE79" s="614"/>
      <c r="AF79" s="614"/>
      <c r="AG79" s="614"/>
      <c r="AH79" s="614"/>
      <c r="AI79" s="614"/>
      <c r="AJ79" s="616"/>
      <c r="AK79" s="615"/>
      <c r="AL79" s="614"/>
      <c r="AM79" s="614"/>
      <c r="AN79" s="614"/>
      <c r="AO79" s="614"/>
      <c r="AP79" s="614"/>
      <c r="AQ79" s="616"/>
      <c r="AR79" s="615"/>
      <c r="AS79" s="614"/>
      <c r="AT79" s="614"/>
      <c r="AU79" s="614"/>
      <c r="AV79" s="614"/>
      <c r="AW79" s="614"/>
      <c r="AX79" s="616"/>
      <c r="AY79" s="615"/>
      <c r="AZ79" s="614"/>
      <c r="BA79" s="613"/>
      <c r="BB79" s="1733"/>
      <c r="BC79" s="1734"/>
      <c r="BD79" s="1752"/>
      <c r="BE79" s="1753"/>
      <c r="BF79" s="1758"/>
      <c r="BG79" s="1759"/>
      <c r="BH79" s="1759"/>
      <c r="BI79" s="1759"/>
      <c r="BJ79" s="1760"/>
    </row>
    <row r="80" spans="2:62" ht="20.25" customHeight="1">
      <c r="B80" s="1789"/>
      <c r="C80" s="1804"/>
      <c r="D80" s="1805"/>
      <c r="E80" s="629"/>
      <c r="F80" s="628">
        <f>C79</f>
        <v>0</v>
      </c>
      <c r="G80" s="629"/>
      <c r="H80" s="628">
        <f>I79</f>
        <v>0</v>
      </c>
      <c r="I80" s="1806"/>
      <c r="J80" s="1807"/>
      <c r="K80" s="1808"/>
      <c r="L80" s="1809"/>
      <c r="M80" s="1809"/>
      <c r="N80" s="1805"/>
      <c r="O80" s="1738"/>
      <c r="P80" s="1739"/>
      <c r="Q80" s="1739"/>
      <c r="R80" s="1739"/>
      <c r="S80" s="1740"/>
      <c r="T80" s="627" t="s">
        <v>1279</v>
      </c>
      <c r="U80" s="626"/>
      <c r="V80" s="625"/>
      <c r="W80" s="623" t="str">
        <f>IF(W79="","",VLOOKUP(W79,'シフト記号表（従来型・ユニット型共通）'!$C$6:$L$47,10,FALSE))</f>
        <v/>
      </c>
      <c r="X80" s="622" t="str">
        <f>IF(X79="","",VLOOKUP(X79,'シフト記号表（従来型・ユニット型共通）'!$C$6:$L$47,10,FALSE))</f>
        <v/>
      </c>
      <c r="Y80" s="622" t="str">
        <f>IF(Y79="","",VLOOKUP(Y79,'シフト記号表（従来型・ユニット型共通）'!$C$6:$L$47,10,FALSE))</f>
        <v/>
      </c>
      <c r="Z80" s="622" t="str">
        <f>IF(Z79="","",VLOOKUP(Z79,'シフト記号表（従来型・ユニット型共通）'!$C$6:$L$47,10,FALSE))</f>
        <v/>
      </c>
      <c r="AA80" s="622" t="str">
        <f>IF(AA79="","",VLOOKUP(AA79,'シフト記号表（従来型・ユニット型共通）'!$C$6:$L$47,10,FALSE))</f>
        <v/>
      </c>
      <c r="AB80" s="622" t="str">
        <f>IF(AB79="","",VLOOKUP(AB79,'シフト記号表（従来型・ユニット型共通）'!$C$6:$L$47,10,FALSE))</f>
        <v/>
      </c>
      <c r="AC80" s="624" t="str">
        <f>IF(AC79="","",VLOOKUP(AC79,'シフト記号表（従来型・ユニット型共通）'!$C$6:$L$47,10,FALSE))</f>
        <v/>
      </c>
      <c r="AD80" s="623" t="str">
        <f>IF(AD79="","",VLOOKUP(AD79,'シフト記号表（従来型・ユニット型共通）'!$C$6:$L$47,10,FALSE))</f>
        <v/>
      </c>
      <c r="AE80" s="622" t="str">
        <f>IF(AE79="","",VLOOKUP(AE79,'シフト記号表（従来型・ユニット型共通）'!$C$6:$L$47,10,FALSE))</f>
        <v/>
      </c>
      <c r="AF80" s="622" t="str">
        <f>IF(AF79="","",VLOOKUP(AF79,'シフト記号表（従来型・ユニット型共通）'!$C$6:$L$47,10,FALSE))</f>
        <v/>
      </c>
      <c r="AG80" s="622" t="str">
        <f>IF(AG79="","",VLOOKUP(AG79,'シフト記号表（従来型・ユニット型共通）'!$C$6:$L$47,10,FALSE))</f>
        <v/>
      </c>
      <c r="AH80" s="622" t="str">
        <f>IF(AH79="","",VLOOKUP(AH79,'シフト記号表（従来型・ユニット型共通）'!$C$6:$L$47,10,FALSE))</f>
        <v/>
      </c>
      <c r="AI80" s="622" t="str">
        <f>IF(AI79="","",VLOOKUP(AI79,'シフト記号表（従来型・ユニット型共通）'!$C$6:$L$47,10,FALSE))</f>
        <v/>
      </c>
      <c r="AJ80" s="624" t="str">
        <f>IF(AJ79="","",VLOOKUP(AJ79,'シフト記号表（従来型・ユニット型共通）'!$C$6:$L$47,10,FALSE))</f>
        <v/>
      </c>
      <c r="AK80" s="623" t="str">
        <f>IF(AK79="","",VLOOKUP(AK79,'シフト記号表（従来型・ユニット型共通）'!$C$6:$L$47,10,FALSE))</f>
        <v/>
      </c>
      <c r="AL80" s="622" t="str">
        <f>IF(AL79="","",VLOOKUP(AL79,'シフト記号表（従来型・ユニット型共通）'!$C$6:$L$47,10,FALSE))</f>
        <v/>
      </c>
      <c r="AM80" s="622" t="str">
        <f>IF(AM79="","",VLOOKUP(AM79,'シフト記号表（従来型・ユニット型共通）'!$C$6:$L$47,10,FALSE))</f>
        <v/>
      </c>
      <c r="AN80" s="622" t="str">
        <f>IF(AN79="","",VLOOKUP(AN79,'シフト記号表（従来型・ユニット型共通）'!$C$6:$L$47,10,FALSE))</f>
        <v/>
      </c>
      <c r="AO80" s="622" t="str">
        <f>IF(AO79="","",VLOOKUP(AO79,'シフト記号表（従来型・ユニット型共通）'!$C$6:$L$47,10,FALSE))</f>
        <v/>
      </c>
      <c r="AP80" s="622" t="str">
        <f>IF(AP79="","",VLOOKUP(AP79,'シフト記号表（従来型・ユニット型共通）'!$C$6:$L$47,10,FALSE))</f>
        <v/>
      </c>
      <c r="AQ80" s="624" t="str">
        <f>IF(AQ79="","",VLOOKUP(AQ79,'シフト記号表（従来型・ユニット型共通）'!$C$6:$L$47,10,FALSE))</f>
        <v/>
      </c>
      <c r="AR80" s="623" t="str">
        <f>IF(AR79="","",VLOOKUP(AR79,'シフト記号表（従来型・ユニット型共通）'!$C$6:$L$47,10,FALSE))</f>
        <v/>
      </c>
      <c r="AS80" s="622" t="str">
        <f>IF(AS79="","",VLOOKUP(AS79,'シフト記号表（従来型・ユニット型共通）'!$C$6:$L$47,10,FALSE))</f>
        <v/>
      </c>
      <c r="AT80" s="622" t="str">
        <f>IF(AT79="","",VLOOKUP(AT79,'シフト記号表（従来型・ユニット型共通）'!$C$6:$L$47,10,FALSE))</f>
        <v/>
      </c>
      <c r="AU80" s="622" t="str">
        <f>IF(AU79="","",VLOOKUP(AU79,'シフト記号表（従来型・ユニット型共通）'!$C$6:$L$47,10,FALSE))</f>
        <v/>
      </c>
      <c r="AV80" s="622" t="str">
        <f>IF(AV79="","",VLOOKUP(AV79,'シフト記号表（従来型・ユニット型共通）'!$C$6:$L$47,10,FALSE))</f>
        <v/>
      </c>
      <c r="AW80" s="622" t="str">
        <f>IF(AW79="","",VLOOKUP(AW79,'シフト記号表（従来型・ユニット型共通）'!$C$6:$L$47,10,FALSE))</f>
        <v/>
      </c>
      <c r="AX80" s="624" t="str">
        <f>IF(AX79="","",VLOOKUP(AX79,'シフト記号表（従来型・ユニット型共通）'!$C$6:$L$47,10,FALSE))</f>
        <v/>
      </c>
      <c r="AY80" s="623" t="str">
        <f>IF(AY79="","",VLOOKUP(AY79,'シフト記号表（従来型・ユニット型共通）'!$C$6:$L$47,10,FALSE))</f>
        <v/>
      </c>
      <c r="AZ80" s="622" t="str">
        <f>IF(AZ79="","",VLOOKUP(AZ79,'シフト記号表（従来型・ユニット型共通）'!$C$6:$L$47,10,FALSE))</f>
        <v/>
      </c>
      <c r="BA80" s="622" t="str">
        <f>IF(BA79="","",VLOOKUP(BA79,'シフト記号表（従来型・ユニット型共通）'!$C$6:$L$47,10,FALSE))</f>
        <v/>
      </c>
      <c r="BB80" s="1801">
        <f>IF($BE$3="４週",SUM(W80:AX80),IF($BE$3="暦月",SUM(W80:BA80),""))</f>
        <v>0</v>
      </c>
      <c r="BC80" s="1802"/>
      <c r="BD80" s="1803">
        <f>IF($BE$3="４週",BB80/4,IF($BE$3="暦月",(BB80/($BE$8/7)),""))</f>
        <v>0</v>
      </c>
      <c r="BE80" s="1802"/>
      <c r="BF80" s="1798"/>
      <c r="BG80" s="1799"/>
      <c r="BH80" s="1799"/>
      <c r="BI80" s="1799"/>
      <c r="BJ80" s="1800"/>
    </row>
    <row r="81" spans="2:62" ht="20.25" customHeight="1">
      <c r="B81" s="1788">
        <f>B79+1</f>
        <v>33</v>
      </c>
      <c r="C81" s="1792"/>
      <c r="D81" s="1793"/>
      <c r="E81" s="633"/>
      <c r="F81" s="632"/>
      <c r="G81" s="633"/>
      <c r="H81" s="632"/>
      <c r="I81" s="1794"/>
      <c r="J81" s="1795"/>
      <c r="K81" s="1796"/>
      <c r="L81" s="1797"/>
      <c r="M81" s="1797"/>
      <c r="N81" s="1793"/>
      <c r="O81" s="1738"/>
      <c r="P81" s="1739"/>
      <c r="Q81" s="1739"/>
      <c r="R81" s="1739"/>
      <c r="S81" s="1740"/>
      <c r="T81" s="631" t="s">
        <v>1280</v>
      </c>
      <c r="V81" s="630"/>
      <c r="W81" s="615"/>
      <c r="X81" s="614"/>
      <c r="Y81" s="614"/>
      <c r="Z81" s="614"/>
      <c r="AA81" s="614"/>
      <c r="AB81" s="614"/>
      <c r="AC81" s="616"/>
      <c r="AD81" s="615"/>
      <c r="AE81" s="614"/>
      <c r="AF81" s="614"/>
      <c r="AG81" s="614"/>
      <c r="AH81" s="614"/>
      <c r="AI81" s="614"/>
      <c r="AJ81" s="616"/>
      <c r="AK81" s="615"/>
      <c r="AL81" s="614"/>
      <c r="AM81" s="614"/>
      <c r="AN81" s="614"/>
      <c r="AO81" s="614"/>
      <c r="AP81" s="614"/>
      <c r="AQ81" s="616"/>
      <c r="AR81" s="615"/>
      <c r="AS81" s="614"/>
      <c r="AT81" s="614"/>
      <c r="AU81" s="614"/>
      <c r="AV81" s="614"/>
      <c r="AW81" s="614"/>
      <c r="AX81" s="616"/>
      <c r="AY81" s="615"/>
      <c r="AZ81" s="614"/>
      <c r="BA81" s="613"/>
      <c r="BB81" s="1733"/>
      <c r="BC81" s="1734"/>
      <c r="BD81" s="1752"/>
      <c r="BE81" s="1753"/>
      <c r="BF81" s="1758"/>
      <c r="BG81" s="1759"/>
      <c r="BH81" s="1759"/>
      <c r="BI81" s="1759"/>
      <c r="BJ81" s="1760"/>
    </row>
    <row r="82" spans="2:62" ht="20.25" customHeight="1">
      <c r="B82" s="1789"/>
      <c r="C82" s="1804"/>
      <c r="D82" s="1805"/>
      <c r="E82" s="629"/>
      <c r="F82" s="628">
        <f>C81</f>
        <v>0</v>
      </c>
      <c r="G82" s="629"/>
      <c r="H82" s="628">
        <f>I81</f>
        <v>0</v>
      </c>
      <c r="I82" s="1806"/>
      <c r="J82" s="1807"/>
      <c r="K82" s="1808"/>
      <c r="L82" s="1809"/>
      <c r="M82" s="1809"/>
      <c r="N82" s="1805"/>
      <c r="O82" s="1738"/>
      <c r="P82" s="1739"/>
      <c r="Q82" s="1739"/>
      <c r="R82" s="1739"/>
      <c r="S82" s="1740"/>
      <c r="T82" s="627" t="s">
        <v>1279</v>
      </c>
      <c r="U82" s="626"/>
      <c r="V82" s="625"/>
      <c r="W82" s="623" t="str">
        <f>IF(W81="","",VLOOKUP(W81,'シフト記号表（従来型・ユニット型共通）'!$C$6:$L$47,10,FALSE))</f>
        <v/>
      </c>
      <c r="X82" s="622" t="str">
        <f>IF(X81="","",VLOOKUP(X81,'シフト記号表（従来型・ユニット型共通）'!$C$6:$L$47,10,FALSE))</f>
        <v/>
      </c>
      <c r="Y82" s="622" t="str">
        <f>IF(Y81="","",VLOOKUP(Y81,'シフト記号表（従来型・ユニット型共通）'!$C$6:$L$47,10,FALSE))</f>
        <v/>
      </c>
      <c r="Z82" s="622" t="str">
        <f>IF(Z81="","",VLOOKUP(Z81,'シフト記号表（従来型・ユニット型共通）'!$C$6:$L$47,10,FALSE))</f>
        <v/>
      </c>
      <c r="AA82" s="622" t="str">
        <f>IF(AA81="","",VLOOKUP(AA81,'シフト記号表（従来型・ユニット型共通）'!$C$6:$L$47,10,FALSE))</f>
        <v/>
      </c>
      <c r="AB82" s="622" t="str">
        <f>IF(AB81="","",VLOOKUP(AB81,'シフト記号表（従来型・ユニット型共通）'!$C$6:$L$47,10,FALSE))</f>
        <v/>
      </c>
      <c r="AC82" s="624" t="str">
        <f>IF(AC81="","",VLOOKUP(AC81,'シフト記号表（従来型・ユニット型共通）'!$C$6:$L$47,10,FALSE))</f>
        <v/>
      </c>
      <c r="AD82" s="623" t="str">
        <f>IF(AD81="","",VLOOKUP(AD81,'シフト記号表（従来型・ユニット型共通）'!$C$6:$L$47,10,FALSE))</f>
        <v/>
      </c>
      <c r="AE82" s="622" t="str">
        <f>IF(AE81="","",VLOOKUP(AE81,'シフト記号表（従来型・ユニット型共通）'!$C$6:$L$47,10,FALSE))</f>
        <v/>
      </c>
      <c r="AF82" s="622" t="str">
        <f>IF(AF81="","",VLOOKUP(AF81,'シフト記号表（従来型・ユニット型共通）'!$C$6:$L$47,10,FALSE))</f>
        <v/>
      </c>
      <c r="AG82" s="622" t="str">
        <f>IF(AG81="","",VLOOKUP(AG81,'シフト記号表（従来型・ユニット型共通）'!$C$6:$L$47,10,FALSE))</f>
        <v/>
      </c>
      <c r="AH82" s="622" t="str">
        <f>IF(AH81="","",VLOOKUP(AH81,'シフト記号表（従来型・ユニット型共通）'!$C$6:$L$47,10,FALSE))</f>
        <v/>
      </c>
      <c r="AI82" s="622" t="str">
        <f>IF(AI81="","",VLOOKUP(AI81,'シフト記号表（従来型・ユニット型共通）'!$C$6:$L$47,10,FALSE))</f>
        <v/>
      </c>
      <c r="AJ82" s="624" t="str">
        <f>IF(AJ81="","",VLOOKUP(AJ81,'シフト記号表（従来型・ユニット型共通）'!$C$6:$L$47,10,FALSE))</f>
        <v/>
      </c>
      <c r="AK82" s="623" t="str">
        <f>IF(AK81="","",VLOOKUP(AK81,'シフト記号表（従来型・ユニット型共通）'!$C$6:$L$47,10,FALSE))</f>
        <v/>
      </c>
      <c r="AL82" s="622" t="str">
        <f>IF(AL81="","",VLOOKUP(AL81,'シフト記号表（従来型・ユニット型共通）'!$C$6:$L$47,10,FALSE))</f>
        <v/>
      </c>
      <c r="AM82" s="622" t="str">
        <f>IF(AM81="","",VLOOKUP(AM81,'シフト記号表（従来型・ユニット型共通）'!$C$6:$L$47,10,FALSE))</f>
        <v/>
      </c>
      <c r="AN82" s="622" t="str">
        <f>IF(AN81="","",VLOOKUP(AN81,'シフト記号表（従来型・ユニット型共通）'!$C$6:$L$47,10,FALSE))</f>
        <v/>
      </c>
      <c r="AO82" s="622" t="str">
        <f>IF(AO81="","",VLOOKUP(AO81,'シフト記号表（従来型・ユニット型共通）'!$C$6:$L$47,10,FALSE))</f>
        <v/>
      </c>
      <c r="AP82" s="622" t="str">
        <f>IF(AP81="","",VLOOKUP(AP81,'シフト記号表（従来型・ユニット型共通）'!$C$6:$L$47,10,FALSE))</f>
        <v/>
      </c>
      <c r="AQ82" s="624" t="str">
        <f>IF(AQ81="","",VLOOKUP(AQ81,'シフト記号表（従来型・ユニット型共通）'!$C$6:$L$47,10,FALSE))</f>
        <v/>
      </c>
      <c r="AR82" s="623" t="str">
        <f>IF(AR81="","",VLOOKUP(AR81,'シフト記号表（従来型・ユニット型共通）'!$C$6:$L$47,10,FALSE))</f>
        <v/>
      </c>
      <c r="AS82" s="622" t="str">
        <f>IF(AS81="","",VLOOKUP(AS81,'シフト記号表（従来型・ユニット型共通）'!$C$6:$L$47,10,FALSE))</f>
        <v/>
      </c>
      <c r="AT82" s="622" t="str">
        <f>IF(AT81="","",VLOOKUP(AT81,'シフト記号表（従来型・ユニット型共通）'!$C$6:$L$47,10,FALSE))</f>
        <v/>
      </c>
      <c r="AU82" s="622" t="str">
        <f>IF(AU81="","",VLOOKUP(AU81,'シフト記号表（従来型・ユニット型共通）'!$C$6:$L$47,10,FALSE))</f>
        <v/>
      </c>
      <c r="AV82" s="622" t="str">
        <f>IF(AV81="","",VLOOKUP(AV81,'シフト記号表（従来型・ユニット型共通）'!$C$6:$L$47,10,FALSE))</f>
        <v/>
      </c>
      <c r="AW82" s="622" t="str">
        <f>IF(AW81="","",VLOOKUP(AW81,'シフト記号表（従来型・ユニット型共通）'!$C$6:$L$47,10,FALSE))</f>
        <v/>
      </c>
      <c r="AX82" s="624" t="str">
        <f>IF(AX81="","",VLOOKUP(AX81,'シフト記号表（従来型・ユニット型共通）'!$C$6:$L$47,10,FALSE))</f>
        <v/>
      </c>
      <c r="AY82" s="623" t="str">
        <f>IF(AY81="","",VLOOKUP(AY81,'シフト記号表（従来型・ユニット型共通）'!$C$6:$L$47,10,FALSE))</f>
        <v/>
      </c>
      <c r="AZ82" s="622" t="str">
        <f>IF(AZ81="","",VLOOKUP(AZ81,'シフト記号表（従来型・ユニット型共通）'!$C$6:$L$47,10,FALSE))</f>
        <v/>
      </c>
      <c r="BA82" s="622" t="str">
        <f>IF(BA81="","",VLOOKUP(BA81,'シフト記号表（従来型・ユニット型共通）'!$C$6:$L$47,10,FALSE))</f>
        <v/>
      </c>
      <c r="BB82" s="1801">
        <f>IF($BE$3="４週",SUM(W82:AX82),IF($BE$3="暦月",SUM(W82:BA82),""))</f>
        <v>0</v>
      </c>
      <c r="BC82" s="1802"/>
      <c r="BD82" s="1803">
        <f>IF($BE$3="４週",BB82/4,IF($BE$3="暦月",(BB82/($BE$8/7)),""))</f>
        <v>0</v>
      </c>
      <c r="BE82" s="1802"/>
      <c r="BF82" s="1798"/>
      <c r="BG82" s="1799"/>
      <c r="BH82" s="1799"/>
      <c r="BI82" s="1799"/>
      <c r="BJ82" s="1800"/>
    </row>
    <row r="83" spans="2:62" ht="20.25" customHeight="1">
      <c r="B83" s="1788">
        <f>B81+1</f>
        <v>34</v>
      </c>
      <c r="C83" s="1792"/>
      <c r="D83" s="1793"/>
      <c r="E83" s="633"/>
      <c r="F83" s="632"/>
      <c r="G83" s="633"/>
      <c r="H83" s="632"/>
      <c r="I83" s="1794"/>
      <c r="J83" s="1795"/>
      <c r="K83" s="1796"/>
      <c r="L83" s="1797"/>
      <c r="M83" s="1797"/>
      <c r="N83" s="1793"/>
      <c r="O83" s="1738"/>
      <c r="P83" s="1739"/>
      <c r="Q83" s="1739"/>
      <c r="R83" s="1739"/>
      <c r="S83" s="1740"/>
      <c r="T83" s="631" t="s">
        <v>1280</v>
      </c>
      <c r="V83" s="630"/>
      <c r="W83" s="615"/>
      <c r="X83" s="614"/>
      <c r="Y83" s="614"/>
      <c r="Z83" s="614"/>
      <c r="AA83" s="614"/>
      <c r="AB83" s="614"/>
      <c r="AC83" s="616"/>
      <c r="AD83" s="615"/>
      <c r="AE83" s="614"/>
      <c r="AF83" s="614"/>
      <c r="AG83" s="614"/>
      <c r="AH83" s="614"/>
      <c r="AI83" s="614"/>
      <c r="AJ83" s="616"/>
      <c r="AK83" s="615"/>
      <c r="AL83" s="614"/>
      <c r="AM83" s="614"/>
      <c r="AN83" s="614"/>
      <c r="AO83" s="614"/>
      <c r="AP83" s="614"/>
      <c r="AQ83" s="616"/>
      <c r="AR83" s="615"/>
      <c r="AS83" s="614"/>
      <c r="AT83" s="614"/>
      <c r="AU83" s="614"/>
      <c r="AV83" s="614"/>
      <c r="AW83" s="614"/>
      <c r="AX83" s="616"/>
      <c r="AY83" s="615"/>
      <c r="AZ83" s="614"/>
      <c r="BA83" s="613"/>
      <c r="BB83" s="1733"/>
      <c r="BC83" s="1734"/>
      <c r="BD83" s="1752"/>
      <c r="BE83" s="1753"/>
      <c r="BF83" s="1758"/>
      <c r="BG83" s="1759"/>
      <c r="BH83" s="1759"/>
      <c r="BI83" s="1759"/>
      <c r="BJ83" s="1760"/>
    </row>
    <row r="84" spans="2:62" ht="20.25" customHeight="1">
      <c r="B84" s="1789"/>
      <c r="C84" s="1804"/>
      <c r="D84" s="1805"/>
      <c r="E84" s="629"/>
      <c r="F84" s="628">
        <f>C83</f>
        <v>0</v>
      </c>
      <c r="G84" s="629"/>
      <c r="H84" s="628">
        <f>I83</f>
        <v>0</v>
      </c>
      <c r="I84" s="1806"/>
      <c r="J84" s="1807"/>
      <c r="K84" s="1808"/>
      <c r="L84" s="1809"/>
      <c r="M84" s="1809"/>
      <c r="N84" s="1805"/>
      <c r="O84" s="1738"/>
      <c r="P84" s="1739"/>
      <c r="Q84" s="1739"/>
      <c r="R84" s="1739"/>
      <c r="S84" s="1740"/>
      <c r="T84" s="627" t="s">
        <v>1279</v>
      </c>
      <c r="U84" s="626"/>
      <c r="V84" s="625"/>
      <c r="W84" s="623" t="str">
        <f>IF(W83="","",VLOOKUP(W83,'シフト記号表（従来型・ユニット型共通）'!$C$6:$L$47,10,FALSE))</f>
        <v/>
      </c>
      <c r="X84" s="622" t="str">
        <f>IF(X83="","",VLOOKUP(X83,'シフト記号表（従来型・ユニット型共通）'!$C$6:$L$47,10,FALSE))</f>
        <v/>
      </c>
      <c r="Y84" s="622" t="str">
        <f>IF(Y83="","",VLOOKUP(Y83,'シフト記号表（従来型・ユニット型共通）'!$C$6:$L$47,10,FALSE))</f>
        <v/>
      </c>
      <c r="Z84" s="622" t="str">
        <f>IF(Z83="","",VLOOKUP(Z83,'シフト記号表（従来型・ユニット型共通）'!$C$6:$L$47,10,FALSE))</f>
        <v/>
      </c>
      <c r="AA84" s="622" t="str">
        <f>IF(AA83="","",VLOOKUP(AA83,'シフト記号表（従来型・ユニット型共通）'!$C$6:$L$47,10,FALSE))</f>
        <v/>
      </c>
      <c r="AB84" s="622" t="str">
        <f>IF(AB83="","",VLOOKUP(AB83,'シフト記号表（従来型・ユニット型共通）'!$C$6:$L$47,10,FALSE))</f>
        <v/>
      </c>
      <c r="AC84" s="624" t="str">
        <f>IF(AC83="","",VLOOKUP(AC83,'シフト記号表（従来型・ユニット型共通）'!$C$6:$L$47,10,FALSE))</f>
        <v/>
      </c>
      <c r="AD84" s="623" t="str">
        <f>IF(AD83="","",VLOOKUP(AD83,'シフト記号表（従来型・ユニット型共通）'!$C$6:$L$47,10,FALSE))</f>
        <v/>
      </c>
      <c r="AE84" s="622" t="str">
        <f>IF(AE83="","",VLOOKUP(AE83,'シフト記号表（従来型・ユニット型共通）'!$C$6:$L$47,10,FALSE))</f>
        <v/>
      </c>
      <c r="AF84" s="622" t="str">
        <f>IF(AF83="","",VLOOKUP(AF83,'シフト記号表（従来型・ユニット型共通）'!$C$6:$L$47,10,FALSE))</f>
        <v/>
      </c>
      <c r="AG84" s="622" t="str">
        <f>IF(AG83="","",VLOOKUP(AG83,'シフト記号表（従来型・ユニット型共通）'!$C$6:$L$47,10,FALSE))</f>
        <v/>
      </c>
      <c r="AH84" s="622" t="str">
        <f>IF(AH83="","",VLOOKUP(AH83,'シフト記号表（従来型・ユニット型共通）'!$C$6:$L$47,10,FALSE))</f>
        <v/>
      </c>
      <c r="AI84" s="622" t="str">
        <f>IF(AI83="","",VLOOKUP(AI83,'シフト記号表（従来型・ユニット型共通）'!$C$6:$L$47,10,FALSE))</f>
        <v/>
      </c>
      <c r="AJ84" s="624" t="str">
        <f>IF(AJ83="","",VLOOKUP(AJ83,'シフト記号表（従来型・ユニット型共通）'!$C$6:$L$47,10,FALSE))</f>
        <v/>
      </c>
      <c r="AK84" s="623" t="str">
        <f>IF(AK83="","",VLOOKUP(AK83,'シフト記号表（従来型・ユニット型共通）'!$C$6:$L$47,10,FALSE))</f>
        <v/>
      </c>
      <c r="AL84" s="622" t="str">
        <f>IF(AL83="","",VLOOKUP(AL83,'シフト記号表（従来型・ユニット型共通）'!$C$6:$L$47,10,FALSE))</f>
        <v/>
      </c>
      <c r="AM84" s="622" t="str">
        <f>IF(AM83="","",VLOOKUP(AM83,'シフト記号表（従来型・ユニット型共通）'!$C$6:$L$47,10,FALSE))</f>
        <v/>
      </c>
      <c r="AN84" s="622" t="str">
        <f>IF(AN83="","",VLOOKUP(AN83,'シフト記号表（従来型・ユニット型共通）'!$C$6:$L$47,10,FALSE))</f>
        <v/>
      </c>
      <c r="AO84" s="622" t="str">
        <f>IF(AO83="","",VLOOKUP(AO83,'シフト記号表（従来型・ユニット型共通）'!$C$6:$L$47,10,FALSE))</f>
        <v/>
      </c>
      <c r="AP84" s="622" t="str">
        <f>IF(AP83="","",VLOOKUP(AP83,'シフト記号表（従来型・ユニット型共通）'!$C$6:$L$47,10,FALSE))</f>
        <v/>
      </c>
      <c r="AQ84" s="624" t="str">
        <f>IF(AQ83="","",VLOOKUP(AQ83,'シフト記号表（従来型・ユニット型共通）'!$C$6:$L$47,10,FALSE))</f>
        <v/>
      </c>
      <c r="AR84" s="623" t="str">
        <f>IF(AR83="","",VLOOKUP(AR83,'シフト記号表（従来型・ユニット型共通）'!$C$6:$L$47,10,FALSE))</f>
        <v/>
      </c>
      <c r="AS84" s="622" t="str">
        <f>IF(AS83="","",VLOOKUP(AS83,'シフト記号表（従来型・ユニット型共通）'!$C$6:$L$47,10,FALSE))</f>
        <v/>
      </c>
      <c r="AT84" s="622" t="str">
        <f>IF(AT83="","",VLOOKUP(AT83,'シフト記号表（従来型・ユニット型共通）'!$C$6:$L$47,10,FALSE))</f>
        <v/>
      </c>
      <c r="AU84" s="622" t="str">
        <f>IF(AU83="","",VLOOKUP(AU83,'シフト記号表（従来型・ユニット型共通）'!$C$6:$L$47,10,FALSE))</f>
        <v/>
      </c>
      <c r="AV84" s="622" t="str">
        <f>IF(AV83="","",VLOOKUP(AV83,'シフト記号表（従来型・ユニット型共通）'!$C$6:$L$47,10,FALSE))</f>
        <v/>
      </c>
      <c r="AW84" s="622" t="str">
        <f>IF(AW83="","",VLOOKUP(AW83,'シフト記号表（従来型・ユニット型共通）'!$C$6:$L$47,10,FALSE))</f>
        <v/>
      </c>
      <c r="AX84" s="624" t="str">
        <f>IF(AX83="","",VLOOKUP(AX83,'シフト記号表（従来型・ユニット型共通）'!$C$6:$L$47,10,FALSE))</f>
        <v/>
      </c>
      <c r="AY84" s="623" t="str">
        <f>IF(AY83="","",VLOOKUP(AY83,'シフト記号表（従来型・ユニット型共通）'!$C$6:$L$47,10,FALSE))</f>
        <v/>
      </c>
      <c r="AZ84" s="622" t="str">
        <f>IF(AZ83="","",VLOOKUP(AZ83,'シフト記号表（従来型・ユニット型共通）'!$C$6:$L$47,10,FALSE))</f>
        <v/>
      </c>
      <c r="BA84" s="622" t="str">
        <f>IF(BA83="","",VLOOKUP(BA83,'シフト記号表（従来型・ユニット型共通）'!$C$6:$L$47,10,FALSE))</f>
        <v/>
      </c>
      <c r="BB84" s="1801">
        <f>IF($BE$3="４週",SUM(W84:AX84),IF($BE$3="暦月",SUM(W84:BA84),""))</f>
        <v>0</v>
      </c>
      <c r="BC84" s="1802"/>
      <c r="BD84" s="1803">
        <f>IF($BE$3="４週",BB84/4,IF($BE$3="暦月",(BB84/($BE$8/7)),""))</f>
        <v>0</v>
      </c>
      <c r="BE84" s="1802"/>
      <c r="BF84" s="1798"/>
      <c r="BG84" s="1799"/>
      <c r="BH84" s="1799"/>
      <c r="BI84" s="1799"/>
      <c r="BJ84" s="1800"/>
    </row>
    <row r="85" spans="2:62" ht="20.25" customHeight="1">
      <c r="B85" s="1788">
        <f>B83+1</f>
        <v>35</v>
      </c>
      <c r="C85" s="1792"/>
      <c r="D85" s="1793"/>
      <c r="E85" s="633"/>
      <c r="F85" s="632"/>
      <c r="G85" s="633"/>
      <c r="H85" s="632"/>
      <c r="I85" s="1794"/>
      <c r="J85" s="1795"/>
      <c r="K85" s="1796"/>
      <c r="L85" s="1797"/>
      <c r="M85" s="1797"/>
      <c r="N85" s="1793"/>
      <c r="O85" s="1738"/>
      <c r="P85" s="1739"/>
      <c r="Q85" s="1739"/>
      <c r="R85" s="1739"/>
      <c r="S85" s="1740"/>
      <c r="T85" s="631" t="s">
        <v>1280</v>
      </c>
      <c r="V85" s="630"/>
      <c r="W85" s="615"/>
      <c r="X85" s="614"/>
      <c r="Y85" s="614"/>
      <c r="Z85" s="614"/>
      <c r="AA85" s="614"/>
      <c r="AB85" s="614"/>
      <c r="AC85" s="616"/>
      <c r="AD85" s="615"/>
      <c r="AE85" s="614"/>
      <c r="AF85" s="614"/>
      <c r="AG85" s="614"/>
      <c r="AH85" s="614"/>
      <c r="AI85" s="614"/>
      <c r="AJ85" s="616"/>
      <c r="AK85" s="615"/>
      <c r="AL85" s="614"/>
      <c r="AM85" s="614"/>
      <c r="AN85" s="614"/>
      <c r="AO85" s="614"/>
      <c r="AP85" s="614"/>
      <c r="AQ85" s="616"/>
      <c r="AR85" s="615"/>
      <c r="AS85" s="614"/>
      <c r="AT85" s="614"/>
      <c r="AU85" s="614"/>
      <c r="AV85" s="614"/>
      <c r="AW85" s="614"/>
      <c r="AX85" s="616"/>
      <c r="AY85" s="615"/>
      <c r="AZ85" s="614"/>
      <c r="BA85" s="613"/>
      <c r="BB85" s="1733"/>
      <c r="BC85" s="1734"/>
      <c r="BD85" s="1752"/>
      <c r="BE85" s="1753"/>
      <c r="BF85" s="1758"/>
      <c r="BG85" s="1759"/>
      <c r="BH85" s="1759"/>
      <c r="BI85" s="1759"/>
      <c r="BJ85" s="1760"/>
    </row>
    <row r="86" spans="2:62" ht="20.25" customHeight="1">
      <c r="B86" s="1789"/>
      <c r="C86" s="1804"/>
      <c r="D86" s="1805"/>
      <c r="E86" s="629"/>
      <c r="F86" s="628">
        <f>C85</f>
        <v>0</v>
      </c>
      <c r="G86" s="629"/>
      <c r="H86" s="628">
        <f>I85</f>
        <v>0</v>
      </c>
      <c r="I86" s="1806"/>
      <c r="J86" s="1807"/>
      <c r="K86" s="1808"/>
      <c r="L86" s="1809"/>
      <c r="M86" s="1809"/>
      <c r="N86" s="1805"/>
      <c r="O86" s="1738"/>
      <c r="P86" s="1739"/>
      <c r="Q86" s="1739"/>
      <c r="R86" s="1739"/>
      <c r="S86" s="1740"/>
      <c r="T86" s="627" t="s">
        <v>1279</v>
      </c>
      <c r="U86" s="626"/>
      <c r="V86" s="625"/>
      <c r="W86" s="623" t="str">
        <f>IF(W85="","",VLOOKUP(W85,'シフト記号表（従来型・ユニット型共通）'!$C$6:$L$47,10,FALSE))</f>
        <v/>
      </c>
      <c r="X86" s="622" t="str">
        <f>IF(X85="","",VLOOKUP(X85,'シフト記号表（従来型・ユニット型共通）'!$C$6:$L$47,10,FALSE))</f>
        <v/>
      </c>
      <c r="Y86" s="622" t="str">
        <f>IF(Y85="","",VLOOKUP(Y85,'シフト記号表（従来型・ユニット型共通）'!$C$6:$L$47,10,FALSE))</f>
        <v/>
      </c>
      <c r="Z86" s="622" t="str">
        <f>IF(Z85="","",VLOOKUP(Z85,'シフト記号表（従来型・ユニット型共通）'!$C$6:$L$47,10,FALSE))</f>
        <v/>
      </c>
      <c r="AA86" s="622" t="str">
        <f>IF(AA85="","",VLOOKUP(AA85,'シフト記号表（従来型・ユニット型共通）'!$C$6:$L$47,10,FALSE))</f>
        <v/>
      </c>
      <c r="AB86" s="622" t="str">
        <f>IF(AB85="","",VLOOKUP(AB85,'シフト記号表（従来型・ユニット型共通）'!$C$6:$L$47,10,FALSE))</f>
        <v/>
      </c>
      <c r="AC86" s="624" t="str">
        <f>IF(AC85="","",VLOOKUP(AC85,'シフト記号表（従来型・ユニット型共通）'!$C$6:$L$47,10,FALSE))</f>
        <v/>
      </c>
      <c r="AD86" s="623" t="str">
        <f>IF(AD85="","",VLOOKUP(AD85,'シフト記号表（従来型・ユニット型共通）'!$C$6:$L$47,10,FALSE))</f>
        <v/>
      </c>
      <c r="AE86" s="622" t="str">
        <f>IF(AE85="","",VLOOKUP(AE85,'シフト記号表（従来型・ユニット型共通）'!$C$6:$L$47,10,FALSE))</f>
        <v/>
      </c>
      <c r="AF86" s="622" t="str">
        <f>IF(AF85="","",VLOOKUP(AF85,'シフト記号表（従来型・ユニット型共通）'!$C$6:$L$47,10,FALSE))</f>
        <v/>
      </c>
      <c r="AG86" s="622" t="str">
        <f>IF(AG85="","",VLOOKUP(AG85,'シフト記号表（従来型・ユニット型共通）'!$C$6:$L$47,10,FALSE))</f>
        <v/>
      </c>
      <c r="AH86" s="622" t="str">
        <f>IF(AH85="","",VLOOKUP(AH85,'シフト記号表（従来型・ユニット型共通）'!$C$6:$L$47,10,FALSE))</f>
        <v/>
      </c>
      <c r="AI86" s="622" t="str">
        <f>IF(AI85="","",VLOOKUP(AI85,'シフト記号表（従来型・ユニット型共通）'!$C$6:$L$47,10,FALSE))</f>
        <v/>
      </c>
      <c r="AJ86" s="624" t="str">
        <f>IF(AJ85="","",VLOOKUP(AJ85,'シフト記号表（従来型・ユニット型共通）'!$C$6:$L$47,10,FALSE))</f>
        <v/>
      </c>
      <c r="AK86" s="623" t="str">
        <f>IF(AK85="","",VLOOKUP(AK85,'シフト記号表（従来型・ユニット型共通）'!$C$6:$L$47,10,FALSE))</f>
        <v/>
      </c>
      <c r="AL86" s="622" t="str">
        <f>IF(AL85="","",VLOOKUP(AL85,'シフト記号表（従来型・ユニット型共通）'!$C$6:$L$47,10,FALSE))</f>
        <v/>
      </c>
      <c r="AM86" s="622" t="str">
        <f>IF(AM85="","",VLOOKUP(AM85,'シフト記号表（従来型・ユニット型共通）'!$C$6:$L$47,10,FALSE))</f>
        <v/>
      </c>
      <c r="AN86" s="622" t="str">
        <f>IF(AN85="","",VLOOKUP(AN85,'シフト記号表（従来型・ユニット型共通）'!$C$6:$L$47,10,FALSE))</f>
        <v/>
      </c>
      <c r="AO86" s="622" t="str">
        <f>IF(AO85="","",VLOOKUP(AO85,'シフト記号表（従来型・ユニット型共通）'!$C$6:$L$47,10,FALSE))</f>
        <v/>
      </c>
      <c r="AP86" s="622" t="str">
        <f>IF(AP85="","",VLOOKUP(AP85,'シフト記号表（従来型・ユニット型共通）'!$C$6:$L$47,10,FALSE))</f>
        <v/>
      </c>
      <c r="AQ86" s="624" t="str">
        <f>IF(AQ85="","",VLOOKUP(AQ85,'シフト記号表（従来型・ユニット型共通）'!$C$6:$L$47,10,FALSE))</f>
        <v/>
      </c>
      <c r="AR86" s="623" t="str">
        <f>IF(AR85="","",VLOOKUP(AR85,'シフト記号表（従来型・ユニット型共通）'!$C$6:$L$47,10,FALSE))</f>
        <v/>
      </c>
      <c r="AS86" s="622" t="str">
        <f>IF(AS85="","",VLOOKUP(AS85,'シフト記号表（従来型・ユニット型共通）'!$C$6:$L$47,10,FALSE))</f>
        <v/>
      </c>
      <c r="AT86" s="622" t="str">
        <f>IF(AT85="","",VLOOKUP(AT85,'シフト記号表（従来型・ユニット型共通）'!$C$6:$L$47,10,FALSE))</f>
        <v/>
      </c>
      <c r="AU86" s="622" t="str">
        <f>IF(AU85="","",VLOOKUP(AU85,'シフト記号表（従来型・ユニット型共通）'!$C$6:$L$47,10,FALSE))</f>
        <v/>
      </c>
      <c r="AV86" s="622" t="str">
        <f>IF(AV85="","",VLOOKUP(AV85,'シフト記号表（従来型・ユニット型共通）'!$C$6:$L$47,10,FALSE))</f>
        <v/>
      </c>
      <c r="AW86" s="622" t="str">
        <f>IF(AW85="","",VLOOKUP(AW85,'シフト記号表（従来型・ユニット型共通）'!$C$6:$L$47,10,FALSE))</f>
        <v/>
      </c>
      <c r="AX86" s="624" t="str">
        <f>IF(AX85="","",VLOOKUP(AX85,'シフト記号表（従来型・ユニット型共通）'!$C$6:$L$47,10,FALSE))</f>
        <v/>
      </c>
      <c r="AY86" s="623" t="str">
        <f>IF(AY85="","",VLOOKUP(AY85,'シフト記号表（従来型・ユニット型共通）'!$C$6:$L$47,10,FALSE))</f>
        <v/>
      </c>
      <c r="AZ86" s="622" t="str">
        <f>IF(AZ85="","",VLOOKUP(AZ85,'シフト記号表（従来型・ユニット型共通）'!$C$6:$L$47,10,FALSE))</f>
        <v/>
      </c>
      <c r="BA86" s="622" t="str">
        <f>IF(BA85="","",VLOOKUP(BA85,'シフト記号表（従来型・ユニット型共通）'!$C$6:$L$47,10,FALSE))</f>
        <v/>
      </c>
      <c r="BB86" s="1801">
        <f>IF($BE$3="４週",SUM(W86:AX86),IF($BE$3="暦月",SUM(W86:BA86),""))</f>
        <v>0</v>
      </c>
      <c r="BC86" s="1802"/>
      <c r="BD86" s="1803">
        <f>IF($BE$3="４週",BB86/4,IF($BE$3="暦月",(BB86/($BE$8/7)),""))</f>
        <v>0</v>
      </c>
      <c r="BE86" s="1802"/>
      <c r="BF86" s="1798"/>
      <c r="BG86" s="1799"/>
      <c r="BH86" s="1799"/>
      <c r="BI86" s="1799"/>
      <c r="BJ86" s="1800"/>
    </row>
    <row r="87" spans="2:62" ht="20.25" customHeight="1">
      <c r="B87" s="1788">
        <f>B85+1</f>
        <v>36</v>
      </c>
      <c r="C87" s="1792"/>
      <c r="D87" s="1793"/>
      <c r="E87" s="633"/>
      <c r="F87" s="632"/>
      <c r="G87" s="633"/>
      <c r="H87" s="632"/>
      <c r="I87" s="1794"/>
      <c r="J87" s="1795"/>
      <c r="K87" s="1796"/>
      <c r="L87" s="1797"/>
      <c r="M87" s="1797"/>
      <c r="N87" s="1793"/>
      <c r="O87" s="1738"/>
      <c r="P87" s="1739"/>
      <c r="Q87" s="1739"/>
      <c r="R87" s="1739"/>
      <c r="S87" s="1740"/>
      <c r="T87" s="631" t="s">
        <v>1280</v>
      </c>
      <c r="V87" s="630"/>
      <c r="W87" s="615"/>
      <c r="X87" s="614"/>
      <c r="Y87" s="614"/>
      <c r="Z87" s="614"/>
      <c r="AA87" s="614"/>
      <c r="AB87" s="614"/>
      <c r="AC87" s="616"/>
      <c r="AD87" s="615"/>
      <c r="AE87" s="614"/>
      <c r="AF87" s="614"/>
      <c r="AG87" s="614"/>
      <c r="AH87" s="614"/>
      <c r="AI87" s="614"/>
      <c r="AJ87" s="616"/>
      <c r="AK87" s="615"/>
      <c r="AL87" s="614"/>
      <c r="AM87" s="614"/>
      <c r="AN87" s="614"/>
      <c r="AO87" s="614"/>
      <c r="AP87" s="614"/>
      <c r="AQ87" s="616"/>
      <c r="AR87" s="615"/>
      <c r="AS87" s="614"/>
      <c r="AT87" s="614"/>
      <c r="AU87" s="614"/>
      <c r="AV87" s="614"/>
      <c r="AW87" s="614"/>
      <c r="AX87" s="616"/>
      <c r="AY87" s="615"/>
      <c r="AZ87" s="614"/>
      <c r="BA87" s="613"/>
      <c r="BB87" s="1733"/>
      <c r="BC87" s="1734"/>
      <c r="BD87" s="1752"/>
      <c r="BE87" s="1753"/>
      <c r="BF87" s="1758"/>
      <c r="BG87" s="1759"/>
      <c r="BH87" s="1759"/>
      <c r="BI87" s="1759"/>
      <c r="BJ87" s="1760"/>
    </row>
    <row r="88" spans="2:62" ht="20.25" customHeight="1">
      <c r="B88" s="1789"/>
      <c r="C88" s="1804"/>
      <c r="D88" s="1805"/>
      <c r="E88" s="629"/>
      <c r="F88" s="628">
        <f>C87</f>
        <v>0</v>
      </c>
      <c r="G88" s="629"/>
      <c r="H88" s="628">
        <f>I87</f>
        <v>0</v>
      </c>
      <c r="I88" s="1806"/>
      <c r="J88" s="1807"/>
      <c r="K88" s="1808"/>
      <c r="L88" s="1809"/>
      <c r="M88" s="1809"/>
      <c r="N88" s="1805"/>
      <c r="O88" s="1738"/>
      <c r="P88" s="1739"/>
      <c r="Q88" s="1739"/>
      <c r="R88" s="1739"/>
      <c r="S88" s="1740"/>
      <c r="T88" s="627" t="s">
        <v>1279</v>
      </c>
      <c r="U88" s="626"/>
      <c r="V88" s="625"/>
      <c r="W88" s="623" t="str">
        <f>IF(W87="","",VLOOKUP(W87,'シフト記号表（従来型・ユニット型共通）'!$C$6:$L$47,10,FALSE))</f>
        <v/>
      </c>
      <c r="X88" s="622" t="str">
        <f>IF(X87="","",VLOOKUP(X87,'シフト記号表（従来型・ユニット型共通）'!$C$6:$L$47,10,FALSE))</f>
        <v/>
      </c>
      <c r="Y88" s="622" t="str">
        <f>IF(Y87="","",VLOOKUP(Y87,'シフト記号表（従来型・ユニット型共通）'!$C$6:$L$47,10,FALSE))</f>
        <v/>
      </c>
      <c r="Z88" s="622" t="str">
        <f>IF(Z87="","",VLOOKUP(Z87,'シフト記号表（従来型・ユニット型共通）'!$C$6:$L$47,10,FALSE))</f>
        <v/>
      </c>
      <c r="AA88" s="622" t="str">
        <f>IF(AA87="","",VLOOKUP(AA87,'シフト記号表（従来型・ユニット型共通）'!$C$6:$L$47,10,FALSE))</f>
        <v/>
      </c>
      <c r="AB88" s="622" t="str">
        <f>IF(AB87="","",VLOOKUP(AB87,'シフト記号表（従来型・ユニット型共通）'!$C$6:$L$47,10,FALSE))</f>
        <v/>
      </c>
      <c r="AC88" s="624" t="str">
        <f>IF(AC87="","",VLOOKUP(AC87,'シフト記号表（従来型・ユニット型共通）'!$C$6:$L$47,10,FALSE))</f>
        <v/>
      </c>
      <c r="AD88" s="623" t="str">
        <f>IF(AD87="","",VLOOKUP(AD87,'シフト記号表（従来型・ユニット型共通）'!$C$6:$L$47,10,FALSE))</f>
        <v/>
      </c>
      <c r="AE88" s="622" t="str">
        <f>IF(AE87="","",VLOOKUP(AE87,'シフト記号表（従来型・ユニット型共通）'!$C$6:$L$47,10,FALSE))</f>
        <v/>
      </c>
      <c r="AF88" s="622" t="str">
        <f>IF(AF87="","",VLOOKUP(AF87,'シフト記号表（従来型・ユニット型共通）'!$C$6:$L$47,10,FALSE))</f>
        <v/>
      </c>
      <c r="AG88" s="622" t="str">
        <f>IF(AG87="","",VLOOKUP(AG87,'シフト記号表（従来型・ユニット型共通）'!$C$6:$L$47,10,FALSE))</f>
        <v/>
      </c>
      <c r="AH88" s="622" t="str">
        <f>IF(AH87="","",VLOOKUP(AH87,'シフト記号表（従来型・ユニット型共通）'!$C$6:$L$47,10,FALSE))</f>
        <v/>
      </c>
      <c r="AI88" s="622" t="str">
        <f>IF(AI87="","",VLOOKUP(AI87,'シフト記号表（従来型・ユニット型共通）'!$C$6:$L$47,10,FALSE))</f>
        <v/>
      </c>
      <c r="AJ88" s="624" t="str">
        <f>IF(AJ87="","",VLOOKUP(AJ87,'シフト記号表（従来型・ユニット型共通）'!$C$6:$L$47,10,FALSE))</f>
        <v/>
      </c>
      <c r="AK88" s="623" t="str">
        <f>IF(AK87="","",VLOOKUP(AK87,'シフト記号表（従来型・ユニット型共通）'!$C$6:$L$47,10,FALSE))</f>
        <v/>
      </c>
      <c r="AL88" s="622" t="str">
        <f>IF(AL87="","",VLOOKUP(AL87,'シフト記号表（従来型・ユニット型共通）'!$C$6:$L$47,10,FALSE))</f>
        <v/>
      </c>
      <c r="AM88" s="622" t="str">
        <f>IF(AM87="","",VLOOKUP(AM87,'シフト記号表（従来型・ユニット型共通）'!$C$6:$L$47,10,FALSE))</f>
        <v/>
      </c>
      <c r="AN88" s="622" t="str">
        <f>IF(AN87="","",VLOOKUP(AN87,'シフト記号表（従来型・ユニット型共通）'!$C$6:$L$47,10,FALSE))</f>
        <v/>
      </c>
      <c r="AO88" s="622" t="str">
        <f>IF(AO87="","",VLOOKUP(AO87,'シフト記号表（従来型・ユニット型共通）'!$C$6:$L$47,10,FALSE))</f>
        <v/>
      </c>
      <c r="AP88" s="622" t="str">
        <f>IF(AP87="","",VLOOKUP(AP87,'シフト記号表（従来型・ユニット型共通）'!$C$6:$L$47,10,FALSE))</f>
        <v/>
      </c>
      <c r="AQ88" s="624" t="str">
        <f>IF(AQ87="","",VLOOKUP(AQ87,'シフト記号表（従来型・ユニット型共通）'!$C$6:$L$47,10,FALSE))</f>
        <v/>
      </c>
      <c r="AR88" s="623" t="str">
        <f>IF(AR87="","",VLOOKUP(AR87,'シフト記号表（従来型・ユニット型共通）'!$C$6:$L$47,10,FALSE))</f>
        <v/>
      </c>
      <c r="AS88" s="622" t="str">
        <f>IF(AS87="","",VLOOKUP(AS87,'シフト記号表（従来型・ユニット型共通）'!$C$6:$L$47,10,FALSE))</f>
        <v/>
      </c>
      <c r="AT88" s="622" t="str">
        <f>IF(AT87="","",VLOOKUP(AT87,'シフト記号表（従来型・ユニット型共通）'!$C$6:$L$47,10,FALSE))</f>
        <v/>
      </c>
      <c r="AU88" s="622" t="str">
        <f>IF(AU87="","",VLOOKUP(AU87,'シフト記号表（従来型・ユニット型共通）'!$C$6:$L$47,10,FALSE))</f>
        <v/>
      </c>
      <c r="AV88" s="622" t="str">
        <f>IF(AV87="","",VLOOKUP(AV87,'シフト記号表（従来型・ユニット型共通）'!$C$6:$L$47,10,FALSE))</f>
        <v/>
      </c>
      <c r="AW88" s="622" t="str">
        <f>IF(AW87="","",VLOOKUP(AW87,'シフト記号表（従来型・ユニット型共通）'!$C$6:$L$47,10,FALSE))</f>
        <v/>
      </c>
      <c r="AX88" s="624" t="str">
        <f>IF(AX87="","",VLOOKUP(AX87,'シフト記号表（従来型・ユニット型共通）'!$C$6:$L$47,10,FALSE))</f>
        <v/>
      </c>
      <c r="AY88" s="623" t="str">
        <f>IF(AY87="","",VLOOKUP(AY87,'シフト記号表（従来型・ユニット型共通）'!$C$6:$L$47,10,FALSE))</f>
        <v/>
      </c>
      <c r="AZ88" s="622" t="str">
        <f>IF(AZ87="","",VLOOKUP(AZ87,'シフト記号表（従来型・ユニット型共通）'!$C$6:$L$47,10,FALSE))</f>
        <v/>
      </c>
      <c r="BA88" s="622" t="str">
        <f>IF(BA87="","",VLOOKUP(BA87,'シフト記号表（従来型・ユニット型共通）'!$C$6:$L$47,10,FALSE))</f>
        <v/>
      </c>
      <c r="BB88" s="1801">
        <f>IF($BE$3="４週",SUM(W88:AX88),IF($BE$3="暦月",SUM(W88:BA88),""))</f>
        <v>0</v>
      </c>
      <c r="BC88" s="1802"/>
      <c r="BD88" s="1803">
        <f>IF($BE$3="４週",BB88/4,IF($BE$3="暦月",(BB88/($BE$8/7)),""))</f>
        <v>0</v>
      </c>
      <c r="BE88" s="1802"/>
      <c r="BF88" s="1798"/>
      <c r="BG88" s="1799"/>
      <c r="BH88" s="1799"/>
      <c r="BI88" s="1799"/>
      <c r="BJ88" s="1800"/>
    </row>
    <row r="89" spans="2:62" ht="20.25" customHeight="1">
      <c r="B89" s="1788">
        <f>B87+1</f>
        <v>37</v>
      </c>
      <c r="C89" s="1792"/>
      <c r="D89" s="1793"/>
      <c r="E89" s="633"/>
      <c r="F89" s="632"/>
      <c r="G89" s="633"/>
      <c r="H89" s="632"/>
      <c r="I89" s="1794"/>
      <c r="J89" s="1795"/>
      <c r="K89" s="1796"/>
      <c r="L89" s="1797"/>
      <c r="M89" s="1797"/>
      <c r="N89" s="1793"/>
      <c r="O89" s="1738"/>
      <c r="P89" s="1739"/>
      <c r="Q89" s="1739"/>
      <c r="R89" s="1739"/>
      <c r="S89" s="1740"/>
      <c r="T89" s="631" t="s">
        <v>1280</v>
      </c>
      <c r="V89" s="630"/>
      <c r="W89" s="615"/>
      <c r="X89" s="614"/>
      <c r="Y89" s="614"/>
      <c r="Z89" s="614"/>
      <c r="AA89" s="614"/>
      <c r="AB89" s="614"/>
      <c r="AC89" s="616"/>
      <c r="AD89" s="615"/>
      <c r="AE89" s="614"/>
      <c r="AF89" s="614"/>
      <c r="AG89" s="614"/>
      <c r="AH89" s="614"/>
      <c r="AI89" s="614"/>
      <c r="AJ89" s="616"/>
      <c r="AK89" s="615"/>
      <c r="AL89" s="614"/>
      <c r="AM89" s="614"/>
      <c r="AN89" s="614"/>
      <c r="AO89" s="614"/>
      <c r="AP89" s="614"/>
      <c r="AQ89" s="616"/>
      <c r="AR89" s="615"/>
      <c r="AS89" s="614"/>
      <c r="AT89" s="614"/>
      <c r="AU89" s="614"/>
      <c r="AV89" s="614"/>
      <c r="AW89" s="614"/>
      <c r="AX89" s="616"/>
      <c r="AY89" s="615"/>
      <c r="AZ89" s="614"/>
      <c r="BA89" s="613"/>
      <c r="BB89" s="1733"/>
      <c r="BC89" s="1734"/>
      <c r="BD89" s="1752"/>
      <c r="BE89" s="1753"/>
      <c r="BF89" s="1758"/>
      <c r="BG89" s="1759"/>
      <c r="BH89" s="1759"/>
      <c r="BI89" s="1759"/>
      <c r="BJ89" s="1760"/>
    </row>
    <row r="90" spans="2:62" ht="20.25" customHeight="1">
      <c r="B90" s="1789"/>
      <c r="C90" s="1804"/>
      <c r="D90" s="1805"/>
      <c r="E90" s="629"/>
      <c r="F90" s="628">
        <f>C89</f>
        <v>0</v>
      </c>
      <c r="G90" s="629"/>
      <c r="H90" s="628">
        <f>I89</f>
        <v>0</v>
      </c>
      <c r="I90" s="1806"/>
      <c r="J90" s="1807"/>
      <c r="K90" s="1808"/>
      <c r="L90" s="1809"/>
      <c r="M90" s="1809"/>
      <c r="N90" s="1805"/>
      <c r="O90" s="1738"/>
      <c r="P90" s="1739"/>
      <c r="Q90" s="1739"/>
      <c r="R90" s="1739"/>
      <c r="S90" s="1740"/>
      <c r="T90" s="627" t="s">
        <v>1279</v>
      </c>
      <c r="U90" s="626"/>
      <c r="V90" s="625"/>
      <c r="W90" s="623" t="str">
        <f>IF(W89="","",VLOOKUP(W89,'シフト記号表（従来型・ユニット型共通）'!$C$6:$L$47,10,FALSE))</f>
        <v/>
      </c>
      <c r="X90" s="622" t="str">
        <f>IF(X89="","",VLOOKUP(X89,'シフト記号表（従来型・ユニット型共通）'!$C$6:$L$47,10,FALSE))</f>
        <v/>
      </c>
      <c r="Y90" s="622" t="str">
        <f>IF(Y89="","",VLOOKUP(Y89,'シフト記号表（従来型・ユニット型共通）'!$C$6:$L$47,10,FALSE))</f>
        <v/>
      </c>
      <c r="Z90" s="622" t="str">
        <f>IF(Z89="","",VLOOKUP(Z89,'シフト記号表（従来型・ユニット型共通）'!$C$6:$L$47,10,FALSE))</f>
        <v/>
      </c>
      <c r="AA90" s="622" t="str">
        <f>IF(AA89="","",VLOOKUP(AA89,'シフト記号表（従来型・ユニット型共通）'!$C$6:$L$47,10,FALSE))</f>
        <v/>
      </c>
      <c r="AB90" s="622" t="str">
        <f>IF(AB89="","",VLOOKUP(AB89,'シフト記号表（従来型・ユニット型共通）'!$C$6:$L$47,10,FALSE))</f>
        <v/>
      </c>
      <c r="AC90" s="624" t="str">
        <f>IF(AC89="","",VLOOKUP(AC89,'シフト記号表（従来型・ユニット型共通）'!$C$6:$L$47,10,FALSE))</f>
        <v/>
      </c>
      <c r="AD90" s="623" t="str">
        <f>IF(AD89="","",VLOOKUP(AD89,'シフト記号表（従来型・ユニット型共通）'!$C$6:$L$47,10,FALSE))</f>
        <v/>
      </c>
      <c r="AE90" s="622" t="str">
        <f>IF(AE89="","",VLOOKUP(AE89,'シフト記号表（従来型・ユニット型共通）'!$C$6:$L$47,10,FALSE))</f>
        <v/>
      </c>
      <c r="AF90" s="622" t="str">
        <f>IF(AF89="","",VLOOKUP(AF89,'シフト記号表（従来型・ユニット型共通）'!$C$6:$L$47,10,FALSE))</f>
        <v/>
      </c>
      <c r="AG90" s="622" t="str">
        <f>IF(AG89="","",VLOOKUP(AG89,'シフト記号表（従来型・ユニット型共通）'!$C$6:$L$47,10,FALSE))</f>
        <v/>
      </c>
      <c r="AH90" s="622" t="str">
        <f>IF(AH89="","",VLOOKUP(AH89,'シフト記号表（従来型・ユニット型共通）'!$C$6:$L$47,10,FALSE))</f>
        <v/>
      </c>
      <c r="AI90" s="622" t="str">
        <f>IF(AI89="","",VLOOKUP(AI89,'シフト記号表（従来型・ユニット型共通）'!$C$6:$L$47,10,FALSE))</f>
        <v/>
      </c>
      <c r="AJ90" s="624" t="str">
        <f>IF(AJ89="","",VLOOKUP(AJ89,'シフト記号表（従来型・ユニット型共通）'!$C$6:$L$47,10,FALSE))</f>
        <v/>
      </c>
      <c r="AK90" s="623" t="str">
        <f>IF(AK89="","",VLOOKUP(AK89,'シフト記号表（従来型・ユニット型共通）'!$C$6:$L$47,10,FALSE))</f>
        <v/>
      </c>
      <c r="AL90" s="622" t="str">
        <f>IF(AL89="","",VLOOKUP(AL89,'シフト記号表（従来型・ユニット型共通）'!$C$6:$L$47,10,FALSE))</f>
        <v/>
      </c>
      <c r="AM90" s="622" t="str">
        <f>IF(AM89="","",VLOOKUP(AM89,'シフト記号表（従来型・ユニット型共通）'!$C$6:$L$47,10,FALSE))</f>
        <v/>
      </c>
      <c r="AN90" s="622" t="str">
        <f>IF(AN89="","",VLOOKUP(AN89,'シフト記号表（従来型・ユニット型共通）'!$C$6:$L$47,10,FALSE))</f>
        <v/>
      </c>
      <c r="AO90" s="622" t="str">
        <f>IF(AO89="","",VLOOKUP(AO89,'シフト記号表（従来型・ユニット型共通）'!$C$6:$L$47,10,FALSE))</f>
        <v/>
      </c>
      <c r="AP90" s="622" t="str">
        <f>IF(AP89="","",VLOOKUP(AP89,'シフト記号表（従来型・ユニット型共通）'!$C$6:$L$47,10,FALSE))</f>
        <v/>
      </c>
      <c r="AQ90" s="624" t="str">
        <f>IF(AQ89="","",VLOOKUP(AQ89,'シフト記号表（従来型・ユニット型共通）'!$C$6:$L$47,10,FALSE))</f>
        <v/>
      </c>
      <c r="AR90" s="623" t="str">
        <f>IF(AR89="","",VLOOKUP(AR89,'シフト記号表（従来型・ユニット型共通）'!$C$6:$L$47,10,FALSE))</f>
        <v/>
      </c>
      <c r="AS90" s="622" t="str">
        <f>IF(AS89="","",VLOOKUP(AS89,'シフト記号表（従来型・ユニット型共通）'!$C$6:$L$47,10,FALSE))</f>
        <v/>
      </c>
      <c r="AT90" s="622" t="str">
        <f>IF(AT89="","",VLOOKUP(AT89,'シフト記号表（従来型・ユニット型共通）'!$C$6:$L$47,10,FALSE))</f>
        <v/>
      </c>
      <c r="AU90" s="622" t="str">
        <f>IF(AU89="","",VLOOKUP(AU89,'シフト記号表（従来型・ユニット型共通）'!$C$6:$L$47,10,FALSE))</f>
        <v/>
      </c>
      <c r="AV90" s="622" t="str">
        <f>IF(AV89="","",VLOOKUP(AV89,'シフト記号表（従来型・ユニット型共通）'!$C$6:$L$47,10,FALSE))</f>
        <v/>
      </c>
      <c r="AW90" s="622" t="str">
        <f>IF(AW89="","",VLOOKUP(AW89,'シフト記号表（従来型・ユニット型共通）'!$C$6:$L$47,10,FALSE))</f>
        <v/>
      </c>
      <c r="AX90" s="624" t="str">
        <f>IF(AX89="","",VLOOKUP(AX89,'シフト記号表（従来型・ユニット型共通）'!$C$6:$L$47,10,FALSE))</f>
        <v/>
      </c>
      <c r="AY90" s="623" t="str">
        <f>IF(AY89="","",VLOOKUP(AY89,'シフト記号表（従来型・ユニット型共通）'!$C$6:$L$47,10,FALSE))</f>
        <v/>
      </c>
      <c r="AZ90" s="622" t="str">
        <f>IF(AZ89="","",VLOOKUP(AZ89,'シフト記号表（従来型・ユニット型共通）'!$C$6:$L$47,10,FALSE))</f>
        <v/>
      </c>
      <c r="BA90" s="622" t="str">
        <f>IF(BA89="","",VLOOKUP(BA89,'シフト記号表（従来型・ユニット型共通）'!$C$6:$L$47,10,FALSE))</f>
        <v/>
      </c>
      <c r="BB90" s="1801">
        <f>IF($BE$3="４週",SUM(W90:AX90),IF($BE$3="暦月",SUM(W90:BA90),""))</f>
        <v>0</v>
      </c>
      <c r="BC90" s="1802"/>
      <c r="BD90" s="1803">
        <f>IF($BE$3="４週",BB90/4,IF($BE$3="暦月",(BB90/($BE$8/7)),""))</f>
        <v>0</v>
      </c>
      <c r="BE90" s="1802"/>
      <c r="BF90" s="1798"/>
      <c r="BG90" s="1799"/>
      <c r="BH90" s="1799"/>
      <c r="BI90" s="1799"/>
      <c r="BJ90" s="1800"/>
    </row>
    <row r="91" spans="2:62" ht="20.25" customHeight="1">
      <c r="B91" s="1788">
        <f>B89+1</f>
        <v>38</v>
      </c>
      <c r="C91" s="1792"/>
      <c r="D91" s="1793"/>
      <c r="E91" s="633"/>
      <c r="F91" s="632"/>
      <c r="G91" s="633"/>
      <c r="H91" s="632"/>
      <c r="I91" s="1794"/>
      <c r="J91" s="1795"/>
      <c r="K91" s="1796"/>
      <c r="L91" s="1797"/>
      <c r="M91" s="1797"/>
      <c r="N91" s="1793"/>
      <c r="O91" s="1738"/>
      <c r="P91" s="1739"/>
      <c r="Q91" s="1739"/>
      <c r="R91" s="1739"/>
      <c r="S91" s="1740"/>
      <c r="T91" s="631" t="s">
        <v>1280</v>
      </c>
      <c r="V91" s="630"/>
      <c r="W91" s="615"/>
      <c r="X91" s="614"/>
      <c r="Y91" s="614"/>
      <c r="Z91" s="614"/>
      <c r="AA91" s="614"/>
      <c r="AB91" s="614"/>
      <c r="AC91" s="616"/>
      <c r="AD91" s="615"/>
      <c r="AE91" s="614"/>
      <c r="AF91" s="614"/>
      <c r="AG91" s="614"/>
      <c r="AH91" s="614"/>
      <c r="AI91" s="614"/>
      <c r="AJ91" s="616"/>
      <c r="AK91" s="615"/>
      <c r="AL91" s="614"/>
      <c r="AM91" s="614"/>
      <c r="AN91" s="614"/>
      <c r="AO91" s="614"/>
      <c r="AP91" s="614"/>
      <c r="AQ91" s="616"/>
      <c r="AR91" s="615"/>
      <c r="AS91" s="614"/>
      <c r="AT91" s="614"/>
      <c r="AU91" s="614"/>
      <c r="AV91" s="614"/>
      <c r="AW91" s="614"/>
      <c r="AX91" s="616"/>
      <c r="AY91" s="615"/>
      <c r="AZ91" s="614"/>
      <c r="BA91" s="613"/>
      <c r="BB91" s="1733"/>
      <c r="BC91" s="1734"/>
      <c r="BD91" s="1752"/>
      <c r="BE91" s="1753"/>
      <c r="BF91" s="1758"/>
      <c r="BG91" s="1759"/>
      <c r="BH91" s="1759"/>
      <c r="BI91" s="1759"/>
      <c r="BJ91" s="1760"/>
    </row>
    <row r="92" spans="2:62" ht="20.25" customHeight="1">
      <c r="B92" s="1789"/>
      <c r="C92" s="1804"/>
      <c r="D92" s="1805"/>
      <c r="E92" s="629"/>
      <c r="F92" s="628">
        <f>C91</f>
        <v>0</v>
      </c>
      <c r="G92" s="629"/>
      <c r="H92" s="628">
        <f>I91</f>
        <v>0</v>
      </c>
      <c r="I92" s="1806"/>
      <c r="J92" s="1807"/>
      <c r="K92" s="1808"/>
      <c r="L92" s="1809"/>
      <c r="M92" s="1809"/>
      <c r="N92" s="1805"/>
      <c r="O92" s="1738"/>
      <c r="P92" s="1739"/>
      <c r="Q92" s="1739"/>
      <c r="R92" s="1739"/>
      <c r="S92" s="1740"/>
      <c r="T92" s="627" t="s">
        <v>1279</v>
      </c>
      <c r="U92" s="626"/>
      <c r="V92" s="625"/>
      <c r="W92" s="623" t="str">
        <f>IF(W91="","",VLOOKUP(W91,'シフト記号表（従来型・ユニット型共通）'!$C$6:$L$47,10,FALSE))</f>
        <v/>
      </c>
      <c r="X92" s="622" t="str">
        <f>IF(X91="","",VLOOKUP(X91,'シフト記号表（従来型・ユニット型共通）'!$C$6:$L$47,10,FALSE))</f>
        <v/>
      </c>
      <c r="Y92" s="622" t="str">
        <f>IF(Y91="","",VLOOKUP(Y91,'シフト記号表（従来型・ユニット型共通）'!$C$6:$L$47,10,FALSE))</f>
        <v/>
      </c>
      <c r="Z92" s="622" t="str">
        <f>IF(Z91="","",VLOOKUP(Z91,'シフト記号表（従来型・ユニット型共通）'!$C$6:$L$47,10,FALSE))</f>
        <v/>
      </c>
      <c r="AA92" s="622" t="str">
        <f>IF(AA91="","",VLOOKUP(AA91,'シフト記号表（従来型・ユニット型共通）'!$C$6:$L$47,10,FALSE))</f>
        <v/>
      </c>
      <c r="AB92" s="622" t="str">
        <f>IF(AB91="","",VLOOKUP(AB91,'シフト記号表（従来型・ユニット型共通）'!$C$6:$L$47,10,FALSE))</f>
        <v/>
      </c>
      <c r="AC92" s="624" t="str">
        <f>IF(AC91="","",VLOOKUP(AC91,'シフト記号表（従来型・ユニット型共通）'!$C$6:$L$47,10,FALSE))</f>
        <v/>
      </c>
      <c r="AD92" s="623" t="str">
        <f>IF(AD91="","",VLOOKUP(AD91,'シフト記号表（従来型・ユニット型共通）'!$C$6:$L$47,10,FALSE))</f>
        <v/>
      </c>
      <c r="AE92" s="622" t="str">
        <f>IF(AE91="","",VLOOKUP(AE91,'シフト記号表（従来型・ユニット型共通）'!$C$6:$L$47,10,FALSE))</f>
        <v/>
      </c>
      <c r="AF92" s="622" t="str">
        <f>IF(AF91="","",VLOOKUP(AF91,'シフト記号表（従来型・ユニット型共通）'!$C$6:$L$47,10,FALSE))</f>
        <v/>
      </c>
      <c r="AG92" s="622" t="str">
        <f>IF(AG91="","",VLOOKUP(AG91,'シフト記号表（従来型・ユニット型共通）'!$C$6:$L$47,10,FALSE))</f>
        <v/>
      </c>
      <c r="AH92" s="622" t="str">
        <f>IF(AH91="","",VLOOKUP(AH91,'シフト記号表（従来型・ユニット型共通）'!$C$6:$L$47,10,FALSE))</f>
        <v/>
      </c>
      <c r="AI92" s="622" t="str">
        <f>IF(AI91="","",VLOOKUP(AI91,'シフト記号表（従来型・ユニット型共通）'!$C$6:$L$47,10,FALSE))</f>
        <v/>
      </c>
      <c r="AJ92" s="624" t="str">
        <f>IF(AJ91="","",VLOOKUP(AJ91,'シフト記号表（従来型・ユニット型共通）'!$C$6:$L$47,10,FALSE))</f>
        <v/>
      </c>
      <c r="AK92" s="623" t="str">
        <f>IF(AK91="","",VLOOKUP(AK91,'シフト記号表（従来型・ユニット型共通）'!$C$6:$L$47,10,FALSE))</f>
        <v/>
      </c>
      <c r="AL92" s="622" t="str">
        <f>IF(AL91="","",VLOOKUP(AL91,'シフト記号表（従来型・ユニット型共通）'!$C$6:$L$47,10,FALSE))</f>
        <v/>
      </c>
      <c r="AM92" s="622" t="str">
        <f>IF(AM91="","",VLOOKUP(AM91,'シフト記号表（従来型・ユニット型共通）'!$C$6:$L$47,10,FALSE))</f>
        <v/>
      </c>
      <c r="AN92" s="622" t="str">
        <f>IF(AN91="","",VLOOKUP(AN91,'シフト記号表（従来型・ユニット型共通）'!$C$6:$L$47,10,FALSE))</f>
        <v/>
      </c>
      <c r="AO92" s="622" t="str">
        <f>IF(AO91="","",VLOOKUP(AO91,'シフト記号表（従来型・ユニット型共通）'!$C$6:$L$47,10,FALSE))</f>
        <v/>
      </c>
      <c r="AP92" s="622" t="str">
        <f>IF(AP91="","",VLOOKUP(AP91,'シフト記号表（従来型・ユニット型共通）'!$C$6:$L$47,10,FALSE))</f>
        <v/>
      </c>
      <c r="AQ92" s="624" t="str">
        <f>IF(AQ91="","",VLOOKUP(AQ91,'シフト記号表（従来型・ユニット型共通）'!$C$6:$L$47,10,FALSE))</f>
        <v/>
      </c>
      <c r="AR92" s="623" t="str">
        <f>IF(AR91="","",VLOOKUP(AR91,'シフト記号表（従来型・ユニット型共通）'!$C$6:$L$47,10,FALSE))</f>
        <v/>
      </c>
      <c r="AS92" s="622" t="str">
        <f>IF(AS91="","",VLOOKUP(AS91,'シフト記号表（従来型・ユニット型共通）'!$C$6:$L$47,10,FALSE))</f>
        <v/>
      </c>
      <c r="AT92" s="622" t="str">
        <f>IF(AT91="","",VLOOKUP(AT91,'シフト記号表（従来型・ユニット型共通）'!$C$6:$L$47,10,FALSE))</f>
        <v/>
      </c>
      <c r="AU92" s="622" t="str">
        <f>IF(AU91="","",VLOOKUP(AU91,'シフト記号表（従来型・ユニット型共通）'!$C$6:$L$47,10,FALSE))</f>
        <v/>
      </c>
      <c r="AV92" s="622" t="str">
        <f>IF(AV91="","",VLOOKUP(AV91,'シフト記号表（従来型・ユニット型共通）'!$C$6:$L$47,10,FALSE))</f>
        <v/>
      </c>
      <c r="AW92" s="622" t="str">
        <f>IF(AW91="","",VLOOKUP(AW91,'シフト記号表（従来型・ユニット型共通）'!$C$6:$L$47,10,FALSE))</f>
        <v/>
      </c>
      <c r="AX92" s="624" t="str">
        <f>IF(AX91="","",VLOOKUP(AX91,'シフト記号表（従来型・ユニット型共通）'!$C$6:$L$47,10,FALSE))</f>
        <v/>
      </c>
      <c r="AY92" s="623" t="str">
        <f>IF(AY91="","",VLOOKUP(AY91,'シフト記号表（従来型・ユニット型共通）'!$C$6:$L$47,10,FALSE))</f>
        <v/>
      </c>
      <c r="AZ92" s="622" t="str">
        <f>IF(AZ91="","",VLOOKUP(AZ91,'シフト記号表（従来型・ユニット型共通）'!$C$6:$L$47,10,FALSE))</f>
        <v/>
      </c>
      <c r="BA92" s="622" t="str">
        <f>IF(BA91="","",VLOOKUP(BA91,'シフト記号表（従来型・ユニット型共通）'!$C$6:$L$47,10,FALSE))</f>
        <v/>
      </c>
      <c r="BB92" s="1801">
        <f>IF($BE$3="４週",SUM(W92:AX92),IF($BE$3="暦月",SUM(W92:BA92),""))</f>
        <v>0</v>
      </c>
      <c r="BC92" s="1802"/>
      <c r="BD92" s="1803">
        <f>IF($BE$3="４週",BB92/4,IF($BE$3="暦月",(BB92/($BE$8/7)),""))</f>
        <v>0</v>
      </c>
      <c r="BE92" s="1802"/>
      <c r="BF92" s="1798"/>
      <c r="BG92" s="1799"/>
      <c r="BH92" s="1799"/>
      <c r="BI92" s="1799"/>
      <c r="BJ92" s="1800"/>
    </row>
    <row r="93" spans="2:62" ht="20.25" customHeight="1">
      <c r="B93" s="1788">
        <f>B91+1</f>
        <v>39</v>
      </c>
      <c r="C93" s="1792"/>
      <c r="D93" s="1793"/>
      <c r="E93" s="633"/>
      <c r="F93" s="632"/>
      <c r="G93" s="633"/>
      <c r="H93" s="632"/>
      <c r="I93" s="1794"/>
      <c r="J93" s="1795"/>
      <c r="K93" s="1796"/>
      <c r="L93" s="1797"/>
      <c r="M93" s="1797"/>
      <c r="N93" s="1793"/>
      <c r="O93" s="1738"/>
      <c r="P93" s="1739"/>
      <c r="Q93" s="1739"/>
      <c r="R93" s="1739"/>
      <c r="S93" s="1740"/>
      <c r="T93" s="631" t="s">
        <v>1280</v>
      </c>
      <c r="V93" s="630"/>
      <c r="W93" s="615"/>
      <c r="X93" s="614"/>
      <c r="Y93" s="614"/>
      <c r="Z93" s="614"/>
      <c r="AA93" s="614"/>
      <c r="AB93" s="614"/>
      <c r="AC93" s="616"/>
      <c r="AD93" s="615"/>
      <c r="AE93" s="614"/>
      <c r="AF93" s="614"/>
      <c r="AG93" s="614"/>
      <c r="AH93" s="614"/>
      <c r="AI93" s="614"/>
      <c r="AJ93" s="616"/>
      <c r="AK93" s="615"/>
      <c r="AL93" s="614"/>
      <c r="AM93" s="614"/>
      <c r="AN93" s="614"/>
      <c r="AO93" s="614"/>
      <c r="AP93" s="614"/>
      <c r="AQ93" s="616"/>
      <c r="AR93" s="615"/>
      <c r="AS93" s="614"/>
      <c r="AT93" s="614"/>
      <c r="AU93" s="614"/>
      <c r="AV93" s="614"/>
      <c r="AW93" s="614"/>
      <c r="AX93" s="616"/>
      <c r="AY93" s="615"/>
      <c r="AZ93" s="614"/>
      <c r="BA93" s="613"/>
      <c r="BB93" s="1733"/>
      <c r="BC93" s="1734"/>
      <c r="BD93" s="1752"/>
      <c r="BE93" s="1753"/>
      <c r="BF93" s="1758"/>
      <c r="BG93" s="1759"/>
      <c r="BH93" s="1759"/>
      <c r="BI93" s="1759"/>
      <c r="BJ93" s="1760"/>
    </row>
    <row r="94" spans="2:62" ht="20.25" customHeight="1">
      <c r="B94" s="1789"/>
      <c r="C94" s="1804"/>
      <c r="D94" s="1805"/>
      <c r="E94" s="629"/>
      <c r="F94" s="628">
        <f>C93</f>
        <v>0</v>
      </c>
      <c r="G94" s="629"/>
      <c r="H94" s="628">
        <f>I93</f>
        <v>0</v>
      </c>
      <c r="I94" s="1806"/>
      <c r="J94" s="1807"/>
      <c r="K94" s="1808"/>
      <c r="L94" s="1809"/>
      <c r="M94" s="1809"/>
      <c r="N94" s="1805"/>
      <c r="O94" s="1738"/>
      <c r="P94" s="1739"/>
      <c r="Q94" s="1739"/>
      <c r="R94" s="1739"/>
      <c r="S94" s="1740"/>
      <c r="T94" s="627" t="s">
        <v>1279</v>
      </c>
      <c r="U94" s="626"/>
      <c r="V94" s="625"/>
      <c r="W94" s="623" t="str">
        <f>IF(W93="","",VLOOKUP(W93,'シフト記号表（従来型・ユニット型共通）'!$C$6:$L$47,10,FALSE))</f>
        <v/>
      </c>
      <c r="X94" s="622" t="str">
        <f>IF(X93="","",VLOOKUP(X93,'シフト記号表（従来型・ユニット型共通）'!$C$6:$L$47,10,FALSE))</f>
        <v/>
      </c>
      <c r="Y94" s="622" t="str">
        <f>IF(Y93="","",VLOOKUP(Y93,'シフト記号表（従来型・ユニット型共通）'!$C$6:$L$47,10,FALSE))</f>
        <v/>
      </c>
      <c r="Z94" s="622" t="str">
        <f>IF(Z93="","",VLOOKUP(Z93,'シフト記号表（従来型・ユニット型共通）'!$C$6:$L$47,10,FALSE))</f>
        <v/>
      </c>
      <c r="AA94" s="622" t="str">
        <f>IF(AA93="","",VLOOKUP(AA93,'シフト記号表（従来型・ユニット型共通）'!$C$6:$L$47,10,FALSE))</f>
        <v/>
      </c>
      <c r="AB94" s="622" t="str">
        <f>IF(AB93="","",VLOOKUP(AB93,'シフト記号表（従来型・ユニット型共通）'!$C$6:$L$47,10,FALSE))</f>
        <v/>
      </c>
      <c r="AC94" s="624" t="str">
        <f>IF(AC93="","",VLOOKUP(AC93,'シフト記号表（従来型・ユニット型共通）'!$C$6:$L$47,10,FALSE))</f>
        <v/>
      </c>
      <c r="AD94" s="623" t="str">
        <f>IF(AD93="","",VLOOKUP(AD93,'シフト記号表（従来型・ユニット型共通）'!$C$6:$L$47,10,FALSE))</f>
        <v/>
      </c>
      <c r="AE94" s="622" t="str">
        <f>IF(AE93="","",VLOOKUP(AE93,'シフト記号表（従来型・ユニット型共通）'!$C$6:$L$47,10,FALSE))</f>
        <v/>
      </c>
      <c r="AF94" s="622" t="str">
        <f>IF(AF93="","",VLOOKUP(AF93,'シフト記号表（従来型・ユニット型共通）'!$C$6:$L$47,10,FALSE))</f>
        <v/>
      </c>
      <c r="AG94" s="622" t="str">
        <f>IF(AG93="","",VLOOKUP(AG93,'シフト記号表（従来型・ユニット型共通）'!$C$6:$L$47,10,FALSE))</f>
        <v/>
      </c>
      <c r="AH94" s="622" t="str">
        <f>IF(AH93="","",VLOOKUP(AH93,'シフト記号表（従来型・ユニット型共通）'!$C$6:$L$47,10,FALSE))</f>
        <v/>
      </c>
      <c r="AI94" s="622" t="str">
        <f>IF(AI93="","",VLOOKUP(AI93,'シフト記号表（従来型・ユニット型共通）'!$C$6:$L$47,10,FALSE))</f>
        <v/>
      </c>
      <c r="AJ94" s="624" t="str">
        <f>IF(AJ93="","",VLOOKUP(AJ93,'シフト記号表（従来型・ユニット型共通）'!$C$6:$L$47,10,FALSE))</f>
        <v/>
      </c>
      <c r="AK94" s="623" t="str">
        <f>IF(AK93="","",VLOOKUP(AK93,'シフト記号表（従来型・ユニット型共通）'!$C$6:$L$47,10,FALSE))</f>
        <v/>
      </c>
      <c r="AL94" s="622" t="str">
        <f>IF(AL93="","",VLOOKUP(AL93,'シフト記号表（従来型・ユニット型共通）'!$C$6:$L$47,10,FALSE))</f>
        <v/>
      </c>
      <c r="AM94" s="622" t="str">
        <f>IF(AM93="","",VLOOKUP(AM93,'シフト記号表（従来型・ユニット型共通）'!$C$6:$L$47,10,FALSE))</f>
        <v/>
      </c>
      <c r="AN94" s="622" t="str">
        <f>IF(AN93="","",VLOOKUP(AN93,'シフト記号表（従来型・ユニット型共通）'!$C$6:$L$47,10,FALSE))</f>
        <v/>
      </c>
      <c r="AO94" s="622" t="str">
        <f>IF(AO93="","",VLOOKUP(AO93,'シフト記号表（従来型・ユニット型共通）'!$C$6:$L$47,10,FALSE))</f>
        <v/>
      </c>
      <c r="AP94" s="622" t="str">
        <f>IF(AP93="","",VLOOKUP(AP93,'シフト記号表（従来型・ユニット型共通）'!$C$6:$L$47,10,FALSE))</f>
        <v/>
      </c>
      <c r="AQ94" s="624" t="str">
        <f>IF(AQ93="","",VLOOKUP(AQ93,'シフト記号表（従来型・ユニット型共通）'!$C$6:$L$47,10,FALSE))</f>
        <v/>
      </c>
      <c r="AR94" s="623" t="str">
        <f>IF(AR93="","",VLOOKUP(AR93,'シフト記号表（従来型・ユニット型共通）'!$C$6:$L$47,10,FALSE))</f>
        <v/>
      </c>
      <c r="AS94" s="622" t="str">
        <f>IF(AS93="","",VLOOKUP(AS93,'シフト記号表（従来型・ユニット型共通）'!$C$6:$L$47,10,FALSE))</f>
        <v/>
      </c>
      <c r="AT94" s="622" t="str">
        <f>IF(AT93="","",VLOOKUP(AT93,'シフト記号表（従来型・ユニット型共通）'!$C$6:$L$47,10,FALSE))</f>
        <v/>
      </c>
      <c r="AU94" s="622" t="str">
        <f>IF(AU93="","",VLOOKUP(AU93,'シフト記号表（従来型・ユニット型共通）'!$C$6:$L$47,10,FALSE))</f>
        <v/>
      </c>
      <c r="AV94" s="622" t="str">
        <f>IF(AV93="","",VLOOKUP(AV93,'シフト記号表（従来型・ユニット型共通）'!$C$6:$L$47,10,FALSE))</f>
        <v/>
      </c>
      <c r="AW94" s="622" t="str">
        <f>IF(AW93="","",VLOOKUP(AW93,'シフト記号表（従来型・ユニット型共通）'!$C$6:$L$47,10,FALSE))</f>
        <v/>
      </c>
      <c r="AX94" s="624" t="str">
        <f>IF(AX93="","",VLOOKUP(AX93,'シフト記号表（従来型・ユニット型共通）'!$C$6:$L$47,10,FALSE))</f>
        <v/>
      </c>
      <c r="AY94" s="623" t="str">
        <f>IF(AY93="","",VLOOKUP(AY93,'シフト記号表（従来型・ユニット型共通）'!$C$6:$L$47,10,FALSE))</f>
        <v/>
      </c>
      <c r="AZ94" s="622" t="str">
        <f>IF(AZ93="","",VLOOKUP(AZ93,'シフト記号表（従来型・ユニット型共通）'!$C$6:$L$47,10,FALSE))</f>
        <v/>
      </c>
      <c r="BA94" s="622" t="str">
        <f>IF(BA93="","",VLOOKUP(BA93,'シフト記号表（従来型・ユニット型共通）'!$C$6:$L$47,10,FALSE))</f>
        <v/>
      </c>
      <c r="BB94" s="1801">
        <f>IF($BE$3="４週",SUM(W94:AX94),IF($BE$3="暦月",SUM(W94:BA94),""))</f>
        <v>0</v>
      </c>
      <c r="BC94" s="1802"/>
      <c r="BD94" s="1803">
        <f>IF($BE$3="４週",BB94/4,IF($BE$3="暦月",(BB94/($BE$8/7)),""))</f>
        <v>0</v>
      </c>
      <c r="BE94" s="1802"/>
      <c r="BF94" s="1798"/>
      <c r="BG94" s="1799"/>
      <c r="BH94" s="1799"/>
      <c r="BI94" s="1799"/>
      <c r="BJ94" s="1800"/>
    </row>
    <row r="95" spans="2:62" ht="20.25" customHeight="1">
      <c r="B95" s="1788">
        <f>B93+1</f>
        <v>40</v>
      </c>
      <c r="C95" s="1792"/>
      <c r="D95" s="1793"/>
      <c r="E95" s="633"/>
      <c r="F95" s="632"/>
      <c r="G95" s="633"/>
      <c r="H95" s="632"/>
      <c r="I95" s="1794"/>
      <c r="J95" s="1795"/>
      <c r="K95" s="1796"/>
      <c r="L95" s="1797"/>
      <c r="M95" s="1797"/>
      <c r="N95" s="1793"/>
      <c r="O95" s="1738"/>
      <c r="P95" s="1739"/>
      <c r="Q95" s="1739"/>
      <c r="R95" s="1739"/>
      <c r="S95" s="1740"/>
      <c r="T95" s="631" t="s">
        <v>1280</v>
      </c>
      <c r="V95" s="630"/>
      <c r="W95" s="615"/>
      <c r="X95" s="614"/>
      <c r="Y95" s="614"/>
      <c r="Z95" s="614"/>
      <c r="AA95" s="614"/>
      <c r="AB95" s="614"/>
      <c r="AC95" s="616"/>
      <c r="AD95" s="615"/>
      <c r="AE95" s="614"/>
      <c r="AF95" s="614"/>
      <c r="AG95" s="614"/>
      <c r="AH95" s="614"/>
      <c r="AI95" s="614"/>
      <c r="AJ95" s="616"/>
      <c r="AK95" s="615"/>
      <c r="AL95" s="614"/>
      <c r="AM95" s="614"/>
      <c r="AN95" s="614"/>
      <c r="AO95" s="614"/>
      <c r="AP95" s="614"/>
      <c r="AQ95" s="616"/>
      <c r="AR95" s="615"/>
      <c r="AS95" s="614"/>
      <c r="AT95" s="614"/>
      <c r="AU95" s="614"/>
      <c r="AV95" s="614"/>
      <c r="AW95" s="614"/>
      <c r="AX95" s="616"/>
      <c r="AY95" s="615"/>
      <c r="AZ95" s="614"/>
      <c r="BA95" s="613"/>
      <c r="BB95" s="1733"/>
      <c r="BC95" s="1734"/>
      <c r="BD95" s="1752"/>
      <c r="BE95" s="1753"/>
      <c r="BF95" s="1758"/>
      <c r="BG95" s="1759"/>
      <c r="BH95" s="1759"/>
      <c r="BI95" s="1759"/>
      <c r="BJ95" s="1760"/>
    </row>
    <row r="96" spans="2:62" ht="20.25" customHeight="1">
      <c r="B96" s="1789"/>
      <c r="C96" s="1804"/>
      <c r="D96" s="1805"/>
      <c r="E96" s="629"/>
      <c r="F96" s="628">
        <f>C95</f>
        <v>0</v>
      </c>
      <c r="G96" s="629"/>
      <c r="H96" s="628">
        <f>I95</f>
        <v>0</v>
      </c>
      <c r="I96" s="1806"/>
      <c r="J96" s="1807"/>
      <c r="K96" s="1808"/>
      <c r="L96" s="1809"/>
      <c r="M96" s="1809"/>
      <c r="N96" s="1805"/>
      <c r="O96" s="1738"/>
      <c r="P96" s="1739"/>
      <c r="Q96" s="1739"/>
      <c r="R96" s="1739"/>
      <c r="S96" s="1740"/>
      <c r="T96" s="627" t="s">
        <v>1279</v>
      </c>
      <c r="U96" s="626"/>
      <c r="V96" s="625"/>
      <c r="W96" s="623" t="str">
        <f>IF(W95="","",VLOOKUP(W95,'シフト記号表（従来型・ユニット型共通）'!$C$6:$L$47,10,FALSE))</f>
        <v/>
      </c>
      <c r="X96" s="622" t="str">
        <f>IF(X95="","",VLOOKUP(X95,'シフト記号表（従来型・ユニット型共通）'!$C$6:$L$47,10,FALSE))</f>
        <v/>
      </c>
      <c r="Y96" s="622" t="str">
        <f>IF(Y95="","",VLOOKUP(Y95,'シフト記号表（従来型・ユニット型共通）'!$C$6:$L$47,10,FALSE))</f>
        <v/>
      </c>
      <c r="Z96" s="622" t="str">
        <f>IF(Z95="","",VLOOKUP(Z95,'シフト記号表（従来型・ユニット型共通）'!$C$6:$L$47,10,FALSE))</f>
        <v/>
      </c>
      <c r="AA96" s="622" t="str">
        <f>IF(AA95="","",VLOOKUP(AA95,'シフト記号表（従来型・ユニット型共通）'!$C$6:$L$47,10,FALSE))</f>
        <v/>
      </c>
      <c r="AB96" s="622" t="str">
        <f>IF(AB95="","",VLOOKUP(AB95,'シフト記号表（従来型・ユニット型共通）'!$C$6:$L$47,10,FALSE))</f>
        <v/>
      </c>
      <c r="AC96" s="624" t="str">
        <f>IF(AC95="","",VLOOKUP(AC95,'シフト記号表（従来型・ユニット型共通）'!$C$6:$L$47,10,FALSE))</f>
        <v/>
      </c>
      <c r="AD96" s="623" t="str">
        <f>IF(AD95="","",VLOOKUP(AD95,'シフト記号表（従来型・ユニット型共通）'!$C$6:$L$47,10,FALSE))</f>
        <v/>
      </c>
      <c r="AE96" s="622" t="str">
        <f>IF(AE95="","",VLOOKUP(AE95,'シフト記号表（従来型・ユニット型共通）'!$C$6:$L$47,10,FALSE))</f>
        <v/>
      </c>
      <c r="AF96" s="622" t="str">
        <f>IF(AF95="","",VLOOKUP(AF95,'シフト記号表（従来型・ユニット型共通）'!$C$6:$L$47,10,FALSE))</f>
        <v/>
      </c>
      <c r="AG96" s="622" t="str">
        <f>IF(AG95="","",VLOOKUP(AG95,'シフト記号表（従来型・ユニット型共通）'!$C$6:$L$47,10,FALSE))</f>
        <v/>
      </c>
      <c r="AH96" s="622" t="str">
        <f>IF(AH95="","",VLOOKUP(AH95,'シフト記号表（従来型・ユニット型共通）'!$C$6:$L$47,10,FALSE))</f>
        <v/>
      </c>
      <c r="AI96" s="622" t="str">
        <f>IF(AI95="","",VLOOKUP(AI95,'シフト記号表（従来型・ユニット型共通）'!$C$6:$L$47,10,FALSE))</f>
        <v/>
      </c>
      <c r="AJ96" s="624" t="str">
        <f>IF(AJ95="","",VLOOKUP(AJ95,'シフト記号表（従来型・ユニット型共通）'!$C$6:$L$47,10,FALSE))</f>
        <v/>
      </c>
      <c r="AK96" s="623" t="str">
        <f>IF(AK95="","",VLOOKUP(AK95,'シフト記号表（従来型・ユニット型共通）'!$C$6:$L$47,10,FALSE))</f>
        <v/>
      </c>
      <c r="AL96" s="622" t="str">
        <f>IF(AL95="","",VLOOKUP(AL95,'シフト記号表（従来型・ユニット型共通）'!$C$6:$L$47,10,FALSE))</f>
        <v/>
      </c>
      <c r="AM96" s="622" t="str">
        <f>IF(AM95="","",VLOOKUP(AM95,'シフト記号表（従来型・ユニット型共通）'!$C$6:$L$47,10,FALSE))</f>
        <v/>
      </c>
      <c r="AN96" s="622" t="str">
        <f>IF(AN95="","",VLOOKUP(AN95,'シフト記号表（従来型・ユニット型共通）'!$C$6:$L$47,10,FALSE))</f>
        <v/>
      </c>
      <c r="AO96" s="622" t="str">
        <f>IF(AO95="","",VLOOKUP(AO95,'シフト記号表（従来型・ユニット型共通）'!$C$6:$L$47,10,FALSE))</f>
        <v/>
      </c>
      <c r="AP96" s="622" t="str">
        <f>IF(AP95="","",VLOOKUP(AP95,'シフト記号表（従来型・ユニット型共通）'!$C$6:$L$47,10,FALSE))</f>
        <v/>
      </c>
      <c r="AQ96" s="624" t="str">
        <f>IF(AQ95="","",VLOOKUP(AQ95,'シフト記号表（従来型・ユニット型共通）'!$C$6:$L$47,10,FALSE))</f>
        <v/>
      </c>
      <c r="AR96" s="623" t="str">
        <f>IF(AR95="","",VLOOKUP(AR95,'シフト記号表（従来型・ユニット型共通）'!$C$6:$L$47,10,FALSE))</f>
        <v/>
      </c>
      <c r="AS96" s="622" t="str">
        <f>IF(AS95="","",VLOOKUP(AS95,'シフト記号表（従来型・ユニット型共通）'!$C$6:$L$47,10,FALSE))</f>
        <v/>
      </c>
      <c r="AT96" s="622" t="str">
        <f>IF(AT95="","",VLOOKUP(AT95,'シフト記号表（従来型・ユニット型共通）'!$C$6:$L$47,10,FALSE))</f>
        <v/>
      </c>
      <c r="AU96" s="622" t="str">
        <f>IF(AU95="","",VLOOKUP(AU95,'シフト記号表（従来型・ユニット型共通）'!$C$6:$L$47,10,FALSE))</f>
        <v/>
      </c>
      <c r="AV96" s="622" t="str">
        <f>IF(AV95="","",VLOOKUP(AV95,'シフト記号表（従来型・ユニット型共通）'!$C$6:$L$47,10,FALSE))</f>
        <v/>
      </c>
      <c r="AW96" s="622" t="str">
        <f>IF(AW95="","",VLOOKUP(AW95,'シフト記号表（従来型・ユニット型共通）'!$C$6:$L$47,10,FALSE))</f>
        <v/>
      </c>
      <c r="AX96" s="624" t="str">
        <f>IF(AX95="","",VLOOKUP(AX95,'シフト記号表（従来型・ユニット型共通）'!$C$6:$L$47,10,FALSE))</f>
        <v/>
      </c>
      <c r="AY96" s="623" t="str">
        <f>IF(AY95="","",VLOOKUP(AY95,'シフト記号表（従来型・ユニット型共通）'!$C$6:$L$47,10,FALSE))</f>
        <v/>
      </c>
      <c r="AZ96" s="622" t="str">
        <f>IF(AZ95="","",VLOOKUP(AZ95,'シフト記号表（従来型・ユニット型共通）'!$C$6:$L$47,10,FALSE))</f>
        <v/>
      </c>
      <c r="BA96" s="622" t="str">
        <f>IF(BA95="","",VLOOKUP(BA95,'シフト記号表（従来型・ユニット型共通）'!$C$6:$L$47,10,FALSE))</f>
        <v/>
      </c>
      <c r="BB96" s="1801">
        <f>IF($BE$3="４週",SUM(W96:AX96),IF($BE$3="暦月",SUM(W96:BA96),""))</f>
        <v>0</v>
      </c>
      <c r="BC96" s="1802"/>
      <c r="BD96" s="1803">
        <f>IF($BE$3="４週",BB96/4,IF($BE$3="暦月",(BB96/($BE$8/7)),""))</f>
        <v>0</v>
      </c>
      <c r="BE96" s="1802"/>
      <c r="BF96" s="1798"/>
      <c r="BG96" s="1799"/>
      <c r="BH96" s="1799"/>
      <c r="BI96" s="1799"/>
      <c r="BJ96" s="1800"/>
    </row>
    <row r="97" spans="2:62" ht="20.25" customHeight="1">
      <c r="B97" s="1788">
        <f>B95+1</f>
        <v>41</v>
      </c>
      <c r="C97" s="1792"/>
      <c r="D97" s="1793"/>
      <c r="E97" s="633"/>
      <c r="F97" s="632"/>
      <c r="G97" s="633"/>
      <c r="H97" s="632"/>
      <c r="I97" s="1794"/>
      <c r="J97" s="1795"/>
      <c r="K97" s="1796"/>
      <c r="L97" s="1797"/>
      <c r="M97" s="1797"/>
      <c r="N97" s="1793"/>
      <c r="O97" s="1738"/>
      <c r="P97" s="1739"/>
      <c r="Q97" s="1739"/>
      <c r="R97" s="1739"/>
      <c r="S97" s="1740"/>
      <c r="T97" s="631" t="s">
        <v>1280</v>
      </c>
      <c r="V97" s="630"/>
      <c r="W97" s="615"/>
      <c r="X97" s="614"/>
      <c r="Y97" s="614"/>
      <c r="Z97" s="614"/>
      <c r="AA97" s="614"/>
      <c r="AB97" s="614"/>
      <c r="AC97" s="616"/>
      <c r="AD97" s="615"/>
      <c r="AE97" s="614"/>
      <c r="AF97" s="614"/>
      <c r="AG97" s="614"/>
      <c r="AH97" s="614"/>
      <c r="AI97" s="614"/>
      <c r="AJ97" s="616"/>
      <c r="AK97" s="615"/>
      <c r="AL97" s="614"/>
      <c r="AM97" s="614"/>
      <c r="AN97" s="614"/>
      <c r="AO97" s="614"/>
      <c r="AP97" s="614"/>
      <c r="AQ97" s="616"/>
      <c r="AR97" s="615"/>
      <c r="AS97" s="614"/>
      <c r="AT97" s="614"/>
      <c r="AU97" s="614"/>
      <c r="AV97" s="614"/>
      <c r="AW97" s="614"/>
      <c r="AX97" s="616"/>
      <c r="AY97" s="615"/>
      <c r="AZ97" s="614"/>
      <c r="BA97" s="613"/>
      <c r="BB97" s="1733"/>
      <c r="BC97" s="1734"/>
      <c r="BD97" s="1752"/>
      <c r="BE97" s="1753"/>
      <c r="BF97" s="1758"/>
      <c r="BG97" s="1759"/>
      <c r="BH97" s="1759"/>
      <c r="BI97" s="1759"/>
      <c r="BJ97" s="1760"/>
    </row>
    <row r="98" spans="2:62" ht="20.25" customHeight="1">
      <c r="B98" s="1789"/>
      <c r="C98" s="1804"/>
      <c r="D98" s="1805"/>
      <c r="E98" s="629"/>
      <c r="F98" s="628">
        <f>C97</f>
        <v>0</v>
      </c>
      <c r="G98" s="629"/>
      <c r="H98" s="628">
        <f>I97</f>
        <v>0</v>
      </c>
      <c r="I98" s="1806"/>
      <c r="J98" s="1807"/>
      <c r="K98" s="1808"/>
      <c r="L98" s="1809"/>
      <c r="M98" s="1809"/>
      <c r="N98" s="1805"/>
      <c r="O98" s="1738"/>
      <c r="P98" s="1739"/>
      <c r="Q98" s="1739"/>
      <c r="R98" s="1739"/>
      <c r="S98" s="1740"/>
      <c r="T98" s="627" t="s">
        <v>1279</v>
      </c>
      <c r="U98" s="626"/>
      <c r="V98" s="625"/>
      <c r="W98" s="623" t="str">
        <f>IF(W97="","",VLOOKUP(W97,'シフト記号表（従来型・ユニット型共通）'!$C$6:$L$47,10,FALSE))</f>
        <v/>
      </c>
      <c r="X98" s="622" t="str">
        <f>IF(X97="","",VLOOKUP(X97,'シフト記号表（従来型・ユニット型共通）'!$C$6:$L$47,10,FALSE))</f>
        <v/>
      </c>
      <c r="Y98" s="622" t="str">
        <f>IF(Y97="","",VLOOKUP(Y97,'シフト記号表（従来型・ユニット型共通）'!$C$6:$L$47,10,FALSE))</f>
        <v/>
      </c>
      <c r="Z98" s="622" t="str">
        <f>IF(Z97="","",VLOOKUP(Z97,'シフト記号表（従来型・ユニット型共通）'!$C$6:$L$47,10,FALSE))</f>
        <v/>
      </c>
      <c r="AA98" s="622" t="str">
        <f>IF(AA97="","",VLOOKUP(AA97,'シフト記号表（従来型・ユニット型共通）'!$C$6:$L$47,10,FALSE))</f>
        <v/>
      </c>
      <c r="AB98" s="622" t="str">
        <f>IF(AB97="","",VLOOKUP(AB97,'シフト記号表（従来型・ユニット型共通）'!$C$6:$L$47,10,FALSE))</f>
        <v/>
      </c>
      <c r="AC98" s="624" t="str">
        <f>IF(AC97="","",VLOOKUP(AC97,'シフト記号表（従来型・ユニット型共通）'!$C$6:$L$47,10,FALSE))</f>
        <v/>
      </c>
      <c r="AD98" s="623" t="str">
        <f>IF(AD97="","",VLOOKUP(AD97,'シフト記号表（従来型・ユニット型共通）'!$C$6:$L$47,10,FALSE))</f>
        <v/>
      </c>
      <c r="AE98" s="622" t="str">
        <f>IF(AE97="","",VLOOKUP(AE97,'シフト記号表（従来型・ユニット型共通）'!$C$6:$L$47,10,FALSE))</f>
        <v/>
      </c>
      <c r="AF98" s="622" t="str">
        <f>IF(AF97="","",VLOOKUP(AF97,'シフト記号表（従来型・ユニット型共通）'!$C$6:$L$47,10,FALSE))</f>
        <v/>
      </c>
      <c r="AG98" s="622" t="str">
        <f>IF(AG97="","",VLOOKUP(AG97,'シフト記号表（従来型・ユニット型共通）'!$C$6:$L$47,10,FALSE))</f>
        <v/>
      </c>
      <c r="AH98" s="622" t="str">
        <f>IF(AH97="","",VLOOKUP(AH97,'シフト記号表（従来型・ユニット型共通）'!$C$6:$L$47,10,FALSE))</f>
        <v/>
      </c>
      <c r="AI98" s="622" t="str">
        <f>IF(AI97="","",VLOOKUP(AI97,'シフト記号表（従来型・ユニット型共通）'!$C$6:$L$47,10,FALSE))</f>
        <v/>
      </c>
      <c r="AJ98" s="624" t="str">
        <f>IF(AJ97="","",VLOOKUP(AJ97,'シフト記号表（従来型・ユニット型共通）'!$C$6:$L$47,10,FALSE))</f>
        <v/>
      </c>
      <c r="AK98" s="623" t="str">
        <f>IF(AK97="","",VLOOKUP(AK97,'シフト記号表（従来型・ユニット型共通）'!$C$6:$L$47,10,FALSE))</f>
        <v/>
      </c>
      <c r="AL98" s="622" t="str">
        <f>IF(AL97="","",VLOOKUP(AL97,'シフト記号表（従来型・ユニット型共通）'!$C$6:$L$47,10,FALSE))</f>
        <v/>
      </c>
      <c r="AM98" s="622" t="str">
        <f>IF(AM97="","",VLOOKUP(AM97,'シフト記号表（従来型・ユニット型共通）'!$C$6:$L$47,10,FALSE))</f>
        <v/>
      </c>
      <c r="AN98" s="622" t="str">
        <f>IF(AN97="","",VLOOKUP(AN97,'シフト記号表（従来型・ユニット型共通）'!$C$6:$L$47,10,FALSE))</f>
        <v/>
      </c>
      <c r="AO98" s="622" t="str">
        <f>IF(AO97="","",VLOOKUP(AO97,'シフト記号表（従来型・ユニット型共通）'!$C$6:$L$47,10,FALSE))</f>
        <v/>
      </c>
      <c r="AP98" s="622" t="str">
        <f>IF(AP97="","",VLOOKUP(AP97,'シフト記号表（従来型・ユニット型共通）'!$C$6:$L$47,10,FALSE))</f>
        <v/>
      </c>
      <c r="AQ98" s="624" t="str">
        <f>IF(AQ97="","",VLOOKUP(AQ97,'シフト記号表（従来型・ユニット型共通）'!$C$6:$L$47,10,FALSE))</f>
        <v/>
      </c>
      <c r="AR98" s="623" t="str">
        <f>IF(AR97="","",VLOOKUP(AR97,'シフト記号表（従来型・ユニット型共通）'!$C$6:$L$47,10,FALSE))</f>
        <v/>
      </c>
      <c r="AS98" s="622" t="str">
        <f>IF(AS97="","",VLOOKUP(AS97,'シフト記号表（従来型・ユニット型共通）'!$C$6:$L$47,10,FALSE))</f>
        <v/>
      </c>
      <c r="AT98" s="622" t="str">
        <f>IF(AT97="","",VLOOKUP(AT97,'シフト記号表（従来型・ユニット型共通）'!$C$6:$L$47,10,FALSE))</f>
        <v/>
      </c>
      <c r="AU98" s="622" t="str">
        <f>IF(AU97="","",VLOOKUP(AU97,'シフト記号表（従来型・ユニット型共通）'!$C$6:$L$47,10,FALSE))</f>
        <v/>
      </c>
      <c r="AV98" s="622" t="str">
        <f>IF(AV97="","",VLOOKUP(AV97,'シフト記号表（従来型・ユニット型共通）'!$C$6:$L$47,10,FALSE))</f>
        <v/>
      </c>
      <c r="AW98" s="622" t="str">
        <f>IF(AW97="","",VLOOKUP(AW97,'シフト記号表（従来型・ユニット型共通）'!$C$6:$L$47,10,FALSE))</f>
        <v/>
      </c>
      <c r="AX98" s="624" t="str">
        <f>IF(AX97="","",VLOOKUP(AX97,'シフト記号表（従来型・ユニット型共通）'!$C$6:$L$47,10,FALSE))</f>
        <v/>
      </c>
      <c r="AY98" s="623" t="str">
        <f>IF(AY97="","",VLOOKUP(AY97,'シフト記号表（従来型・ユニット型共通）'!$C$6:$L$47,10,FALSE))</f>
        <v/>
      </c>
      <c r="AZ98" s="622" t="str">
        <f>IF(AZ97="","",VLOOKUP(AZ97,'シフト記号表（従来型・ユニット型共通）'!$C$6:$L$47,10,FALSE))</f>
        <v/>
      </c>
      <c r="BA98" s="622" t="str">
        <f>IF(BA97="","",VLOOKUP(BA97,'シフト記号表（従来型・ユニット型共通）'!$C$6:$L$47,10,FALSE))</f>
        <v/>
      </c>
      <c r="BB98" s="1801">
        <f>IF($BE$3="４週",SUM(W98:AX98),IF($BE$3="暦月",SUM(W98:BA98),""))</f>
        <v>0</v>
      </c>
      <c r="BC98" s="1802"/>
      <c r="BD98" s="1803">
        <f>IF($BE$3="４週",BB98/4,IF($BE$3="暦月",(BB98/($BE$8/7)),""))</f>
        <v>0</v>
      </c>
      <c r="BE98" s="1802"/>
      <c r="BF98" s="1798"/>
      <c r="BG98" s="1799"/>
      <c r="BH98" s="1799"/>
      <c r="BI98" s="1799"/>
      <c r="BJ98" s="1800"/>
    </row>
    <row r="99" spans="2:62" ht="20.25" customHeight="1">
      <c r="B99" s="1788">
        <f>B97+1</f>
        <v>42</v>
      </c>
      <c r="C99" s="1792"/>
      <c r="D99" s="1793"/>
      <c r="E99" s="633"/>
      <c r="F99" s="632"/>
      <c r="G99" s="633"/>
      <c r="H99" s="632"/>
      <c r="I99" s="1794"/>
      <c r="J99" s="1795"/>
      <c r="K99" s="1796"/>
      <c r="L99" s="1797"/>
      <c r="M99" s="1797"/>
      <c r="N99" s="1793"/>
      <c r="O99" s="1738"/>
      <c r="P99" s="1739"/>
      <c r="Q99" s="1739"/>
      <c r="R99" s="1739"/>
      <c r="S99" s="1740"/>
      <c r="T99" s="631" t="s">
        <v>1280</v>
      </c>
      <c r="V99" s="630"/>
      <c r="W99" s="615"/>
      <c r="X99" s="614"/>
      <c r="Y99" s="614"/>
      <c r="Z99" s="614"/>
      <c r="AA99" s="614"/>
      <c r="AB99" s="614"/>
      <c r="AC99" s="616"/>
      <c r="AD99" s="615"/>
      <c r="AE99" s="614"/>
      <c r="AF99" s="614"/>
      <c r="AG99" s="614"/>
      <c r="AH99" s="614"/>
      <c r="AI99" s="614"/>
      <c r="AJ99" s="616"/>
      <c r="AK99" s="615"/>
      <c r="AL99" s="614"/>
      <c r="AM99" s="614"/>
      <c r="AN99" s="614"/>
      <c r="AO99" s="614"/>
      <c r="AP99" s="614"/>
      <c r="AQ99" s="616"/>
      <c r="AR99" s="615"/>
      <c r="AS99" s="614"/>
      <c r="AT99" s="614"/>
      <c r="AU99" s="614"/>
      <c r="AV99" s="614"/>
      <c r="AW99" s="614"/>
      <c r="AX99" s="616"/>
      <c r="AY99" s="615"/>
      <c r="AZ99" s="614"/>
      <c r="BA99" s="613"/>
      <c r="BB99" s="1733"/>
      <c r="BC99" s="1734"/>
      <c r="BD99" s="1752"/>
      <c r="BE99" s="1753"/>
      <c r="BF99" s="1758"/>
      <c r="BG99" s="1759"/>
      <c r="BH99" s="1759"/>
      <c r="BI99" s="1759"/>
      <c r="BJ99" s="1760"/>
    </row>
    <row r="100" spans="2:62" ht="20.25" customHeight="1">
      <c r="B100" s="1789"/>
      <c r="C100" s="1804"/>
      <c r="D100" s="1805"/>
      <c r="E100" s="629"/>
      <c r="F100" s="628">
        <f>C99</f>
        <v>0</v>
      </c>
      <c r="G100" s="629"/>
      <c r="H100" s="628">
        <f>I99</f>
        <v>0</v>
      </c>
      <c r="I100" s="1806"/>
      <c r="J100" s="1807"/>
      <c r="K100" s="1808"/>
      <c r="L100" s="1809"/>
      <c r="M100" s="1809"/>
      <c r="N100" s="1805"/>
      <c r="O100" s="1738"/>
      <c r="P100" s="1739"/>
      <c r="Q100" s="1739"/>
      <c r="R100" s="1739"/>
      <c r="S100" s="1740"/>
      <c r="T100" s="627" t="s">
        <v>1279</v>
      </c>
      <c r="U100" s="626"/>
      <c r="V100" s="625"/>
      <c r="W100" s="623" t="str">
        <f>IF(W99="","",VLOOKUP(W99,'シフト記号表（従来型・ユニット型共通）'!$C$6:$L$47,10,FALSE))</f>
        <v/>
      </c>
      <c r="X100" s="622" t="str">
        <f>IF(X99="","",VLOOKUP(X99,'シフト記号表（従来型・ユニット型共通）'!$C$6:$L$47,10,FALSE))</f>
        <v/>
      </c>
      <c r="Y100" s="622" t="str">
        <f>IF(Y99="","",VLOOKUP(Y99,'シフト記号表（従来型・ユニット型共通）'!$C$6:$L$47,10,FALSE))</f>
        <v/>
      </c>
      <c r="Z100" s="622" t="str">
        <f>IF(Z99="","",VLOOKUP(Z99,'シフト記号表（従来型・ユニット型共通）'!$C$6:$L$47,10,FALSE))</f>
        <v/>
      </c>
      <c r="AA100" s="622" t="str">
        <f>IF(AA99="","",VLOOKUP(AA99,'シフト記号表（従来型・ユニット型共通）'!$C$6:$L$47,10,FALSE))</f>
        <v/>
      </c>
      <c r="AB100" s="622" t="str">
        <f>IF(AB99="","",VLOOKUP(AB99,'シフト記号表（従来型・ユニット型共通）'!$C$6:$L$47,10,FALSE))</f>
        <v/>
      </c>
      <c r="AC100" s="624" t="str">
        <f>IF(AC99="","",VLOOKUP(AC99,'シフト記号表（従来型・ユニット型共通）'!$C$6:$L$47,10,FALSE))</f>
        <v/>
      </c>
      <c r="AD100" s="623" t="str">
        <f>IF(AD99="","",VLOOKUP(AD99,'シフト記号表（従来型・ユニット型共通）'!$C$6:$L$47,10,FALSE))</f>
        <v/>
      </c>
      <c r="AE100" s="622" t="str">
        <f>IF(AE99="","",VLOOKUP(AE99,'シフト記号表（従来型・ユニット型共通）'!$C$6:$L$47,10,FALSE))</f>
        <v/>
      </c>
      <c r="AF100" s="622" t="str">
        <f>IF(AF99="","",VLOOKUP(AF99,'シフト記号表（従来型・ユニット型共通）'!$C$6:$L$47,10,FALSE))</f>
        <v/>
      </c>
      <c r="AG100" s="622" t="str">
        <f>IF(AG99="","",VLOOKUP(AG99,'シフト記号表（従来型・ユニット型共通）'!$C$6:$L$47,10,FALSE))</f>
        <v/>
      </c>
      <c r="AH100" s="622" t="str">
        <f>IF(AH99="","",VLOOKUP(AH99,'シフト記号表（従来型・ユニット型共通）'!$C$6:$L$47,10,FALSE))</f>
        <v/>
      </c>
      <c r="AI100" s="622" t="str">
        <f>IF(AI99="","",VLOOKUP(AI99,'シフト記号表（従来型・ユニット型共通）'!$C$6:$L$47,10,FALSE))</f>
        <v/>
      </c>
      <c r="AJ100" s="624" t="str">
        <f>IF(AJ99="","",VLOOKUP(AJ99,'シフト記号表（従来型・ユニット型共通）'!$C$6:$L$47,10,FALSE))</f>
        <v/>
      </c>
      <c r="AK100" s="623" t="str">
        <f>IF(AK99="","",VLOOKUP(AK99,'シフト記号表（従来型・ユニット型共通）'!$C$6:$L$47,10,FALSE))</f>
        <v/>
      </c>
      <c r="AL100" s="622" t="str">
        <f>IF(AL99="","",VLOOKUP(AL99,'シフト記号表（従来型・ユニット型共通）'!$C$6:$L$47,10,FALSE))</f>
        <v/>
      </c>
      <c r="AM100" s="622" t="str">
        <f>IF(AM99="","",VLOOKUP(AM99,'シフト記号表（従来型・ユニット型共通）'!$C$6:$L$47,10,FALSE))</f>
        <v/>
      </c>
      <c r="AN100" s="622" t="str">
        <f>IF(AN99="","",VLOOKUP(AN99,'シフト記号表（従来型・ユニット型共通）'!$C$6:$L$47,10,FALSE))</f>
        <v/>
      </c>
      <c r="AO100" s="622" t="str">
        <f>IF(AO99="","",VLOOKUP(AO99,'シフト記号表（従来型・ユニット型共通）'!$C$6:$L$47,10,FALSE))</f>
        <v/>
      </c>
      <c r="AP100" s="622" t="str">
        <f>IF(AP99="","",VLOOKUP(AP99,'シフト記号表（従来型・ユニット型共通）'!$C$6:$L$47,10,FALSE))</f>
        <v/>
      </c>
      <c r="AQ100" s="624" t="str">
        <f>IF(AQ99="","",VLOOKUP(AQ99,'シフト記号表（従来型・ユニット型共通）'!$C$6:$L$47,10,FALSE))</f>
        <v/>
      </c>
      <c r="AR100" s="623" t="str">
        <f>IF(AR99="","",VLOOKUP(AR99,'シフト記号表（従来型・ユニット型共通）'!$C$6:$L$47,10,FALSE))</f>
        <v/>
      </c>
      <c r="AS100" s="622" t="str">
        <f>IF(AS99="","",VLOOKUP(AS99,'シフト記号表（従来型・ユニット型共通）'!$C$6:$L$47,10,FALSE))</f>
        <v/>
      </c>
      <c r="AT100" s="622" t="str">
        <f>IF(AT99="","",VLOOKUP(AT99,'シフト記号表（従来型・ユニット型共通）'!$C$6:$L$47,10,FALSE))</f>
        <v/>
      </c>
      <c r="AU100" s="622" t="str">
        <f>IF(AU99="","",VLOOKUP(AU99,'シフト記号表（従来型・ユニット型共通）'!$C$6:$L$47,10,FALSE))</f>
        <v/>
      </c>
      <c r="AV100" s="622" t="str">
        <f>IF(AV99="","",VLOOKUP(AV99,'シフト記号表（従来型・ユニット型共通）'!$C$6:$L$47,10,FALSE))</f>
        <v/>
      </c>
      <c r="AW100" s="622" t="str">
        <f>IF(AW99="","",VLOOKUP(AW99,'シフト記号表（従来型・ユニット型共通）'!$C$6:$L$47,10,FALSE))</f>
        <v/>
      </c>
      <c r="AX100" s="624" t="str">
        <f>IF(AX99="","",VLOOKUP(AX99,'シフト記号表（従来型・ユニット型共通）'!$C$6:$L$47,10,FALSE))</f>
        <v/>
      </c>
      <c r="AY100" s="623" t="str">
        <f>IF(AY99="","",VLOOKUP(AY99,'シフト記号表（従来型・ユニット型共通）'!$C$6:$L$47,10,FALSE))</f>
        <v/>
      </c>
      <c r="AZ100" s="622" t="str">
        <f>IF(AZ99="","",VLOOKUP(AZ99,'シフト記号表（従来型・ユニット型共通）'!$C$6:$L$47,10,FALSE))</f>
        <v/>
      </c>
      <c r="BA100" s="622" t="str">
        <f>IF(BA99="","",VLOOKUP(BA99,'シフト記号表（従来型・ユニット型共通）'!$C$6:$L$47,10,FALSE))</f>
        <v/>
      </c>
      <c r="BB100" s="1801">
        <f>IF($BE$3="４週",SUM(W100:AX100),IF($BE$3="暦月",SUM(W100:BA100),""))</f>
        <v>0</v>
      </c>
      <c r="BC100" s="1802"/>
      <c r="BD100" s="1803">
        <f>IF($BE$3="４週",BB100/4,IF($BE$3="暦月",(BB100/($BE$8/7)),""))</f>
        <v>0</v>
      </c>
      <c r="BE100" s="1802"/>
      <c r="BF100" s="1798"/>
      <c r="BG100" s="1799"/>
      <c r="BH100" s="1799"/>
      <c r="BI100" s="1799"/>
      <c r="BJ100" s="1800"/>
    </row>
    <row r="101" spans="2:62" ht="20.25" customHeight="1">
      <c r="B101" s="1788">
        <f>B99+1</f>
        <v>43</v>
      </c>
      <c r="C101" s="1792"/>
      <c r="D101" s="1793"/>
      <c r="E101" s="633"/>
      <c r="F101" s="632"/>
      <c r="G101" s="633"/>
      <c r="H101" s="632"/>
      <c r="I101" s="1794"/>
      <c r="J101" s="1795"/>
      <c r="K101" s="1796"/>
      <c r="L101" s="1797"/>
      <c r="M101" s="1797"/>
      <c r="N101" s="1793"/>
      <c r="O101" s="1738"/>
      <c r="P101" s="1739"/>
      <c r="Q101" s="1739"/>
      <c r="R101" s="1739"/>
      <c r="S101" s="1740"/>
      <c r="T101" s="631" t="s">
        <v>1280</v>
      </c>
      <c r="V101" s="630"/>
      <c r="W101" s="615"/>
      <c r="X101" s="614"/>
      <c r="Y101" s="614"/>
      <c r="Z101" s="614"/>
      <c r="AA101" s="614"/>
      <c r="AB101" s="614"/>
      <c r="AC101" s="616"/>
      <c r="AD101" s="615"/>
      <c r="AE101" s="614"/>
      <c r="AF101" s="614"/>
      <c r="AG101" s="614"/>
      <c r="AH101" s="614"/>
      <c r="AI101" s="614"/>
      <c r="AJ101" s="616"/>
      <c r="AK101" s="615"/>
      <c r="AL101" s="614"/>
      <c r="AM101" s="614"/>
      <c r="AN101" s="614"/>
      <c r="AO101" s="614"/>
      <c r="AP101" s="614"/>
      <c r="AQ101" s="616"/>
      <c r="AR101" s="615"/>
      <c r="AS101" s="614"/>
      <c r="AT101" s="614"/>
      <c r="AU101" s="614"/>
      <c r="AV101" s="614"/>
      <c r="AW101" s="614"/>
      <c r="AX101" s="616"/>
      <c r="AY101" s="615"/>
      <c r="AZ101" s="614"/>
      <c r="BA101" s="613"/>
      <c r="BB101" s="1733"/>
      <c r="BC101" s="1734"/>
      <c r="BD101" s="1752"/>
      <c r="BE101" s="1753"/>
      <c r="BF101" s="1758"/>
      <c r="BG101" s="1759"/>
      <c r="BH101" s="1759"/>
      <c r="BI101" s="1759"/>
      <c r="BJ101" s="1760"/>
    </row>
    <row r="102" spans="2:62" ht="20.25" customHeight="1">
      <c r="B102" s="1789"/>
      <c r="C102" s="1804"/>
      <c r="D102" s="1805"/>
      <c r="E102" s="629"/>
      <c r="F102" s="628">
        <f>C101</f>
        <v>0</v>
      </c>
      <c r="G102" s="629"/>
      <c r="H102" s="628">
        <f>I101</f>
        <v>0</v>
      </c>
      <c r="I102" s="1806"/>
      <c r="J102" s="1807"/>
      <c r="K102" s="1808"/>
      <c r="L102" s="1809"/>
      <c r="M102" s="1809"/>
      <c r="N102" s="1805"/>
      <c r="O102" s="1738"/>
      <c r="P102" s="1739"/>
      <c r="Q102" s="1739"/>
      <c r="R102" s="1739"/>
      <c r="S102" s="1740"/>
      <c r="T102" s="627" t="s">
        <v>1279</v>
      </c>
      <c r="U102" s="626"/>
      <c r="V102" s="625"/>
      <c r="W102" s="623" t="str">
        <f>IF(W101="","",VLOOKUP(W101,'シフト記号表（従来型・ユニット型共通）'!$C$6:$L$47,10,FALSE))</f>
        <v/>
      </c>
      <c r="X102" s="622" t="str">
        <f>IF(X101="","",VLOOKUP(X101,'シフト記号表（従来型・ユニット型共通）'!$C$6:$L$47,10,FALSE))</f>
        <v/>
      </c>
      <c r="Y102" s="622" t="str">
        <f>IF(Y101="","",VLOOKUP(Y101,'シフト記号表（従来型・ユニット型共通）'!$C$6:$L$47,10,FALSE))</f>
        <v/>
      </c>
      <c r="Z102" s="622" t="str">
        <f>IF(Z101="","",VLOOKUP(Z101,'シフト記号表（従来型・ユニット型共通）'!$C$6:$L$47,10,FALSE))</f>
        <v/>
      </c>
      <c r="AA102" s="622" t="str">
        <f>IF(AA101="","",VLOOKUP(AA101,'シフト記号表（従来型・ユニット型共通）'!$C$6:$L$47,10,FALSE))</f>
        <v/>
      </c>
      <c r="AB102" s="622" t="str">
        <f>IF(AB101="","",VLOOKUP(AB101,'シフト記号表（従来型・ユニット型共通）'!$C$6:$L$47,10,FALSE))</f>
        <v/>
      </c>
      <c r="AC102" s="624" t="str">
        <f>IF(AC101="","",VLOOKUP(AC101,'シフト記号表（従来型・ユニット型共通）'!$C$6:$L$47,10,FALSE))</f>
        <v/>
      </c>
      <c r="AD102" s="623" t="str">
        <f>IF(AD101="","",VLOOKUP(AD101,'シフト記号表（従来型・ユニット型共通）'!$C$6:$L$47,10,FALSE))</f>
        <v/>
      </c>
      <c r="AE102" s="622" t="str">
        <f>IF(AE101="","",VLOOKUP(AE101,'シフト記号表（従来型・ユニット型共通）'!$C$6:$L$47,10,FALSE))</f>
        <v/>
      </c>
      <c r="AF102" s="622" t="str">
        <f>IF(AF101="","",VLOOKUP(AF101,'シフト記号表（従来型・ユニット型共通）'!$C$6:$L$47,10,FALSE))</f>
        <v/>
      </c>
      <c r="AG102" s="622" t="str">
        <f>IF(AG101="","",VLOOKUP(AG101,'シフト記号表（従来型・ユニット型共通）'!$C$6:$L$47,10,FALSE))</f>
        <v/>
      </c>
      <c r="AH102" s="622" t="str">
        <f>IF(AH101="","",VLOOKUP(AH101,'シフト記号表（従来型・ユニット型共通）'!$C$6:$L$47,10,FALSE))</f>
        <v/>
      </c>
      <c r="AI102" s="622" t="str">
        <f>IF(AI101="","",VLOOKUP(AI101,'シフト記号表（従来型・ユニット型共通）'!$C$6:$L$47,10,FALSE))</f>
        <v/>
      </c>
      <c r="AJ102" s="624" t="str">
        <f>IF(AJ101="","",VLOOKUP(AJ101,'シフト記号表（従来型・ユニット型共通）'!$C$6:$L$47,10,FALSE))</f>
        <v/>
      </c>
      <c r="AK102" s="623" t="str">
        <f>IF(AK101="","",VLOOKUP(AK101,'シフト記号表（従来型・ユニット型共通）'!$C$6:$L$47,10,FALSE))</f>
        <v/>
      </c>
      <c r="AL102" s="622" t="str">
        <f>IF(AL101="","",VLOOKUP(AL101,'シフト記号表（従来型・ユニット型共通）'!$C$6:$L$47,10,FALSE))</f>
        <v/>
      </c>
      <c r="AM102" s="622" t="str">
        <f>IF(AM101="","",VLOOKUP(AM101,'シフト記号表（従来型・ユニット型共通）'!$C$6:$L$47,10,FALSE))</f>
        <v/>
      </c>
      <c r="AN102" s="622" t="str">
        <f>IF(AN101="","",VLOOKUP(AN101,'シフト記号表（従来型・ユニット型共通）'!$C$6:$L$47,10,FALSE))</f>
        <v/>
      </c>
      <c r="AO102" s="622" t="str">
        <f>IF(AO101="","",VLOOKUP(AO101,'シフト記号表（従来型・ユニット型共通）'!$C$6:$L$47,10,FALSE))</f>
        <v/>
      </c>
      <c r="AP102" s="622" t="str">
        <f>IF(AP101="","",VLOOKUP(AP101,'シフト記号表（従来型・ユニット型共通）'!$C$6:$L$47,10,FALSE))</f>
        <v/>
      </c>
      <c r="AQ102" s="624" t="str">
        <f>IF(AQ101="","",VLOOKUP(AQ101,'シフト記号表（従来型・ユニット型共通）'!$C$6:$L$47,10,FALSE))</f>
        <v/>
      </c>
      <c r="AR102" s="623" t="str">
        <f>IF(AR101="","",VLOOKUP(AR101,'シフト記号表（従来型・ユニット型共通）'!$C$6:$L$47,10,FALSE))</f>
        <v/>
      </c>
      <c r="AS102" s="622" t="str">
        <f>IF(AS101="","",VLOOKUP(AS101,'シフト記号表（従来型・ユニット型共通）'!$C$6:$L$47,10,FALSE))</f>
        <v/>
      </c>
      <c r="AT102" s="622" t="str">
        <f>IF(AT101="","",VLOOKUP(AT101,'シフト記号表（従来型・ユニット型共通）'!$C$6:$L$47,10,FALSE))</f>
        <v/>
      </c>
      <c r="AU102" s="622" t="str">
        <f>IF(AU101="","",VLOOKUP(AU101,'シフト記号表（従来型・ユニット型共通）'!$C$6:$L$47,10,FALSE))</f>
        <v/>
      </c>
      <c r="AV102" s="622" t="str">
        <f>IF(AV101="","",VLOOKUP(AV101,'シフト記号表（従来型・ユニット型共通）'!$C$6:$L$47,10,FALSE))</f>
        <v/>
      </c>
      <c r="AW102" s="622" t="str">
        <f>IF(AW101="","",VLOOKUP(AW101,'シフト記号表（従来型・ユニット型共通）'!$C$6:$L$47,10,FALSE))</f>
        <v/>
      </c>
      <c r="AX102" s="624" t="str">
        <f>IF(AX101="","",VLOOKUP(AX101,'シフト記号表（従来型・ユニット型共通）'!$C$6:$L$47,10,FALSE))</f>
        <v/>
      </c>
      <c r="AY102" s="623" t="str">
        <f>IF(AY101="","",VLOOKUP(AY101,'シフト記号表（従来型・ユニット型共通）'!$C$6:$L$47,10,FALSE))</f>
        <v/>
      </c>
      <c r="AZ102" s="622" t="str">
        <f>IF(AZ101="","",VLOOKUP(AZ101,'シフト記号表（従来型・ユニット型共通）'!$C$6:$L$47,10,FALSE))</f>
        <v/>
      </c>
      <c r="BA102" s="622" t="str">
        <f>IF(BA101="","",VLOOKUP(BA101,'シフト記号表（従来型・ユニット型共通）'!$C$6:$L$47,10,FALSE))</f>
        <v/>
      </c>
      <c r="BB102" s="1801">
        <f>IF($BE$3="４週",SUM(W102:AX102),IF($BE$3="暦月",SUM(W102:BA102),""))</f>
        <v>0</v>
      </c>
      <c r="BC102" s="1802"/>
      <c r="BD102" s="1803">
        <f>IF($BE$3="４週",BB102/4,IF($BE$3="暦月",(BB102/($BE$8/7)),""))</f>
        <v>0</v>
      </c>
      <c r="BE102" s="1802"/>
      <c r="BF102" s="1798"/>
      <c r="BG102" s="1799"/>
      <c r="BH102" s="1799"/>
      <c r="BI102" s="1799"/>
      <c r="BJ102" s="1800"/>
    </row>
    <row r="103" spans="2:62" ht="20.25" customHeight="1">
      <c r="B103" s="1788">
        <f>B101+1</f>
        <v>44</v>
      </c>
      <c r="C103" s="1792"/>
      <c r="D103" s="1793"/>
      <c r="E103" s="633"/>
      <c r="F103" s="632"/>
      <c r="G103" s="633"/>
      <c r="H103" s="632"/>
      <c r="I103" s="1794"/>
      <c r="J103" s="1795"/>
      <c r="K103" s="1796"/>
      <c r="L103" s="1797"/>
      <c r="M103" s="1797"/>
      <c r="N103" s="1793"/>
      <c r="O103" s="1738"/>
      <c r="P103" s="1739"/>
      <c r="Q103" s="1739"/>
      <c r="R103" s="1739"/>
      <c r="S103" s="1740"/>
      <c r="T103" s="631" t="s">
        <v>1280</v>
      </c>
      <c r="V103" s="630"/>
      <c r="W103" s="615"/>
      <c r="X103" s="614"/>
      <c r="Y103" s="614"/>
      <c r="Z103" s="614"/>
      <c r="AA103" s="614"/>
      <c r="AB103" s="614"/>
      <c r="AC103" s="616"/>
      <c r="AD103" s="615"/>
      <c r="AE103" s="614"/>
      <c r="AF103" s="614"/>
      <c r="AG103" s="614"/>
      <c r="AH103" s="614"/>
      <c r="AI103" s="614"/>
      <c r="AJ103" s="616"/>
      <c r="AK103" s="615"/>
      <c r="AL103" s="614"/>
      <c r="AM103" s="614"/>
      <c r="AN103" s="614"/>
      <c r="AO103" s="614"/>
      <c r="AP103" s="614"/>
      <c r="AQ103" s="616"/>
      <c r="AR103" s="615"/>
      <c r="AS103" s="614"/>
      <c r="AT103" s="614"/>
      <c r="AU103" s="614"/>
      <c r="AV103" s="614"/>
      <c r="AW103" s="614"/>
      <c r="AX103" s="616"/>
      <c r="AY103" s="615"/>
      <c r="AZ103" s="614"/>
      <c r="BA103" s="613"/>
      <c r="BB103" s="1733"/>
      <c r="BC103" s="1734"/>
      <c r="BD103" s="1752"/>
      <c r="BE103" s="1753"/>
      <c r="BF103" s="1758"/>
      <c r="BG103" s="1759"/>
      <c r="BH103" s="1759"/>
      <c r="BI103" s="1759"/>
      <c r="BJ103" s="1760"/>
    </row>
    <row r="104" spans="2:62" ht="20.25" customHeight="1">
      <c r="B104" s="1789"/>
      <c r="C104" s="1804"/>
      <c r="D104" s="1805"/>
      <c r="E104" s="629"/>
      <c r="F104" s="628">
        <f>C103</f>
        <v>0</v>
      </c>
      <c r="G104" s="629"/>
      <c r="H104" s="628">
        <f>I103</f>
        <v>0</v>
      </c>
      <c r="I104" s="1806"/>
      <c r="J104" s="1807"/>
      <c r="K104" s="1808"/>
      <c r="L104" s="1809"/>
      <c r="M104" s="1809"/>
      <c r="N104" s="1805"/>
      <c r="O104" s="1738"/>
      <c r="P104" s="1739"/>
      <c r="Q104" s="1739"/>
      <c r="R104" s="1739"/>
      <c r="S104" s="1740"/>
      <c r="T104" s="627" t="s">
        <v>1279</v>
      </c>
      <c r="U104" s="626"/>
      <c r="V104" s="625"/>
      <c r="W104" s="623" t="str">
        <f>IF(W103="","",VLOOKUP(W103,'シフト記号表（従来型・ユニット型共通）'!$C$6:$L$47,10,FALSE))</f>
        <v/>
      </c>
      <c r="X104" s="622" t="str">
        <f>IF(X103="","",VLOOKUP(X103,'シフト記号表（従来型・ユニット型共通）'!$C$6:$L$47,10,FALSE))</f>
        <v/>
      </c>
      <c r="Y104" s="622" t="str">
        <f>IF(Y103="","",VLOOKUP(Y103,'シフト記号表（従来型・ユニット型共通）'!$C$6:$L$47,10,FALSE))</f>
        <v/>
      </c>
      <c r="Z104" s="622" t="str">
        <f>IF(Z103="","",VLOOKUP(Z103,'シフト記号表（従来型・ユニット型共通）'!$C$6:$L$47,10,FALSE))</f>
        <v/>
      </c>
      <c r="AA104" s="622" t="str">
        <f>IF(AA103="","",VLOOKUP(AA103,'シフト記号表（従来型・ユニット型共通）'!$C$6:$L$47,10,FALSE))</f>
        <v/>
      </c>
      <c r="AB104" s="622" t="str">
        <f>IF(AB103="","",VLOOKUP(AB103,'シフト記号表（従来型・ユニット型共通）'!$C$6:$L$47,10,FALSE))</f>
        <v/>
      </c>
      <c r="AC104" s="624" t="str">
        <f>IF(AC103="","",VLOOKUP(AC103,'シフト記号表（従来型・ユニット型共通）'!$C$6:$L$47,10,FALSE))</f>
        <v/>
      </c>
      <c r="AD104" s="623" t="str">
        <f>IF(AD103="","",VLOOKUP(AD103,'シフト記号表（従来型・ユニット型共通）'!$C$6:$L$47,10,FALSE))</f>
        <v/>
      </c>
      <c r="AE104" s="622" t="str">
        <f>IF(AE103="","",VLOOKUP(AE103,'シフト記号表（従来型・ユニット型共通）'!$C$6:$L$47,10,FALSE))</f>
        <v/>
      </c>
      <c r="AF104" s="622" t="str">
        <f>IF(AF103="","",VLOOKUP(AF103,'シフト記号表（従来型・ユニット型共通）'!$C$6:$L$47,10,FALSE))</f>
        <v/>
      </c>
      <c r="AG104" s="622" t="str">
        <f>IF(AG103="","",VLOOKUP(AG103,'シフト記号表（従来型・ユニット型共通）'!$C$6:$L$47,10,FALSE))</f>
        <v/>
      </c>
      <c r="AH104" s="622" t="str">
        <f>IF(AH103="","",VLOOKUP(AH103,'シフト記号表（従来型・ユニット型共通）'!$C$6:$L$47,10,FALSE))</f>
        <v/>
      </c>
      <c r="AI104" s="622" t="str">
        <f>IF(AI103="","",VLOOKUP(AI103,'シフト記号表（従来型・ユニット型共通）'!$C$6:$L$47,10,FALSE))</f>
        <v/>
      </c>
      <c r="AJ104" s="624" t="str">
        <f>IF(AJ103="","",VLOOKUP(AJ103,'シフト記号表（従来型・ユニット型共通）'!$C$6:$L$47,10,FALSE))</f>
        <v/>
      </c>
      <c r="AK104" s="623" t="str">
        <f>IF(AK103="","",VLOOKUP(AK103,'シフト記号表（従来型・ユニット型共通）'!$C$6:$L$47,10,FALSE))</f>
        <v/>
      </c>
      <c r="AL104" s="622" t="str">
        <f>IF(AL103="","",VLOOKUP(AL103,'シフト記号表（従来型・ユニット型共通）'!$C$6:$L$47,10,FALSE))</f>
        <v/>
      </c>
      <c r="AM104" s="622" t="str">
        <f>IF(AM103="","",VLOOKUP(AM103,'シフト記号表（従来型・ユニット型共通）'!$C$6:$L$47,10,FALSE))</f>
        <v/>
      </c>
      <c r="AN104" s="622" t="str">
        <f>IF(AN103="","",VLOOKUP(AN103,'シフト記号表（従来型・ユニット型共通）'!$C$6:$L$47,10,FALSE))</f>
        <v/>
      </c>
      <c r="AO104" s="622" t="str">
        <f>IF(AO103="","",VLOOKUP(AO103,'シフト記号表（従来型・ユニット型共通）'!$C$6:$L$47,10,FALSE))</f>
        <v/>
      </c>
      <c r="AP104" s="622" t="str">
        <f>IF(AP103="","",VLOOKUP(AP103,'シフト記号表（従来型・ユニット型共通）'!$C$6:$L$47,10,FALSE))</f>
        <v/>
      </c>
      <c r="AQ104" s="624" t="str">
        <f>IF(AQ103="","",VLOOKUP(AQ103,'シフト記号表（従来型・ユニット型共通）'!$C$6:$L$47,10,FALSE))</f>
        <v/>
      </c>
      <c r="AR104" s="623" t="str">
        <f>IF(AR103="","",VLOOKUP(AR103,'シフト記号表（従来型・ユニット型共通）'!$C$6:$L$47,10,FALSE))</f>
        <v/>
      </c>
      <c r="AS104" s="622" t="str">
        <f>IF(AS103="","",VLOOKUP(AS103,'シフト記号表（従来型・ユニット型共通）'!$C$6:$L$47,10,FALSE))</f>
        <v/>
      </c>
      <c r="AT104" s="622" t="str">
        <f>IF(AT103="","",VLOOKUP(AT103,'シフト記号表（従来型・ユニット型共通）'!$C$6:$L$47,10,FALSE))</f>
        <v/>
      </c>
      <c r="AU104" s="622" t="str">
        <f>IF(AU103="","",VLOOKUP(AU103,'シフト記号表（従来型・ユニット型共通）'!$C$6:$L$47,10,FALSE))</f>
        <v/>
      </c>
      <c r="AV104" s="622" t="str">
        <f>IF(AV103="","",VLOOKUP(AV103,'シフト記号表（従来型・ユニット型共通）'!$C$6:$L$47,10,FALSE))</f>
        <v/>
      </c>
      <c r="AW104" s="622" t="str">
        <f>IF(AW103="","",VLOOKUP(AW103,'シフト記号表（従来型・ユニット型共通）'!$C$6:$L$47,10,FALSE))</f>
        <v/>
      </c>
      <c r="AX104" s="624" t="str">
        <f>IF(AX103="","",VLOOKUP(AX103,'シフト記号表（従来型・ユニット型共通）'!$C$6:$L$47,10,FALSE))</f>
        <v/>
      </c>
      <c r="AY104" s="623" t="str">
        <f>IF(AY103="","",VLOOKUP(AY103,'シフト記号表（従来型・ユニット型共通）'!$C$6:$L$47,10,FALSE))</f>
        <v/>
      </c>
      <c r="AZ104" s="622" t="str">
        <f>IF(AZ103="","",VLOOKUP(AZ103,'シフト記号表（従来型・ユニット型共通）'!$C$6:$L$47,10,FALSE))</f>
        <v/>
      </c>
      <c r="BA104" s="622" t="str">
        <f>IF(BA103="","",VLOOKUP(BA103,'シフト記号表（従来型・ユニット型共通）'!$C$6:$L$47,10,FALSE))</f>
        <v/>
      </c>
      <c r="BB104" s="1801">
        <f>IF($BE$3="４週",SUM(W104:AX104),IF($BE$3="暦月",SUM(W104:BA104),""))</f>
        <v>0</v>
      </c>
      <c r="BC104" s="1802"/>
      <c r="BD104" s="1803">
        <f>IF($BE$3="４週",BB104/4,IF($BE$3="暦月",(BB104/($BE$8/7)),""))</f>
        <v>0</v>
      </c>
      <c r="BE104" s="1802"/>
      <c r="BF104" s="1798"/>
      <c r="BG104" s="1799"/>
      <c r="BH104" s="1799"/>
      <c r="BI104" s="1799"/>
      <c r="BJ104" s="1800"/>
    </row>
    <row r="105" spans="2:62" ht="20.25" customHeight="1">
      <c r="B105" s="1788">
        <f>B103+1</f>
        <v>45</v>
      </c>
      <c r="C105" s="1792"/>
      <c r="D105" s="1793"/>
      <c r="E105" s="633"/>
      <c r="F105" s="632"/>
      <c r="G105" s="633"/>
      <c r="H105" s="632"/>
      <c r="I105" s="1794"/>
      <c r="J105" s="1795"/>
      <c r="K105" s="1796"/>
      <c r="L105" s="1797"/>
      <c r="M105" s="1797"/>
      <c r="N105" s="1793"/>
      <c r="O105" s="1738"/>
      <c r="P105" s="1739"/>
      <c r="Q105" s="1739"/>
      <c r="R105" s="1739"/>
      <c r="S105" s="1740"/>
      <c r="T105" s="631" t="s">
        <v>1280</v>
      </c>
      <c r="V105" s="630"/>
      <c r="W105" s="615"/>
      <c r="X105" s="614"/>
      <c r="Y105" s="614"/>
      <c r="Z105" s="614"/>
      <c r="AA105" s="614"/>
      <c r="AB105" s="614"/>
      <c r="AC105" s="616"/>
      <c r="AD105" s="615"/>
      <c r="AE105" s="614"/>
      <c r="AF105" s="614"/>
      <c r="AG105" s="614"/>
      <c r="AH105" s="614"/>
      <c r="AI105" s="614"/>
      <c r="AJ105" s="616"/>
      <c r="AK105" s="615"/>
      <c r="AL105" s="614"/>
      <c r="AM105" s="614"/>
      <c r="AN105" s="614"/>
      <c r="AO105" s="614"/>
      <c r="AP105" s="614"/>
      <c r="AQ105" s="616"/>
      <c r="AR105" s="615"/>
      <c r="AS105" s="614"/>
      <c r="AT105" s="614"/>
      <c r="AU105" s="614"/>
      <c r="AV105" s="614"/>
      <c r="AW105" s="614"/>
      <c r="AX105" s="616"/>
      <c r="AY105" s="615"/>
      <c r="AZ105" s="614"/>
      <c r="BA105" s="613"/>
      <c r="BB105" s="1733"/>
      <c r="BC105" s="1734"/>
      <c r="BD105" s="1752"/>
      <c r="BE105" s="1753"/>
      <c r="BF105" s="1758"/>
      <c r="BG105" s="1759"/>
      <c r="BH105" s="1759"/>
      <c r="BI105" s="1759"/>
      <c r="BJ105" s="1760"/>
    </row>
    <row r="106" spans="2:62" ht="20.25" customHeight="1">
      <c r="B106" s="1789"/>
      <c r="C106" s="1804"/>
      <c r="D106" s="1805"/>
      <c r="E106" s="629"/>
      <c r="F106" s="628">
        <f>C105</f>
        <v>0</v>
      </c>
      <c r="G106" s="629"/>
      <c r="H106" s="628">
        <f>I105</f>
        <v>0</v>
      </c>
      <c r="I106" s="1806"/>
      <c r="J106" s="1807"/>
      <c r="K106" s="1808"/>
      <c r="L106" s="1809"/>
      <c r="M106" s="1809"/>
      <c r="N106" s="1805"/>
      <c r="O106" s="1738"/>
      <c r="P106" s="1739"/>
      <c r="Q106" s="1739"/>
      <c r="R106" s="1739"/>
      <c r="S106" s="1740"/>
      <c r="T106" s="627" t="s">
        <v>1279</v>
      </c>
      <c r="U106" s="626"/>
      <c r="V106" s="625"/>
      <c r="W106" s="623" t="str">
        <f>IF(W105="","",VLOOKUP(W105,'シフト記号表（従来型・ユニット型共通）'!$C$6:$L$47,10,FALSE))</f>
        <v/>
      </c>
      <c r="X106" s="622" t="str">
        <f>IF(X105="","",VLOOKUP(X105,'シフト記号表（従来型・ユニット型共通）'!$C$6:$L$47,10,FALSE))</f>
        <v/>
      </c>
      <c r="Y106" s="622" t="str">
        <f>IF(Y105="","",VLOOKUP(Y105,'シフト記号表（従来型・ユニット型共通）'!$C$6:$L$47,10,FALSE))</f>
        <v/>
      </c>
      <c r="Z106" s="622" t="str">
        <f>IF(Z105="","",VLOOKUP(Z105,'シフト記号表（従来型・ユニット型共通）'!$C$6:$L$47,10,FALSE))</f>
        <v/>
      </c>
      <c r="AA106" s="622" t="str">
        <f>IF(AA105="","",VLOOKUP(AA105,'シフト記号表（従来型・ユニット型共通）'!$C$6:$L$47,10,FALSE))</f>
        <v/>
      </c>
      <c r="AB106" s="622" t="str">
        <f>IF(AB105="","",VLOOKUP(AB105,'シフト記号表（従来型・ユニット型共通）'!$C$6:$L$47,10,FALSE))</f>
        <v/>
      </c>
      <c r="AC106" s="624" t="str">
        <f>IF(AC105="","",VLOOKUP(AC105,'シフト記号表（従来型・ユニット型共通）'!$C$6:$L$47,10,FALSE))</f>
        <v/>
      </c>
      <c r="AD106" s="623" t="str">
        <f>IF(AD105="","",VLOOKUP(AD105,'シフト記号表（従来型・ユニット型共通）'!$C$6:$L$47,10,FALSE))</f>
        <v/>
      </c>
      <c r="AE106" s="622" t="str">
        <f>IF(AE105="","",VLOOKUP(AE105,'シフト記号表（従来型・ユニット型共通）'!$C$6:$L$47,10,FALSE))</f>
        <v/>
      </c>
      <c r="AF106" s="622" t="str">
        <f>IF(AF105="","",VLOOKUP(AF105,'シフト記号表（従来型・ユニット型共通）'!$C$6:$L$47,10,FALSE))</f>
        <v/>
      </c>
      <c r="AG106" s="622" t="str">
        <f>IF(AG105="","",VLOOKUP(AG105,'シフト記号表（従来型・ユニット型共通）'!$C$6:$L$47,10,FALSE))</f>
        <v/>
      </c>
      <c r="AH106" s="622" t="str">
        <f>IF(AH105="","",VLOOKUP(AH105,'シフト記号表（従来型・ユニット型共通）'!$C$6:$L$47,10,FALSE))</f>
        <v/>
      </c>
      <c r="AI106" s="622" t="str">
        <f>IF(AI105="","",VLOOKUP(AI105,'シフト記号表（従来型・ユニット型共通）'!$C$6:$L$47,10,FALSE))</f>
        <v/>
      </c>
      <c r="AJ106" s="624" t="str">
        <f>IF(AJ105="","",VLOOKUP(AJ105,'シフト記号表（従来型・ユニット型共通）'!$C$6:$L$47,10,FALSE))</f>
        <v/>
      </c>
      <c r="AK106" s="623" t="str">
        <f>IF(AK105="","",VLOOKUP(AK105,'シフト記号表（従来型・ユニット型共通）'!$C$6:$L$47,10,FALSE))</f>
        <v/>
      </c>
      <c r="AL106" s="622" t="str">
        <f>IF(AL105="","",VLOOKUP(AL105,'シフト記号表（従来型・ユニット型共通）'!$C$6:$L$47,10,FALSE))</f>
        <v/>
      </c>
      <c r="AM106" s="622" t="str">
        <f>IF(AM105="","",VLOOKUP(AM105,'シフト記号表（従来型・ユニット型共通）'!$C$6:$L$47,10,FALSE))</f>
        <v/>
      </c>
      <c r="AN106" s="622" t="str">
        <f>IF(AN105="","",VLOOKUP(AN105,'シフト記号表（従来型・ユニット型共通）'!$C$6:$L$47,10,FALSE))</f>
        <v/>
      </c>
      <c r="AO106" s="622" t="str">
        <f>IF(AO105="","",VLOOKUP(AO105,'シフト記号表（従来型・ユニット型共通）'!$C$6:$L$47,10,FALSE))</f>
        <v/>
      </c>
      <c r="AP106" s="622" t="str">
        <f>IF(AP105="","",VLOOKUP(AP105,'シフト記号表（従来型・ユニット型共通）'!$C$6:$L$47,10,FALSE))</f>
        <v/>
      </c>
      <c r="AQ106" s="624" t="str">
        <f>IF(AQ105="","",VLOOKUP(AQ105,'シフト記号表（従来型・ユニット型共通）'!$C$6:$L$47,10,FALSE))</f>
        <v/>
      </c>
      <c r="AR106" s="623" t="str">
        <f>IF(AR105="","",VLOOKUP(AR105,'シフト記号表（従来型・ユニット型共通）'!$C$6:$L$47,10,FALSE))</f>
        <v/>
      </c>
      <c r="AS106" s="622" t="str">
        <f>IF(AS105="","",VLOOKUP(AS105,'シフト記号表（従来型・ユニット型共通）'!$C$6:$L$47,10,FALSE))</f>
        <v/>
      </c>
      <c r="AT106" s="622" t="str">
        <f>IF(AT105="","",VLOOKUP(AT105,'シフト記号表（従来型・ユニット型共通）'!$C$6:$L$47,10,FALSE))</f>
        <v/>
      </c>
      <c r="AU106" s="622" t="str">
        <f>IF(AU105="","",VLOOKUP(AU105,'シフト記号表（従来型・ユニット型共通）'!$C$6:$L$47,10,FALSE))</f>
        <v/>
      </c>
      <c r="AV106" s="622" t="str">
        <f>IF(AV105="","",VLOOKUP(AV105,'シフト記号表（従来型・ユニット型共通）'!$C$6:$L$47,10,FALSE))</f>
        <v/>
      </c>
      <c r="AW106" s="622" t="str">
        <f>IF(AW105="","",VLOOKUP(AW105,'シフト記号表（従来型・ユニット型共通）'!$C$6:$L$47,10,FALSE))</f>
        <v/>
      </c>
      <c r="AX106" s="624" t="str">
        <f>IF(AX105="","",VLOOKUP(AX105,'シフト記号表（従来型・ユニット型共通）'!$C$6:$L$47,10,FALSE))</f>
        <v/>
      </c>
      <c r="AY106" s="623" t="str">
        <f>IF(AY105="","",VLOOKUP(AY105,'シフト記号表（従来型・ユニット型共通）'!$C$6:$L$47,10,FALSE))</f>
        <v/>
      </c>
      <c r="AZ106" s="622" t="str">
        <f>IF(AZ105="","",VLOOKUP(AZ105,'シフト記号表（従来型・ユニット型共通）'!$C$6:$L$47,10,FALSE))</f>
        <v/>
      </c>
      <c r="BA106" s="622" t="str">
        <f>IF(BA105="","",VLOOKUP(BA105,'シフト記号表（従来型・ユニット型共通）'!$C$6:$L$47,10,FALSE))</f>
        <v/>
      </c>
      <c r="BB106" s="1801">
        <f>IF($BE$3="４週",SUM(W106:AX106),IF($BE$3="暦月",SUM(W106:BA106),""))</f>
        <v>0</v>
      </c>
      <c r="BC106" s="1802"/>
      <c r="BD106" s="1803">
        <f>IF($BE$3="４週",BB106/4,IF($BE$3="暦月",(BB106/($BE$8/7)),""))</f>
        <v>0</v>
      </c>
      <c r="BE106" s="1802"/>
      <c r="BF106" s="1798"/>
      <c r="BG106" s="1799"/>
      <c r="BH106" s="1799"/>
      <c r="BI106" s="1799"/>
      <c r="BJ106" s="1800"/>
    </row>
    <row r="107" spans="2:62" ht="20.25" customHeight="1">
      <c r="B107" s="1788">
        <f>B105+1</f>
        <v>46</v>
      </c>
      <c r="C107" s="1792"/>
      <c r="D107" s="1793"/>
      <c r="E107" s="633"/>
      <c r="F107" s="632"/>
      <c r="G107" s="633"/>
      <c r="H107" s="632"/>
      <c r="I107" s="1794"/>
      <c r="J107" s="1795"/>
      <c r="K107" s="1796"/>
      <c r="L107" s="1797"/>
      <c r="M107" s="1797"/>
      <c r="N107" s="1793"/>
      <c r="O107" s="1738"/>
      <c r="P107" s="1739"/>
      <c r="Q107" s="1739"/>
      <c r="R107" s="1739"/>
      <c r="S107" s="1740"/>
      <c r="T107" s="631" t="s">
        <v>1280</v>
      </c>
      <c r="V107" s="630"/>
      <c r="W107" s="615"/>
      <c r="X107" s="614"/>
      <c r="Y107" s="614"/>
      <c r="Z107" s="614"/>
      <c r="AA107" s="614"/>
      <c r="AB107" s="614"/>
      <c r="AC107" s="616"/>
      <c r="AD107" s="615"/>
      <c r="AE107" s="614"/>
      <c r="AF107" s="614"/>
      <c r="AG107" s="614"/>
      <c r="AH107" s="614"/>
      <c r="AI107" s="614"/>
      <c r="AJ107" s="616"/>
      <c r="AK107" s="615"/>
      <c r="AL107" s="614"/>
      <c r="AM107" s="614"/>
      <c r="AN107" s="614"/>
      <c r="AO107" s="614"/>
      <c r="AP107" s="614"/>
      <c r="AQ107" s="616"/>
      <c r="AR107" s="615"/>
      <c r="AS107" s="614"/>
      <c r="AT107" s="614"/>
      <c r="AU107" s="614"/>
      <c r="AV107" s="614"/>
      <c r="AW107" s="614"/>
      <c r="AX107" s="616"/>
      <c r="AY107" s="615"/>
      <c r="AZ107" s="614"/>
      <c r="BA107" s="613"/>
      <c r="BB107" s="1733"/>
      <c r="BC107" s="1734"/>
      <c r="BD107" s="1752"/>
      <c r="BE107" s="1753"/>
      <c r="BF107" s="1758"/>
      <c r="BG107" s="1759"/>
      <c r="BH107" s="1759"/>
      <c r="BI107" s="1759"/>
      <c r="BJ107" s="1760"/>
    </row>
    <row r="108" spans="2:62" ht="20.25" customHeight="1">
      <c r="B108" s="1789"/>
      <c r="C108" s="1804"/>
      <c r="D108" s="1805"/>
      <c r="E108" s="629"/>
      <c r="F108" s="628">
        <f>C107</f>
        <v>0</v>
      </c>
      <c r="G108" s="629"/>
      <c r="H108" s="628">
        <f>I107</f>
        <v>0</v>
      </c>
      <c r="I108" s="1806"/>
      <c r="J108" s="1807"/>
      <c r="K108" s="1808"/>
      <c r="L108" s="1809"/>
      <c r="M108" s="1809"/>
      <c r="N108" s="1805"/>
      <c r="O108" s="1738"/>
      <c r="P108" s="1739"/>
      <c r="Q108" s="1739"/>
      <c r="R108" s="1739"/>
      <c r="S108" s="1740"/>
      <c r="T108" s="627" t="s">
        <v>1279</v>
      </c>
      <c r="U108" s="626"/>
      <c r="V108" s="625"/>
      <c r="W108" s="623" t="str">
        <f>IF(W107="","",VLOOKUP(W107,'シフト記号表（従来型・ユニット型共通）'!$C$6:$L$47,10,FALSE))</f>
        <v/>
      </c>
      <c r="X108" s="622" t="str">
        <f>IF(X107="","",VLOOKUP(X107,'シフト記号表（従来型・ユニット型共通）'!$C$6:$L$47,10,FALSE))</f>
        <v/>
      </c>
      <c r="Y108" s="622" t="str">
        <f>IF(Y107="","",VLOOKUP(Y107,'シフト記号表（従来型・ユニット型共通）'!$C$6:$L$47,10,FALSE))</f>
        <v/>
      </c>
      <c r="Z108" s="622" t="str">
        <f>IF(Z107="","",VLOOKUP(Z107,'シフト記号表（従来型・ユニット型共通）'!$C$6:$L$47,10,FALSE))</f>
        <v/>
      </c>
      <c r="AA108" s="622" t="str">
        <f>IF(AA107="","",VLOOKUP(AA107,'シフト記号表（従来型・ユニット型共通）'!$C$6:$L$47,10,FALSE))</f>
        <v/>
      </c>
      <c r="AB108" s="622" t="str">
        <f>IF(AB107="","",VLOOKUP(AB107,'シフト記号表（従来型・ユニット型共通）'!$C$6:$L$47,10,FALSE))</f>
        <v/>
      </c>
      <c r="AC108" s="624" t="str">
        <f>IF(AC107="","",VLOOKUP(AC107,'シフト記号表（従来型・ユニット型共通）'!$C$6:$L$47,10,FALSE))</f>
        <v/>
      </c>
      <c r="AD108" s="623" t="str">
        <f>IF(AD107="","",VLOOKUP(AD107,'シフト記号表（従来型・ユニット型共通）'!$C$6:$L$47,10,FALSE))</f>
        <v/>
      </c>
      <c r="AE108" s="622" t="str">
        <f>IF(AE107="","",VLOOKUP(AE107,'シフト記号表（従来型・ユニット型共通）'!$C$6:$L$47,10,FALSE))</f>
        <v/>
      </c>
      <c r="AF108" s="622" t="str">
        <f>IF(AF107="","",VLOOKUP(AF107,'シフト記号表（従来型・ユニット型共通）'!$C$6:$L$47,10,FALSE))</f>
        <v/>
      </c>
      <c r="AG108" s="622" t="str">
        <f>IF(AG107="","",VLOOKUP(AG107,'シフト記号表（従来型・ユニット型共通）'!$C$6:$L$47,10,FALSE))</f>
        <v/>
      </c>
      <c r="AH108" s="622" t="str">
        <f>IF(AH107="","",VLOOKUP(AH107,'シフト記号表（従来型・ユニット型共通）'!$C$6:$L$47,10,FALSE))</f>
        <v/>
      </c>
      <c r="AI108" s="622" t="str">
        <f>IF(AI107="","",VLOOKUP(AI107,'シフト記号表（従来型・ユニット型共通）'!$C$6:$L$47,10,FALSE))</f>
        <v/>
      </c>
      <c r="AJ108" s="624" t="str">
        <f>IF(AJ107="","",VLOOKUP(AJ107,'シフト記号表（従来型・ユニット型共通）'!$C$6:$L$47,10,FALSE))</f>
        <v/>
      </c>
      <c r="AK108" s="623" t="str">
        <f>IF(AK107="","",VLOOKUP(AK107,'シフト記号表（従来型・ユニット型共通）'!$C$6:$L$47,10,FALSE))</f>
        <v/>
      </c>
      <c r="AL108" s="622" t="str">
        <f>IF(AL107="","",VLOOKUP(AL107,'シフト記号表（従来型・ユニット型共通）'!$C$6:$L$47,10,FALSE))</f>
        <v/>
      </c>
      <c r="AM108" s="622" t="str">
        <f>IF(AM107="","",VLOOKUP(AM107,'シフト記号表（従来型・ユニット型共通）'!$C$6:$L$47,10,FALSE))</f>
        <v/>
      </c>
      <c r="AN108" s="622" t="str">
        <f>IF(AN107="","",VLOOKUP(AN107,'シフト記号表（従来型・ユニット型共通）'!$C$6:$L$47,10,FALSE))</f>
        <v/>
      </c>
      <c r="AO108" s="622" t="str">
        <f>IF(AO107="","",VLOOKUP(AO107,'シフト記号表（従来型・ユニット型共通）'!$C$6:$L$47,10,FALSE))</f>
        <v/>
      </c>
      <c r="AP108" s="622" t="str">
        <f>IF(AP107="","",VLOOKUP(AP107,'シフト記号表（従来型・ユニット型共通）'!$C$6:$L$47,10,FALSE))</f>
        <v/>
      </c>
      <c r="AQ108" s="624" t="str">
        <f>IF(AQ107="","",VLOOKUP(AQ107,'シフト記号表（従来型・ユニット型共通）'!$C$6:$L$47,10,FALSE))</f>
        <v/>
      </c>
      <c r="AR108" s="623" t="str">
        <f>IF(AR107="","",VLOOKUP(AR107,'シフト記号表（従来型・ユニット型共通）'!$C$6:$L$47,10,FALSE))</f>
        <v/>
      </c>
      <c r="AS108" s="622" t="str">
        <f>IF(AS107="","",VLOOKUP(AS107,'シフト記号表（従来型・ユニット型共通）'!$C$6:$L$47,10,FALSE))</f>
        <v/>
      </c>
      <c r="AT108" s="622" t="str">
        <f>IF(AT107="","",VLOOKUP(AT107,'シフト記号表（従来型・ユニット型共通）'!$C$6:$L$47,10,FALSE))</f>
        <v/>
      </c>
      <c r="AU108" s="622" t="str">
        <f>IF(AU107="","",VLOOKUP(AU107,'シフト記号表（従来型・ユニット型共通）'!$C$6:$L$47,10,FALSE))</f>
        <v/>
      </c>
      <c r="AV108" s="622" t="str">
        <f>IF(AV107="","",VLOOKUP(AV107,'シフト記号表（従来型・ユニット型共通）'!$C$6:$L$47,10,FALSE))</f>
        <v/>
      </c>
      <c r="AW108" s="622" t="str">
        <f>IF(AW107="","",VLOOKUP(AW107,'シフト記号表（従来型・ユニット型共通）'!$C$6:$L$47,10,FALSE))</f>
        <v/>
      </c>
      <c r="AX108" s="624" t="str">
        <f>IF(AX107="","",VLOOKUP(AX107,'シフト記号表（従来型・ユニット型共通）'!$C$6:$L$47,10,FALSE))</f>
        <v/>
      </c>
      <c r="AY108" s="623" t="str">
        <f>IF(AY107="","",VLOOKUP(AY107,'シフト記号表（従来型・ユニット型共通）'!$C$6:$L$47,10,FALSE))</f>
        <v/>
      </c>
      <c r="AZ108" s="622" t="str">
        <f>IF(AZ107="","",VLOOKUP(AZ107,'シフト記号表（従来型・ユニット型共通）'!$C$6:$L$47,10,FALSE))</f>
        <v/>
      </c>
      <c r="BA108" s="622" t="str">
        <f>IF(BA107="","",VLOOKUP(BA107,'シフト記号表（従来型・ユニット型共通）'!$C$6:$L$47,10,FALSE))</f>
        <v/>
      </c>
      <c r="BB108" s="1801">
        <f>IF($BE$3="４週",SUM(W108:AX108),IF($BE$3="暦月",SUM(W108:BA108),""))</f>
        <v>0</v>
      </c>
      <c r="BC108" s="1802"/>
      <c r="BD108" s="1803">
        <f>IF($BE$3="４週",BB108/4,IF($BE$3="暦月",(BB108/($BE$8/7)),""))</f>
        <v>0</v>
      </c>
      <c r="BE108" s="1802"/>
      <c r="BF108" s="1798"/>
      <c r="BG108" s="1799"/>
      <c r="BH108" s="1799"/>
      <c r="BI108" s="1799"/>
      <c r="BJ108" s="1800"/>
    </row>
    <row r="109" spans="2:62" ht="20.25" customHeight="1">
      <c r="B109" s="1788">
        <f>B107+1</f>
        <v>47</v>
      </c>
      <c r="C109" s="1792"/>
      <c r="D109" s="1793"/>
      <c r="E109" s="633"/>
      <c r="F109" s="632"/>
      <c r="G109" s="633"/>
      <c r="H109" s="632"/>
      <c r="I109" s="1794"/>
      <c r="J109" s="1795"/>
      <c r="K109" s="1796"/>
      <c r="L109" s="1797"/>
      <c r="M109" s="1797"/>
      <c r="N109" s="1793"/>
      <c r="O109" s="1738"/>
      <c r="P109" s="1739"/>
      <c r="Q109" s="1739"/>
      <c r="R109" s="1739"/>
      <c r="S109" s="1740"/>
      <c r="T109" s="631" t="s">
        <v>1280</v>
      </c>
      <c r="V109" s="630"/>
      <c r="W109" s="615"/>
      <c r="X109" s="614"/>
      <c r="Y109" s="614"/>
      <c r="Z109" s="614"/>
      <c r="AA109" s="614"/>
      <c r="AB109" s="614"/>
      <c r="AC109" s="616"/>
      <c r="AD109" s="615"/>
      <c r="AE109" s="614"/>
      <c r="AF109" s="614"/>
      <c r="AG109" s="614"/>
      <c r="AH109" s="614"/>
      <c r="AI109" s="614"/>
      <c r="AJ109" s="616"/>
      <c r="AK109" s="615"/>
      <c r="AL109" s="614"/>
      <c r="AM109" s="614"/>
      <c r="AN109" s="614"/>
      <c r="AO109" s="614"/>
      <c r="AP109" s="614"/>
      <c r="AQ109" s="616"/>
      <c r="AR109" s="615"/>
      <c r="AS109" s="614"/>
      <c r="AT109" s="614"/>
      <c r="AU109" s="614"/>
      <c r="AV109" s="614"/>
      <c r="AW109" s="614"/>
      <c r="AX109" s="616"/>
      <c r="AY109" s="615"/>
      <c r="AZ109" s="614"/>
      <c r="BA109" s="613"/>
      <c r="BB109" s="1733"/>
      <c r="BC109" s="1734"/>
      <c r="BD109" s="1752"/>
      <c r="BE109" s="1753"/>
      <c r="BF109" s="1758"/>
      <c r="BG109" s="1759"/>
      <c r="BH109" s="1759"/>
      <c r="BI109" s="1759"/>
      <c r="BJ109" s="1760"/>
    </row>
    <row r="110" spans="2:62" ht="20.25" customHeight="1">
      <c r="B110" s="1789"/>
      <c r="C110" s="1804"/>
      <c r="D110" s="1805"/>
      <c r="E110" s="629"/>
      <c r="F110" s="628">
        <f>C109</f>
        <v>0</v>
      </c>
      <c r="G110" s="629"/>
      <c r="H110" s="628">
        <f>I109</f>
        <v>0</v>
      </c>
      <c r="I110" s="1806"/>
      <c r="J110" s="1807"/>
      <c r="K110" s="1808"/>
      <c r="L110" s="1809"/>
      <c r="M110" s="1809"/>
      <c r="N110" s="1805"/>
      <c r="O110" s="1738"/>
      <c r="P110" s="1739"/>
      <c r="Q110" s="1739"/>
      <c r="R110" s="1739"/>
      <c r="S110" s="1740"/>
      <c r="T110" s="627" t="s">
        <v>1279</v>
      </c>
      <c r="U110" s="626"/>
      <c r="V110" s="625"/>
      <c r="W110" s="623" t="str">
        <f>IF(W109="","",VLOOKUP(W109,'シフト記号表（従来型・ユニット型共通）'!$C$6:$L$47,10,FALSE))</f>
        <v/>
      </c>
      <c r="X110" s="622" t="str">
        <f>IF(X109="","",VLOOKUP(X109,'シフト記号表（従来型・ユニット型共通）'!$C$6:$L$47,10,FALSE))</f>
        <v/>
      </c>
      <c r="Y110" s="622" t="str">
        <f>IF(Y109="","",VLOOKUP(Y109,'シフト記号表（従来型・ユニット型共通）'!$C$6:$L$47,10,FALSE))</f>
        <v/>
      </c>
      <c r="Z110" s="622" t="str">
        <f>IF(Z109="","",VLOOKUP(Z109,'シフト記号表（従来型・ユニット型共通）'!$C$6:$L$47,10,FALSE))</f>
        <v/>
      </c>
      <c r="AA110" s="622" t="str">
        <f>IF(AA109="","",VLOOKUP(AA109,'シフト記号表（従来型・ユニット型共通）'!$C$6:$L$47,10,FALSE))</f>
        <v/>
      </c>
      <c r="AB110" s="622" t="str">
        <f>IF(AB109="","",VLOOKUP(AB109,'シフト記号表（従来型・ユニット型共通）'!$C$6:$L$47,10,FALSE))</f>
        <v/>
      </c>
      <c r="AC110" s="624" t="str">
        <f>IF(AC109="","",VLOOKUP(AC109,'シフト記号表（従来型・ユニット型共通）'!$C$6:$L$47,10,FALSE))</f>
        <v/>
      </c>
      <c r="AD110" s="623" t="str">
        <f>IF(AD109="","",VLOOKUP(AD109,'シフト記号表（従来型・ユニット型共通）'!$C$6:$L$47,10,FALSE))</f>
        <v/>
      </c>
      <c r="AE110" s="622" t="str">
        <f>IF(AE109="","",VLOOKUP(AE109,'シフト記号表（従来型・ユニット型共通）'!$C$6:$L$47,10,FALSE))</f>
        <v/>
      </c>
      <c r="AF110" s="622" t="str">
        <f>IF(AF109="","",VLOOKUP(AF109,'シフト記号表（従来型・ユニット型共通）'!$C$6:$L$47,10,FALSE))</f>
        <v/>
      </c>
      <c r="AG110" s="622" t="str">
        <f>IF(AG109="","",VLOOKUP(AG109,'シフト記号表（従来型・ユニット型共通）'!$C$6:$L$47,10,FALSE))</f>
        <v/>
      </c>
      <c r="AH110" s="622" t="str">
        <f>IF(AH109="","",VLOOKUP(AH109,'シフト記号表（従来型・ユニット型共通）'!$C$6:$L$47,10,FALSE))</f>
        <v/>
      </c>
      <c r="AI110" s="622" t="str">
        <f>IF(AI109="","",VLOOKUP(AI109,'シフト記号表（従来型・ユニット型共通）'!$C$6:$L$47,10,FALSE))</f>
        <v/>
      </c>
      <c r="AJ110" s="624" t="str">
        <f>IF(AJ109="","",VLOOKUP(AJ109,'シフト記号表（従来型・ユニット型共通）'!$C$6:$L$47,10,FALSE))</f>
        <v/>
      </c>
      <c r="AK110" s="623" t="str">
        <f>IF(AK109="","",VLOOKUP(AK109,'シフト記号表（従来型・ユニット型共通）'!$C$6:$L$47,10,FALSE))</f>
        <v/>
      </c>
      <c r="AL110" s="622" t="str">
        <f>IF(AL109="","",VLOOKUP(AL109,'シフト記号表（従来型・ユニット型共通）'!$C$6:$L$47,10,FALSE))</f>
        <v/>
      </c>
      <c r="AM110" s="622" t="str">
        <f>IF(AM109="","",VLOOKUP(AM109,'シフト記号表（従来型・ユニット型共通）'!$C$6:$L$47,10,FALSE))</f>
        <v/>
      </c>
      <c r="AN110" s="622" t="str">
        <f>IF(AN109="","",VLOOKUP(AN109,'シフト記号表（従来型・ユニット型共通）'!$C$6:$L$47,10,FALSE))</f>
        <v/>
      </c>
      <c r="AO110" s="622" t="str">
        <f>IF(AO109="","",VLOOKUP(AO109,'シフト記号表（従来型・ユニット型共通）'!$C$6:$L$47,10,FALSE))</f>
        <v/>
      </c>
      <c r="AP110" s="622" t="str">
        <f>IF(AP109="","",VLOOKUP(AP109,'シフト記号表（従来型・ユニット型共通）'!$C$6:$L$47,10,FALSE))</f>
        <v/>
      </c>
      <c r="AQ110" s="624" t="str">
        <f>IF(AQ109="","",VLOOKUP(AQ109,'シフト記号表（従来型・ユニット型共通）'!$C$6:$L$47,10,FALSE))</f>
        <v/>
      </c>
      <c r="AR110" s="623" t="str">
        <f>IF(AR109="","",VLOOKUP(AR109,'シフト記号表（従来型・ユニット型共通）'!$C$6:$L$47,10,FALSE))</f>
        <v/>
      </c>
      <c r="AS110" s="622" t="str">
        <f>IF(AS109="","",VLOOKUP(AS109,'シフト記号表（従来型・ユニット型共通）'!$C$6:$L$47,10,FALSE))</f>
        <v/>
      </c>
      <c r="AT110" s="622" t="str">
        <f>IF(AT109="","",VLOOKUP(AT109,'シフト記号表（従来型・ユニット型共通）'!$C$6:$L$47,10,FALSE))</f>
        <v/>
      </c>
      <c r="AU110" s="622" t="str">
        <f>IF(AU109="","",VLOOKUP(AU109,'シフト記号表（従来型・ユニット型共通）'!$C$6:$L$47,10,FALSE))</f>
        <v/>
      </c>
      <c r="AV110" s="622" t="str">
        <f>IF(AV109="","",VLOOKUP(AV109,'シフト記号表（従来型・ユニット型共通）'!$C$6:$L$47,10,FALSE))</f>
        <v/>
      </c>
      <c r="AW110" s="622" t="str">
        <f>IF(AW109="","",VLOOKUP(AW109,'シフト記号表（従来型・ユニット型共通）'!$C$6:$L$47,10,FALSE))</f>
        <v/>
      </c>
      <c r="AX110" s="624" t="str">
        <f>IF(AX109="","",VLOOKUP(AX109,'シフト記号表（従来型・ユニット型共通）'!$C$6:$L$47,10,FALSE))</f>
        <v/>
      </c>
      <c r="AY110" s="623" t="str">
        <f>IF(AY109="","",VLOOKUP(AY109,'シフト記号表（従来型・ユニット型共通）'!$C$6:$L$47,10,FALSE))</f>
        <v/>
      </c>
      <c r="AZ110" s="622" t="str">
        <f>IF(AZ109="","",VLOOKUP(AZ109,'シフト記号表（従来型・ユニット型共通）'!$C$6:$L$47,10,FALSE))</f>
        <v/>
      </c>
      <c r="BA110" s="622" t="str">
        <f>IF(BA109="","",VLOOKUP(BA109,'シフト記号表（従来型・ユニット型共通）'!$C$6:$L$47,10,FALSE))</f>
        <v/>
      </c>
      <c r="BB110" s="1801">
        <f>IF($BE$3="４週",SUM(W110:AX110),IF($BE$3="暦月",SUM(W110:BA110),""))</f>
        <v>0</v>
      </c>
      <c r="BC110" s="1802"/>
      <c r="BD110" s="1803">
        <f>IF($BE$3="４週",BB110/4,IF($BE$3="暦月",(BB110/($BE$8/7)),""))</f>
        <v>0</v>
      </c>
      <c r="BE110" s="1802"/>
      <c r="BF110" s="1798"/>
      <c r="BG110" s="1799"/>
      <c r="BH110" s="1799"/>
      <c r="BI110" s="1799"/>
      <c r="BJ110" s="1800"/>
    </row>
    <row r="111" spans="2:62" ht="20.25" customHeight="1">
      <c r="B111" s="1788">
        <f>B109+1</f>
        <v>48</v>
      </c>
      <c r="C111" s="1792"/>
      <c r="D111" s="1793"/>
      <c r="E111" s="633"/>
      <c r="F111" s="632"/>
      <c r="G111" s="633"/>
      <c r="H111" s="632"/>
      <c r="I111" s="1794"/>
      <c r="J111" s="1795"/>
      <c r="K111" s="1796"/>
      <c r="L111" s="1797"/>
      <c r="M111" s="1797"/>
      <c r="N111" s="1793"/>
      <c r="O111" s="1738"/>
      <c r="P111" s="1739"/>
      <c r="Q111" s="1739"/>
      <c r="R111" s="1739"/>
      <c r="S111" s="1740"/>
      <c r="T111" s="631" t="s">
        <v>1280</v>
      </c>
      <c r="V111" s="630"/>
      <c r="W111" s="615"/>
      <c r="X111" s="614"/>
      <c r="Y111" s="614"/>
      <c r="Z111" s="614"/>
      <c r="AA111" s="614"/>
      <c r="AB111" s="614"/>
      <c r="AC111" s="616"/>
      <c r="AD111" s="615"/>
      <c r="AE111" s="614"/>
      <c r="AF111" s="614"/>
      <c r="AG111" s="614"/>
      <c r="AH111" s="614"/>
      <c r="AI111" s="614"/>
      <c r="AJ111" s="616"/>
      <c r="AK111" s="615"/>
      <c r="AL111" s="614"/>
      <c r="AM111" s="614"/>
      <c r="AN111" s="614"/>
      <c r="AO111" s="614"/>
      <c r="AP111" s="614"/>
      <c r="AQ111" s="616"/>
      <c r="AR111" s="615"/>
      <c r="AS111" s="614"/>
      <c r="AT111" s="614"/>
      <c r="AU111" s="614"/>
      <c r="AV111" s="614"/>
      <c r="AW111" s="614"/>
      <c r="AX111" s="616"/>
      <c r="AY111" s="615"/>
      <c r="AZ111" s="614"/>
      <c r="BA111" s="613"/>
      <c r="BB111" s="1733"/>
      <c r="BC111" s="1734"/>
      <c r="BD111" s="1752"/>
      <c r="BE111" s="1753"/>
      <c r="BF111" s="1758"/>
      <c r="BG111" s="1759"/>
      <c r="BH111" s="1759"/>
      <c r="BI111" s="1759"/>
      <c r="BJ111" s="1760"/>
    </row>
    <row r="112" spans="2:62" ht="20.25" customHeight="1">
      <c r="B112" s="1789"/>
      <c r="C112" s="1804"/>
      <c r="D112" s="1805"/>
      <c r="E112" s="629"/>
      <c r="F112" s="628">
        <f>C111</f>
        <v>0</v>
      </c>
      <c r="G112" s="629"/>
      <c r="H112" s="628">
        <f>I111</f>
        <v>0</v>
      </c>
      <c r="I112" s="1806"/>
      <c r="J112" s="1807"/>
      <c r="K112" s="1808"/>
      <c r="L112" s="1809"/>
      <c r="M112" s="1809"/>
      <c r="N112" s="1805"/>
      <c r="O112" s="1738"/>
      <c r="P112" s="1739"/>
      <c r="Q112" s="1739"/>
      <c r="R112" s="1739"/>
      <c r="S112" s="1740"/>
      <c r="T112" s="627" t="s">
        <v>1279</v>
      </c>
      <c r="U112" s="626"/>
      <c r="V112" s="625"/>
      <c r="W112" s="623" t="str">
        <f>IF(W111="","",VLOOKUP(W111,'シフト記号表（従来型・ユニット型共通）'!$C$6:$L$47,10,FALSE))</f>
        <v/>
      </c>
      <c r="X112" s="622" t="str">
        <f>IF(X111="","",VLOOKUP(X111,'シフト記号表（従来型・ユニット型共通）'!$C$6:$L$47,10,FALSE))</f>
        <v/>
      </c>
      <c r="Y112" s="622" t="str">
        <f>IF(Y111="","",VLOOKUP(Y111,'シフト記号表（従来型・ユニット型共通）'!$C$6:$L$47,10,FALSE))</f>
        <v/>
      </c>
      <c r="Z112" s="622" t="str">
        <f>IF(Z111="","",VLOOKUP(Z111,'シフト記号表（従来型・ユニット型共通）'!$C$6:$L$47,10,FALSE))</f>
        <v/>
      </c>
      <c r="AA112" s="622" t="str">
        <f>IF(AA111="","",VLOOKUP(AA111,'シフト記号表（従来型・ユニット型共通）'!$C$6:$L$47,10,FALSE))</f>
        <v/>
      </c>
      <c r="AB112" s="622" t="str">
        <f>IF(AB111="","",VLOOKUP(AB111,'シフト記号表（従来型・ユニット型共通）'!$C$6:$L$47,10,FALSE))</f>
        <v/>
      </c>
      <c r="AC112" s="624" t="str">
        <f>IF(AC111="","",VLOOKUP(AC111,'シフト記号表（従来型・ユニット型共通）'!$C$6:$L$47,10,FALSE))</f>
        <v/>
      </c>
      <c r="AD112" s="623" t="str">
        <f>IF(AD111="","",VLOOKUP(AD111,'シフト記号表（従来型・ユニット型共通）'!$C$6:$L$47,10,FALSE))</f>
        <v/>
      </c>
      <c r="AE112" s="622" t="str">
        <f>IF(AE111="","",VLOOKUP(AE111,'シフト記号表（従来型・ユニット型共通）'!$C$6:$L$47,10,FALSE))</f>
        <v/>
      </c>
      <c r="AF112" s="622" t="str">
        <f>IF(AF111="","",VLOOKUP(AF111,'シフト記号表（従来型・ユニット型共通）'!$C$6:$L$47,10,FALSE))</f>
        <v/>
      </c>
      <c r="AG112" s="622" t="str">
        <f>IF(AG111="","",VLOOKUP(AG111,'シフト記号表（従来型・ユニット型共通）'!$C$6:$L$47,10,FALSE))</f>
        <v/>
      </c>
      <c r="AH112" s="622" t="str">
        <f>IF(AH111="","",VLOOKUP(AH111,'シフト記号表（従来型・ユニット型共通）'!$C$6:$L$47,10,FALSE))</f>
        <v/>
      </c>
      <c r="AI112" s="622" t="str">
        <f>IF(AI111="","",VLOOKUP(AI111,'シフト記号表（従来型・ユニット型共通）'!$C$6:$L$47,10,FALSE))</f>
        <v/>
      </c>
      <c r="AJ112" s="624" t="str">
        <f>IF(AJ111="","",VLOOKUP(AJ111,'シフト記号表（従来型・ユニット型共通）'!$C$6:$L$47,10,FALSE))</f>
        <v/>
      </c>
      <c r="AK112" s="623" t="str">
        <f>IF(AK111="","",VLOOKUP(AK111,'シフト記号表（従来型・ユニット型共通）'!$C$6:$L$47,10,FALSE))</f>
        <v/>
      </c>
      <c r="AL112" s="622" t="str">
        <f>IF(AL111="","",VLOOKUP(AL111,'シフト記号表（従来型・ユニット型共通）'!$C$6:$L$47,10,FALSE))</f>
        <v/>
      </c>
      <c r="AM112" s="622" t="str">
        <f>IF(AM111="","",VLOOKUP(AM111,'シフト記号表（従来型・ユニット型共通）'!$C$6:$L$47,10,FALSE))</f>
        <v/>
      </c>
      <c r="AN112" s="622" t="str">
        <f>IF(AN111="","",VLOOKUP(AN111,'シフト記号表（従来型・ユニット型共通）'!$C$6:$L$47,10,FALSE))</f>
        <v/>
      </c>
      <c r="AO112" s="622" t="str">
        <f>IF(AO111="","",VLOOKUP(AO111,'シフト記号表（従来型・ユニット型共通）'!$C$6:$L$47,10,FALSE))</f>
        <v/>
      </c>
      <c r="AP112" s="622" t="str">
        <f>IF(AP111="","",VLOOKUP(AP111,'シフト記号表（従来型・ユニット型共通）'!$C$6:$L$47,10,FALSE))</f>
        <v/>
      </c>
      <c r="AQ112" s="624" t="str">
        <f>IF(AQ111="","",VLOOKUP(AQ111,'シフト記号表（従来型・ユニット型共通）'!$C$6:$L$47,10,FALSE))</f>
        <v/>
      </c>
      <c r="AR112" s="623" t="str">
        <f>IF(AR111="","",VLOOKUP(AR111,'シフト記号表（従来型・ユニット型共通）'!$C$6:$L$47,10,FALSE))</f>
        <v/>
      </c>
      <c r="AS112" s="622" t="str">
        <f>IF(AS111="","",VLOOKUP(AS111,'シフト記号表（従来型・ユニット型共通）'!$C$6:$L$47,10,FALSE))</f>
        <v/>
      </c>
      <c r="AT112" s="622" t="str">
        <f>IF(AT111="","",VLOOKUP(AT111,'シフト記号表（従来型・ユニット型共通）'!$C$6:$L$47,10,FALSE))</f>
        <v/>
      </c>
      <c r="AU112" s="622" t="str">
        <f>IF(AU111="","",VLOOKUP(AU111,'シフト記号表（従来型・ユニット型共通）'!$C$6:$L$47,10,FALSE))</f>
        <v/>
      </c>
      <c r="AV112" s="622" t="str">
        <f>IF(AV111="","",VLOOKUP(AV111,'シフト記号表（従来型・ユニット型共通）'!$C$6:$L$47,10,FALSE))</f>
        <v/>
      </c>
      <c r="AW112" s="622" t="str">
        <f>IF(AW111="","",VLOOKUP(AW111,'シフト記号表（従来型・ユニット型共通）'!$C$6:$L$47,10,FALSE))</f>
        <v/>
      </c>
      <c r="AX112" s="624" t="str">
        <f>IF(AX111="","",VLOOKUP(AX111,'シフト記号表（従来型・ユニット型共通）'!$C$6:$L$47,10,FALSE))</f>
        <v/>
      </c>
      <c r="AY112" s="623" t="str">
        <f>IF(AY111="","",VLOOKUP(AY111,'シフト記号表（従来型・ユニット型共通）'!$C$6:$L$47,10,FALSE))</f>
        <v/>
      </c>
      <c r="AZ112" s="622" t="str">
        <f>IF(AZ111="","",VLOOKUP(AZ111,'シフト記号表（従来型・ユニット型共通）'!$C$6:$L$47,10,FALSE))</f>
        <v/>
      </c>
      <c r="BA112" s="622" t="str">
        <f>IF(BA111="","",VLOOKUP(BA111,'シフト記号表（従来型・ユニット型共通）'!$C$6:$L$47,10,FALSE))</f>
        <v/>
      </c>
      <c r="BB112" s="1801">
        <f>IF($BE$3="４週",SUM(W112:AX112),IF($BE$3="暦月",SUM(W112:BA112),""))</f>
        <v>0</v>
      </c>
      <c r="BC112" s="1802"/>
      <c r="BD112" s="1803">
        <f>IF($BE$3="４週",BB112/4,IF($BE$3="暦月",(BB112/($BE$8/7)),""))</f>
        <v>0</v>
      </c>
      <c r="BE112" s="1802"/>
      <c r="BF112" s="1798"/>
      <c r="BG112" s="1799"/>
      <c r="BH112" s="1799"/>
      <c r="BI112" s="1799"/>
      <c r="BJ112" s="1800"/>
    </row>
    <row r="113" spans="2:62" ht="20.25" customHeight="1">
      <c r="B113" s="1788">
        <f>B111+1</f>
        <v>49</v>
      </c>
      <c r="C113" s="1792"/>
      <c r="D113" s="1793"/>
      <c r="E113" s="633"/>
      <c r="F113" s="632"/>
      <c r="G113" s="633"/>
      <c r="H113" s="632"/>
      <c r="I113" s="1794"/>
      <c r="J113" s="1795"/>
      <c r="K113" s="1796"/>
      <c r="L113" s="1797"/>
      <c r="M113" s="1797"/>
      <c r="N113" s="1793"/>
      <c r="O113" s="1738"/>
      <c r="P113" s="1739"/>
      <c r="Q113" s="1739"/>
      <c r="R113" s="1739"/>
      <c r="S113" s="1740"/>
      <c r="T113" s="631" t="s">
        <v>1280</v>
      </c>
      <c r="V113" s="630"/>
      <c r="W113" s="615"/>
      <c r="X113" s="614"/>
      <c r="Y113" s="614"/>
      <c r="Z113" s="614"/>
      <c r="AA113" s="614"/>
      <c r="AB113" s="614"/>
      <c r="AC113" s="616"/>
      <c r="AD113" s="615"/>
      <c r="AE113" s="614"/>
      <c r="AF113" s="614"/>
      <c r="AG113" s="614"/>
      <c r="AH113" s="614"/>
      <c r="AI113" s="614"/>
      <c r="AJ113" s="616"/>
      <c r="AK113" s="615"/>
      <c r="AL113" s="614"/>
      <c r="AM113" s="614"/>
      <c r="AN113" s="614"/>
      <c r="AO113" s="614"/>
      <c r="AP113" s="614"/>
      <c r="AQ113" s="616"/>
      <c r="AR113" s="615"/>
      <c r="AS113" s="614"/>
      <c r="AT113" s="614"/>
      <c r="AU113" s="614"/>
      <c r="AV113" s="614"/>
      <c r="AW113" s="614"/>
      <c r="AX113" s="616"/>
      <c r="AY113" s="615"/>
      <c r="AZ113" s="614"/>
      <c r="BA113" s="613"/>
      <c r="BB113" s="1733"/>
      <c r="BC113" s="1734"/>
      <c r="BD113" s="1752"/>
      <c r="BE113" s="1753"/>
      <c r="BF113" s="1758"/>
      <c r="BG113" s="1759"/>
      <c r="BH113" s="1759"/>
      <c r="BI113" s="1759"/>
      <c r="BJ113" s="1760"/>
    </row>
    <row r="114" spans="2:62" ht="20.25" customHeight="1">
      <c r="B114" s="1789"/>
      <c r="C114" s="1804"/>
      <c r="D114" s="1805"/>
      <c r="E114" s="629"/>
      <c r="F114" s="628">
        <f>C113</f>
        <v>0</v>
      </c>
      <c r="G114" s="629"/>
      <c r="H114" s="628">
        <f>I113</f>
        <v>0</v>
      </c>
      <c r="I114" s="1806"/>
      <c r="J114" s="1807"/>
      <c r="K114" s="1808"/>
      <c r="L114" s="1809"/>
      <c r="M114" s="1809"/>
      <c r="N114" s="1805"/>
      <c r="O114" s="1738"/>
      <c r="P114" s="1739"/>
      <c r="Q114" s="1739"/>
      <c r="R114" s="1739"/>
      <c r="S114" s="1740"/>
      <c r="T114" s="627" t="s">
        <v>1279</v>
      </c>
      <c r="U114" s="626"/>
      <c r="V114" s="625"/>
      <c r="W114" s="623" t="str">
        <f>IF(W113="","",VLOOKUP(W113,'シフト記号表（従来型・ユニット型共通）'!$C$6:$L$47,10,FALSE))</f>
        <v/>
      </c>
      <c r="X114" s="622" t="str">
        <f>IF(X113="","",VLOOKUP(X113,'シフト記号表（従来型・ユニット型共通）'!$C$6:$L$47,10,FALSE))</f>
        <v/>
      </c>
      <c r="Y114" s="622" t="str">
        <f>IF(Y113="","",VLOOKUP(Y113,'シフト記号表（従来型・ユニット型共通）'!$C$6:$L$47,10,FALSE))</f>
        <v/>
      </c>
      <c r="Z114" s="622" t="str">
        <f>IF(Z113="","",VLOOKUP(Z113,'シフト記号表（従来型・ユニット型共通）'!$C$6:$L$47,10,FALSE))</f>
        <v/>
      </c>
      <c r="AA114" s="622" t="str">
        <f>IF(AA113="","",VLOOKUP(AA113,'シフト記号表（従来型・ユニット型共通）'!$C$6:$L$47,10,FALSE))</f>
        <v/>
      </c>
      <c r="AB114" s="622" t="str">
        <f>IF(AB113="","",VLOOKUP(AB113,'シフト記号表（従来型・ユニット型共通）'!$C$6:$L$47,10,FALSE))</f>
        <v/>
      </c>
      <c r="AC114" s="624" t="str">
        <f>IF(AC113="","",VLOOKUP(AC113,'シフト記号表（従来型・ユニット型共通）'!$C$6:$L$47,10,FALSE))</f>
        <v/>
      </c>
      <c r="AD114" s="623" t="str">
        <f>IF(AD113="","",VLOOKUP(AD113,'シフト記号表（従来型・ユニット型共通）'!$C$6:$L$47,10,FALSE))</f>
        <v/>
      </c>
      <c r="AE114" s="622" t="str">
        <f>IF(AE113="","",VLOOKUP(AE113,'シフト記号表（従来型・ユニット型共通）'!$C$6:$L$47,10,FALSE))</f>
        <v/>
      </c>
      <c r="AF114" s="622" t="str">
        <f>IF(AF113="","",VLOOKUP(AF113,'シフト記号表（従来型・ユニット型共通）'!$C$6:$L$47,10,FALSE))</f>
        <v/>
      </c>
      <c r="AG114" s="622" t="str">
        <f>IF(AG113="","",VLOOKUP(AG113,'シフト記号表（従来型・ユニット型共通）'!$C$6:$L$47,10,FALSE))</f>
        <v/>
      </c>
      <c r="AH114" s="622" t="str">
        <f>IF(AH113="","",VLOOKUP(AH113,'シフト記号表（従来型・ユニット型共通）'!$C$6:$L$47,10,FALSE))</f>
        <v/>
      </c>
      <c r="AI114" s="622" t="str">
        <f>IF(AI113="","",VLOOKUP(AI113,'シフト記号表（従来型・ユニット型共通）'!$C$6:$L$47,10,FALSE))</f>
        <v/>
      </c>
      <c r="AJ114" s="624" t="str">
        <f>IF(AJ113="","",VLOOKUP(AJ113,'シフト記号表（従来型・ユニット型共通）'!$C$6:$L$47,10,FALSE))</f>
        <v/>
      </c>
      <c r="AK114" s="623" t="str">
        <f>IF(AK113="","",VLOOKUP(AK113,'シフト記号表（従来型・ユニット型共通）'!$C$6:$L$47,10,FALSE))</f>
        <v/>
      </c>
      <c r="AL114" s="622" t="str">
        <f>IF(AL113="","",VLOOKUP(AL113,'シフト記号表（従来型・ユニット型共通）'!$C$6:$L$47,10,FALSE))</f>
        <v/>
      </c>
      <c r="AM114" s="622" t="str">
        <f>IF(AM113="","",VLOOKUP(AM113,'シフト記号表（従来型・ユニット型共通）'!$C$6:$L$47,10,FALSE))</f>
        <v/>
      </c>
      <c r="AN114" s="622" t="str">
        <f>IF(AN113="","",VLOOKUP(AN113,'シフト記号表（従来型・ユニット型共通）'!$C$6:$L$47,10,FALSE))</f>
        <v/>
      </c>
      <c r="AO114" s="622" t="str">
        <f>IF(AO113="","",VLOOKUP(AO113,'シフト記号表（従来型・ユニット型共通）'!$C$6:$L$47,10,FALSE))</f>
        <v/>
      </c>
      <c r="AP114" s="622" t="str">
        <f>IF(AP113="","",VLOOKUP(AP113,'シフト記号表（従来型・ユニット型共通）'!$C$6:$L$47,10,FALSE))</f>
        <v/>
      </c>
      <c r="AQ114" s="624" t="str">
        <f>IF(AQ113="","",VLOOKUP(AQ113,'シフト記号表（従来型・ユニット型共通）'!$C$6:$L$47,10,FALSE))</f>
        <v/>
      </c>
      <c r="AR114" s="623" t="str">
        <f>IF(AR113="","",VLOOKUP(AR113,'シフト記号表（従来型・ユニット型共通）'!$C$6:$L$47,10,FALSE))</f>
        <v/>
      </c>
      <c r="AS114" s="622" t="str">
        <f>IF(AS113="","",VLOOKUP(AS113,'シフト記号表（従来型・ユニット型共通）'!$C$6:$L$47,10,FALSE))</f>
        <v/>
      </c>
      <c r="AT114" s="622" t="str">
        <f>IF(AT113="","",VLOOKUP(AT113,'シフト記号表（従来型・ユニット型共通）'!$C$6:$L$47,10,FALSE))</f>
        <v/>
      </c>
      <c r="AU114" s="622" t="str">
        <f>IF(AU113="","",VLOOKUP(AU113,'シフト記号表（従来型・ユニット型共通）'!$C$6:$L$47,10,FALSE))</f>
        <v/>
      </c>
      <c r="AV114" s="622" t="str">
        <f>IF(AV113="","",VLOOKUP(AV113,'シフト記号表（従来型・ユニット型共通）'!$C$6:$L$47,10,FALSE))</f>
        <v/>
      </c>
      <c r="AW114" s="622" t="str">
        <f>IF(AW113="","",VLOOKUP(AW113,'シフト記号表（従来型・ユニット型共通）'!$C$6:$L$47,10,FALSE))</f>
        <v/>
      </c>
      <c r="AX114" s="624" t="str">
        <f>IF(AX113="","",VLOOKUP(AX113,'シフト記号表（従来型・ユニット型共通）'!$C$6:$L$47,10,FALSE))</f>
        <v/>
      </c>
      <c r="AY114" s="623" t="str">
        <f>IF(AY113="","",VLOOKUP(AY113,'シフト記号表（従来型・ユニット型共通）'!$C$6:$L$47,10,FALSE))</f>
        <v/>
      </c>
      <c r="AZ114" s="622" t="str">
        <f>IF(AZ113="","",VLOOKUP(AZ113,'シフト記号表（従来型・ユニット型共通）'!$C$6:$L$47,10,FALSE))</f>
        <v/>
      </c>
      <c r="BA114" s="622" t="str">
        <f>IF(BA113="","",VLOOKUP(BA113,'シフト記号表（従来型・ユニット型共通）'!$C$6:$L$47,10,FALSE))</f>
        <v/>
      </c>
      <c r="BB114" s="1801">
        <f>IF($BE$3="４週",SUM(W114:AX114),IF($BE$3="暦月",SUM(W114:BA114),""))</f>
        <v>0</v>
      </c>
      <c r="BC114" s="1802"/>
      <c r="BD114" s="1803">
        <f>IF($BE$3="４週",BB114/4,IF($BE$3="暦月",(BB114/($BE$8/7)),""))</f>
        <v>0</v>
      </c>
      <c r="BE114" s="1802"/>
      <c r="BF114" s="1798"/>
      <c r="BG114" s="1799"/>
      <c r="BH114" s="1799"/>
      <c r="BI114" s="1799"/>
      <c r="BJ114" s="1800"/>
    </row>
    <row r="115" spans="2:62" ht="20.25" customHeight="1">
      <c r="B115" s="1788">
        <f>B113+1</f>
        <v>50</v>
      </c>
      <c r="C115" s="1792"/>
      <c r="D115" s="1793"/>
      <c r="E115" s="633"/>
      <c r="F115" s="632"/>
      <c r="G115" s="633"/>
      <c r="H115" s="632"/>
      <c r="I115" s="1794"/>
      <c r="J115" s="1795"/>
      <c r="K115" s="1796"/>
      <c r="L115" s="1797"/>
      <c r="M115" s="1797"/>
      <c r="N115" s="1793"/>
      <c r="O115" s="1738"/>
      <c r="P115" s="1739"/>
      <c r="Q115" s="1739"/>
      <c r="R115" s="1739"/>
      <c r="S115" s="1740"/>
      <c r="T115" s="631" t="s">
        <v>1280</v>
      </c>
      <c r="V115" s="630"/>
      <c r="W115" s="615"/>
      <c r="X115" s="614"/>
      <c r="Y115" s="614"/>
      <c r="Z115" s="614"/>
      <c r="AA115" s="614"/>
      <c r="AB115" s="614"/>
      <c r="AC115" s="616"/>
      <c r="AD115" s="615"/>
      <c r="AE115" s="614"/>
      <c r="AF115" s="614"/>
      <c r="AG115" s="614"/>
      <c r="AH115" s="614"/>
      <c r="AI115" s="614"/>
      <c r="AJ115" s="616"/>
      <c r="AK115" s="615"/>
      <c r="AL115" s="614"/>
      <c r="AM115" s="614"/>
      <c r="AN115" s="614"/>
      <c r="AO115" s="614"/>
      <c r="AP115" s="614"/>
      <c r="AQ115" s="616"/>
      <c r="AR115" s="615"/>
      <c r="AS115" s="614"/>
      <c r="AT115" s="614"/>
      <c r="AU115" s="614"/>
      <c r="AV115" s="614"/>
      <c r="AW115" s="614"/>
      <c r="AX115" s="616"/>
      <c r="AY115" s="615"/>
      <c r="AZ115" s="614"/>
      <c r="BA115" s="613"/>
      <c r="BB115" s="1733"/>
      <c r="BC115" s="1734"/>
      <c r="BD115" s="1752"/>
      <c r="BE115" s="1753"/>
      <c r="BF115" s="1758"/>
      <c r="BG115" s="1759"/>
      <c r="BH115" s="1759"/>
      <c r="BI115" s="1759"/>
      <c r="BJ115" s="1760"/>
    </row>
    <row r="116" spans="2:62" ht="20.25" customHeight="1">
      <c r="B116" s="1789"/>
      <c r="C116" s="1804"/>
      <c r="D116" s="1805"/>
      <c r="E116" s="629"/>
      <c r="F116" s="628">
        <f>C115</f>
        <v>0</v>
      </c>
      <c r="G116" s="629"/>
      <c r="H116" s="628">
        <f>I115</f>
        <v>0</v>
      </c>
      <c r="I116" s="1806"/>
      <c r="J116" s="1807"/>
      <c r="K116" s="1808"/>
      <c r="L116" s="1809"/>
      <c r="M116" s="1809"/>
      <c r="N116" s="1805"/>
      <c r="O116" s="1738"/>
      <c r="P116" s="1739"/>
      <c r="Q116" s="1739"/>
      <c r="R116" s="1739"/>
      <c r="S116" s="1740"/>
      <c r="T116" s="627" t="s">
        <v>1279</v>
      </c>
      <c r="U116" s="626"/>
      <c r="V116" s="625"/>
      <c r="W116" s="623" t="str">
        <f>IF(W115="","",VLOOKUP(W115,'シフト記号表（従来型・ユニット型共通）'!$C$6:$L$47,10,FALSE))</f>
        <v/>
      </c>
      <c r="X116" s="622" t="str">
        <f>IF(X115="","",VLOOKUP(X115,'シフト記号表（従来型・ユニット型共通）'!$C$6:$L$47,10,FALSE))</f>
        <v/>
      </c>
      <c r="Y116" s="622" t="str">
        <f>IF(Y115="","",VLOOKUP(Y115,'シフト記号表（従来型・ユニット型共通）'!$C$6:$L$47,10,FALSE))</f>
        <v/>
      </c>
      <c r="Z116" s="622" t="str">
        <f>IF(Z115="","",VLOOKUP(Z115,'シフト記号表（従来型・ユニット型共通）'!$C$6:$L$47,10,FALSE))</f>
        <v/>
      </c>
      <c r="AA116" s="622" t="str">
        <f>IF(AA115="","",VLOOKUP(AA115,'シフト記号表（従来型・ユニット型共通）'!$C$6:$L$47,10,FALSE))</f>
        <v/>
      </c>
      <c r="AB116" s="622" t="str">
        <f>IF(AB115="","",VLOOKUP(AB115,'シフト記号表（従来型・ユニット型共通）'!$C$6:$L$47,10,FALSE))</f>
        <v/>
      </c>
      <c r="AC116" s="624" t="str">
        <f>IF(AC115="","",VLOOKUP(AC115,'シフト記号表（従来型・ユニット型共通）'!$C$6:$L$47,10,FALSE))</f>
        <v/>
      </c>
      <c r="AD116" s="623" t="str">
        <f>IF(AD115="","",VLOOKUP(AD115,'シフト記号表（従来型・ユニット型共通）'!$C$6:$L$47,10,FALSE))</f>
        <v/>
      </c>
      <c r="AE116" s="622" t="str">
        <f>IF(AE115="","",VLOOKUP(AE115,'シフト記号表（従来型・ユニット型共通）'!$C$6:$L$47,10,FALSE))</f>
        <v/>
      </c>
      <c r="AF116" s="622" t="str">
        <f>IF(AF115="","",VLOOKUP(AF115,'シフト記号表（従来型・ユニット型共通）'!$C$6:$L$47,10,FALSE))</f>
        <v/>
      </c>
      <c r="AG116" s="622" t="str">
        <f>IF(AG115="","",VLOOKUP(AG115,'シフト記号表（従来型・ユニット型共通）'!$C$6:$L$47,10,FALSE))</f>
        <v/>
      </c>
      <c r="AH116" s="622" t="str">
        <f>IF(AH115="","",VLOOKUP(AH115,'シフト記号表（従来型・ユニット型共通）'!$C$6:$L$47,10,FALSE))</f>
        <v/>
      </c>
      <c r="AI116" s="622" t="str">
        <f>IF(AI115="","",VLOOKUP(AI115,'シフト記号表（従来型・ユニット型共通）'!$C$6:$L$47,10,FALSE))</f>
        <v/>
      </c>
      <c r="AJ116" s="624" t="str">
        <f>IF(AJ115="","",VLOOKUP(AJ115,'シフト記号表（従来型・ユニット型共通）'!$C$6:$L$47,10,FALSE))</f>
        <v/>
      </c>
      <c r="AK116" s="623" t="str">
        <f>IF(AK115="","",VLOOKUP(AK115,'シフト記号表（従来型・ユニット型共通）'!$C$6:$L$47,10,FALSE))</f>
        <v/>
      </c>
      <c r="AL116" s="622" t="str">
        <f>IF(AL115="","",VLOOKUP(AL115,'シフト記号表（従来型・ユニット型共通）'!$C$6:$L$47,10,FALSE))</f>
        <v/>
      </c>
      <c r="AM116" s="622" t="str">
        <f>IF(AM115="","",VLOOKUP(AM115,'シフト記号表（従来型・ユニット型共通）'!$C$6:$L$47,10,FALSE))</f>
        <v/>
      </c>
      <c r="AN116" s="622" t="str">
        <f>IF(AN115="","",VLOOKUP(AN115,'シフト記号表（従来型・ユニット型共通）'!$C$6:$L$47,10,FALSE))</f>
        <v/>
      </c>
      <c r="AO116" s="622" t="str">
        <f>IF(AO115="","",VLOOKUP(AO115,'シフト記号表（従来型・ユニット型共通）'!$C$6:$L$47,10,FALSE))</f>
        <v/>
      </c>
      <c r="AP116" s="622" t="str">
        <f>IF(AP115="","",VLOOKUP(AP115,'シフト記号表（従来型・ユニット型共通）'!$C$6:$L$47,10,FALSE))</f>
        <v/>
      </c>
      <c r="AQ116" s="624" t="str">
        <f>IF(AQ115="","",VLOOKUP(AQ115,'シフト記号表（従来型・ユニット型共通）'!$C$6:$L$47,10,FALSE))</f>
        <v/>
      </c>
      <c r="AR116" s="623" t="str">
        <f>IF(AR115="","",VLOOKUP(AR115,'シフト記号表（従来型・ユニット型共通）'!$C$6:$L$47,10,FALSE))</f>
        <v/>
      </c>
      <c r="AS116" s="622" t="str">
        <f>IF(AS115="","",VLOOKUP(AS115,'シフト記号表（従来型・ユニット型共通）'!$C$6:$L$47,10,FALSE))</f>
        <v/>
      </c>
      <c r="AT116" s="622" t="str">
        <f>IF(AT115="","",VLOOKUP(AT115,'シフト記号表（従来型・ユニット型共通）'!$C$6:$L$47,10,FALSE))</f>
        <v/>
      </c>
      <c r="AU116" s="622" t="str">
        <f>IF(AU115="","",VLOOKUP(AU115,'シフト記号表（従来型・ユニット型共通）'!$C$6:$L$47,10,FALSE))</f>
        <v/>
      </c>
      <c r="AV116" s="622" t="str">
        <f>IF(AV115="","",VLOOKUP(AV115,'シフト記号表（従来型・ユニット型共通）'!$C$6:$L$47,10,FALSE))</f>
        <v/>
      </c>
      <c r="AW116" s="622" t="str">
        <f>IF(AW115="","",VLOOKUP(AW115,'シフト記号表（従来型・ユニット型共通）'!$C$6:$L$47,10,FALSE))</f>
        <v/>
      </c>
      <c r="AX116" s="624" t="str">
        <f>IF(AX115="","",VLOOKUP(AX115,'シフト記号表（従来型・ユニット型共通）'!$C$6:$L$47,10,FALSE))</f>
        <v/>
      </c>
      <c r="AY116" s="623" t="str">
        <f>IF(AY115="","",VLOOKUP(AY115,'シフト記号表（従来型・ユニット型共通）'!$C$6:$L$47,10,FALSE))</f>
        <v/>
      </c>
      <c r="AZ116" s="622" t="str">
        <f>IF(AZ115="","",VLOOKUP(AZ115,'シフト記号表（従来型・ユニット型共通）'!$C$6:$L$47,10,FALSE))</f>
        <v/>
      </c>
      <c r="BA116" s="622" t="str">
        <f>IF(BA115="","",VLOOKUP(BA115,'シフト記号表（従来型・ユニット型共通）'!$C$6:$L$47,10,FALSE))</f>
        <v/>
      </c>
      <c r="BB116" s="1801">
        <f>IF($BE$3="４週",SUM(W116:AX116),IF($BE$3="暦月",SUM(W116:BA116),""))</f>
        <v>0</v>
      </c>
      <c r="BC116" s="1802"/>
      <c r="BD116" s="1803">
        <f>IF($BE$3="４週",BB116/4,IF($BE$3="暦月",(BB116/($BE$8/7)),""))</f>
        <v>0</v>
      </c>
      <c r="BE116" s="1802"/>
      <c r="BF116" s="1798"/>
      <c r="BG116" s="1799"/>
      <c r="BH116" s="1799"/>
      <c r="BI116" s="1799"/>
      <c r="BJ116" s="1800"/>
    </row>
    <row r="117" spans="2:62" ht="20.25" customHeight="1">
      <c r="B117" s="1788">
        <f>B115+1</f>
        <v>51</v>
      </c>
      <c r="C117" s="1792"/>
      <c r="D117" s="1793"/>
      <c r="E117" s="633"/>
      <c r="F117" s="632"/>
      <c r="G117" s="633"/>
      <c r="H117" s="632"/>
      <c r="I117" s="1794"/>
      <c r="J117" s="1795"/>
      <c r="K117" s="1796"/>
      <c r="L117" s="1797"/>
      <c r="M117" s="1797"/>
      <c r="N117" s="1793"/>
      <c r="O117" s="1738"/>
      <c r="P117" s="1739"/>
      <c r="Q117" s="1739"/>
      <c r="R117" s="1739"/>
      <c r="S117" s="1740"/>
      <c r="T117" s="631" t="s">
        <v>1280</v>
      </c>
      <c r="V117" s="630"/>
      <c r="W117" s="615"/>
      <c r="X117" s="614"/>
      <c r="Y117" s="614"/>
      <c r="Z117" s="614"/>
      <c r="AA117" s="614"/>
      <c r="AB117" s="614"/>
      <c r="AC117" s="616"/>
      <c r="AD117" s="615"/>
      <c r="AE117" s="614"/>
      <c r="AF117" s="614"/>
      <c r="AG117" s="614"/>
      <c r="AH117" s="614"/>
      <c r="AI117" s="614"/>
      <c r="AJ117" s="616"/>
      <c r="AK117" s="615"/>
      <c r="AL117" s="614"/>
      <c r="AM117" s="614"/>
      <c r="AN117" s="614"/>
      <c r="AO117" s="614"/>
      <c r="AP117" s="614"/>
      <c r="AQ117" s="616"/>
      <c r="AR117" s="615"/>
      <c r="AS117" s="614"/>
      <c r="AT117" s="614"/>
      <c r="AU117" s="614"/>
      <c r="AV117" s="614"/>
      <c r="AW117" s="614"/>
      <c r="AX117" s="616"/>
      <c r="AY117" s="615"/>
      <c r="AZ117" s="614"/>
      <c r="BA117" s="613"/>
      <c r="BB117" s="1733"/>
      <c r="BC117" s="1734"/>
      <c r="BD117" s="1752"/>
      <c r="BE117" s="1753"/>
      <c r="BF117" s="1758"/>
      <c r="BG117" s="1759"/>
      <c r="BH117" s="1759"/>
      <c r="BI117" s="1759"/>
      <c r="BJ117" s="1760"/>
    </row>
    <row r="118" spans="2:62" ht="20.25" customHeight="1">
      <c r="B118" s="1789"/>
      <c r="C118" s="1804"/>
      <c r="D118" s="1805"/>
      <c r="E118" s="629"/>
      <c r="F118" s="628">
        <f>C117</f>
        <v>0</v>
      </c>
      <c r="G118" s="629"/>
      <c r="H118" s="628">
        <f>I117</f>
        <v>0</v>
      </c>
      <c r="I118" s="1806"/>
      <c r="J118" s="1807"/>
      <c r="K118" s="1808"/>
      <c r="L118" s="1809"/>
      <c r="M118" s="1809"/>
      <c r="N118" s="1805"/>
      <c r="O118" s="1738"/>
      <c r="P118" s="1739"/>
      <c r="Q118" s="1739"/>
      <c r="R118" s="1739"/>
      <c r="S118" s="1740"/>
      <c r="T118" s="627" t="s">
        <v>1279</v>
      </c>
      <c r="U118" s="626"/>
      <c r="V118" s="625"/>
      <c r="W118" s="623" t="str">
        <f>IF(W117="","",VLOOKUP(W117,'シフト記号表（従来型・ユニット型共通）'!$C$6:$L$47,10,FALSE))</f>
        <v/>
      </c>
      <c r="X118" s="622" t="str">
        <f>IF(X117="","",VLOOKUP(X117,'シフト記号表（従来型・ユニット型共通）'!$C$6:$L$47,10,FALSE))</f>
        <v/>
      </c>
      <c r="Y118" s="622" t="str">
        <f>IF(Y117="","",VLOOKUP(Y117,'シフト記号表（従来型・ユニット型共通）'!$C$6:$L$47,10,FALSE))</f>
        <v/>
      </c>
      <c r="Z118" s="622" t="str">
        <f>IF(Z117="","",VLOOKUP(Z117,'シフト記号表（従来型・ユニット型共通）'!$C$6:$L$47,10,FALSE))</f>
        <v/>
      </c>
      <c r="AA118" s="622" t="str">
        <f>IF(AA117="","",VLOOKUP(AA117,'シフト記号表（従来型・ユニット型共通）'!$C$6:$L$47,10,FALSE))</f>
        <v/>
      </c>
      <c r="AB118" s="622" t="str">
        <f>IF(AB117="","",VLOOKUP(AB117,'シフト記号表（従来型・ユニット型共通）'!$C$6:$L$47,10,FALSE))</f>
        <v/>
      </c>
      <c r="AC118" s="624" t="str">
        <f>IF(AC117="","",VLOOKUP(AC117,'シフト記号表（従来型・ユニット型共通）'!$C$6:$L$47,10,FALSE))</f>
        <v/>
      </c>
      <c r="AD118" s="623" t="str">
        <f>IF(AD117="","",VLOOKUP(AD117,'シフト記号表（従来型・ユニット型共通）'!$C$6:$L$47,10,FALSE))</f>
        <v/>
      </c>
      <c r="AE118" s="622" t="str">
        <f>IF(AE117="","",VLOOKUP(AE117,'シフト記号表（従来型・ユニット型共通）'!$C$6:$L$47,10,FALSE))</f>
        <v/>
      </c>
      <c r="AF118" s="622" t="str">
        <f>IF(AF117="","",VLOOKUP(AF117,'シフト記号表（従来型・ユニット型共通）'!$C$6:$L$47,10,FALSE))</f>
        <v/>
      </c>
      <c r="AG118" s="622" t="str">
        <f>IF(AG117="","",VLOOKUP(AG117,'シフト記号表（従来型・ユニット型共通）'!$C$6:$L$47,10,FALSE))</f>
        <v/>
      </c>
      <c r="AH118" s="622" t="str">
        <f>IF(AH117="","",VLOOKUP(AH117,'シフト記号表（従来型・ユニット型共通）'!$C$6:$L$47,10,FALSE))</f>
        <v/>
      </c>
      <c r="AI118" s="622" t="str">
        <f>IF(AI117="","",VLOOKUP(AI117,'シフト記号表（従来型・ユニット型共通）'!$C$6:$L$47,10,FALSE))</f>
        <v/>
      </c>
      <c r="AJ118" s="624" t="str">
        <f>IF(AJ117="","",VLOOKUP(AJ117,'シフト記号表（従来型・ユニット型共通）'!$C$6:$L$47,10,FALSE))</f>
        <v/>
      </c>
      <c r="AK118" s="623" t="str">
        <f>IF(AK117="","",VLOOKUP(AK117,'シフト記号表（従来型・ユニット型共通）'!$C$6:$L$47,10,FALSE))</f>
        <v/>
      </c>
      <c r="AL118" s="622" t="str">
        <f>IF(AL117="","",VLOOKUP(AL117,'シフト記号表（従来型・ユニット型共通）'!$C$6:$L$47,10,FALSE))</f>
        <v/>
      </c>
      <c r="AM118" s="622" t="str">
        <f>IF(AM117="","",VLOOKUP(AM117,'シフト記号表（従来型・ユニット型共通）'!$C$6:$L$47,10,FALSE))</f>
        <v/>
      </c>
      <c r="AN118" s="622" t="str">
        <f>IF(AN117="","",VLOOKUP(AN117,'シフト記号表（従来型・ユニット型共通）'!$C$6:$L$47,10,FALSE))</f>
        <v/>
      </c>
      <c r="AO118" s="622" t="str">
        <f>IF(AO117="","",VLOOKUP(AO117,'シフト記号表（従来型・ユニット型共通）'!$C$6:$L$47,10,FALSE))</f>
        <v/>
      </c>
      <c r="AP118" s="622" t="str">
        <f>IF(AP117="","",VLOOKUP(AP117,'シフト記号表（従来型・ユニット型共通）'!$C$6:$L$47,10,FALSE))</f>
        <v/>
      </c>
      <c r="AQ118" s="624" t="str">
        <f>IF(AQ117="","",VLOOKUP(AQ117,'シフト記号表（従来型・ユニット型共通）'!$C$6:$L$47,10,FALSE))</f>
        <v/>
      </c>
      <c r="AR118" s="623" t="str">
        <f>IF(AR117="","",VLOOKUP(AR117,'シフト記号表（従来型・ユニット型共通）'!$C$6:$L$47,10,FALSE))</f>
        <v/>
      </c>
      <c r="AS118" s="622" t="str">
        <f>IF(AS117="","",VLOOKUP(AS117,'シフト記号表（従来型・ユニット型共通）'!$C$6:$L$47,10,FALSE))</f>
        <v/>
      </c>
      <c r="AT118" s="622" t="str">
        <f>IF(AT117="","",VLOOKUP(AT117,'シフト記号表（従来型・ユニット型共通）'!$C$6:$L$47,10,FALSE))</f>
        <v/>
      </c>
      <c r="AU118" s="622" t="str">
        <f>IF(AU117="","",VLOOKUP(AU117,'シフト記号表（従来型・ユニット型共通）'!$C$6:$L$47,10,FALSE))</f>
        <v/>
      </c>
      <c r="AV118" s="622" t="str">
        <f>IF(AV117="","",VLOOKUP(AV117,'シフト記号表（従来型・ユニット型共通）'!$C$6:$L$47,10,FALSE))</f>
        <v/>
      </c>
      <c r="AW118" s="622" t="str">
        <f>IF(AW117="","",VLOOKUP(AW117,'シフト記号表（従来型・ユニット型共通）'!$C$6:$L$47,10,FALSE))</f>
        <v/>
      </c>
      <c r="AX118" s="624" t="str">
        <f>IF(AX117="","",VLOOKUP(AX117,'シフト記号表（従来型・ユニット型共通）'!$C$6:$L$47,10,FALSE))</f>
        <v/>
      </c>
      <c r="AY118" s="623" t="str">
        <f>IF(AY117="","",VLOOKUP(AY117,'シフト記号表（従来型・ユニット型共通）'!$C$6:$L$47,10,FALSE))</f>
        <v/>
      </c>
      <c r="AZ118" s="622" t="str">
        <f>IF(AZ117="","",VLOOKUP(AZ117,'シフト記号表（従来型・ユニット型共通）'!$C$6:$L$47,10,FALSE))</f>
        <v/>
      </c>
      <c r="BA118" s="622" t="str">
        <f>IF(BA117="","",VLOOKUP(BA117,'シフト記号表（従来型・ユニット型共通）'!$C$6:$L$47,10,FALSE))</f>
        <v/>
      </c>
      <c r="BB118" s="1801">
        <f>IF($BE$3="４週",SUM(W118:AX118),IF($BE$3="暦月",SUM(W118:BA118),""))</f>
        <v>0</v>
      </c>
      <c r="BC118" s="1802"/>
      <c r="BD118" s="1803">
        <f>IF($BE$3="４週",BB118/4,IF($BE$3="暦月",(BB118/($BE$8/7)),""))</f>
        <v>0</v>
      </c>
      <c r="BE118" s="1802"/>
      <c r="BF118" s="1798"/>
      <c r="BG118" s="1799"/>
      <c r="BH118" s="1799"/>
      <c r="BI118" s="1799"/>
      <c r="BJ118" s="1800"/>
    </row>
    <row r="119" spans="2:62" ht="20.25" customHeight="1">
      <c r="B119" s="1788">
        <f>B117+1</f>
        <v>52</v>
      </c>
      <c r="C119" s="1792"/>
      <c r="D119" s="1793"/>
      <c r="E119" s="633"/>
      <c r="F119" s="632"/>
      <c r="G119" s="633"/>
      <c r="H119" s="632"/>
      <c r="I119" s="1794"/>
      <c r="J119" s="1795"/>
      <c r="K119" s="1796"/>
      <c r="L119" s="1797"/>
      <c r="M119" s="1797"/>
      <c r="N119" s="1793"/>
      <c r="O119" s="1738"/>
      <c r="P119" s="1739"/>
      <c r="Q119" s="1739"/>
      <c r="R119" s="1739"/>
      <c r="S119" s="1740"/>
      <c r="T119" s="631" t="s">
        <v>1280</v>
      </c>
      <c r="V119" s="630"/>
      <c r="W119" s="615"/>
      <c r="X119" s="614"/>
      <c r="Y119" s="614"/>
      <c r="Z119" s="614"/>
      <c r="AA119" s="614"/>
      <c r="AB119" s="614"/>
      <c r="AC119" s="616"/>
      <c r="AD119" s="615"/>
      <c r="AE119" s="614"/>
      <c r="AF119" s="614"/>
      <c r="AG119" s="614"/>
      <c r="AH119" s="614"/>
      <c r="AI119" s="614"/>
      <c r="AJ119" s="616"/>
      <c r="AK119" s="615"/>
      <c r="AL119" s="614"/>
      <c r="AM119" s="614"/>
      <c r="AN119" s="614"/>
      <c r="AO119" s="614"/>
      <c r="AP119" s="614"/>
      <c r="AQ119" s="616"/>
      <c r="AR119" s="615"/>
      <c r="AS119" s="614"/>
      <c r="AT119" s="614"/>
      <c r="AU119" s="614"/>
      <c r="AV119" s="614"/>
      <c r="AW119" s="614"/>
      <c r="AX119" s="616"/>
      <c r="AY119" s="615"/>
      <c r="AZ119" s="614"/>
      <c r="BA119" s="613"/>
      <c r="BB119" s="1733"/>
      <c r="BC119" s="1734"/>
      <c r="BD119" s="1752"/>
      <c r="BE119" s="1753"/>
      <c r="BF119" s="1758"/>
      <c r="BG119" s="1759"/>
      <c r="BH119" s="1759"/>
      <c r="BI119" s="1759"/>
      <c r="BJ119" s="1760"/>
    </row>
    <row r="120" spans="2:62" ht="20.25" customHeight="1">
      <c r="B120" s="1789"/>
      <c r="C120" s="1804"/>
      <c r="D120" s="1805"/>
      <c r="E120" s="629"/>
      <c r="F120" s="628">
        <f>C119</f>
        <v>0</v>
      </c>
      <c r="G120" s="629"/>
      <c r="H120" s="628">
        <f>I119</f>
        <v>0</v>
      </c>
      <c r="I120" s="1806"/>
      <c r="J120" s="1807"/>
      <c r="K120" s="1808"/>
      <c r="L120" s="1809"/>
      <c r="M120" s="1809"/>
      <c r="N120" s="1805"/>
      <c r="O120" s="1738"/>
      <c r="P120" s="1739"/>
      <c r="Q120" s="1739"/>
      <c r="R120" s="1739"/>
      <c r="S120" s="1740"/>
      <c r="T120" s="627" t="s">
        <v>1279</v>
      </c>
      <c r="U120" s="626"/>
      <c r="V120" s="625"/>
      <c r="W120" s="623" t="str">
        <f>IF(W119="","",VLOOKUP(W119,'シフト記号表（従来型・ユニット型共通）'!$C$6:$L$47,10,FALSE))</f>
        <v/>
      </c>
      <c r="X120" s="622" t="str">
        <f>IF(X119="","",VLOOKUP(X119,'シフト記号表（従来型・ユニット型共通）'!$C$6:$L$47,10,FALSE))</f>
        <v/>
      </c>
      <c r="Y120" s="622" t="str">
        <f>IF(Y119="","",VLOOKUP(Y119,'シフト記号表（従来型・ユニット型共通）'!$C$6:$L$47,10,FALSE))</f>
        <v/>
      </c>
      <c r="Z120" s="622" t="str">
        <f>IF(Z119="","",VLOOKUP(Z119,'シフト記号表（従来型・ユニット型共通）'!$C$6:$L$47,10,FALSE))</f>
        <v/>
      </c>
      <c r="AA120" s="622" t="str">
        <f>IF(AA119="","",VLOOKUP(AA119,'シフト記号表（従来型・ユニット型共通）'!$C$6:$L$47,10,FALSE))</f>
        <v/>
      </c>
      <c r="AB120" s="622" t="str">
        <f>IF(AB119="","",VLOOKUP(AB119,'シフト記号表（従来型・ユニット型共通）'!$C$6:$L$47,10,FALSE))</f>
        <v/>
      </c>
      <c r="AC120" s="624" t="str">
        <f>IF(AC119="","",VLOOKUP(AC119,'シフト記号表（従来型・ユニット型共通）'!$C$6:$L$47,10,FALSE))</f>
        <v/>
      </c>
      <c r="AD120" s="623" t="str">
        <f>IF(AD119="","",VLOOKUP(AD119,'シフト記号表（従来型・ユニット型共通）'!$C$6:$L$47,10,FALSE))</f>
        <v/>
      </c>
      <c r="AE120" s="622" t="str">
        <f>IF(AE119="","",VLOOKUP(AE119,'シフト記号表（従来型・ユニット型共通）'!$C$6:$L$47,10,FALSE))</f>
        <v/>
      </c>
      <c r="AF120" s="622" t="str">
        <f>IF(AF119="","",VLOOKUP(AF119,'シフト記号表（従来型・ユニット型共通）'!$C$6:$L$47,10,FALSE))</f>
        <v/>
      </c>
      <c r="AG120" s="622" t="str">
        <f>IF(AG119="","",VLOOKUP(AG119,'シフト記号表（従来型・ユニット型共通）'!$C$6:$L$47,10,FALSE))</f>
        <v/>
      </c>
      <c r="AH120" s="622" t="str">
        <f>IF(AH119="","",VLOOKUP(AH119,'シフト記号表（従来型・ユニット型共通）'!$C$6:$L$47,10,FALSE))</f>
        <v/>
      </c>
      <c r="AI120" s="622" t="str">
        <f>IF(AI119="","",VLOOKUP(AI119,'シフト記号表（従来型・ユニット型共通）'!$C$6:$L$47,10,FALSE))</f>
        <v/>
      </c>
      <c r="AJ120" s="624" t="str">
        <f>IF(AJ119="","",VLOOKUP(AJ119,'シフト記号表（従来型・ユニット型共通）'!$C$6:$L$47,10,FALSE))</f>
        <v/>
      </c>
      <c r="AK120" s="623" t="str">
        <f>IF(AK119="","",VLOOKUP(AK119,'シフト記号表（従来型・ユニット型共通）'!$C$6:$L$47,10,FALSE))</f>
        <v/>
      </c>
      <c r="AL120" s="622" t="str">
        <f>IF(AL119="","",VLOOKUP(AL119,'シフト記号表（従来型・ユニット型共通）'!$C$6:$L$47,10,FALSE))</f>
        <v/>
      </c>
      <c r="AM120" s="622" t="str">
        <f>IF(AM119="","",VLOOKUP(AM119,'シフト記号表（従来型・ユニット型共通）'!$C$6:$L$47,10,FALSE))</f>
        <v/>
      </c>
      <c r="AN120" s="622" t="str">
        <f>IF(AN119="","",VLOOKUP(AN119,'シフト記号表（従来型・ユニット型共通）'!$C$6:$L$47,10,FALSE))</f>
        <v/>
      </c>
      <c r="AO120" s="622" t="str">
        <f>IF(AO119="","",VLOOKUP(AO119,'シフト記号表（従来型・ユニット型共通）'!$C$6:$L$47,10,FALSE))</f>
        <v/>
      </c>
      <c r="AP120" s="622" t="str">
        <f>IF(AP119="","",VLOOKUP(AP119,'シフト記号表（従来型・ユニット型共通）'!$C$6:$L$47,10,FALSE))</f>
        <v/>
      </c>
      <c r="AQ120" s="624" t="str">
        <f>IF(AQ119="","",VLOOKUP(AQ119,'シフト記号表（従来型・ユニット型共通）'!$C$6:$L$47,10,FALSE))</f>
        <v/>
      </c>
      <c r="AR120" s="623" t="str">
        <f>IF(AR119="","",VLOOKUP(AR119,'シフト記号表（従来型・ユニット型共通）'!$C$6:$L$47,10,FALSE))</f>
        <v/>
      </c>
      <c r="AS120" s="622" t="str">
        <f>IF(AS119="","",VLOOKUP(AS119,'シフト記号表（従来型・ユニット型共通）'!$C$6:$L$47,10,FALSE))</f>
        <v/>
      </c>
      <c r="AT120" s="622" t="str">
        <f>IF(AT119="","",VLOOKUP(AT119,'シフト記号表（従来型・ユニット型共通）'!$C$6:$L$47,10,FALSE))</f>
        <v/>
      </c>
      <c r="AU120" s="622" t="str">
        <f>IF(AU119="","",VLOOKUP(AU119,'シフト記号表（従来型・ユニット型共通）'!$C$6:$L$47,10,FALSE))</f>
        <v/>
      </c>
      <c r="AV120" s="622" t="str">
        <f>IF(AV119="","",VLOOKUP(AV119,'シフト記号表（従来型・ユニット型共通）'!$C$6:$L$47,10,FALSE))</f>
        <v/>
      </c>
      <c r="AW120" s="622" t="str">
        <f>IF(AW119="","",VLOOKUP(AW119,'シフト記号表（従来型・ユニット型共通）'!$C$6:$L$47,10,FALSE))</f>
        <v/>
      </c>
      <c r="AX120" s="624" t="str">
        <f>IF(AX119="","",VLOOKUP(AX119,'シフト記号表（従来型・ユニット型共通）'!$C$6:$L$47,10,FALSE))</f>
        <v/>
      </c>
      <c r="AY120" s="623" t="str">
        <f>IF(AY119="","",VLOOKUP(AY119,'シフト記号表（従来型・ユニット型共通）'!$C$6:$L$47,10,FALSE))</f>
        <v/>
      </c>
      <c r="AZ120" s="622" t="str">
        <f>IF(AZ119="","",VLOOKUP(AZ119,'シフト記号表（従来型・ユニット型共通）'!$C$6:$L$47,10,FALSE))</f>
        <v/>
      </c>
      <c r="BA120" s="622" t="str">
        <f>IF(BA119="","",VLOOKUP(BA119,'シフト記号表（従来型・ユニット型共通）'!$C$6:$L$47,10,FALSE))</f>
        <v/>
      </c>
      <c r="BB120" s="1801">
        <f>IF($BE$3="４週",SUM(W120:AX120),IF($BE$3="暦月",SUM(W120:BA120),""))</f>
        <v>0</v>
      </c>
      <c r="BC120" s="1802"/>
      <c r="BD120" s="1803">
        <f>IF($BE$3="４週",BB120/4,IF($BE$3="暦月",(BB120/($BE$8/7)),""))</f>
        <v>0</v>
      </c>
      <c r="BE120" s="1802"/>
      <c r="BF120" s="1798"/>
      <c r="BG120" s="1799"/>
      <c r="BH120" s="1799"/>
      <c r="BI120" s="1799"/>
      <c r="BJ120" s="1800"/>
    </row>
    <row r="121" spans="2:62" ht="20.25" customHeight="1">
      <c r="B121" s="1788">
        <f>B119+1</f>
        <v>53</v>
      </c>
      <c r="C121" s="1792"/>
      <c r="D121" s="1793"/>
      <c r="E121" s="633"/>
      <c r="F121" s="632"/>
      <c r="G121" s="633"/>
      <c r="H121" s="632"/>
      <c r="I121" s="1794"/>
      <c r="J121" s="1795"/>
      <c r="K121" s="1796"/>
      <c r="L121" s="1797"/>
      <c r="M121" s="1797"/>
      <c r="N121" s="1793"/>
      <c r="O121" s="1738"/>
      <c r="P121" s="1739"/>
      <c r="Q121" s="1739"/>
      <c r="R121" s="1739"/>
      <c r="S121" s="1740"/>
      <c r="T121" s="631" t="s">
        <v>1280</v>
      </c>
      <c r="V121" s="630"/>
      <c r="W121" s="615"/>
      <c r="X121" s="614"/>
      <c r="Y121" s="614"/>
      <c r="Z121" s="614"/>
      <c r="AA121" s="614"/>
      <c r="AB121" s="614"/>
      <c r="AC121" s="616"/>
      <c r="AD121" s="615"/>
      <c r="AE121" s="614"/>
      <c r="AF121" s="614"/>
      <c r="AG121" s="614"/>
      <c r="AH121" s="614"/>
      <c r="AI121" s="614"/>
      <c r="AJ121" s="616"/>
      <c r="AK121" s="615"/>
      <c r="AL121" s="614"/>
      <c r="AM121" s="614"/>
      <c r="AN121" s="614"/>
      <c r="AO121" s="614"/>
      <c r="AP121" s="614"/>
      <c r="AQ121" s="616"/>
      <c r="AR121" s="615"/>
      <c r="AS121" s="614"/>
      <c r="AT121" s="614"/>
      <c r="AU121" s="614"/>
      <c r="AV121" s="614"/>
      <c r="AW121" s="614"/>
      <c r="AX121" s="616"/>
      <c r="AY121" s="615"/>
      <c r="AZ121" s="614"/>
      <c r="BA121" s="613"/>
      <c r="BB121" s="1733"/>
      <c r="BC121" s="1734"/>
      <c r="BD121" s="1752"/>
      <c r="BE121" s="1753"/>
      <c r="BF121" s="1758"/>
      <c r="BG121" s="1759"/>
      <c r="BH121" s="1759"/>
      <c r="BI121" s="1759"/>
      <c r="BJ121" s="1760"/>
    </row>
    <row r="122" spans="2:62" ht="20.25" customHeight="1">
      <c r="B122" s="1789"/>
      <c r="C122" s="1804"/>
      <c r="D122" s="1805"/>
      <c r="E122" s="629"/>
      <c r="F122" s="628">
        <f>C121</f>
        <v>0</v>
      </c>
      <c r="G122" s="629"/>
      <c r="H122" s="628">
        <f>I121</f>
        <v>0</v>
      </c>
      <c r="I122" s="1806"/>
      <c r="J122" s="1807"/>
      <c r="K122" s="1808"/>
      <c r="L122" s="1809"/>
      <c r="M122" s="1809"/>
      <c r="N122" s="1805"/>
      <c r="O122" s="1738"/>
      <c r="P122" s="1739"/>
      <c r="Q122" s="1739"/>
      <c r="R122" s="1739"/>
      <c r="S122" s="1740"/>
      <c r="T122" s="627" t="s">
        <v>1279</v>
      </c>
      <c r="U122" s="626"/>
      <c r="V122" s="625"/>
      <c r="W122" s="623" t="str">
        <f>IF(W121="","",VLOOKUP(W121,'シフト記号表（従来型・ユニット型共通）'!$C$6:$L$47,10,FALSE))</f>
        <v/>
      </c>
      <c r="X122" s="622" t="str">
        <f>IF(X121="","",VLOOKUP(X121,'シフト記号表（従来型・ユニット型共通）'!$C$6:$L$47,10,FALSE))</f>
        <v/>
      </c>
      <c r="Y122" s="622" t="str">
        <f>IF(Y121="","",VLOOKUP(Y121,'シフト記号表（従来型・ユニット型共通）'!$C$6:$L$47,10,FALSE))</f>
        <v/>
      </c>
      <c r="Z122" s="622" t="str">
        <f>IF(Z121="","",VLOOKUP(Z121,'シフト記号表（従来型・ユニット型共通）'!$C$6:$L$47,10,FALSE))</f>
        <v/>
      </c>
      <c r="AA122" s="622" t="str">
        <f>IF(AA121="","",VLOOKUP(AA121,'シフト記号表（従来型・ユニット型共通）'!$C$6:$L$47,10,FALSE))</f>
        <v/>
      </c>
      <c r="AB122" s="622" t="str">
        <f>IF(AB121="","",VLOOKUP(AB121,'シフト記号表（従来型・ユニット型共通）'!$C$6:$L$47,10,FALSE))</f>
        <v/>
      </c>
      <c r="AC122" s="624" t="str">
        <f>IF(AC121="","",VLOOKUP(AC121,'シフト記号表（従来型・ユニット型共通）'!$C$6:$L$47,10,FALSE))</f>
        <v/>
      </c>
      <c r="AD122" s="623" t="str">
        <f>IF(AD121="","",VLOOKUP(AD121,'シフト記号表（従来型・ユニット型共通）'!$C$6:$L$47,10,FALSE))</f>
        <v/>
      </c>
      <c r="AE122" s="622" t="str">
        <f>IF(AE121="","",VLOOKUP(AE121,'シフト記号表（従来型・ユニット型共通）'!$C$6:$L$47,10,FALSE))</f>
        <v/>
      </c>
      <c r="AF122" s="622" t="str">
        <f>IF(AF121="","",VLOOKUP(AF121,'シフト記号表（従来型・ユニット型共通）'!$C$6:$L$47,10,FALSE))</f>
        <v/>
      </c>
      <c r="AG122" s="622" t="str">
        <f>IF(AG121="","",VLOOKUP(AG121,'シフト記号表（従来型・ユニット型共通）'!$C$6:$L$47,10,FALSE))</f>
        <v/>
      </c>
      <c r="AH122" s="622" t="str">
        <f>IF(AH121="","",VLOOKUP(AH121,'シフト記号表（従来型・ユニット型共通）'!$C$6:$L$47,10,FALSE))</f>
        <v/>
      </c>
      <c r="AI122" s="622" t="str">
        <f>IF(AI121="","",VLOOKUP(AI121,'シフト記号表（従来型・ユニット型共通）'!$C$6:$L$47,10,FALSE))</f>
        <v/>
      </c>
      <c r="AJ122" s="624" t="str">
        <f>IF(AJ121="","",VLOOKUP(AJ121,'シフト記号表（従来型・ユニット型共通）'!$C$6:$L$47,10,FALSE))</f>
        <v/>
      </c>
      <c r="AK122" s="623" t="str">
        <f>IF(AK121="","",VLOOKUP(AK121,'シフト記号表（従来型・ユニット型共通）'!$C$6:$L$47,10,FALSE))</f>
        <v/>
      </c>
      <c r="AL122" s="622" t="str">
        <f>IF(AL121="","",VLOOKUP(AL121,'シフト記号表（従来型・ユニット型共通）'!$C$6:$L$47,10,FALSE))</f>
        <v/>
      </c>
      <c r="AM122" s="622" t="str">
        <f>IF(AM121="","",VLOOKUP(AM121,'シフト記号表（従来型・ユニット型共通）'!$C$6:$L$47,10,FALSE))</f>
        <v/>
      </c>
      <c r="AN122" s="622" t="str">
        <f>IF(AN121="","",VLOOKUP(AN121,'シフト記号表（従来型・ユニット型共通）'!$C$6:$L$47,10,FALSE))</f>
        <v/>
      </c>
      <c r="AO122" s="622" t="str">
        <f>IF(AO121="","",VLOOKUP(AO121,'シフト記号表（従来型・ユニット型共通）'!$C$6:$L$47,10,FALSE))</f>
        <v/>
      </c>
      <c r="AP122" s="622" t="str">
        <f>IF(AP121="","",VLOOKUP(AP121,'シフト記号表（従来型・ユニット型共通）'!$C$6:$L$47,10,FALSE))</f>
        <v/>
      </c>
      <c r="AQ122" s="624" t="str">
        <f>IF(AQ121="","",VLOOKUP(AQ121,'シフト記号表（従来型・ユニット型共通）'!$C$6:$L$47,10,FALSE))</f>
        <v/>
      </c>
      <c r="AR122" s="623" t="str">
        <f>IF(AR121="","",VLOOKUP(AR121,'シフト記号表（従来型・ユニット型共通）'!$C$6:$L$47,10,FALSE))</f>
        <v/>
      </c>
      <c r="AS122" s="622" t="str">
        <f>IF(AS121="","",VLOOKUP(AS121,'シフト記号表（従来型・ユニット型共通）'!$C$6:$L$47,10,FALSE))</f>
        <v/>
      </c>
      <c r="AT122" s="622" t="str">
        <f>IF(AT121="","",VLOOKUP(AT121,'シフト記号表（従来型・ユニット型共通）'!$C$6:$L$47,10,FALSE))</f>
        <v/>
      </c>
      <c r="AU122" s="622" t="str">
        <f>IF(AU121="","",VLOOKUP(AU121,'シフト記号表（従来型・ユニット型共通）'!$C$6:$L$47,10,FALSE))</f>
        <v/>
      </c>
      <c r="AV122" s="622" t="str">
        <f>IF(AV121="","",VLOOKUP(AV121,'シフト記号表（従来型・ユニット型共通）'!$C$6:$L$47,10,FALSE))</f>
        <v/>
      </c>
      <c r="AW122" s="622" t="str">
        <f>IF(AW121="","",VLOOKUP(AW121,'シフト記号表（従来型・ユニット型共通）'!$C$6:$L$47,10,FALSE))</f>
        <v/>
      </c>
      <c r="AX122" s="624" t="str">
        <f>IF(AX121="","",VLOOKUP(AX121,'シフト記号表（従来型・ユニット型共通）'!$C$6:$L$47,10,FALSE))</f>
        <v/>
      </c>
      <c r="AY122" s="623" t="str">
        <f>IF(AY121="","",VLOOKUP(AY121,'シフト記号表（従来型・ユニット型共通）'!$C$6:$L$47,10,FALSE))</f>
        <v/>
      </c>
      <c r="AZ122" s="622" t="str">
        <f>IF(AZ121="","",VLOOKUP(AZ121,'シフト記号表（従来型・ユニット型共通）'!$C$6:$L$47,10,FALSE))</f>
        <v/>
      </c>
      <c r="BA122" s="622" t="str">
        <f>IF(BA121="","",VLOOKUP(BA121,'シフト記号表（従来型・ユニット型共通）'!$C$6:$L$47,10,FALSE))</f>
        <v/>
      </c>
      <c r="BB122" s="1801">
        <f>IF($BE$3="４週",SUM(W122:AX122),IF($BE$3="暦月",SUM(W122:BA122),""))</f>
        <v>0</v>
      </c>
      <c r="BC122" s="1802"/>
      <c r="BD122" s="1803">
        <f>IF($BE$3="４週",BB122/4,IF($BE$3="暦月",(BB122/($BE$8/7)),""))</f>
        <v>0</v>
      </c>
      <c r="BE122" s="1802"/>
      <c r="BF122" s="1798"/>
      <c r="BG122" s="1799"/>
      <c r="BH122" s="1799"/>
      <c r="BI122" s="1799"/>
      <c r="BJ122" s="1800"/>
    </row>
    <row r="123" spans="2:62" ht="20.25" customHeight="1">
      <c r="B123" s="1788">
        <f>B121+1</f>
        <v>54</v>
      </c>
      <c r="C123" s="1792"/>
      <c r="D123" s="1793"/>
      <c r="E123" s="633"/>
      <c r="F123" s="632"/>
      <c r="G123" s="633"/>
      <c r="H123" s="632"/>
      <c r="I123" s="1794"/>
      <c r="J123" s="1795"/>
      <c r="K123" s="1796"/>
      <c r="L123" s="1797"/>
      <c r="M123" s="1797"/>
      <c r="N123" s="1793"/>
      <c r="O123" s="1738"/>
      <c r="P123" s="1739"/>
      <c r="Q123" s="1739"/>
      <c r="R123" s="1739"/>
      <c r="S123" s="1740"/>
      <c r="T123" s="631" t="s">
        <v>1280</v>
      </c>
      <c r="V123" s="630"/>
      <c r="W123" s="615"/>
      <c r="X123" s="614"/>
      <c r="Y123" s="614"/>
      <c r="Z123" s="614"/>
      <c r="AA123" s="614"/>
      <c r="AB123" s="614"/>
      <c r="AC123" s="616"/>
      <c r="AD123" s="615"/>
      <c r="AE123" s="614"/>
      <c r="AF123" s="614"/>
      <c r="AG123" s="614"/>
      <c r="AH123" s="614"/>
      <c r="AI123" s="614"/>
      <c r="AJ123" s="616"/>
      <c r="AK123" s="615"/>
      <c r="AL123" s="614"/>
      <c r="AM123" s="614"/>
      <c r="AN123" s="614"/>
      <c r="AO123" s="614"/>
      <c r="AP123" s="614"/>
      <c r="AQ123" s="616"/>
      <c r="AR123" s="615"/>
      <c r="AS123" s="614"/>
      <c r="AT123" s="614"/>
      <c r="AU123" s="614"/>
      <c r="AV123" s="614"/>
      <c r="AW123" s="614"/>
      <c r="AX123" s="616"/>
      <c r="AY123" s="615"/>
      <c r="AZ123" s="614"/>
      <c r="BA123" s="613"/>
      <c r="BB123" s="1733"/>
      <c r="BC123" s="1734"/>
      <c r="BD123" s="1752"/>
      <c r="BE123" s="1753"/>
      <c r="BF123" s="1758"/>
      <c r="BG123" s="1759"/>
      <c r="BH123" s="1759"/>
      <c r="BI123" s="1759"/>
      <c r="BJ123" s="1760"/>
    </row>
    <row r="124" spans="2:62" ht="20.25" customHeight="1">
      <c r="B124" s="1789"/>
      <c r="C124" s="1804"/>
      <c r="D124" s="1805"/>
      <c r="E124" s="629"/>
      <c r="F124" s="628">
        <f>C123</f>
        <v>0</v>
      </c>
      <c r="G124" s="629"/>
      <c r="H124" s="628">
        <f>I123</f>
        <v>0</v>
      </c>
      <c r="I124" s="1806"/>
      <c r="J124" s="1807"/>
      <c r="K124" s="1808"/>
      <c r="L124" s="1809"/>
      <c r="M124" s="1809"/>
      <c r="N124" s="1805"/>
      <c r="O124" s="1738"/>
      <c r="P124" s="1739"/>
      <c r="Q124" s="1739"/>
      <c r="R124" s="1739"/>
      <c r="S124" s="1740"/>
      <c r="T124" s="627" t="s">
        <v>1279</v>
      </c>
      <c r="U124" s="626"/>
      <c r="V124" s="625"/>
      <c r="W124" s="623" t="str">
        <f>IF(W123="","",VLOOKUP(W123,'シフト記号表（従来型・ユニット型共通）'!$C$6:$L$47,10,FALSE))</f>
        <v/>
      </c>
      <c r="X124" s="622" t="str">
        <f>IF(X123="","",VLOOKUP(X123,'シフト記号表（従来型・ユニット型共通）'!$C$6:$L$47,10,FALSE))</f>
        <v/>
      </c>
      <c r="Y124" s="622" t="str">
        <f>IF(Y123="","",VLOOKUP(Y123,'シフト記号表（従来型・ユニット型共通）'!$C$6:$L$47,10,FALSE))</f>
        <v/>
      </c>
      <c r="Z124" s="622" t="str">
        <f>IF(Z123="","",VLOOKUP(Z123,'シフト記号表（従来型・ユニット型共通）'!$C$6:$L$47,10,FALSE))</f>
        <v/>
      </c>
      <c r="AA124" s="622" t="str">
        <f>IF(AA123="","",VLOOKUP(AA123,'シフト記号表（従来型・ユニット型共通）'!$C$6:$L$47,10,FALSE))</f>
        <v/>
      </c>
      <c r="AB124" s="622" t="str">
        <f>IF(AB123="","",VLOOKUP(AB123,'シフト記号表（従来型・ユニット型共通）'!$C$6:$L$47,10,FALSE))</f>
        <v/>
      </c>
      <c r="AC124" s="624" t="str">
        <f>IF(AC123="","",VLOOKUP(AC123,'シフト記号表（従来型・ユニット型共通）'!$C$6:$L$47,10,FALSE))</f>
        <v/>
      </c>
      <c r="AD124" s="623" t="str">
        <f>IF(AD123="","",VLOOKUP(AD123,'シフト記号表（従来型・ユニット型共通）'!$C$6:$L$47,10,FALSE))</f>
        <v/>
      </c>
      <c r="AE124" s="622" t="str">
        <f>IF(AE123="","",VLOOKUP(AE123,'シフト記号表（従来型・ユニット型共通）'!$C$6:$L$47,10,FALSE))</f>
        <v/>
      </c>
      <c r="AF124" s="622" t="str">
        <f>IF(AF123="","",VLOOKUP(AF123,'シフト記号表（従来型・ユニット型共通）'!$C$6:$L$47,10,FALSE))</f>
        <v/>
      </c>
      <c r="AG124" s="622" t="str">
        <f>IF(AG123="","",VLOOKUP(AG123,'シフト記号表（従来型・ユニット型共通）'!$C$6:$L$47,10,FALSE))</f>
        <v/>
      </c>
      <c r="AH124" s="622" t="str">
        <f>IF(AH123="","",VLOOKUP(AH123,'シフト記号表（従来型・ユニット型共通）'!$C$6:$L$47,10,FALSE))</f>
        <v/>
      </c>
      <c r="AI124" s="622" t="str">
        <f>IF(AI123="","",VLOOKUP(AI123,'シフト記号表（従来型・ユニット型共通）'!$C$6:$L$47,10,FALSE))</f>
        <v/>
      </c>
      <c r="AJ124" s="624" t="str">
        <f>IF(AJ123="","",VLOOKUP(AJ123,'シフト記号表（従来型・ユニット型共通）'!$C$6:$L$47,10,FALSE))</f>
        <v/>
      </c>
      <c r="AK124" s="623" t="str">
        <f>IF(AK123="","",VLOOKUP(AK123,'シフト記号表（従来型・ユニット型共通）'!$C$6:$L$47,10,FALSE))</f>
        <v/>
      </c>
      <c r="AL124" s="622" t="str">
        <f>IF(AL123="","",VLOOKUP(AL123,'シフト記号表（従来型・ユニット型共通）'!$C$6:$L$47,10,FALSE))</f>
        <v/>
      </c>
      <c r="AM124" s="622" t="str">
        <f>IF(AM123="","",VLOOKUP(AM123,'シフト記号表（従来型・ユニット型共通）'!$C$6:$L$47,10,FALSE))</f>
        <v/>
      </c>
      <c r="AN124" s="622" t="str">
        <f>IF(AN123="","",VLOOKUP(AN123,'シフト記号表（従来型・ユニット型共通）'!$C$6:$L$47,10,FALSE))</f>
        <v/>
      </c>
      <c r="AO124" s="622" t="str">
        <f>IF(AO123="","",VLOOKUP(AO123,'シフト記号表（従来型・ユニット型共通）'!$C$6:$L$47,10,FALSE))</f>
        <v/>
      </c>
      <c r="AP124" s="622" t="str">
        <f>IF(AP123="","",VLOOKUP(AP123,'シフト記号表（従来型・ユニット型共通）'!$C$6:$L$47,10,FALSE))</f>
        <v/>
      </c>
      <c r="AQ124" s="624" t="str">
        <f>IF(AQ123="","",VLOOKUP(AQ123,'シフト記号表（従来型・ユニット型共通）'!$C$6:$L$47,10,FALSE))</f>
        <v/>
      </c>
      <c r="AR124" s="623" t="str">
        <f>IF(AR123="","",VLOOKUP(AR123,'シフト記号表（従来型・ユニット型共通）'!$C$6:$L$47,10,FALSE))</f>
        <v/>
      </c>
      <c r="AS124" s="622" t="str">
        <f>IF(AS123="","",VLOOKUP(AS123,'シフト記号表（従来型・ユニット型共通）'!$C$6:$L$47,10,FALSE))</f>
        <v/>
      </c>
      <c r="AT124" s="622" t="str">
        <f>IF(AT123="","",VLOOKUP(AT123,'シフト記号表（従来型・ユニット型共通）'!$C$6:$L$47,10,FALSE))</f>
        <v/>
      </c>
      <c r="AU124" s="622" t="str">
        <f>IF(AU123="","",VLOOKUP(AU123,'シフト記号表（従来型・ユニット型共通）'!$C$6:$L$47,10,FALSE))</f>
        <v/>
      </c>
      <c r="AV124" s="622" t="str">
        <f>IF(AV123="","",VLOOKUP(AV123,'シフト記号表（従来型・ユニット型共通）'!$C$6:$L$47,10,FALSE))</f>
        <v/>
      </c>
      <c r="AW124" s="622" t="str">
        <f>IF(AW123="","",VLOOKUP(AW123,'シフト記号表（従来型・ユニット型共通）'!$C$6:$L$47,10,FALSE))</f>
        <v/>
      </c>
      <c r="AX124" s="624" t="str">
        <f>IF(AX123="","",VLOOKUP(AX123,'シフト記号表（従来型・ユニット型共通）'!$C$6:$L$47,10,FALSE))</f>
        <v/>
      </c>
      <c r="AY124" s="623" t="str">
        <f>IF(AY123="","",VLOOKUP(AY123,'シフト記号表（従来型・ユニット型共通）'!$C$6:$L$47,10,FALSE))</f>
        <v/>
      </c>
      <c r="AZ124" s="622" t="str">
        <f>IF(AZ123="","",VLOOKUP(AZ123,'シフト記号表（従来型・ユニット型共通）'!$C$6:$L$47,10,FALSE))</f>
        <v/>
      </c>
      <c r="BA124" s="622" t="str">
        <f>IF(BA123="","",VLOOKUP(BA123,'シフト記号表（従来型・ユニット型共通）'!$C$6:$L$47,10,FALSE))</f>
        <v/>
      </c>
      <c r="BB124" s="1801">
        <f>IF($BE$3="４週",SUM(W124:AX124),IF($BE$3="暦月",SUM(W124:BA124),""))</f>
        <v>0</v>
      </c>
      <c r="BC124" s="1802"/>
      <c r="BD124" s="1803">
        <f>IF($BE$3="４週",BB124/4,IF($BE$3="暦月",(BB124/($BE$8/7)),""))</f>
        <v>0</v>
      </c>
      <c r="BE124" s="1802"/>
      <c r="BF124" s="1798"/>
      <c r="BG124" s="1799"/>
      <c r="BH124" s="1799"/>
      <c r="BI124" s="1799"/>
      <c r="BJ124" s="1800"/>
    </row>
    <row r="125" spans="2:62" ht="20.25" customHeight="1">
      <c r="B125" s="1788">
        <f>B123+1</f>
        <v>55</v>
      </c>
      <c r="C125" s="1792"/>
      <c r="D125" s="1793"/>
      <c r="E125" s="633"/>
      <c r="F125" s="632"/>
      <c r="G125" s="633"/>
      <c r="H125" s="632"/>
      <c r="I125" s="1794"/>
      <c r="J125" s="1795"/>
      <c r="K125" s="1796"/>
      <c r="L125" s="1797"/>
      <c r="M125" s="1797"/>
      <c r="N125" s="1793"/>
      <c r="O125" s="1738"/>
      <c r="P125" s="1739"/>
      <c r="Q125" s="1739"/>
      <c r="R125" s="1739"/>
      <c r="S125" s="1740"/>
      <c r="T125" s="631" t="s">
        <v>1280</v>
      </c>
      <c r="V125" s="630"/>
      <c r="W125" s="615"/>
      <c r="X125" s="614"/>
      <c r="Y125" s="614"/>
      <c r="Z125" s="614"/>
      <c r="AA125" s="614"/>
      <c r="AB125" s="614"/>
      <c r="AC125" s="616"/>
      <c r="AD125" s="615"/>
      <c r="AE125" s="614"/>
      <c r="AF125" s="614"/>
      <c r="AG125" s="614"/>
      <c r="AH125" s="614"/>
      <c r="AI125" s="614"/>
      <c r="AJ125" s="616"/>
      <c r="AK125" s="615"/>
      <c r="AL125" s="614"/>
      <c r="AM125" s="614"/>
      <c r="AN125" s="614"/>
      <c r="AO125" s="614"/>
      <c r="AP125" s="614"/>
      <c r="AQ125" s="616"/>
      <c r="AR125" s="615"/>
      <c r="AS125" s="614"/>
      <c r="AT125" s="614"/>
      <c r="AU125" s="614"/>
      <c r="AV125" s="614"/>
      <c r="AW125" s="614"/>
      <c r="AX125" s="616"/>
      <c r="AY125" s="615"/>
      <c r="AZ125" s="614"/>
      <c r="BA125" s="613"/>
      <c r="BB125" s="1733"/>
      <c r="BC125" s="1734"/>
      <c r="BD125" s="1752"/>
      <c r="BE125" s="1753"/>
      <c r="BF125" s="1758"/>
      <c r="BG125" s="1759"/>
      <c r="BH125" s="1759"/>
      <c r="BI125" s="1759"/>
      <c r="BJ125" s="1760"/>
    </row>
    <row r="126" spans="2:62" ht="20.25" customHeight="1">
      <c r="B126" s="1789"/>
      <c r="C126" s="1804"/>
      <c r="D126" s="1805"/>
      <c r="E126" s="629"/>
      <c r="F126" s="628">
        <f>C125</f>
        <v>0</v>
      </c>
      <c r="G126" s="629"/>
      <c r="H126" s="628">
        <f>I125</f>
        <v>0</v>
      </c>
      <c r="I126" s="1806"/>
      <c r="J126" s="1807"/>
      <c r="K126" s="1808"/>
      <c r="L126" s="1809"/>
      <c r="M126" s="1809"/>
      <c r="N126" s="1805"/>
      <c r="O126" s="1738"/>
      <c r="P126" s="1739"/>
      <c r="Q126" s="1739"/>
      <c r="R126" s="1739"/>
      <c r="S126" s="1740"/>
      <c r="T126" s="627" t="s">
        <v>1279</v>
      </c>
      <c r="U126" s="626"/>
      <c r="V126" s="625"/>
      <c r="W126" s="623" t="str">
        <f>IF(W125="","",VLOOKUP(W125,'シフト記号表（従来型・ユニット型共通）'!$C$6:$L$47,10,FALSE))</f>
        <v/>
      </c>
      <c r="X126" s="622" t="str">
        <f>IF(X125="","",VLOOKUP(X125,'シフト記号表（従来型・ユニット型共通）'!$C$6:$L$47,10,FALSE))</f>
        <v/>
      </c>
      <c r="Y126" s="622" t="str">
        <f>IF(Y125="","",VLOOKUP(Y125,'シフト記号表（従来型・ユニット型共通）'!$C$6:$L$47,10,FALSE))</f>
        <v/>
      </c>
      <c r="Z126" s="622" t="str">
        <f>IF(Z125="","",VLOOKUP(Z125,'シフト記号表（従来型・ユニット型共通）'!$C$6:$L$47,10,FALSE))</f>
        <v/>
      </c>
      <c r="AA126" s="622" t="str">
        <f>IF(AA125="","",VLOOKUP(AA125,'シフト記号表（従来型・ユニット型共通）'!$C$6:$L$47,10,FALSE))</f>
        <v/>
      </c>
      <c r="AB126" s="622" t="str">
        <f>IF(AB125="","",VLOOKUP(AB125,'シフト記号表（従来型・ユニット型共通）'!$C$6:$L$47,10,FALSE))</f>
        <v/>
      </c>
      <c r="AC126" s="624" t="str">
        <f>IF(AC125="","",VLOOKUP(AC125,'シフト記号表（従来型・ユニット型共通）'!$C$6:$L$47,10,FALSE))</f>
        <v/>
      </c>
      <c r="AD126" s="623" t="str">
        <f>IF(AD125="","",VLOOKUP(AD125,'シフト記号表（従来型・ユニット型共通）'!$C$6:$L$47,10,FALSE))</f>
        <v/>
      </c>
      <c r="AE126" s="622" t="str">
        <f>IF(AE125="","",VLOOKUP(AE125,'シフト記号表（従来型・ユニット型共通）'!$C$6:$L$47,10,FALSE))</f>
        <v/>
      </c>
      <c r="AF126" s="622" t="str">
        <f>IF(AF125="","",VLOOKUP(AF125,'シフト記号表（従来型・ユニット型共通）'!$C$6:$L$47,10,FALSE))</f>
        <v/>
      </c>
      <c r="AG126" s="622" t="str">
        <f>IF(AG125="","",VLOOKUP(AG125,'シフト記号表（従来型・ユニット型共通）'!$C$6:$L$47,10,FALSE))</f>
        <v/>
      </c>
      <c r="AH126" s="622" t="str">
        <f>IF(AH125="","",VLOOKUP(AH125,'シフト記号表（従来型・ユニット型共通）'!$C$6:$L$47,10,FALSE))</f>
        <v/>
      </c>
      <c r="AI126" s="622" t="str">
        <f>IF(AI125="","",VLOOKUP(AI125,'シフト記号表（従来型・ユニット型共通）'!$C$6:$L$47,10,FALSE))</f>
        <v/>
      </c>
      <c r="AJ126" s="624" t="str">
        <f>IF(AJ125="","",VLOOKUP(AJ125,'シフト記号表（従来型・ユニット型共通）'!$C$6:$L$47,10,FALSE))</f>
        <v/>
      </c>
      <c r="AK126" s="623" t="str">
        <f>IF(AK125="","",VLOOKUP(AK125,'シフト記号表（従来型・ユニット型共通）'!$C$6:$L$47,10,FALSE))</f>
        <v/>
      </c>
      <c r="AL126" s="622" t="str">
        <f>IF(AL125="","",VLOOKUP(AL125,'シフト記号表（従来型・ユニット型共通）'!$C$6:$L$47,10,FALSE))</f>
        <v/>
      </c>
      <c r="AM126" s="622" t="str">
        <f>IF(AM125="","",VLOOKUP(AM125,'シフト記号表（従来型・ユニット型共通）'!$C$6:$L$47,10,FALSE))</f>
        <v/>
      </c>
      <c r="AN126" s="622" t="str">
        <f>IF(AN125="","",VLOOKUP(AN125,'シフト記号表（従来型・ユニット型共通）'!$C$6:$L$47,10,FALSE))</f>
        <v/>
      </c>
      <c r="AO126" s="622" t="str">
        <f>IF(AO125="","",VLOOKUP(AO125,'シフト記号表（従来型・ユニット型共通）'!$C$6:$L$47,10,FALSE))</f>
        <v/>
      </c>
      <c r="AP126" s="622" t="str">
        <f>IF(AP125="","",VLOOKUP(AP125,'シフト記号表（従来型・ユニット型共通）'!$C$6:$L$47,10,FALSE))</f>
        <v/>
      </c>
      <c r="AQ126" s="624" t="str">
        <f>IF(AQ125="","",VLOOKUP(AQ125,'シフト記号表（従来型・ユニット型共通）'!$C$6:$L$47,10,FALSE))</f>
        <v/>
      </c>
      <c r="AR126" s="623" t="str">
        <f>IF(AR125="","",VLOOKUP(AR125,'シフト記号表（従来型・ユニット型共通）'!$C$6:$L$47,10,FALSE))</f>
        <v/>
      </c>
      <c r="AS126" s="622" t="str">
        <f>IF(AS125="","",VLOOKUP(AS125,'シフト記号表（従来型・ユニット型共通）'!$C$6:$L$47,10,FALSE))</f>
        <v/>
      </c>
      <c r="AT126" s="622" t="str">
        <f>IF(AT125="","",VLOOKUP(AT125,'シフト記号表（従来型・ユニット型共通）'!$C$6:$L$47,10,FALSE))</f>
        <v/>
      </c>
      <c r="AU126" s="622" t="str">
        <f>IF(AU125="","",VLOOKUP(AU125,'シフト記号表（従来型・ユニット型共通）'!$C$6:$L$47,10,FALSE))</f>
        <v/>
      </c>
      <c r="AV126" s="622" t="str">
        <f>IF(AV125="","",VLOOKUP(AV125,'シフト記号表（従来型・ユニット型共通）'!$C$6:$L$47,10,FALSE))</f>
        <v/>
      </c>
      <c r="AW126" s="622" t="str">
        <f>IF(AW125="","",VLOOKUP(AW125,'シフト記号表（従来型・ユニット型共通）'!$C$6:$L$47,10,FALSE))</f>
        <v/>
      </c>
      <c r="AX126" s="624" t="str">
        <f>IF(AX125="","",VLOOKUP(AX125,'シフト記号表（従来型・ユニット型共通）'!$C$6:$L$47,10,FALSE))</f>
        <v/>
      </c>
      <c r="AY126" s="623" t="str">
        <f>IF(AY125="","",VLOOKUP(AY125,'シフト記号表（従来型・ユニット型共通）'!$C$6:$L$47,10,FALSE))</f>
        <v/>
      </c>
      <c r="AZ126" s="622" t="str">
        <f>IF(AZ125="","",VLOOKUP(AZ125,'シフト記号表（従来型・ユニット型共通）'!$C$6:$L$47,10,FALSE))</f>
        <v/>
      </c>
      <c r="BA126" s="622" t="str">
        <f>IF(BA125="","",VLOOKUP(BA125,'シフト記号表（従来型・ユニット型共通）'!$C$6:$L$47,10,FALSE))</f>
        <v/>
      </c>
      <c r="BB126" s="1801">
        <f>IF($BE$3="４週",SUM(W126:AX126),IF($BE$3="暦月",SUM(W126:BA126),""))</f>
        <v>0</v>
      </c>
      <c r="BC126" s="1802"/>
      <c r="BD126" s="1803">
        <f>IF($BE$3="４週",BB126/4,IF($BE$3="暦月",(BB126/($BE$8/7)),""))</f>
        <v>0</v>
      </c>
      <c r="BE126" s="1802"/>
      <c r="BF126" s="1798"/>
      <c r="BG126" s="1799"/>
      <c r="BH126" s="1799"/>
      <c r="BI126" s="1799"/>
      <c r="BJ126" s="1800"/>
    </row>
    <row r="127" spans="2:62" ht="20.25" customHeight="1">
      <c r="B127" s="1788">
        <f>B125+1</f>
        <v>56</v>
      </c>
      <c r="C127" s="1792"/>
      <c r="D127" s="1793"/>
      <c r="E127" s="633"/>
      <c r="F127" s="632"/>
      <c r="G127" s="633"/>
      <c r="H127" s="632"/>
      <c r="I127" s="1794"/>
      <c r="J127" s="1795"/>
      <c r="K127" s="1796"/>
      <c r="L127" s="1797"/>
      <c r="M127" s="1797"/>
      <c r="N127" s="1793"/>
      <c r="O127" s="1738"/>
      <c r="P127" s="1739"/>
      <c r="Q127" s="1739"/>
      <c r="R127" s="1739"/>
      <c r="S127" s="1740"/>
      <c r="T127" s="631" t="s">
        <v>1280</v>
      </c>
      <c r="V127" s="630"/>
      <c r="W127" s="615"/>
      <c r="X127" s="614"/>
      <c r="Y127" s="614"/>
      <c r="Z127" s="614"/>
      <c r="AA127" s="614"/>
      <c r="AB127" s="614"/>
      <c r="AC127" s="616"/>
      <c r="AD127" s="615"/>
      <c r="AE127" s="614"/>
      <c r="AF127" s="614"/>
      <c r="AG127" s="614"/>
      <c r="AH127" s="614"/>
      <c r="AI127" s="614"/>
      <c r="AJ127" s="616"/>
      <c r="AK127" s="615"/>
      <c r="AL127" s="614"/>
      <c r="AM127" s="614"/>
      <c r="AN127" s="614"/>
      <c r="AO127" s="614"/>
      <c r="AP127" s="614"/>
      <c r="AQ127" s="616"/>
      <c r="AR127" s="615"/>
      <c r="AS127" s="614"/>
      <c r="AT127" s="614"/>
      <c r="AU127" s="614"/>
      <c r="AV127" s="614"/>
      <c r="AW127" s="614"/>
      <c r="AX127" s="616"/>
      <c r="AY127" s="615"/>
      <c r="AZ127" s="614"/>
      <c r="BA127" s="613"/>
      <c r="BB127" s="1733"/>
      <c r="BC127" s="1734"/>
      <c r="BD127" s="1752"/>
      <c r="BE127" s="1753"/>
      <c r="BF127" s="1758"/>
      <c r="BG127" s="1759"/>
      <c r="BH127" s="1759"/>
      <c r="BI127" s="1759"/>
      <c r="BJ127" s="1760"/>
    </row>
    <row r="128" spans="2:62" ht="20.25" customHeight="1">
      <c r="B128" s="1789"/>
      <c r="C128" s="1804"/>
      <c r="D128" s="1805"/>
      <c r="E128" s="629"/>
      <c r="F128" s="628">
        <f>C127</f>
        <v>0</v>
      </c>
      <c r="G128" s="629"/>
      <c r="H128" s="628">
        <f>I127</f>
        <v>0</v>
      </c>
      <c r="I128" s="1806"/>
      <c r="J128" s="1807"/>
      <c r="K128" s="1808"/>
      <c r="L128" s="1809"/>
      <c r="M128" s="1809"/>
      <c r="N128" s="1805"/>
      <c r="O128" s="1738"/>
      <c r="P128" s="1739"/>
      <c r="Q128" s="1739"/>
      <c r="R128" s="1739"/>
      <c r="S128" s="1740"/>
      <c r="T128" s="627" t="s">
        <v>1279</v>
      </c>
      <c r="U128" s="626"/>
      <c r="V128" s="625"/>
      <c r="W128" s="623" t="str">
        <f>IF(W127="","",VLOOKUP(W127,'シフト記号表（従来型・ユニット型共通）'!$C$6:$L$47,10,FALSE))</f>
        <v/>
      </c>
      <c r="X128" s="622" t="str">
        <f>IF(X127="","",VLOOKUP(X127,'シフト記号表（従来型・ユニット型共通）'!$C$6:$L$47,10,FALSE))</f>
        <v/>
      </c>
      <c r="Y128" s="622" t="str">
        <f>IF(Y127="","",VLOOKUP(Y127,'シフト記号表（従来型・ユニット型共通）'!$C$6:$L$47,10,FALSE))</f>
        <v/>
      </c>
      <c r="Z128" s="622" t="str">
        <f>IF(Z127="","",VLOOKUP(Z127,'シフト記号表（従来型・ユニット型共通）'!$C$6:$L$47,10,FALSE))</f>
        <v/>
      </c>
      <c r="AA128" s="622" t="str">
        <f>IF(AA127="","",VLOOKUP(AA127,'シフト記号表（従来型・ユニット型共通）'!$C$6:$L$47,10,FALSE))</f>
        <v/>
      </c>
      <c r="AB128" s="622" t="str">
        <f>IF(AB127="","",VLOOKUP(AB127,'シフト記号表（従来型・ユニット型共通）'!$C$6:$L$47,10,FALSE))</f>
        <v/>
      </c>
      <c r="AC128" s="624" t="str">
        <f>IF(AC127="","",VLOOKUP(AC127,'シフト記号表（従来型・ユニット型共通）'!$C$6:$L$47,10,FALSE))</f>
        <v/>
      </c>
      <c r="AD128" s="623" t="str">
        <f>IF(AD127="","",VLOOKUP(AD127,'シフト記号表（従来型・ユニット型共通）'!$C$6:$L$47,10,FALSE))</f>
        <v/>
      </c>
      <c r="AE128" s="622" t="str">
        <f>IF(AE127="","",VLOOKUP(AE127,'シフト記号表（従来型・ユニット型共通）'!$C$6:$L$47,10,FALSE))</f>
        <v/>
      </c>
      <c r="AF128" s="622" t="str">
        <f>IF(AF127="","",VLOOKUP(AF127,'シフト記号表（従来型・ユニット型共通）'!$C$6:$L$47,10,FALSE))</f>
        <v/>
      </c>
      <c r="AG128" s="622" t="str">
        <f>IF(AG127="","",VLOOKUP(AG127,'シフト記号表（従来型・ユニット型共通）'!$C$6:$L$47,10,FALSE))</f>
        <v/>
      </c>
      <c r="AH128" s="622" t="str">
        <f>IF(AH127="","",VLOOKUP(AH127,'シフト記号表（従来型・ユニット型共通）'!$C$6:$L$47,10,FALSE))</f>
        <v/>
      </c>
      <c r="AI128" s="622" t="str">
        <f>IF(AI127="","",VLOOKUP(AI127,'シフト記号表（従来型・ユニット型共通）'!$C$6:$L$47,10,FALSE))</f>
        <v/>
      </c>
      <c r="AJ128" s="624" t="str">
        <f>IF(AJ127="","",VLOOKUP(AJ127,'シフト記号表（従来型・ユニット型共通）'!$C$6:$L$47,10,FALSE))</f>
        <v/>
      </c>
      <c r="AK128" s="623" t="str">
        <f>IF(AK127="","",VLOOKUP(AK127,'シフト記号表（従来型・ユニット型共通）'!$C$6:$L$47,10,FALSE))</f>
        <v/>
      </c>
      <c r="AL128" s="622" t="str">
        <f>IF(AL127="","",VLOOKUP(AL127,'シフト記号表（従来型・ユニット型共通）'!$C$6:$L$47,10,FALSE))</f>
        <v/>
      </c>
      <c r="AM128" s="622" t="str">
        <f>IF(AM127="","",VLOOKUP(AM127,'シフト記号表（従来型・ユニット型共通）'!$C$6:$L$47,10,FALSE))</f>
        <v/>
      </c>
      <c r="AN128" s="622" t="str">
        <f>IF(AN127="","",VLOOKUP(AN127,'シフト記号表（従来型・ユニット型共通）'!$C$6:$L$47,10,FALSE))</f>
        <v/>
      </c>
      <c r="AO128" s="622" t="str">
        <f>IF(AO127="","",VLOOKUP(AO127,'シフト記号表（従来型・ユニット型共通）'!$C$6:$L$47,10,FALSE))</f>
        <v/>
      </c>
      <c r="AP128" s="622" t="str">
        <f>IF(AP127="","",VLOOKUP(AP127,'シフト記号表（従来型・ユニット型共通）'!$C$6:$L$47,10,FALSE))</f>
        <v/>
      </c>
      <c r="AQ128" s="624" t="str">
        <f>IF(AQ127="","",VLOOKUP(AQ127,'シフト記号表（従来型・ユニット型共通）'!$C$6:$L$47,10,FALSE))</f>
        <v/>
      </c>
      <c r="AR128" s="623" t="str">
        <f>IF(AR127="","",VLOOKUP(AR127,'シフト記号表（従来型・ユニット型共通）'!$C$6:$L$47,10,FALSE))</f>
        <v/>
      </c>
      <c r="AS128" s="622" t="str">
        <f>IF(AS127="","",VLOOKUP(AS127,'シフト記号表（従来型・ユニット型共通）'!$C$6:$L$47,10,FALSE))</f>
        <v/>
      </c>
      <c r="AT128" s="622" t="str">
        <f>IF(AT127="","",VLOOKUP(AT127,'シフト記号表（従来型・ユニット型共通）'!$C$6:$L$47,10,FALSE))</f>
        <v/>
      </c>
      <c r="AU128" s="622" t="str">
        <f>IF(AU127="","",VLOOKUP(AU127,'シフト記号表（従来型・ユニット型共通）'!$C$6:$L$47,10,FALSE))</f>
        <v/>
      </c>
      <c r="AV128" s="622" t="str">
        <f>IF(AV127="","",VLOOKUP(AV127,'シフト記号表（従来型・ユニット型共通）'!$C$6:$L$47,10,FALSE))</f>
        <v/>
      </c>
      <c r="AW128" s="622" t="str">
        <f>IF(AW127="","",VLOOKUP(AW127,'シフト記号表（従来型・ユニット型共通）'!$C$6:$L$47,10,FALSE))</f>
        <v/>
      </c>
      <c r="AX128" s="624" t="str">
        <f>IF(AX127="","",VLOOKUP(AX127,'シフト記号表（従来型・ユニット型共通）'!$C$6:$L$47,10,FALSE))</f>
        <v/>
      </c>
      <c r="AY128" s="623" t="str">
        <f>IF(AY127="","",VLOOKUP(AY127,'シフト記号表（従来型・ユニット型共通）'!$C$6:$L$47,10,FALSE))</f>
        <v/>
      </c>
      <c r="AZ128" s="622" t="str">
        <f>IF(AZ127="","",VLOOKUP(AZ127,'シフト記号表（従来型・ユニット型共通）'!$C$6:$L$47,10,FALSE))</f>
        <v/>
      </c>
      <c r="BA128" s="622" t="str">
        <f>IF(BA127="","",VLOOKUP(BA127,'シフト記号表（従来型・ユニット型共通）'!$C$6:$L$47,10,FALSE))</f>
        <v/>
      </c>
      <c r="BB128" s="1801">
        <f>IF($BE$3="４週",SUM(W128:AX128),IF($BE$3="暦月",SUM(W128:BA128),""))</f>
        <v>0</v>
      </c>
      <c r="BC128" s="1802"/>
      <c r="BD128" s="1803">
        <f>IF($BE$3="４週",BB128/4,IF($BE$3="暦月",(BB128/($BE$8/7)),""))</f>
        <v>0</v>
      </c>
      <c r="BE128" s="1802"/>
      <c r="BF128" s="1798"/>
      <c r="BG128" s="1799"/>
      <c r="BH128" s="1799"/>
      <c r="BI128" s="1799"/>
      <c r="BJ128" s="1800"/>
    </row>
    <row r="129" spans="2:62" ht="20.25" customHeight="1">
      <c r="B129" s="1788">
        <f>B127+1</f>
        <v>57</v>
      </c>
      <c r="C129" s="1792"/>
      <c r="D129" s="1793"/>
      <c r="E129" s="633"/>
      <c r="F129" s="632"/>
      <c r="G129" s="633"/>
      <c r="H129" s="632"/>
      <c r="I129" s="1794"/>
      <c r="J129" s="1795"/>
      <c r="K129" s="1796"/>
      <c r="L129" s="1797"/>
      <c r="M129" s="1797"/>
      <c r="N129" s="1793"/>
      <c r="O129" s="1738"/>
      <c r="P129" s="1739"/>
      <c r="Q129" s="1739"/>
      <c r="R129" s="1739"/>
      <c r="S129" s="1740"/>
      <c r="T129" s="631" t="s">
        <v>1280</v>
      </c>
      <c r="V129" s="630"/>
      <c r="W129" s="615"/>
      <c r="X129" s="614"/>
      <c r="Y129" s="614"/>
      <c r="Z129" s="614"/>
      <c r="AA129" s="614"/>
      <c r="AB129" s="614"/>
      <c r="AC129" s="616"/>
      <c r="AD129" s="615"/>
      <c r="AE129" s="614"/>
      <c r="AF129" s="614"/>
      <c r="AG129" s="614"/>
      <c r="AH129" s="614"/>
      <c r="AI129" s="614"/>
      <c r="AJ129" s="616"/>
      <c r="AK129" s="615"/>
      <c r="AL129" s="614"/>
      <c r="AM129" s="614"/>
      <c r="AN129" s="614"/>
      <c r="AO129" s="614"/>
      <c r="AP129" s="614"/>
      <c r="AQ129" s="616"/>
      <c r="AR129" s="615"/>
      <c r="AS129" s="614"/>
      <c r="AT129" s="614"/>
      <c r="AU129" s="614"/>
      <c r="AV129" s="614"/>
      <c r="AW129" s="614"/>
      <c r="AX129" s="616"/>
      <c r="AY129" s="615"/>
      <c r="AZ129" s="614"/>
      <c r="BA129" s="613"/>
      <c r="BB129" s="1733"/>
      <c r="BC129" s="1734"/>
      <c r="BD129" s="1752"/>
      <c r="BE129" s="1753"/>
      <c r="BF129" s="1758"/>
      <c r="BG129" s="1759"/>
      <c r="BH129" s="1759"/>
      <c r="BI129" s="1759"/>
      <c r="BJ129" s="1760"/>
    </row>
    <row r="130" spans="2:62" ht="20.25" customHeight="1">
      <c r="B130" s="1789"/>
      <c r="C130" s="1804"/>
      <c r="D130" s="1805"/>
      <c r="E130" s="629"/>
      <c r="F130" s="628">
        <f>C129</f>
        <v>0</v>
      </c>
      <c r="G130" s="629"/>
      <c r="H130" s="628">
        <f>I129</f>
        <v>0</v>
      </c>
      <c r="I130" s="1806"/>
      <c r="J130" s="1807"/>
      <c r="K130" s="1808"/>
      <c r="L130" s="1809"/>
      <c r="M130" s="1809"/>
      <c r="N130" s="1805"/>
      <c r="O130" s="1738"/>
      <c r="P130" s="1739"/>
      <c r="Q130" s="1739"/>
      <c r="R130" s="1739"/>
      <c r="S130" s="1740"/>
      <c r="T130" s="627" t="s">
        <v>1279</v>
      </c>
      <c r="U130" s="626"/>
      <c r="V130" s="625"/>
      <c r="W130" s="623" t="str">
        <f>IF(W129="","",VLOOKUP(W129,'シフト記号表（従来型・ユニット型共通）'!$C$6:$L$47,10,FALSE))</f>
        <v/>
      </c>
      <c r="X130" s="622" t="str">
        <f>IF(X129="","",VLOOKUP(X129,'シフト記号表（従来型・ユニット型共通）'!$C$6:$L$47,10,FALSE))</f>
        <v/>
      </c>
      <c r="Y130" s="622" t="str">
        <f>IF(Y129="","",VLOOKUP(Y129,'シフト記号表（従来型・ユニット型共通）'!$C$6:$L$47,10,FALSE))</f>
        <v/>
      </c>
      <c r="Z130" s="622" t="str">
        <f>IF(Z129="","",VLOOKUP(Z129,'シフト記号表（従来型・ユニット型共通）'!$C$6:$L$47,10,FALSE))</f>
        <v/>
      </c>
      <c r="AA130" s="622" t="str">
        <f>IF(AA129="","",VLOOKUP(AA129,'シフト記号表（従来型・ユニット型共通）'!$C$6:$L$47,10,FALSE))</f>
        <v/>
      </c>
      <c r="AB130" s="622" t="str">
        <f>IF(AB129="","",VLOOKUP(AB129,'シフト記号表（従来型・ユニット型共通）'!$C$6:$L$47,10,FALSE))</f>
        <v/>
      </c>
      <c r="AC130" s="624" t="str">
        <f>IF(AC129="","",VLOOKUP(AC129,'シフト記号表（従来型・ユニット型共通）'!$C$6:$L$47,10,FALSE))</f>
        <v/>
      </c>
      <c r="AD130" s="623" t="str">
        <f>IF(AD129="","",VLOOKUP(AD129,'シフト記号表（従来型・ユニット型共通）'!$C$6:$L$47,10,FALSE))</f>
        <v/>
      </c>
      <c r="AE130" s="622" t="str">
        <f>IF(AE129="","",VLOOKUP(AE129,'シフト記号表（従来型・ユニット型共通）'!$C$6:$L$47,10,FALSE))</f>
        <v/>
      </c>
      <c r="AF130" s="622" t="str">
        <f>IF(AF129="","",VLOOKUP(AF129,'シフト記号表（従来型・ユニット型共通）'!$C$6:$L$47,10,FALSE))</f>
        <v/>
      </c>
      <c r="AG130" s="622" t="str">
        <f>IF(AG129="","",VLOOKUP(AG129,'シフト記号表（従来型・ユニット型共通）'!$C$6:$L$47,10,FALSE))</f>
        <v/>
      </c>
      <c r="AH130" s="622" t="str">
        <f>IF(AH129="","",VLOOKUP(AH129,'シフト記号表（従来型・ユニット型共通）'!$C$6:$L$47,10,FALSE))</f>
        <v/>
      </c>
      <c r="AI130" s="622" t="str">
        <f>IF(AI129="","",VLOOKUP(AI129,'シフト記号表（従来型・ユニット型共通）'!$C$6:$L$47,10,FALSE))</f>
        <v/>
      </c>
      <c r="AJ130" s="624" t="str">
        <f>IF(AJ129="","",VLOOKUP(AJ129,'シフト記号表（従来型・ユニット型共通）'!$C$6:$L$47,10,FALSE))</f>
        <v/>
      </c>
      <c r="AK130" s="623" t="str">
        <f>IF(AK129="","",VLOOKUP(AK129,'シフト記号表（従来型・ユニット型共通）'!$C$6:$L$47,10,FALSE))</f>
        <v/>
      </c>
      <c r="AL130" s="622" t="str">
        <f>IF(AL129="","",VLOOKUP(AL129,'シフト記号表（従来型・ユニット型共通）'!$C$6:$L$47,10,FALSE))</f>
        <v/>
      </c>
      <c r="AM130" s="622" t="str">
        <f>IF(AM129="","",VLOOKUP(AM129,'シフト記号表（従来型・ユニット型共通）'!$C$6:$L$47,10,FALSE))</f>
        <v/>
      </c>
      <c r="AN130" s="622" t="str">
        <f>IF(AN129="","",VLOOKUP(AN129,'シフト記号表（従来型・ユニット型共通）'!$C$6:$L$47,10,FALSE))</f>
        <v/>
      </c>
      <c r="AO130" s="622" t="str">
        <f>IF(AO129="","",VLOOKUP(AO129,'シフト記号表（従来型・ユニット型共通）'!$C$6:$L$47,10,FALSE))</f>
        <v/>
      </c>
      <c r="AP130" s="622" t="str">
        <f>IF(AP129="","",VLOOKUP(AP129,'シフト記号表（従来型・ユニット型共通）'!$C$6:$L$47,10,FALSE))</f>
        <v/>
      </c>
      <c r="AQ130" s="624" t="str">
        <f>IF(AQ129="","",VLOOKUP(AQ129,'シフト記号表（従来型・ユニット型共通）'!$C$6:$L$47,10,FALSE))</f>
        <v/>
      </c>
      <c r="AR130" s="623" t="str">
        <f>IF(AR129="","",VLOOKUP(AR129,'シフト記号表（従来型・ユニット型共通）'!$C$6:$L$47,10,FALSE))</f>
        <v/>
      </c>
      <c r="AS130" s="622" t="str">
        <f>IF(AS129="","",VLOOKUP(AS129,'シフト記号表（従来型・ユニット型共通）'!$C$6:$L$47,10,FALSE))</f>
        <v/>
      </c>
      <c r="AT130" s="622" t="str">
        <f>IF(AT129="","",VLOOKUP(AT129,'シフト記号表（従来型・ユニット型共通）'!$C$6:$L$47,10,FALSE))</f>
        <v/>
      </c>
      <c r="AU130" s="622" t="str">
        <f>IF(AU129="","",VLOOKUP(AU129,'シフト記号表（従来型・ユニット型共通）'!$C$6:$L$47,10,FALSE))</f>
        <v/>
      </c>
      <c r="AV130" s="622" t="str">
        <f>IF(AV129="","",VLOOKUP(AV129,'シフト記号表（従来型・ユニット型共通）'!$C$6:$L$47,10,FALSE))</f>
        <v/>
      </c>
      <c r="AW130" s="622" t="str">
        <f>IF(AW129="","",VLOOKUP(AW129,'シフト記号表（従来型・ユニット型共通）'!$C$6:$L$47,10,FALSE))</f>
        <v/>
      </c>
      <c r="AX130" s="624" t="str">
        <f>IF(AX129="","",VLOOKUP(AX129,'シフト記号表（従来型・ユニット型共通）'!$C$6:$L$47,10,FALSE))</f>
        <v/>
      </c>
      <c r="AY130" s="623" t="str">
        <f>IF(AY129="","",VLOOKUP(AY129,'シフト記号表（従来型・ユニット型共通）'!$C$6:$L$47,10,FALSE))</f>
        <v/>
      </c>
      <c r="AZ130" s="622" t="str">
        <f>IF(AZ129="","",VLOOKUP(AZ129,'シフト記号表（従来型・ユニット型共通）'!$C$6:$L$47,10,FALSE))</f>
        <v/>
      </c>
      <c r="BA130" s="622" t="str">
        <f>IF(BA129="","",VLOOKUP(BA129,'シフト記号表（従来型・ユニット型共通）'!$C$6:$L$47,10,FALSE))</f>
        <v/>
      </c>
      <c r="BB130" s="1801">
        <f>IF($BE$3="４週",SUM(W130:AX130),IF($BE$3="暦月",SUM(W130:BA130),""))</f>
        <v>0</v>
      </c>
      <c r="BC130" s="1802"/>
      <c r="BD130" s="1803">
        <f>IF($BE$3="４週",BB130/4,IF($BE$3="暦月",(BB130/($BE$8/7)),""))</f>
        <v>0</v>
      </c>
      <c r="BE130" s="1802"/>
      <c r="BF130" s="1798"/>
      <c r="BG130" s="1799"/>
      <c r="BH130" s="1799"/>
      <c r="BI130" s="1799"/>
      <c r="BJ130" s="1800"/>
    </row>
    <row r="131" spans="2:62" ht="20.25" customHeight="1">
      <c r="B131" s="1788">
        <f>B129+1</f>
        <v>58</v>
      </c>
      <c r="C131" s="1792"/>
      <c r="D131" s="1793"/>
      <c r="E131" s="633"/>
      <c r="F131" s="632"/>
      <c r="G131" s="633"/>
      <c r="H131" s="632"/>
      <c r="I131" s="1794"/>
      <c r="J131" s="1795"/>
      <c r="K131" s="1796"/>
      <c r="L131" s="1797"/>
      <c r="M131" s="1797"/>
      <c r="N131" s="1793"/>
      <c r="O131" s="1738"/>
      <c r="P131" s="1739"/>
      <c r="Q131" s="1739"/>
      <c r="R131" s="1739"/>
      <c r="S131" s="1740"/>
      <c r="T131" s="631" t="s">
        <v>1280</v>
      </c>
      <c r="V131" s="630"/>
      <c r="W131" s="615"/>
      <c r="X131" s="614"/>
      <c r="Y131" s="614"/>
      <c r="Z131" s="614"/>
      <c r="AA131" s="614"/>
      <c r="AB131" s="614"/>
      <c r="AC131" s="616"/>
      <c r="AD131" s="615"/>
      <c r="AE131" s="614"/>
      <c r="AF131" s="614"/>
      <c r="AG131" s="614"/>
      <c r="AH131" s="614"/>
      <c r="AI131" s="614"/>
      <c r="AJ131" s="616"/>
      <c r="AK131" s="615"/>
      <c r="AL131" s="614"/>
      <c r="AM131" s="614"/>
      <c r="AN131" s="614"/>
      <c r="AO131" s="614"/>
      <c r="AP131" s="614"/>
      <c r="AQ131" s="616"/>
      <c r="AR131" s="615"/>
      <c r="AS131" s="614"/>
      <c r="AT131" s="614"/>
      <c r="AU131" s="614"/>
      <c r="AV131" s="614"/>
      <c r="AW131" s="614"/>
      <c r="AX131" s="616"/>
      <c r="AY131" s="615"/>
      <c r="AZ131" s="614"/>
      <c r="BA131" s="613"/>
      <c r="BB131" s="1733"/>
      <c r="BC131" s="1734"/>
      <c r="BD131" s="1752"/>
      <c r="BE131" s="1753"/>
      <c r="BF131" s="1758"/>
      <c r="BG131" s="1759"/>
      <c r="BH131" s="1759"/>
      <c r="BI131" s="1759"/>
      <c r="BJ131" s="1760"/>
    </row>
    <row r="132" spans="2:62" ht="20.25" customHeight="1">
      <c r="B132" s="1789"/>
      <c r="C132" s="1804"/>
      <c r="D132" s="1805"/>
      <c r="E132" s="629"/>
      <c r="F132" s="628">
        <f>C131</f>
        <v>0</v>
      </c>
      <c r="G132" s="629"/>
      <c r="H132" s="628">
        <f>I131</f>
        <v>0</v>
      </c>
      <c r="I132" s="1806"/>
      <c r="J132" s="1807"/>
      <c r="K132" s="1808"/>
      <c r="L132" s="1809"/>
      <c r="M132" s="1809"/>
      <c r="N132" s="1805"/>
      <c r="O132" s="1738"/>
      <c r="P132" s="1739"/>
      <c r="Q132" s="1739"/>
      <c r="R132" s="1739"/>
      <c r="S132" s="1740"/>
      <c r="T132" s="627" t="s">
        <v>1279</v>
      </c>
      <c r="U132" s="626"/>
      <c r="V132" s="625"/>
      <c r="W132" s="623" t="str">
        <f>IF(W131="","",VLOOKUP(W131,'シフト記号表（従来型・ユニット型共通）'!$C$6:$L$47,10,FALSE))</f>
        <v/>
      </c>
      <c r="X132" s="622" t="str">
        <f>IF(X131="","",VLOOKUP(X131,'シフト記号表（従来型・ユニット型共通）'!$C$6:$L$47,10,FALSE))</f>
        <v/>
      </c>
      <c r="Y132" s="622" t="str">
        <f>IF(Y131="","",VLOOKUP(Y131,'シフト記号表（従来型・ユニット型共通）'!$C$6:$L$47,10,FALSE))</f>
        <v/>
      </c>
      <c r="Z132" s="622" t="str">
        <f>IF(Z131="","",VLOOKUP(Z131,'シフト記号表（従来型・ユニット型共通）'!$C$6:$L$47,10,FALSE))</f>
        <v/>
      </c>
      <c r="AA132" s="622" t="str">
        <f>IF(AA131="","",VLOOKUP(AA131,'シフト記号表（従来型・ユニット型共通）'!$C$6:$L$47,10,FALSE))</f>
        <v/>
      </c>
      <c r="AB132" s="622" t="str">
        <f>IF(AB131="","",VLOOKUP(AB131,'シフト記号表（従来型・ユニット型共通）'!$C$6:$L$47,10,FALSE))</f>
        <v/>
      </c>
      <c r="AC132" s="624" t="str">
        <f>IF(AC131="","",VLOOKUP(AC131,'シフト記号表（従来型・ユニット型共通）'!$C$6:$L$47,10,FALSE))</f>
        <v/>
      </c>
      <c r="AD132" s="623" t="str">
        <f>IF(AD131="","",VLOOKUP(AD131,'シフト記号表（従来型・ユニット型共通）'!$C$6:$L$47,10,FALSE))</f>
        <v/>
      </c>
      <c r="AE132" s="622" t="str">
        <f>IF(AE131="","",VLOOKUP(AE131,'シフト記号表（従来型・ユニット型共通）'!$C$6:$L$47,10,FALSE))</f>
        <v/>
      </c>
      <c r="AF132" s="622" t="str">
        <f>IF(AF131="","",VLOOKUP(AF131,'シフト記号表（従来型・ユニット型共通）'!$C$6:$L$47,10,FALSE))</f>
        <v/>
      </c>
      <c r="AG132" s="622" t="str">
        <f>IF(AG131="","",VLOOKUP(AG131,'シフト記号表（従来型・ユニット型共通）'!$C$6:$L$47,10,FALSE))</f>
        <v/>
      </c>
      <c r="AH132" s="622" t="str">
        <f>IF(AH131="","",VLOOKUP(AH131,'シフト記号表（従来型・ユニット型共通）'!$C$6:$L$47,10,FALSE))</f>
        <v/>
      </c>
      <c r="AI132" s="622" t="str">
        <f>IF(AI131="","",VLOOKUP(AI131,'シフト記号表（従来型・ユニット型共通）'!$C$6:$L$47,10,FALSE))</f>
        <v/>
      </c>
      <c r="AJ132" s="624" t="str">
        <f>IF(AJ131="","",VLOOKUP(AJ131,'シフト記号表（従来型・ユニット型共通）'!$C$6:$L$47,10,FALSE))</f>
        <v/>
      </c>
      <c r="AK132" s="623" t="str">
        <f>IF(AK131="","",VLOOKUP(AK131,'シフト記号表（従来型・ユニット型共通）'!$C$6:$L$47,10,FALSE))</f>
        <v/>
      </c>
      <c r="AL132" s="622" t="str">
        <f>IF(AL131="","",VLOOKUP(AL131,'シフト記号表（従来型・ユニット型共通）'!$C$6:$L$47,10,FALSE))</f>
        <v/>
      </c>
      <c r="AM132" s="622" t="str">
        <f>IF(AM131="","",VLOOKUP(AM131,'シフト記号表（従来型・ユニット型共通）'!$C$6:$L$47,10,FALSE))</f>
        <v/>
      </c>
      <c r="AN132" s="622" t="str">
        <f>IF(AN131="","",VLOOKUP(AN131,'シフト記号表（従来型・ユニット型共通）'!$C$6:$L$47,10,FALSE))</f>
        <v/>
      </c>
      <c r="AO132" s="622" t="str">
        <f>IF(AO131="","",VLOOKUP(AO131,'シフト記号表（従来型・ユニット型共通）'!$C$6:$L$47,10,FALSE))</f>
        <v/>
      </c>
      <c r="AP132" s="622" t="str">
        <f>IF(AP131="","",VLOOKUP(AP131,'シフト記号表（従来型・ユニット型共通）'!$C$6:$L$47,10,FALSE))</f>
        <v/>
      </c>
      <c r="AQ132" s="624" t="str">
        <f>IF(AQ131="","",VLOOKUP(AQ131,'シフト記号表（従来型・ユニット型共通）'!$C$6:$L$47,10,FALSE))</f>
        <v/>
      </c>
      <c r="AR132" s="623" t="str">
        <f>IF(AR131="","",VLOOKUP(AR131,'シフト記号表（従来型・ユニット型共通）'!$C$6:$L$47,10,FALSE))</f>
        <v/>
      </c>
      <c r="AS132" s="622" t="str">
        <f>IF(AS131="","",VLOOKUP(AS131,'シフト記号表（従来型・ユニット型共通）'!$C$6:$L$47,10,FALSE))</f>
        <v/>
      </c>
      <c r="AT132" s="622" t="str">
        <f>IF(AT131="","",VLOOKUP(AT131,'シフト記号表（従来型・ユニット型共通）'!$C$6:$L$47,10,FALSE))</f>
        <v/>
      </c>
      <c r="AU132" s="622" t="str">
        <f>IF(AU131="","",VLOOKUP(AU131,'シフト記号表（従来型・ユニット型共通）'!$C$6:$L$47,10,FALSE))</f>
        <v/>
      </c>
      <c r="AV132" s="622" t="str">
        <f>IF(AV131="","",VLOOKUP(AV131,'シフト記号表（従来型・ユニット型共通）'!$C$6:$L$47,10,FALSE))</f>
        <v/>
      </c>
      <c r="AW132" s="622" t="str">
        <f>IF(AW131="","",VLOOKUP(AW131,'シフト記号表（従来型・ユニット型共通）'!$C$6:$L$47,10,FALSE))</f>
        <v/>
      </c>
      <c r="AX132" s="624" t="str">
        <f>IF(AX131="","",VLOOKUP(AX131,'シフト記号表（従来型・ユニット型共通）'!$C$6:$L$47,10,FALSE))</f>
        <v/>
      </c>
      <c r="AY132" s="623" t="str">
        <f>IF(AY131="","",VLOOKUP(AY131,'シフト記号表（従来型・ユニット型共通）'!$C$6:$L$47,10,FALSE))</f>
        <v/>
      </c>
      <c r="AZ132" s="622" t="str">
        <f>IF(AZ131="","",VLOOKUP(AZ131,'シフト記号表（従来型・ユニット型共通）'!$C$6:$L$47,10,FALSE))</f>
        <v/>
      </c>
      <c r="BA132" s="622" t="str">
        <f>IF(BA131="","",VLOOKUP(BA131,'シフト記号表（従来型・ユニット型共通）'!$C$6:$L$47,10,FALSE))</f>
        <v/>
      </c>
      <c r="BB132" s="1801">
        <f>IF($BE$3="４週",SUM(W132:AX132),IF($BE$3="暦月",SUM(W132:BA132),""))</f>
        <v>0</v>
      </c>
      <c r="BC132" s="1802"/>
      <c r="BD132" s="1803">
        <f>IF($BE$3="４週",BB132/4,IF($BE$3="暦月",(BB132/($BE$8/7)),""))</f>
        <v>0</v>
      </c>
      <c r="BE132" s="1802"/>
      <c r="BF132" s="1798"/>
      <c r="BG132" s="1799"/>
      <c r="BH132" s="1799"/>
      <c r="BI132" s="1799"/>
      <c r="BJ132" s="1800"/>
    </row>
    <row r="133" spans="2:62" ht="20.25" customHeight="1">
      <c r="B133" s="1788">
        <f>B131+1</f>
        <v>59</v>
      </c>
      <c r="C133" s="1792"/>
      <c r="D133" s="1793"/>
      <c r="E133" s="633"/>
      <c r="F133" s="632"/>
      <c r="G133" s="633"/>
      <c r="H133" s="632"/>
      <c r="I133" s="1794"/>
      <c r="J133" s="1795"/>
      <c r="K133" s="1796"/>
      <c r="L133" s="1797"/>
      <c r="M133" s="1797"/>
      <c r="N133" s="1793"/>
      <c r="O133" s="1738"/>
      <c r="P133" s="1739"/>
      <c r="Q133" s="1739"/>
      <c r="R133" s="1739"/>
      <c r="S133" s="1740"/>
      <c r="T133" s="631" t="s">
        <v>1280</v>
      </c>
      <c r="V133" s="630"/>
      <c r="W133" s="615"/>
      <c r="X133" s="614"/>
      <c r="Y133" s="614"/>
      <c r="Z133" s="614"/>
      <c r="AA133" s="614"/>
      <c r="AB133" s="614"/>
      <c r="AC133" s="616"/>
      <c r="AD133" s="615"/>
      <c r="AE133" s="614"/>
      <c r="AF133" s="614"/>
      <c r="AG133" s="614"/>
      <c r="AH133" s="614"/>
      <c r="AI133" s="614"/>
      <c r="AJ133" s="616"/>
      <c r="AK133" s="615"/>
      <c r="AL133" s="614"/>
      <c r="AM133" s="614"/>
      <c r="AN133" s="614"/>
      <c r="AO133" s="614"/>
      <c r="AP133" s="614"/>
      <c r="AQ133" s="616"/>
      <c r="AR133" s="615"/>
      <c r="AS133" s="614"/>
      <c r="AT133" s="614"/>
      <c r="AU133" s="614"/>
      <c r="AV133" s="614"/>
      <c r="AW133" s="614"/>
      <c r="AX133" s="616"/>
      <c r="AY133" s="615"/>
      <c r="AZ133" s="614"/>
      <c r="BA133" s="613"/>
      <c r="BB133" s="1733"/>
      <c r="BC133" s="1734"/>
      <c r="BD133" s="1752"/>
      <c r="BE133" s="1753"/>
      <c r="BF133" s="1758"/>
      <c r="BG133" s="1759"/>
      <c r="BH133" s="1759"/>
      <c r="BI133" s="1759"/>
      <c r="BJ133" s="1760"/>
    </row>
    <row r="134" spans="2:62" ht="20.25" customHeight="1">
      <c r="B134" s="1789"/>
      <c r="C134" s="1804"/>
      <c r="D134" s="1805"/>
      <c r="E134" s="629"/>
      <c r="F134" s="628">
        <f>C133</f>
        <v>0</v>
      </c>
      <c r="G134" s="629"/>
      <c r="H134" s="628">
        <f>I133</f>
        <v>0</v>
      </c>
      <c r="I134" s="1806"/>
      <c r="J134" s="1807"/>
      <c r="K134" s="1808"/>
      <c r="L134" s="1809"/>
      <c r="M134" s="1809"/>
      <c r="N134" s="1805"/>
      <c r="O134" s="1738"/>
      <c r="P134" s="1739"/>
      <c r="Q134" s="1739"/>
      <c r="R134" s="1739"/>
      <c r="S134" s="1740"/>
      <c r="T134" s="627" t="s">
        <v>1279</v>
      </c>
      <c r="U134" s="626"/>
      <c r="V134" s="625"/>
      <c r="W134" s="623" t="str">
        <f>IF(W133="","",VLOOKUP(W133,'シフト記号表（従来型・ユニット型共通）'!$C$6:$L$47,10,FALSE))</f>
        <v/>
      </c>
      <c r="X134" s="622" t="str">
        <f>IF(X133="","",VLOOKUP(X133,'シフト記号表（従来型・ユニット型共通）'!$C$6:$L$47,10,FALSE))</f>
        <v/>
      </c>
      <c r="Y134" s="622" t="str">
        <f>IF(Y133="","",VLOOKUP(Y133,'シフト記号表（従来型・ユニット型共通）'!$C$6:$L$47,10,FALSE))</f>
        <v/>
      </c>
      <c r="Z134" s="622" t="str">
        <f>IF(Z133="","",VLOOKUP(Z133,'シフト記号表（従来型・ユニット型共通）'!$C$6:$L$47,10,FALSE))</f>
        <v/>
      </c>
      <c r="AA134" s="622" t="str">
        <f>IF(AA133="","",VLOOKUP(AA133,'シフト記号表（従来型・ユニット型共通）'!$C$6:$L$47,10,FALSE))</f>
        <v/>
      </c>
      <c r="AB134" s="622" t="str">
        <f>IF(AB133="","",VLOOKUP(AB133,'シフト記号表（従来型・ユニット型共通）'!$C$6:$L$47,10,FALSE))</f>
        <v/>
      </c>
      <c r="AC134" s="624" t="str">
        <f>IF(AC133="","",VLOOKUP(AC133,'シフト記号表（従来型・ユニット型共通）'!$C$6:$L$47,10,FALSE))</f>
        <v/>
      </c>
      <c r="AD134" s="623" t="str">
        <f>IF(AD133="","",VLOOKUP(AD133,'シフト記号表（従来型・ユニット型共通）'!$C$6:$L$47,10,FALSE))</f>
        <v/>
      </c>
      <c r="AE134" s="622" t="str">
        <f>IF(AE133="","",VLOOKUP(AE133,'シフト記号表（従来型・ユニット型共通）'!$C$6:$L$47,10,FALSE))</f>
        <v/>
      </c>
      <c r="AF134" s="622" t="str">
        <f>IF(AF133="","",VLOOKUP(AF133,'シフト記号表（従来型・ユニット型共通）'!$C$6:$L$47,10,FALSE))</f>
        <v/>
      </c>
      <c r="AG134" s="622" t="str">
        <f>IF(AG133="","",VLOOKUP(AG133,'シフト記号表（従来型・ユニット型共通）'!$C$6:$L$47,10,FALSE))</f>
        <v/>
      </c>
      <c r="AH134" s="622" t="str">
        <f>IF(AH133="","",VLOOKUP(AH133,'シフト記号表（従来型・ユニット型共通）'!$C$6:$L$47,10,FALSE))</f>
        <v/>
      </c>
      <c r="AI134" s="622" t="str">
        <f>IF(AI133="","",VLOOKUP(AI133,'シフト記号表（従来型・ユニット型共通）'!$C$6:$L$47,10,FALSE))</f>
        <v/>
      </c>
      <c r="AJ134" s="624" t="str">
        <f>IF(AJ133="","",VLOOKUP(AJ133,'シフト記号表（従来型・ユニット型共通）'!$C$6:$L$47,10,FALSE))</f>
        <v/>
      </c>
      <c r="AK134" s="623" t="str">
        <f>IF(AK133="","",VLOOKUP(AK133,'シフト記号表（従来型・ユニット型共通）'!$C$6:$L$47,10,FALSE))</f>
        <v/>
      </c>
      <c r="AL134" s="622" t="str">
        <f>IF(AL133="","",VLOOKUP(AL133,'シフト記号表（従来型・ユニット型共通）'!$C$6:$L$47,10,FALSE))</f>
        <v/>
      </c>
      <c r="AM134" s="622" t="str">
        <f>IF(AM133="","",VLOOKUP(AM133,'シフト記号表（従来型・ユニット型共通）'!$C$6:$L$47,10,FALSE))</f>
        <v/>
      </c>
      <c r="AN134" s="622" t="str">
        <f>IF(AN133="","",VLOOKUP(AN133,'シフト記号表（従来型・ユニット型共通）'!$C$6:$L$47,10,FALSE))</f>
        <v/>
      </c>
      <c r="AO134" s="622" t="str">
        <f>IF(AO133="","",VLOOKUP(AO133,'シフト記号表（従来型・ユニット型共通）'!$C$6:$L$47,10,FALSE))</f>
        <v/>
      </c>
      <c r="AP134" s="622" t="str">
        <f>IF(AP133="","",VLOOKUP(AP133,'シフト記号表（従来型・ユニット型共通）'!$C$6:$L$47,10,FALSE))</f>
        <v/>
      </c>
      <c r="AQ134" s="624" t="str">
        <f>IF(AQ133="","",VLOOKUP(AQ133,'シフト記号表（従来型・ユニット型共通）'!$C$6:$L$47,10,FALSE))</f>
        <v/>
      </c>
      <c r="AR134" s="623" t="str">
        <f>IF(AR133="","",VLOOKUP(AR133,'シフト記号表（従来型・ユニット型共通）'!$C$6:$L$47,10,FALSE))</f>
        <v/>
      </c>
      <c r="AS134" s="622" t="str">
        <f>IF(AS133="","",VLOOKUP(AS133,'シフト記号表（従来型・ユニット型共通）'!$C$6:$L$47,10,FALSE))</f>
        <v/>
      </c>
      <c r="AT134" s="622" t="str">
        <f>IF(AT133="","",VLOOKUP(AT133,'シフト記号表（従来型・ユニット型共通）'!$C$6:$L$47,10,FALSE))</f>
        <v/>
      </c>
      <c r="AU134" s="622" t="str">
        <f>IF(AU133="","",VLOOKUP(AU133,'シフト記号表（従来型・ユニット型共通）'!$C$6:$L$47,10,FALSE))</f>
        <v/>
      </c>
      <c r="AV134" s="622" t="str">
        <f>IF(AV133="","",VLOOKUP(AV133,'シフト記号表（従来型・ユニット型共通）'!$C$6:$L$47,10,FALSE))</f>
        <v/>
      </c>
      <c r="AW134" s="622" t="str">
        <f>IF(AW133="","",VLOOKUP(AW133,'シフト記号表（従来型・ユニット型共通）'!$C$6:$L$47,10,FALSE))</f>
        <v/>
      </c>
      <c r="AX134" s="624" t="str">
        <f>IF(AX133="","",VLOOKUP(AX133,'シフト記号表（従来型・ユニット型共通）'!$C$6:$L$47,10,FALSE))</f>
        <v/>
      </c>
      <c r="AY134" s="623" t="str">
        <f>IF(AY133="","",VLOOKUP(AY133,'シフト記号表（従来型・ユニット型共通）'!$C$6:$L$47,10,FALSE))</f>
        <v/>
      </c>
      <c r="AZ134" s="622" t="str">
        <f>IF(AZ133="","",VLOOKUP(AZ133,'シフト記号表（従来型・ユニット型共通）'!$C$6:$L$47,10,FALSE))</f>
        <v/>
      </c>
      <c r="BA134" s="622" t="str">
        <f>IF(BA133="","",VLOOKUP(BA133,'シフト記号表（従来型・ユニット型共通）'!$C$6:$L$47,10,FALSE))</f>
        <v/>
      </c>
      <c r="BB134" s="1801">
        <f>IF($BE$3="４週",SUM(W134:AX134),IF($BE$3="暦月",SUM(W134:BA134),""))</f>
        <v>0</v>
      </c>
      <c r="BC134" s="1802"/>
      <c r="BD134" s="1803">
        <f>IF($BE$3="４週",BB134/4,IF($BE$3="暦月",(BB134/($BE$8/7)),""))</f>
        <v>0</v>
      </c>
      <c r="BE134" s="1802"/>
      <c r="BF134" s="1798"/>
      <c r="BG134" s="1799"/>
      <c r="BH134" s="1799"/>
      <c r="BI134" s="1799"/>
      <c r="BJ134" s="1800"/>
    </row>
    <row r="135" spans="2:62" ht="20.25" customHeight="1">
      <c r="B135" s="1788">
        <f>B133+1</f>
        <v>60</v>
      </c>
      <c r="C135" s="1792"/>
      <c r="D135" s="1793"/>
      <c r="E135" s="633"/>
      <c r="F135" s="632"/>
      <c r="G135" s="633"/>
      <c r="H135" s="632"/>
      <c r="I135" s="1794"/>
      <c r="J135" s="1795"/>
      <c r="K135" s="1796"/>
      <c r="L135" s="1797"/>
      <c r="M135" s="1797"/>
      <c r="N135" s="1793"/>
      <c r="O135" s="1738"/>
      <c r="P135" s="1739"/>
      <c r="Q135" s="1739"/>
      <c r="R135" s="1739"/>
      <c r="S135" s="1740"/>
      <c r="T135" s="631" t="s">
        <v>1280</v>
      </c>
      <c r="V135" s="630"/>
      <c r="W135" s="615"/>
      <c r="X135" s="614"/>
      <c r="Y135" s="614"/>
      <c r="Z135" s="614"/>
      <c r="AA135" s="614"/>
      <c r="AB135" s="614"/>
      <c r="AC135" s="616"/>
      <c r="AD135" s="615"/>
      <c r="AE135" s="614"/>
      <c r="AF135" s="614"/>
      <c r="AG135" s="614"/>
      <c r="AH135" s="614"/>
      <c r="AI135" s="614"/>
      <c r="AJ135" s="616"/>
      <c r="AK135" s="615"/>
      <c r="AL135" s="614"/>
      <c r="AM135" s="614"/>
      <c r="AN135" s="614"/>
      <c r="AO135" s="614"/>
      <c r="AP135" s="614"/>
      <c r="AQ135" s="616"/>
      <c r="AR135" s="615"/>
      <c r="AS135" s="614"/>
      <c r="AT135" s="614"/>
      <c r="AU135" s="614"/>
      <c r="AV135" s="614"/>
      <c r="AW135" s="614"/>
      <c r="AX135" s="616"/>
      <c r="AY135" s="615"/>
      <c r="AZ135" s="614"/>
      <c r="BA135" s="613"/>
      <c r="BB135" s="1733"/>
      <c r="BC135" s="1734"/>
      <c r="BD135" s="1752"/>
      <c r="BE135" s="1753"/>
      <c r="BF135" s="1758"/>
      <c r="BG135" s="1759"/>
      <c r="BH135" s="1759"/>
      <c r="BI135" s="1759"/>
      <c r="BJ135" s="1760"/>
    </row>
    <row r="136" spans="2:62" ht="20.25" customHeight="1">
      <c r="B136" s="1789"/>
      <c r="C136" s="1804"/>
      <c r="D136" s="1805"/>
      <c r="E136" s="629"/>
      <c r="F136" s="628">
        <f>C135</f>
        <v>0</v>
      </c>
      <c r="G136" s="629"/>
      <c r="H136" s="628">
        <f>I135</f>
        <v>0</v>
      </c>
      <c r="I136" s="1806"/>
      <c r="J136" s="1807"/>
      <c r="K136" s="1808"/>
      <c r="L136" s="1809"/>
      <c r="M136" s="1809"/>
      <c r="N136" s="1805"/>
      <c r="O136" s="1738"/>
      <c r="P136" s="1739"/>
      <c r="Q136" s="1739"/>
      <c r="R136" s="1739"/>
      <c r="S136" s="1740"/>
      <c r="T136" s="627" t="s">
        <v>1279</v>
      </c>
      <c r="U136" s="626"/>
      <c r="V136" s="625"/>
      <c r="W136" s="623" t="str">
        <f>IF(W135="","",VLOOKUP(W135,'シフト記号表（従来型・ユニット型共通）'!$C$6:$L$47,10,FALSE))</f>
        <v/>
      </c>
      <c r="X136" s="622" t="str">
        <f>IF(X135="","",VLOOKUP(X135,'シフト記号表（従来型・ユニット型共通）'!$C$6:$L$47,10,FALSE))</f>
        <v/>
      </c>
      <c r="Y136" s="622" t="str">
        <f>IF(Y135="","",VLOOKUP(Y135,'シフト記号表（従来型・ユニット型共通）'!$C$6:$L$47,10,FALSE))</f>
        <v/>
      </c>
      <c r="Z136" s="622" t="str">
        <f>IF(Z135="","",VLOOKUP(Z135,'シフト記号表（従来型・ユニット型共通）'!$C$6:$L$47,10,FALSE))</f>
        <v/>
      </c>
      <c r="AA136" s="622" t="str">
        <f>IF(AA135="","",VLOOKUP(AA135,'シフト記号表（従来型・ユニット型共通）'!$C$6:$L$47,10,FALSE))</f>
        <v/>
      </c>
      <c r="AB136" s="622" t="str">
        <f>IF(AB135="","",VLOOKUP(AB135,'シフト記号表（従来型・ユニット型共通）'!$C$6:$L$47,10,FALSE))</f>
        <v/>
      </c>
      <c r="AC136" s="624" t="str">
        <f>IF(AC135="","",VLOOKUP(AC135,'シフト記号表（従来型・ユニット型共通）'!$C$6:$L$47,10,FALSE))</f>
        <v/>
      </c>
      <c r="AD136" s="623" t="str">
        <f>IF(AD135="","",VLOOKUP(AD135,'シフト記号表（従来型・ユニット型共通）'!$C$6:$L$47,10,FALSE))</f>
        <v/>
      </c>
      <c r="AE136" s="622" t="str">
        <f>IF(AE135="","",VLOOKUP(AE135,'シフト記号表（従来型・ユニット型共通）'!$C$6:$L$47,10,FALSE))</f>
        <v/>
      </c>
      <c r="AF136" s="622" t="str">
        <f>IF(AF135="","",VLOOKUP(AF135,'シフト記号表（従来型・ユニット型共通）'!$C$6:$L$47,10,FALSE))</f>
        <v/>
      </c>
      <c r="AG136" s="622" t="str">
        <f>IF(AG135="","",VLOOKUP(AG135,'シフト記号表（従来型・ユニット型共通）'!$C$6:$L$47,10,FALSE))</f>
        <v/>
      </c>
      <c r="AH136" s="622" t="str">
        <f>IF(AH135="","",VLOOKUP(AH135,'シフト記号表（従来型・ユニット型共通）'!$C$6:$L$47,10,FALSE))</f>
        <v/>
      </c>
      <c r="AI136" s="622" t="str">
        <f>IF(AI135="","",VLOOKUP(AI135,'シフト記号表（従来型・ユニット型共通）'!$C$6:$L$47,10,FALSE))</f>
        <v/>
      </c>
      <c r="AJ136" s="624" t="str">
        <f>IF(AJ135="","",VLOOKUP(AJ135,'シフト記号表（従来型・ユニット型共通）'!$C$6:$L$47,10,FALSE))</f>
        <v/>
      </c>
      <c r="AK136" s="623" t="str">
        <f>IF(AK135="","",VLOOKUP(AK135,'シフト記号表（従来型・ユニット型共通）'!$C$6:$L$47,10,FALSE))</f>
        <v/>
      </c>
      <c r="AL136" s="622" t="str">
        <f>IF(AL135="","",VLOOKUP(AL135,'シフト記号表（従来型・ユニット型共通）'!$C$6:$L$47,10,FALSE))</f>
        <v/>
      </c>
      <c r="AM136" s="622" t="str">
        <f>IF(AM135="","",VLOOKUP(AM135,'シフト記号表（従来型・ユニット型共通）'!$C$6:$L$47,10,FALSE))</f>
        <v/>
      </c>
      <c r="AN136" s="622" t="str">
        <f>IF(AN135="","",VLOOKUP(AN135,'シフト記号表（従来型・ユニット型共通）'!$C$6:$L$47,10,FALSE))</f>
        <v/>
      </c>
      <c r="AO136" s="622" t="str">
        <f>IF(AO135="","",VLOOKUP(AO135,'シフト記号表（従来型・ユニット型共通）'!$C$6:$L$47,10,FALSE))</f>
        <v/>
      </c>
      <c r="AP136" s="622" t="str">
        <f>IF(AP135="","",VLOOKUP(AP135,'シフト記号表（従来型・ユニット型共通）'!$C$6:$L$47,10,FALSE))</f>
        <v/>
      </c>
      <c r="AQ136" s="624" t="str">
        <f>IF(AQ135="","",VLOOKUP(AQ135,'シフト記号表（従来型・ユニット型共通）'!$C$6:$L$47,10,FALSE))</f>
        <v/>
      </c>
      <c r="AR136" s="623" t="str">
        <f>IF(AR135="","",VLOOKUP(AR135,'シフト記号表（従来型・ユニット型共通）'!$C$6:$L$47,10,FALSE))</f>
        <v/>
      </c>
      <c r="AS136" s="622" t="str">
        <f>IF(AS135="","",VLOOKUP(AS135,'シフト記号表（従来型・ユニット型共通）'!$C$6:$L$47,10,FALSE))</f>
        <v/>
      </c>
      <c r="AT136" s="622" t="str">
        <f>IF(AT135="","",VLOOKUP(AT135,'シフト記号表（従来型・ユニット型共通）'!$C$6:$L$47,10,FALSE))</f>
        <v/>
      </c>
      <c r="AU136" s="622" t="str">
        <f>IF(AU135="","",VLOOKUP(AU135,'シフト記号表（従来型・ユニット型共通）'!$C$6:$L$47,10,FALSE))</f>
        <v/>
      </c>
      <c r="AV136" s="622" t="str">
        <f>IF(AV135="","",VLOOKUP(AV135,'シフト記号表（従来型・ユニット型共通）'!$C$6:$L$47,10,FALSE))</f>
        <v/>
      </c>
      <c r="AW136" s="622" t="str">
        <f>IF(AW135="","",VLOOKUP(AW135,'シフト記号表（従来型・ユニット型共通）'!$C$6:$L$47,10,FALSE))</f>
        <v/>
      </c>
      <c r="AX136" s="624" t="str">
        <f>IF(AX135="","",VLOOKUP(AX135,'シフト記号表（従来型・ユニット型共通）'!$C$6:$L$47,10,FALSE))</f>
        <v/>
      </c>
      <c r="AY136" s="623" t="str">
        <f>IF(AY135="","",VLOOKUP(AY135,'シフト記号表（従来型・ユニット型共通）'!$C$6:$L$47,10,FALSE))</f>
        <v/>
      </c>
      <c r="AZ136" s="622" t="str">
        <f>IF(AZ135="","",VLOOKUP(AZ135,'シフト記号表（従来型・ユニット型共通）'!$C$6:$L$47,10,FALSE))</f>
        <v/>
      </c>
      <c r="BA136" s="622" t="str">
        <f>IF(BA135="","",VLOOKUP(BA135,'シフト記号表（従来型・ユニット型共通）'!$C$6:$L$47,10,FALSE))</f>
        <v/>
      </c>
      <c r="BB136" s="1801">
        <f>IF($BE$3="４週",SUM(W136:AX136),IF($BE$3="暦月",SUM(W136:BA136),""))</f>
        <v>0</v>
      </c>
      <c r="BC136" s="1802"/>
      <c r="BD136" s="1803">
        <f>IF($BE$3="４週",BB136/4,IF($BE$3="暦月",(BB136/($BE$8/7)),""))</f>
        <v>0</v>
      </c>
      <c r="BE136" s="1802"/>
      <c r="BF136" s="1798"/>
      <c r="BG136" s="1799"/>
      <c r="BH136" s="1799"/>
      <c r="BI136" s="1799"/>
      <c r="BJ136" s="1800"/>
    </row>
    <row r="137" spans="2:62" ht="20.25" customHeight="1">
      <c r="B137" s="1788">
        <f>B135+1</f>
        <v>61</v>
      </c>
      <c r="C137" s="1792"/>
      <c r="D137" s="1793"/>
      <c r="E137" s="633"/>
      <c r="F137" s="632"/>
      <c r="G137" s="633"/>
      <c r="H137" s="632"/>
      <c r="I137" s="1794"/>
      <c r="J137" s="1795"/>
      <c r="K137" s="1796"/>
      <c r="L137" s="1797"/>
      <c r="M137" s="1797"/>
      <c r="N137" s="1793"/>
      <c r="O137" s="1738"/>
      <c r="P137" s="1739"/>
      <c r="Q137" s="1739"/>
      <c r="R137" s="1739"/>
      <c r="S137" s="1740"/>
      <c r="T137" s="631" t="s">
        <v>1280</v>
      </c>
      <c r="V137" s="630"/>
      <c r="W137" s="615"/>
      <c r="X137" s="614"/>
      <c r="Y137" s="614"/>
      <c r="Z137" s="614"/>
      <c r="AA137" s="614"/>
      <c r="AB137" s="614"/>
      <c r="AC137" s="616"/>
      <c r="AD137" s="615"/>
      <c r="AE137" s="614"/>
      <c r="AF137" s="614"/>
      <c r="AG137" s="614"/>
      <c r="AH137" s="614"/>
      <c r="AI137" s="614"/>
      <c r="AJ137" s="616"/>
      <c r="AK137" s="615"/>
      <c r="AL137" s="614"/>
      <c r="AM137" s="614"/>
      <c r="AN137" s="614"/>
      <c r="AO137" s="614"/>
      <c r="AP137" s="614"/>
      <c r="AQ137" s="616"/>
      <c r="AR137" s="615"/>
      <c r="AS137" s="614"/>
      <c r="AT137" s="614"/>
      <c r="AU137" s="614"/>
      <c r="AV137" s="614"/>
      <c r="AW137" s="614"/>
      <c r="AX137" s="616"/>
      <c r="AY137" s="615"/>
      <c r="AZ137" s="614"/>
      <c r="BA137" s="613"/>
      <c r="BB137" s="1733"/>
      <c r="BC137" s="1734"/>
      <c r="BD137" s="1752"/>
      <c r="BE137" s="1753"/>
      <c r="BF137" s="1758"/>
      <c r="BG137" s="1759"/>
      <c r="BH137" s="1759"/>
      <c r="BI137" s="1759"/>
      <c r="BJ137" s="1760"/>
    </row>
    <row r="138" spans="2:62" ht="20.25" customHeight="1">
      <c r="B138" s="1789"/>
      <c r="C138" s="1804"/>
      <c r="D138" s="1805"/>
      <c r="E138" s="629"/>
      <c r="F138" s="628">
        <f>C137</f>
        <v>0</v>
      </c>
      <c r="G138" s="629"/>
      <c r="H138" s="628">
        <f>I137</f>
        <v>0</v>
      </c>
      <c r="I138" s="1806"/>
      <c r="J138" s="1807"/>
      <c r="K138" s="1808"/>
      <c r="L138" s="1809"/>
      <c r="M138" s="1809"/>
      <c r="N138" s="1805"/>
      <c r="O138" s="1738"/>
      <c r="P138" s="1739"/>
      <c r="Q138" s="1739"/>
      <c r="R138" s="1739"/>
      <c r="S138" s="1740"/>
      <c r="T138" s="627" t="s">
        <v>1279</v>
      </c>
      <c r="U138" s="626"/>
      <c r="V138" s="625"/>
      <c r="W138" s="623" t="str">
        <f>IF(W137="","",VLOOKUP(W137,'シフト記号表（従来型・ユニット型共通）'!$C$6:$L$47,10,FALSE))</f>
        <v/>
      </c>
      <c r="X138" s="622" t="str">
        <f>IF(X137="","",VLOOKUP(X137,'シフト記号表（従来型・ユニット型共通）'!$C$6:$L$47,10,FALSE))</f>
        <v/>
      </c>
      <c r="Y138" s="622" t="str">
        <f>IF(Y137="","",VLOOKUP(Y137,'シフト記号表（従来型・ユニット型共通）'!$C$6:$L$47,10,FALSE))</f>
        <v/>
      </c>
      <c r="Z138" s="622" t="str">
        <f>IF(Z137="","",VLOOKUP(Z137,'シフト記号表（従来型・ユニット型共通）'!$C$6:$L$47,10,FALSE))</f>
        <v/>
      </c>
      <c r="AA138" s="622" t="str">
        <f>IF(AA137="","",VLOOKUP(AA137,'シフト記号表（従来型・ユニット型共通）'!$C$6:$L$47,10,FALSE))</f>
        <v/>
      </c>
      <c r="AB138" s="622" t="str">
        <f>IF(AB137="","",VLOOKUP(AB137,'シフト記号表（従来型・ユニット型共通）'!$C$6:$L$47,10,FALSE))</f>
        <v/>
      </c>
      <c r="AC138" s="624" t="str">
        <f>IF(AC137="","",VLOOKUP(AC137,'シフト記号表（従来型・ユニット型共通）'!$C$6:$L$47,10,FALSE))</f>
        <v/>
      </c>
      <c r="AD138" s="623" t="str">
        <f>IF(AD137="","",VLOOKUP(AD137,'シフト記号表（従来型・ユニット型共通）'!$C$6:$L$47,10,FALSE))</f>
        <v/>
      </c>
      <c r="AE138" s="622" t="str">
        <f>IF(AE137="","",VLOOKUP(AE137,'シフト記号表（従来型・ユニット型共通）'!$C$6:$L$47,10,FALSE))</f>
        <v/>
      </c>
      <c r="AF138" s="622" t="str">
        <f>IF(AF137="","",VLOOKUP(AF137,'シフト記号表（従来型・ユニット型共通）'!$C$6:$L$47,10,FALSE))</f>
        <v/>
      </c>
      <c r="AG138" s="622" t="str">
        <f>IF(AG137="","",VLOOKUP(AG137,'シフト記号表（従来型・ユニット型共通）'!$C$6:$L$47,10,FALSE))</f>
        <v/>
      </c>
      <c r="AH138" s="622" t="str">
        <f>IF(AH137="","",VLOOKUP(AH137,'シフト記号表（従来型・ユニット型共通）'!$C$6:$L$47,10,FALSE))</f>
        <v/>
      </c>
      <c r="AI138" s="622" t="str">
        <f>IF(AI137="","",VLOOKUP(AI137,'シフト記号表（従来型・ユニット型共通）'!$C$6:$L$47,10,FALSE))</f>
        <v/>
      </c>
      <c r="AJ138" s="624" t="str">
        <f>IF(AJ137="","",VLOOKUP(AJ137,'シフト記号表（従来型・ユニット型共通）'!$C$6:$L$47,10,FALSE))</f>
        <v/>
      </c>
      <c r="AK138" s="623" t="str">
        <f>IF(AK137="","",VLOOKUP(AK137,'シフト記号表（従来型・ユニット型共通）'!$C$6:$L$47,10,FALSE))</f>
        <v/>
      </c>
      <c r="AL138" s="622" t="str">
        <f>IF(AL137="","",VLOOKUP(AL137,'シフト記号表（従来型・ユニット型共通）'!$C$6:$L$47,10,FALSE))</f>
        <v/>
      </c>
      <c r="AM138" s="622" t="str">
        <f>IF(AM137="","",VLOOKUP(AM137,'シフト記号表（従来型・ユニット型共通）'!$C$6:$L$47,10,FALSE))</f>
        <v/>
      </c>
      <c r="AN138" s="622" t="str">
        <f>IF(AN137="","",VLOOKUP(AN137,'シフト記号表（従来型・ユニット型共通）'!$C$6:$L$47,10,FALSE))</f>
        <v/>
      </c>
      <c r="AO138" s="622" t="str">
        <f>IF(AO137="","",VLOOKUP(AO137,'シフト記号表（従来型・ユニット型共通）'!$C$6:$L$47,10,FALSE))</f>
        <v/>
      </c>
      <c r="AP138" s="622" t="str">
        <f>IF(AP137="","",VLOOKUP(AP137,'シフト記号表（従来型・ユニット型共通）'!$C$6:$L$47,10,FALSE))</f>
        <v/>
      </c>
      <c r="AQ138" s="624" t="str">
        <f>IF(AQ137="","",VLOOKUP(AQ137,'シフト記号表（従来型・ユニット型共通）'!$C$6:$L$47,10,FALSE))</f>
        <v/>
      </c>
      <c r="AR138" s="623" t="str">
        <f>IF(AR137="","",VLOOKUP(AR137,'シフト記号表（従来型・ユニット型共通）'!$C$6:$L$47,10,FALSE))</f>
        <v/>
      </c>
      <c r="AS138" s="622" t="str">
        <f>IF(AS137="","",VLOOKUP(AS137,'シフト記号表（従来型・ユニット型共通）'!$C$6:$L$47,10,FALSE))</f>
        <v/>
      </c>
      <c r="AT138" s="622" t="str">
        <f>IF(AT137="","",VLOOKUP(AT137,'シフト記号表（従来型・ユニット型共通）'!$C$6:$L$47,10,FALSE))</f>
        <v/>
      </c>
      <c r="AU138" s="622" t="str">
        <f>IF(AU137="","",VLOOKUP(AU137,'シフト記号表（従来型・ユニット型共通）'!$C$6:$L$47,10,FALSE))</f>
        <v/>
      </c>
      <c r="AV138" s="622" t="str">
        <f>IF(AV137="","",VLOOKUP(AV137,'シフト記号表（従来型・ユニット型共通）'!$C$6:$L$47,10,FALSE))</f>
        <v/>
      </c>
      <c r="AW138" s="622" t="str">
        <f>IF(AW137="","",VLOOKUP(AW137,'シフト記号表（従来型・ユニット型共通）'!$C$6:$L$47,10,FALSE))</f>
        <v/>
      </c>
      <c r="AX138" s="624" t="str">
        <f>IF(AX137="","",VLOOKUP(AX137,'シフト記号表（従来型・ユニット型共通）'!$C$6:$L$47,10,FALSE))</f>
        <v/>
      </c>
      <c r="AY138" s="623" t="str">
        <f>IF(AY137="","",VLOOKUP(AY137,'シフト記号表（従来型・ユニット型共通）'!$C$6:$L$47,10,FALSE))</f>
        <v/>
      </c>
      <c r="AZ138" s="622" t="str">
        <f>IF(AZ137="","",VLOOKUP(AZ137,'シフト記号表（従来型・ユニット型共通）'!$C$6:$L$47,10,FALSE))</f>
        <v/>
      </c>
      <c r="BA138" s="622" t="str">
        <f>IF(BA137="","",VLOOKUP(BA137,'シフト記号表（従来型・ユニット型共通）'!$C$6:$L$47,10,FALSE))</f>
        <v/>
      </c>
      <c r="BB138" s="1801">
        <f>IF($BE$3="４週",SUM(W138:AX138),IF($BE$3="暦月",SUM(W138:BA138),""))</f>
        <v>0</v>
      </c>
      <c r="BC138" s="1802"/>
      <c r="BD138" s="1803">
        <f>IF($BE$3="４週",BB138/4,IF($BE$3="暦月",(BB138/($BE$8/7)),""))</f>
        <v>0</v>
      </c>
      <c r="BE138" s="1802"/>
      <c r="BF138" s="1798"/>
      <c r="BG138" s="1799"/>
      <c r="BH138" s="1799"/>
      <c r="BI138" s="1799"/>
      <c r="BJ138" s="1800"/>
    </row>
    <row r="139" spans="2:62" ht="20.25" customHeight="1">
      <c r="B139" s="1788">
        <f>B137+1</f>
        <v>62</v>
      </c>
      <c r="C139" s="1792"/>
      <c r="D139" s="1793"/>
      <c r="E139" s="633"/>
      <c r="F139" s="632"/>
      <c r="G139" s="633"/>
      <c r="H139" s="632"/>
      <c r="I139" s="1794"/>
      <c r="J139" s="1795"/>
      <c r="K139" s="1796"/>
      <c r="L139" s="1797"/>
      <c r="M139" s="1797"/>
      <c r="N139" s="1793"/>
      <c r="O139" s="1738"/>
      <c r="P139" s="1739"/>
      <c r="Q139" s="1739"/>
      <c r="R139" s="1739"/>
      <c r="S139" s="1740"/>
      <c r="T139" s="631" t="s">
        <v>1280</v>
      </c>
      <c r="V139" s="630"/>
      <c r="W139" s="615"/>
      <c r="X139" s="614"/>
      <c r="Y139" s="614"/>
      <c r="Z139" s="614"/>
      <c r="AA139" s="614"/>
      <c r="AB139" s="614"/>
      <c r="AC139" s="616"/>
      <c r="AD139" s="615"/>
      <c r="AE139" s="614"/>
      <c r="AF139" s="614"/>
      <c r="AG139" s="614"/>
      <c r="AH139" s="614"/>
      <c r="AI139" s="614"/>
      <c r="AJ139" s="616"/>
      <c r="AK139" s="615"/>
      <c r="AL139" s="614"/>
      <c r="AM139" s="614"/>
      <c r="AN139" s="614"/>
      <c r="AO139" s="614"/>
      <c r="AP139" s="614"/>
      <c r="AQ139" s="616"/>
      <c r="AR139" s="615"/>
      <c r="AS139" s="614"/>
      <c r="AT139" s="614"/>
      <c r="AU139" s="614"/>
      <c r="AV139" s="614"/>
      <c r="AW139" s="614"/>
      <c r="AX139" s="616"/>
      <c r="AY139" s="615"/>
      <c r="AZ139" s="614"/>
      <c r="BA139" s="613"/>
      <c r="BB139" s="1733"/>
      <c r="BC139" s="1734"/>
      <c r="BD139" s="1752"/>
      <c r="BE139" s="1753"/>
      <c r="BF139" s="1758"/>
      <c r="BG139" s="1759"/>
      <c r="BH139" s="1759"/>
      <c r="BI139" s="1759"/>
      <c r="BJ139" s="1760"/>
    </row>
    <row r="140" spans="2:62" ht="20.25" customHeight="1">
      <c r="B140" s="1789"/>
      <c r="C140" s="1804"/>
      <c r="D140" s="1805"/>
      <c r="E140" s="629"/>
      <c r="F140" s="628">
        <f>C139</f>
        <v>0</v>
      </c>
      <c r="G140" s="629"/>
      <c r="H140" s="628">
        <f>I139</f>
        <v>0</v>
      </c>
      <c r="I140" s="1806"/>
      <c r="J140" s="1807"/>
      <c r="K140" s="1808"/>
      <c r="L140" s="1809"/>
      <c r="M140" s="1809"/>
      <c r="N140" s="1805"/>
      <c r="O140" s="1738"/>
      <c r="P140" s="1739"/>
      <c r="Q140" s="1739"/>
      <c r="R140" s="1739"/>
      <c r="S140" s="1740"/>
      <c r="T140" s="627" t="s">
        <v>1279</v>
      </c>
      <c r="U140" s="626"/>
      <c r="V140" s="625"/>
      <c r="W140" s="623" t="str">
        <f>IF(W139="","",VLOOKUP(W139,'シフト記号表（従来型・ユニット型共通）'!$C$6:$L$47,10,FALSE))</f>
        <v/>
      </c>
      <c r="X140" s="622" t="str">
        <f>IF(X139="","",VLOOKUP(X139,'シフト記号表（従来型・ユニット型共通）'!$C$6:$L$47,10,FALSE))</f>
        <v/>
      </c>
      <c r="Y140" s="622" t="str">
        <f>IF(Y139="","",VLOOKUP(Y139,'シフト記号表（従来型・ユニット型共通）'!$C$6:$L$47,10,FALSE))</f>
        <v/>
      </c>
      <c r="Z140" s="622" t="str">
        <f>IF(Z139="","",VLOOKUP(Z139,'シフト記号表（従来型・ユニット型共通）'!$C$6:$L$47,10,FALSE))</f>
        <v/>
      </c>
      <c r="AA140" s="622" t="str">
        <f>IF(AA139="","",VLOOKUP(AA139,'シフト記号表（従来型・ユニット型共通）'!$C$6:$L$47,10,FALSE))</f>
        <v/>
      </c>
      <c r="AB140" s="622" t="str">
        <f>IF(AB139="","",VLOOKUP(AB139,'シフト記号表（従来型・ユニット型共通）'!$C$6:$L$47,10,FALSE))</f>
        <v/>
      </c>
      <c r="AC140" s="624" t="str">
        <f>IF(AC139="","",VLOOKUP(AC139,'シフト記号表（従来型・ユニット型共通）'!$C$6:$L$47,10,FALSE))</f>
        <v/>
      </c>
      <c r="AD140" s="623" t="str">
        <f>IF(AD139="","",VLOOKUP(AD139,'シフト記号表（従来型・ユニット型共通）'!$C$6:$L$47,10,FALSE))</f>
        <v/>
      </c>
      <c r="AE140" s="622" t="str">
        <f>IF(AE139="","",VLOOKUP(AE139,'シフト記号表（従来型・ユニット型共通）'!$C$6:$L$47,10,FALSE))</f>
        <v/>
      </c>
      <c r="AF140" s="622" t="str">
        <f>IF(AF139="","",VLOOKUP(AF139,'シフト記号表（従来型・ユニット型共通）'!$C$6:$L$47,10,FALSE))</f>
        <v/>
      </c>
      <c r="AG140" s="622" t="str">
        <f>IF(AG139="","",VLOOKUP(AG139,'シフト記号表（従来型・ユニット型共通）'!$C$6:$L$47,10,FALSE))</f>
        <v/>
      </c>
      <c r="AH140" s="622" t="str">
        <f>IF(AH139="","",VLOOKUP(AH139,'シフト記号表（従来型・ユニット型共通）'!$C$6:$L$47,10,FALSE))</f>
        <v/>
      </c>
      <c r="AI140" s="622" t="str">
        <f>IF(AI139="","",VLOOKUP(AI139,'シフト記号表（従来型・ユニット型共通）'!$C$6:$L$47,10,FALSE))</f>
        <v/>
      </c>
      <c r="AJ140" s="624" t="str">
        <f>IF(AJ139="","",VLOOKUP(AJ139,'シフト記号表（従来型・ユニット型共通）'!$C$6:$L$47,10,FALSE))</f>
        <v/>
      </c>
      <c r="AK140" s="623" t="str">
        <f>IF(AK139="","",VLOOKUP(AK139,'シフト記号表（従来型・ユニット型共通）'!$C$6:$L$47,10,FALSE))</f>
        <v/>
      </c>
      <c r="AL140" s="622" t="str">
        <f>IF(AL139="","",VLOOKUP(AL139,'シフト記号表（従来型・ユニット型共通）'!$C$6:$L$47,10,FALSE))</f>
        <v/>
      </c>
      <c r="AM140" s="622" t="str">
        <f>IF(AM139="","",VLOOKUP(AM139,'シフト記号表（従来型・ユニット型共通）'!$C$6:$L$47,10,FALSE))</f>
        <v/>
      </c>
      <c r="AN140" s="622" t="str">
        <f>IF(AN139="","",VLOOKUP(AN139,'シフト記号表（従来型・ユニット型共通）'!$C$6:$L$47,10,FALSE))</f>
        <v/>
      </c>
      <c r="AO140" s="622" t="str">
        <f>IF(AO139="","",VLOOKUP(AO139,'シフト記号表（従来型・ユニット型共通）'!$C$6:$L$47,10,FALSE))</f>
        <v/>
      </c>
      <c r="AP140" s="622" t="str">
        <f>IF(AP139="","",VLOOKUP(AP139,'シフト記号表（従来型・ユニット型共通）'!$C$6:$L$47,10,FALSE))</f>
        <v/>
      </c>
      <c r="AQ140" s="624" t="str">
        <f>IF(AQ139="","",VLOOKUP(AQ139,'シフト記号表（従来型・ユニット型共通）'!$C$6:$L$47,10,FALSE))</f>
        <v/>
      </c>
      <c r="AR140" s="623" t="str">
        <f>IF(AR139="","",VLOOKUP(AR139,'シフト記号表（従来型・ユニット型共通）'!$C$6:$L$47,10,FALSE))</f>
        <v/>
      </c>
      <c r="AS140" s="622" t="str">
        <f>IF(AS139="","",VLOOKUP(AS139,'シフト記号表（従来型・ユニット型共通）'!$C$6:$L$47,10,FALSE))</f>
        <v/>
      </c>
      <c r="AT140" s="622" t="str">
        <f>IF(AT139="","",VLOOKUP(AT139,'シフト記号表（従来型・ユニット型共通）'!$C$6:$L$47,10,FALSE))</f>
        <v/>
      </c>
      <c r="AU140" s="622" t="str">
        <f>IF(AU139="","",VLOOKUP(AU139,'シフト記号表（従来型・ユニット型共通）'!$C$6:$L$47,10,FALSE))</f>
        <v/>
      </c>
      <c r="AV140" s="622" t="str">
        <f>IF(AV139="","",VLOOKUP(AV139,'シフト記号表（従来型・ユニット型共通）'!$C$6:$L$47,10,FALSE))</f>
        <v/>
      </c>
      <c r="AW140" s="622" t="str">
        <f>IF(AW139="","",VLOOKUP(AW139,'シフト記号表（従来型・ユニット型共通）'!$C$6:$L$47,10,FALSE))</f>
        <v/>
      </c>
      <c r="AX140" s="624" t="str">
        <f>IF(AX139="","",VLOOKUP(AX139,'シフト記号表（従来型・ユニット型共通）'!$C$6:$L$47,10,FALSE))</f>
        <v/>
      </c>
      <c r="AY140" s="623" t="str">
        <f>IF(AY139="","",VLOOKUP(AY139,'シフト記号表（従来型・ユニット型共通）'!$C$6:$L$47,10,FALSE))</f>
        <v/>
      </c>
      <c r="AZ140" s="622" t="str">
        <f>IF(AZ139="","",VLOOKUP(AZ139,'シフト記号表（従来型・ユニット型共通）'!$C$6:$L$47,10,FALSE))</f>
        <v/>
      </c>
      <c r="BA140" s="622" t="str">
        <f>IF(BA139="","",VLOOKUP(BA139,'シフト記号表（従来型・ユニット型共通）'!$C$6:$L$47,10,FALSE))</f>
        <v/>
      </c>
      <c r="BB140" s="1801">
        <f>IF($BE$3="４週",SUM(W140:AX140),IF($BE$3="暦月",SUM(W140:BA140),""))</f>
        <v>0</v>
      </c>
      <c r="BC140" s="1802"/>
      <c r="BD140" s="1803">
        <f>IF($BE$3="４週",BB140/4,IF($BE$3="暦月",(BB140/($BE$8/7)),""))</f>
        <v>0</v>
      </c>
      <c r="BE140" s="1802"/>
      <c r="BF140" s="1798"/>
      <c r="BG140" s="1799"/>
      <c r="BH140" s="1799"/>
      <c r="BI140" s="1799"/>
      <c r="BJ140" s="1800"/>
    </row>
    <row r="141" spans="2:62" ht="20.25" customHeight="1">
      <c r="B141" s="1788">
        <f>B139+1</f>
        <v>63</v>
      </c>
      <c r="C141" s="1792"/>
      <c r="D141" s="1793"/>
      <c r="E141" s="633"/>
      <c r="F141" s="632"/>
      <c r="G141" s="633"/>
      <c r="H141" s="632"/>
      <c r="I141" s="1794"/>
      <c r="J141" s="1795"/>
      <c r="K141" s="1796"/>
      <c r="L141" s="1797"/>
      <c r="M141" s="1797"/>
      <c r="N141" s="1793"/>
      <c r="O141" s="1738"/>
      <c r="P141" s="1739"/>
      <c r="Q141" s="1739"/>
      <c r="R141" s="1739"/>
      <c r="S141" s="1740"/>
      <c r="T141" s="631" t="s">
        <v>1280</v>
      </c>
      <c r="V141" s="630"/>
      <c r="W141" s="615"/>
      <c r="X141" s="614"/>
      <c r="Y141" s="614"/>
      <c r="Z141" s="614"/>
      <c r="AA141" s="614"/>
      <c r="AB141" s="614"/>
      <c r="AC141" s="616"/>
      <c r="AD141" s="615"/>
      <c r="AE141" s="614"/>
      <c r="AF141" s="614"/>
      <c r="AG141" s="614"/>
      <c r="AH141" s="614"/>
      <c r="AI141" s="614"/>
      <c r="AJ141" s="616"/>
      <c r="AK141" s="615"/>
      <c r="AL141" s="614"/>
      <c r="AM141" s="614"/>
      <c r="AN141" s="614"/>
      <c r="AO141" s="614"/>
      <c r="AP141" s="614"/>
      <c r="AQ141" s="616"/>
      <c r="AR141" s="615"/>
      <c r="AS141" s="614"/>
      <c r="AT141" s="614"/>
      <c r="AU141" s="614"/>
      <c r="AV141" s="614"/>
      <c r="AW141" s="614"/>
      <c r="AX141" s="616"/>
      <c r="AY141" s="615"/>
      <c r="AZ141" s="614"/>
      <c r="BA141" s="613"/>
      <c r="BB141" s="1733"/>
      <c r="BC141" s="1734"/>
      <c r="BD141" s="1752"/>
      <c r="BE141" s="1753"/>
      <c r="BF141" s="1758"/>
      <c r="BG141" s="1759"/>
      <c r="BH141" s="1759"/>
      <c r="BI141" s="1759"/>
      <c r="BJ141" s="1760"/>
    </row>
    <row r="142" spans="2:62" ht="20.25" customHeight="1">
      <c r="B142" s="1789"/>
      <c r="C142" s="1804"/>
      <c r="D142" s="1805"/>
      <c r="E142" s="629"/>
      <c r="F142" s="628">
        <f>C141</f>
        <v>0</v>
      </c>
      <c r="G142" s="629"/>
      <c r="H142" s="628">
        <f>I141</f>
        <v>0</v>
      </c>
      <c r="I142" s="1806"/>
      <c r="J142" s="1807"/>
      <c r="K142" s="1808"/>
      <c r="L142" s="1809"/>
      <c r="M142" s="1809"/>
      <c r="N142" s="1805"/>
      <c r="O142" s="1738"/>
      <c r="P142" s="1739"/>
      <c r="Q142" s="1739"/>
      <c r="R142" s="1739"/>
      <c r="S142" s="1740"/>
      <c r="T142" s="627" t="s">
        <v>1279</v>
      </c>
      <c r="U142" s="626"/>
      <c r="V142" s="625"/>
      <c r="W142" s="623" t="str">
        <f>IF(W141="","",VLOOKUP(W141,'シフト記号表（従来型・ユニット型共通）'!$C$6:$L$47,10,FALSE))</f>
        <v/>
      </c>
      <c r="X142" s="622" t="str">
        <f>IF(X141="","",VLOOKUP(X141,'シフト記号表（従来型・ユニット型共通）'!$C$6:$L$47,10,FALSE))</f>
        <v/>
      </c>
      <c r="Y142" s="622" t="str">
        <f>IF(Y141="","",VLOOKUP(Y141,'シフト記号表（従来型・ユニット型共通）'!$C$6:$L$47,10,FALSE))</f>
        <v/>
      </c>
      <c r="Z142" s="622" t="str">
        <f>IF(Z141="","",VLOOKUP(Z141,'シフト記号表（従来型・ユニット型共通）'!$C$6:$L$47,10,FALSE))</f>
        <v/>
      </c>
      <c r="AA142" s="622" t="str">
        <f>IF(AA141="","",VLOOKUP(AA141,'シフト記号表（従来型・ユニット型共通）'!$C$6:$L$47,10,FALSE))</f>
        <v/>
      </c>
      <c r="AB142" s="622" t="str">
        <f>IF(AB141="","",VLOOKUP(AB141,'シフト記号表（従来型・ユニット型共通）'!$C$6:$L$47,10,FALSE))</f>
        <v/>
      </c>
      <c r="AC142" s="624" t="str">
        <f>IF(AC141="","",VLOOKUP(AC141,'シフト記号表（従来型・ユニット型共通）'!$C$6:$L$47,10,FALSE))</f>
        <v/>
      </c>
      <c r="AD142" s="623" t="str">
        <f>IF(AD141="","",VLOOKUP(AD141,'シフト記号表（従来型・ユニット型共通）'!$C$6:$L$47,10,FALSE))</f>
        <v/>
      </c>
      <c r="AE142" s="622" t="str">
        <f>IF(AE141="","",VLOOKUP(AE141,'シフト記号表（従来型・ユニット型共通）'!$C$6:$L$47,10,FALSE))</f>
        <v/>
      </c>
      <c r="AF142" s="622" t="str">
        <f>IF(AF141="","",VLOOKUP(AF141,'シフト記号表（従来型・ユニット型共通）'!$C$6:$L$47,10,FALSE))</f>
        <v/>
      </c>
      <c r="AG142" s="622" t="str">
        <f>IF(AG141="","",VLOOKUP(AG141,'シフト記号表（従来型・ユニット型共通）'!$C$6:$L$47,10,FALSE))</f>
        <v/>
      </c>
      <c r="AH142" s="622" t="str">
        <f>IF(AH141="","",VLOOKUP(AH141,'シフト記号表（従来型・ユニット型共通）'!$C$6:$L$47,10,FALSE))</f>
        <v/>
      </c>
      <c r="AI142" s="622" t="str">
        <f>IF(AI141="","",VLOOKUP(AI141,'シフト記号表（従来型・ユニット型共通）'!$C$6:$L$47,10,FALSE))</f>
        <v/>
      </c>
      <c r="AJ142" s="624" t="str">
        <f>IF(AJ141="","",VLOOKUP(AJ141,'シフト記号表（従来型・ユニット型共通）'!$C$6:$L$47,10,FALSE))</f>
        <v/>
      </c>
      <c r="AK142" s="623" t="str">
        <f>IF(AK141="","",VLOOKUP(AK141,'シフト記号表（従来型・ユニット型共通）'!$C$6:$L$47,10,FALSE))</f>
        <v/>
      </c>
      <c r="AL142" s="622" t="str">
        <f>IF(AL141="","",VLOOKUP(AL141,'シフト記号表（従来型・ユニット型共通）'!$C$6:$L$47,10,FALSE))</f>
        <v/>
      </c>
      <c r="AM142" s="622" t="str">
        <f>IF(AM141="","",VLOOKUP(AM141,'シフト記号表（従来型・ユニット型共通）'!$C$6:$L$47,10,FALSE))</f>
        <v/>
      </c>
      <c r="AN142" s="622" t="str">
        <f>IF(AN141="","",VLOOKUP(AN141,'シフト記号表（従来型・ユニット型共通）'!$C$6:$L$47,10,FALSE))</f>
        <v/>
      </c>
      <c r="AO142" s="622" t="str">
        <f>IF(AO141="","",VLOOKUP(AO141,'シフト記号表（従来型・ユニット型共通）'!$C$6:$L$47,10,FALSE))</f>
        <v/>
      </c>
      <c r="AP142" s="622" t="str">
        <f>IF(AP141="","",VLOOKUP(AP141,'シフト記号表（従来型・ユニット型共通）'!$C$6:$L$47,10,FALSE))</f>
        <v/>
      </c>
      <c r="AQ142" s="624" t="str">
        <f>IF(AQ141="","",VLOOKUP(AQ141,'シフト記号表（従来型・ユニット型共通）'!$C$6:$L$47,10,FALSE))</f>
        <v/>
      </c>
      <c r="AR142" s="623" t="str">
        <f>IF(AR141="","",VLOOKUP(AR141,'シフト記号表（従来型・ユニット型共通）'!$C$6:$L$47,10,FALSE))</f>
        <v/>
      </c>
      <c r="AS142" s="622" t="str">
        <f>IF(AS141="","",VLOOKUP(AS141,'シフト記号表（従来型・ユニット型共通）'!$C$6:$L$47,10,FALSE))</f>
        <v/>
      </c>
      <c r="AT142" s="622" t="str">
        <f>IF(AT141="","",VLOOKUP(AT141,'シフト記号表（従来型・ユニット型共通）'!$C$6:$L$47,10,FALSE))</f>
        <v/>
      </c>
      <c r="AU142" s="622" t="str">
        <f>IF(AU141="","",VLOOKUP(AU141,'シフト記号表（従来型・ユニット型共通）'!$C$6:$L$47,10,FALSE))</f>
        <v/>
      </c>
      <c r="AV142" s="622" t="str">
        <f>IF(AV141="","",VLOOKUP(AV141,'シフト記号表（従来型・ユニット型共通）'!$C$6:$L$47,10,FALSE))</f>
        <v/>
      </c>
      <c r="AW142" s="622" t="str">
        <f>IF(AW141="","",VLOOKUP(AW141,'シフト記号表（従来型・ユニット型共通）'!$C$6:$L$47,10,FALSE))</f>
        <v/>
      </c>
      <c r="AX142" s="624" t="str">
        <f>IF(AX141="","",VLOOKUP(AX141,'シフト記号表（従来型・ユニット型共通）'!$C$6:$L$47,10,FALSE))</f>
        <v/>
      </c>
      <c r="AY142" s="623" t="str">
        <f>IF(AY141="","",VLOOKUP(AY141,'シフト記号表（従来型・ユニット型共通）'!$C$6:$L$47,10,FALSE))</f>
        <v/>
      </c>
      <c r="AZ142" s="622" t="str">
        <f>IF(AZ141="","",VLOOKUP(AZ141,'シフト記号表（従来型・ユニット型共通）'!$C$6:$L$47,10,FALSE))</f>
        <v/>
      </c>
      <c r="BA142" s="622" t="str">
        <f>IF(BA141="","",VLOOKUP(BA141,'シフト記号表（従来型・ユニット型共通）'!$C$6:$L$47,10,FALSE))</f>
        <v/>
      </c>
      <c r="BB142" s="1801">
        <f>IF($BE$3="４週",SUM(W142:AX142),IF($BE$3="暦月",SUM(W142:BA142),""))</f>
        <v>0</v>
      </c>
      <c r="BC142" s="1802"/>
      <c r="BD142" s="1803">
        <f>IF($BE$3="４週",BB142/4,IF($BE$3="暦月",(BB142/($BE$8/7)),""))</f>
        <v>0</v>
      </c>
      <c r="BE142" s="1802"/>
      <c r="BF142" s="1798"/>
      <c r="BG142" s="1799"/>
      <c r="BH142" s="1799"/>
      <c r="BI142" s="1799"/>
      <c r="BJ142" s="1800"/>
    </row>
    <row r="143" spans="2:62" ht="20.25" customHeight="1">
      <c r="B143" s="1788">
        <f>B141+1</f>
        <v>64</v>
      </c>
      <c r="C143" s="1792"/>
      <c r="D143" s="1793"/>
      <c r="E143" s="633"/>
      <c r="F143" s="632"/>
      <c r="G143" s="633"/>
      <c r="H143" s="632"/>
      <c r="I143" s="1794"/>
      <c r="J143" s="1795"/>
      <c r="K143" s="1796"/>
      <c r="L143" s="1797"/>
      <c r="M143" s="1797"/>
      <c r="N143" s="1793"/>
      <c r="O143" s="1738"/>
      <c r="P143" s="1739"/>
      <c r="Q143" s="1739"/>
      <c r="R143" s="1739"/>
      <c r="S143" s="1740"/>
      <c r="T143" s="631" t="s">
        <v>1280</v>
      </c>
      <c r="V143" s="630"/>
      <c r="W143" s="615"/>
      <c r="X143" s="614"/>
      <c r="Y143" s="614"/>
      <c r="Z143" s="614"/>
      <c r="AA143" s="614"/>
      <c r="AB143" s="614"/>
      <c r="AC143" s="616"/>
      <c r="AD143" s="615"/>
      <c r="AE143" s="614"/>
      <c r="AF143" s="614"/>
      <c r="AG143" s="614"/>
      <c r="AH143" s="614"/>
      <c r="AI143" s="614"/>
      <c r="AJ143" s="616"/>
      <c r="AK143" s="615"/>
      <c r="AL143" s="614"/>
      <c r="AM143" s="614"/>
      <c r="AN143" s="614"/>
      <c r="AO143" s="614"/>
      <c r="AP143" s="614"/>
      <c r="AQ143" s="616"/>
      <c r="AR143" s="615"/>
      <c r="AS143" s="614"/>
      <c r="AT143" s="614"/>
      <c r="AU143" s="614"/>
      <c r="AV143" s="614"/>
      <c r="AW143" s="614"/>
      <c r="AX143" s="616"/>
      <c r="AY143" s="615"/>
      <c r="AZ143" s="614"/>
      <c r="BA143" s="613"/>
      <c r="BB143" s="1733"/>
      <c r="BC143" s="1734"/>
      <c r="BD143" s="1752"/>
      <c r="BE143" s="1753"/>
      <c r="BF143" s="1758"/>
      <c r="BG143" s="1759"/>
      <c r="BH143" s="1759"/>
      <c r="BI143" s="1759"/>
      <c r="BJ143" s="1760"/>
    </row>
    <row r="144" spans="2:62" ht="20.25" customHeight="1">
      <c r="B144" s="1789"/>
      <c r="C144" s="1804"/>
      <c r="D144" s="1805"/>
      <c r="E144" s="629"/>
      <c r="F144" s="628">
        <f>C143</f>
        <v>0</v>
      </c>
      <c r="G144" s="629"/>
      <c r="H144" s="628">
        <f>I143</f>
        <v>0</v>
      </c>
      <c r="I144" s="1806"/>
      <c r="J144" s="1807"/>
      <c r="K144" s="1808"/>
      <c r="L144" s="1809"/>
      <c r="M144" s="1809"/>
      <c r="N144" s="1805"/>
      <c r="O144" s="1738"/>
      <c r="P144" s="1739"/>
      <c r="Q144" s="1739"/>
      <c r="R144" s="1739"/>
      <c r="S144" s="1740"/>
      <c r="T144" s="627" t="s">
        <v>1279</v>
      </c>
      <c r="U144" s="626"/>
      <c r="V144" s="625"/>
      <c r="W144" s="623" t="str">
        <f>IF(W143="","",VLOOKUP(W143,'シフト記号表（従来型・ユニット型共通）'!$C$6:$L$47,10,FALSE))</f>
        <v/>
      </c>
      <c r="X144" s="622" t="str">
        <f>IF(X143="","",VLOOKUP(X143,'シフト記号表（従来型・ユニット型共通）'!$C$6:$L$47,10,FALSE))</f>
        <v/>
      </c>
      <c r="Y144" s="622" t="str">
        <f>IF(Y143="","",VLOOKUP(Y143,'シフト記号表（従来型・ユニット型共通）'!$C$6:$L$47,10,FALSE))</f>
        <v/>
      </c>
      <c r="Z144" s="622" t="str">
        <f>IF(Z143="","",VLOOKUP(Z143,'シフト記号表（従来型・ユニット型共通）'!$C$6:$L$47,10,FALSE))</f>
        <v/>
      </c>
      <c r="AA144" s="622" t="str">
        <f>IF(AA143="","",VLOOKUP(AA143,'シフト記号表（従来型・ユニット型共通）'!$C$6:$L$47,10,FALSE))</f>
        <v/>
      </c>
      <c r="AB144" s="622" t="str">
        <f>IF(AB143="","",VLOOKUP(AB143,'シフト記号表（従来型・ユニット型共通）'!$C$6:$L$47,10,FALSE))</f>
        <v/>
      </c>
      <c r="AC144" s="624" t="str">
        <f>IF(AC143="","",VLOOKUP(AC143,'シフト記号表（従来型・ユニット型共通）'!$C$6:$L$47,10,FALSE))</f>
        <v/>
      </c>
      <c r="AD144" s="623" t="str">
        <f>IF(AD143="","",VLOOKUP(AD143,'シフト記号表（従来型・ユニット型共通）'!$C$6:$L$47,10,FALSE))</f>
        <v/>
      </c>
      <c r="AE144" s="622" t="str">
        <f>IF(AE143="","",VLOOKUP(AE143,'シフト記号表（従来型・ユニット型共通）'!$C$6:$L$47,10,FALSE))</f>
        <v/>
      </c>
      <c r="AF144" s="622" t="str">
        <f>IF(AF143="","",VLOOKUP(AF143,'シフト記号表（従来型・ユニット型共通）'!$C$6:$L$47,10,FALSE))</f>
        <v/>
      </c>
      <c r="AG144" s="622" t="str">
        <f>IF(AG143="","",VLOOKUP(AG143,'シフト記号表（従来型・ユニット型共通）'!$C$6:$L$47,10,FALSE))</f>
        <v/>
      </c>
      <c r="AH144" s="622" t="str">
        <f>IF(AH143="","",VLOOKUP(AH143,'シフト記号表（従来型・ユニット型共通）'!$C$6:$L$47,10,FALSE))</f>
        <v/>
      </c>
      <c r="AI144" s="622" t="str">
        <f>IF(AI143="","",VLOOKUP(AI143,'シフト記号表（従来型・ユニット型共通）'!$C$6:$L$47,10,FALSE))</f>
        <v/>
      </c>
      <c r="AJ144" s="624" t="str">
        <f>IF(AJ143="","",VLOOKUP(AJ143,'シフト記号表（従来型・ユニット型共通）'!$C$6:$L$47,10,FALSE))</f>
        <v/>
      </c>
      <c r="AK144" s="623" t="str">
        <f>IF(AK143="","",VLOOKUP(AK143,'シフト記号表（従来型・ユニット型共通）'!$C$6:$L$47,10,FALSE))</f>
        <v/>
      </c>
      <c r="AL144" s="622" t="str">
        <f>IF(AL143="","",VLOOKUP(AL143,'シフト記号表（従来型・ユニット型共通）'!$C$6:$L$47,10,FALSE))</f>
        <v/>
      </c>
      <c r="AM144" s="622" t="str">
        <f>IF(AM143="","",VLOOKUP(AM143,'シフト記号表（従来型・ユニット型共通）'!$C$6:$L$47,10,FALSE))</f>
        <v/>
      </c>
      <c r="AN144" s="622" t="str">
        <f>IF(AN143="","",VLOOKUP(AN143,'シフト記号表（従来型・ユニット型共通）'!$C$6:$L$47,10,FALSE))</f>
        <v/>
      </c>
      <c r="AO144" s="622" t="str">
        <f>IF(AO143="","",VLOOKUP(AO143,'シフト記号表（従来型・ユニット型共通）'!$C$6:$L$47,10,FALSE))</f>
        <v/>
      </c>
      <c r="AP144" s="622" t="str">
        <f>IF(AP143="","",VLOOKUP(AP143,'シフト記号表（従来型・ユニット型共通）'!$C$6:$L$47,10,FALSE))</f>
        <v/>
      </c>
      <c r="AQ144" s="624" t="str">
        <f>IF(AQ143="","",VLOOKUP(AQ143,'シフト記号表（従来型・ユニット型共通）'!$C$6:$L$47,10,FALSE))</f>
        <v/>
      </c>
      <c r="AR144" s="623" t="str">
        <f>IF(AR143="","",VLOOKUP(AR143,'シフト記号表（従来型・ユニット型共通）'!$C$6:$L$47,10,FALSE))</f>
        <v/>
      </c>
      <c r="AS144" s="622" t="str">
        <f>IF(AS143="","",VLOOKUP(AS143,'シフト記号表（従来型・ユニット型共通）'!$C$6:$L$47,10,FALSE))</f>
        <v/>
      </c>
      <c r="AT144" s="622" t="str">
        <f>IF(AT143="","",VLOOKUP(AT143,'シフト記号表（従来型・ユニット型共通）'!$C$6:$L$47,10,FALSE))</f>
        <v/>
      </c>
      <c r="AU144" s="622" t="str">
        <f>IF(AU143="","",VLOOKUP(AU143,'シフト記号表（従来型・ユニット型共通）'!$C$6:$L$47,10,FALSE))</f>
        <v/>
      </c>
      <c r="AV144" s="622" t="str">
        <f>IF(AV143="","",VLOOKUP(AV143,'シフト記号表（従来型・ユニット型共通）'!$C$6:$L$47,10,FALSE))</f>
        <v/>
      </c>
      <c r="AW144" s="622" t="str">
        <f>IF(AW143="","",VLOOKUP(AW143,'シフト記号表（従来型・ユニット型共通）'!$C$6:$L$47,10,FALSE))</f>
        <v/>
      </c>
      <c r="AX144" s="624" t="str">
        <f>IF(AX143="","",VLOOKUP(AX143,'シフト記号表（従来型・ユニット型共通）'!$C$6:$L$47,10,FALSE))</f>
        <v/>
      </c>
      <c r="AY144" s="623" t="str">
        <f>IF(AY143="","",VLOOKUP(AY143,'シフト記号表（従来型・ユニット型共通）'!$C$6:$L$47,10,FALSE))</f>
        <v/>
      </c>
      <c r="AZ144" s="622" t="str">
        <f>IF(AZ143="","",VLOOKUP(AZ143,'シフト記号表（従来型・ユニット型共通）'!$C$6:$L$47,10,FALSE))</f>
        <v/>
      </c>
      <c r="BA144" s="622" t="str">
        <f>IF(BA143="","",VLOOKUP(BA143,'シフト記号表（従来型・ユニット型共通）'!$C$6:$L$47,10,FALSE))</f>
        <v/>
      </c>
      <c r="BB144" s="1801">
        <f>IF($BE$3="４週",SUM(W144:AX144),IF($BE$3="暦月",SUM(W144:BA144),""))</f>
        <v>0</v>
      </c>
      <c r="BC144" s="1802"/>
      <c r="BD144" s="1803">
        <f>IF($BE$3="４週",BB144/4,IF($BE$3="暦月",(BB144/($BE$8/7)),""))</f>
        <v>0</v>
      </c>
      <c r="BE144" s="1802"/>
      <c r="BF144" s="1798"/>
      <c r="BG144" s="1799"/>
      <c r="BH144" s="1799"/>
      <c r="BI144" s="1799"/>
      <c r="BJ144" s="1800"/>
    </row>
    <row r="145" spans="2:62" ht="20.25" customHeight="1">
      <c r="B145" s="1788">
        <f>B143+1</f>
        <v>65</v>
      </c>
      <c r="C145" s="1792"/>
      <c r="D145" s="1793"/>
      <c r="E145" s="633"/>
      <c r="F145" s="632"/>
      <c r="G145" s="633"/>
      <c r="H145" s="632"/>
      <c r="I145" s="1794"/>
      <c r="J145" s="1795"/>
      <c r="K145" s="1796"/>
      <c r="L145" s="1797"/>
      <c r="M145" s="1797"/>
      <c r="N145" s="1793"/>
      <c r="O145" s="1738"/>
      <c r="P145" s="1739"/>
      <c r="Q145" s="1739"/>
      <c r="R145" s="1739"/>
      <c r="S145" s="1740"/>
      <c r="T145" s="631" t="s">
        <v>1280</v>
      </c>
      <c r="V145" s="630"/>
      <c r="W145" s="615"/>
      <c r="X145" s="614"/>
      <c r="Y145" s="614"/>
      <c r="Z145" s="614"/>
      <c r="AA145" s="614"/>
      <c r="AB145" s="614"/>
      <c r="AC145" s="616"/>
      <c r="AD145" s="615"/>
      <c r="AE145" s="614"/>
      <c r="AF145" s="614"/>
      <c r="AG145" s="614"/>
      <c r="AH145" s="614"/>
      <c r="AI145" s="614"/>
      <c r="AJ145" s="616"/>
      <c r="AK145" s="615"/>
      <c r="AL145" s="614"/>
      <c r="AM145" s="614"/>
      <c r="AN145" s="614"/>
      <c r="AO145" s="614"/>
      <c r="AP145" s="614"/>
      <c r="AQ145" s="616"/>
      <c r="AR145" s="615"/>
      <c r="AS145" s="614"/>
      <c r="AT145" s="614"/>
      <c r="AU145" s="614"/>
      <c r="AV145" s="614"/>
      <c r="AW145" s="614"/>
      <c r="AX145" s="616"/>
      <c r="AY145" s="615"/>
      <c r="AZ145" s="614"/>
      <c r="BA145" s="613"/>
      <c r="BB145" s="1733"/>
      <c r="BC145" s="1734"/>
      <c r="BD145" s="1752"/>
      <c r="BE145" s="1753"/>
      <c r="BF145" s="1758"/>
      <c r="BG145" s="1759"/>
      <c r="BH145" s="1759"/>
      <c r="BI145" s="1759"/>
      <c r="BJ145" s="1760"/>
    </row>
    <row r="146" spans="2:62" ht="20.25" customHeight="1">
      <c r="B146" s="1789"/>
      <c r="C146" s="1804"/>
      <c r="D146" s="1805"/>
      <c r="E146" s="629"/>
      <c r="F146" s="628">
        <f>C145</f>
        <v>0</v>
      </c>
      <c r="G146" s="629"/>
      <c r="H146" s="628">
        <f>I145</f>
        <v>0</v>
      </c>
      <c r="I146" s="1806"/>
      <c r="J146" s="1807"/>
      <c r="K146" s="1808"/>
      <c r="L146" s="1809"/>
      <c r="M146" s="1809"/>
      <c r="N146" s="1805"/>
      <c r="O146" s="1738"/>
      <c r="P146" s="1739"/>
      <c r="Q146" s="1739"/>
      <c r="R146" s="1739"/>
      <c r="S146" s="1740"/>
      <c r="T146" s="627" t="s">
        <v>1279</v>
      </c>
      <c r="U146" s="626"/>
      <c r="V146" s="625"/>
      <c r="W146" s="623" t="str">
        <f>IF(W145="","",VLOOKUP(W145,'シフト記号表（従来型・ユニット型共通）'!$C$6:$L$47,10,FALSE))</f>
        <v/>
      </c>
      <c r="X146" s="622" t="str">
        <f>IF(X145="","",VLOOKUP(X145,'シフト記号表（従来型・ユニット型共通）'!$C$6:$L$47,10,FALSE))</f>
        <v/>
      </c>
      <c r="Y146" s="622" t="str">
        <f>IF(Y145="","",VLOOKUP(Y145,'シフト記号表（従来型・ユニット型共通）'!$C$6:$L$47,10,FALSE))</f>
        <v/>
      </c>
      <c r="Z146" s="622" t="str">
        <f>IF(Z145="","",VLOOKUP(Z145,'シフト記号表（従来型・ユニット型共通）'!$C$6:$L$47,10,FALSE))</f>
        <v/>
      </c>
      <c r="AA146" s="622" t="str">
        <f>IF(AA145="","",VLOOKUP(AA145,'シフト記号表（従来型・ユニット型共通）'!$C$6:$L$47,10,FALSE))</f>
        <v/>
      </c>
      <c r="AB146" s="622" t="str">
        <f>IF(AB145="","",VLOOKUP(AB145,'シフト記号表（従来型・ユニット型共通）'!$C$6:$L$47,10,FALSE))</f>
        <v/>
      </c>
      <c r="AC146" s="624" t="str">
        <f>IF(AC145="","",VLOOKUP(AC145,'シフト記号表（従来型・ユニット型共通）'!$C$6:$L$47,10,FALSE))</f>
        <v/>
      </c>
      <c r="AD146" s="623" t="str">
        <f>IF(AD145="","",VLOOKUP(AD145,'シフト記号表（従来型・ユニット型共通）'!$C$6:$L$47,10,FALSE))</f>
        <v/>
      </c>
      <c r="AE146" s="622" t="str">
        <f>IF(AE145="","",VLOOKUP(AE145,'シフト記号表（従来型・ユニット型共通）'!$C$6:$L$47,10,FALSE))</f>
        <v/>
      </c>
      <c r="AF146" s="622" t="str">
        <f>IF(AF145="","",VLOOKUP(AF145,'シフト記号表（従来型・ユニット型共通）'!$C$6:$L$47,10,FALSE))</f>
        <v/>
      </c>
      <c r="AG146" s="622" t="str">
        <f>IF(AG145="","",VLOOKUP(AG145,'シフト記号表（従来型・ユニット型共通）'!$C$6:$L$47,10,FALSE))</f>
        <v/>
      </c>
      <c r="AH146" s="622" t="str">
        <f>IF(AH145="","",VLOOKUP(AH145,'シフト記号表（従来型・ユニット型共通）'!$C$6:$L$47,10,FALSE))</f>
        <v/>
      </c>
      <c r="AI146" s="622" t="str">
        <f>IF(AI145="","",VLOOKUP(AI145,'シフト記号表（従来型・ユニット型共通）'!$C$6:$L$47,10,FALSE))</f>
        <v/>
      </c>
      <c r="AJ146" s="624" t="str">
        <f>IF(AJ145="","",VLOOKUP(AJ145,'シフト記号表（従来型・ユニット型共通）'!$C$6:$L$47,10,FALSE))</f>
        <v/>
      </c>
      <c r="AK146" s="623" t="str">
        <f>IF(AK145="","",VLOOKUP(AK145,'シフト記号表（従来型・ユニット型共通）'!$C$6:$L$47,10,FALSE))</f>
        <v/>
      </c>
      <c r="AL146" s="622" t="str">
        <f>IF(AL145="","",VLOOKUP(AL145,'シフト記号表（従来型・ユニット型共通）'!$C$6:$L$47,10,FALSE))</f>
        <v/>
      </c>
      <c r="AM146" s="622" t="str">
        <f>IF(AM145="","",VLOOKUP(AM145,'シフト記号表（従来型・ユニット型共通）'!$C$6:$L$47,10,FALSE))</f>
        <v/>
      </c>
      <c r="AN146" s="622" t="str">
        <f>IF(AN145="","",VLOOKUP(AN145,'シフト記号表（従来型・ユニット型共通）'!$C$6:$L$47,10,FALSE))</f>
        <v/>
      </c>
      <c r="AO146" s="622" t="str">
        <f>IF(AO145="","",VLOOKUP(AO145,'シフト記号表（従来型・ユニット型共通）'!$C$6:$L$47,10,FALSE))</f>
        <v/>
      </c>
      <c r="AP146" s="622" t="str">
        <f>IF(AP145="","",VLOOKUP(AP145,'シフト記号表（従来型・ユニット型共通）'!$C$6:$L$47,10,FALSE))</f>
        <v/>
      </c>
      <c r="AQ146" s="624" t="str">
        <f>IF(AQ145="","",VLOOKUP(AQ145,'シフト記号表（従来型・ユニット型共通）'!$C$6:$L$47,10,FALSE))</f>
        <v/>
      </c>
      <c r="AR146" s="623" t="str">
        <f>IF(AR145="","",VLOOKUP(AR145,'シフト記号表（従来型・ユニット型共通）'!$C$6:$L$47,10,FALSE))</f>
        <v/>
      </c>
      <c r="AS146" s="622" t="str">
        <f>IF(AS145="","",VLOOKUP(AS145,'シフト記号表（従来型・ユニット型共通）'!$C$6:$L$47,10,FALSE))</f>
        <v/>
      </c>
      <c r="AT146" s="622" t="str">
        <f>IF(AT145="","",VLOOKUP(AT145,'シフト記号表（従来型・ユニット型共通）'!$C$6:$L$47,10,FALSE))</f>
        <v/>
      </c>
      <c r="AU146" s="622" t="str">
        <f>IF(AU145="","",VLOOKUP(AU145,'シフト記号表（従来型・ユニット型共通）'!$C$6:$L$47,10,FALSE))</f>
        <v/>
      </c>
      <c r="AV146" s="622" t="str">
        <f>IF(AV145="","",VLOOKUP(AV145,'シフト記号表（従来型・ユニット型共通）'!$C$6:$L$47,10,FALSE))</f>
        <v/>
      </c>
      <c r="AW146" s="622" t="str">
        <f>IF(AW145="","",VLOOKUP(AW145,'シフト記号表（従来型・ユニット型共通）'!$C$6:$L$47,10,FALSE))</f>
        <v/>
      </c>
      <c r="AX146" s="624" t="str">
        <f>IF(AX145="","",VLOOKUP(AX145,'シフト記号表（従来型・ユニット型共通）'!$C$6:$L$47,10,FALSE))</f>
        <v/>
      </c>
      <c r="AY146" s="623" t="str">
        <f>IF(AY145="","",VLOOKUP(AY145,'シフト記号表（従来型・ユニット型共通）'!$C$6:$L$47,10,FALSE))</f>
        <v/>
      </c>
      <c r="AZ146" s="622" t="str">
        <f>IF(AZ145="","",VLOOKUP(AZ145,'シフト記号表（従来型・ユニット型共通）'!$C$6:$L$47,10,FALSE))</f>
        <v/>
      </c>
      <c r="BA146" s="622" t="str">
        <f>IF(BA145="","",VLOOKUP(BA145,'シフト記号表（従来型・ユニット型共通）'!$C$6:$L$47,10,FALSE))</f>
        <v/>
      </c>
      <c r="BB146" s="1801">
        <f>IF($BE$3="４週",SUM(W146:AX146),IF($BE$3="暦月",SUM(W146:BA146),""))</f>
        <v>0</v>
      </c>
      <c r="BC146" s="1802"/>
      <c r="BD146" s="1803">
        <f>IF($BE$3="４週",BB146/4,IF($BE$3="暦月",(BB146/($BE$8/7)),""))</f>
        <v>0</v>
      </c>
      <c r="BE146" s="1802"/>
      <c r="BF146" s="1798"/>
      <c r="BG146" s="1799"/>
      <c r="BH146" s="1799"/>
      <c r="BI146" s="1799"/>
      <c r="BJ146" s="1800"/>
    </row>
    <row r="147" spans="2:62" ht="20.25" customHeight="1">
      <c r="B147" s="1788">
        <f>B145+1</f>
        <v>66</v>
      </c>
      <c r="C147" s="1792"/>
      <c r="D147" s="1793"/>
      <c r="E147" s="633"/>
      <c r="F147" s="632"/>
      <c r="G147" s="633"/>
      <c r="H147" s="632"/>
      <c r="I147" s="1794"/>
      <c r="J147" s="1795"/>
      <c r="K147" s="1796"/>
      <c r="L147" s="1797"/>
      <c r="M147" s="1797"/>
      <c r="N147" s="1793"/>
      <c r="O147" s="1738"/>
      <c r="P147" s="1739"/>
      <c r="Q147" s="1739"/>
      <c r="R147" s="1739"/>
      <c r="S147" s="1740"/>
      <c r="T147" s="631" t="s">
        <v>1280</v>
      </c>
      <c r="V147" s="630"/>
      <c r="W147" s="615"/>
      <c r="X147" s="614"/>
      <c r="Y147" s="614"/>
      <c r="Z147" s="614"/>
      <c r="AA147" s="614"/>
      <c r="AB147" s="614"/>
      <c r="AC147" s="616"/>
      <c r="AD147" s="615"/>
      <c r="AE147" s="614"/>
      <c r="AF147" s="614"/>
      <c r="AG147" s="614"/>
      <c r="AH147" s="614"/>
      <c r="AI147" s="614"/>
      <c r="AJ147" s="616"/>
      <c r="AK147" s="615"/>
      <c r="AL147" s="614"/>
      <c r="AM147" s="614"/>
      <c r="AN147" s="614"/>
      <c r="AO147" s="614"/>
      <c r="AP147" s="614"/>
      <c r="AQ147" s="616"/>
      <c r="AR147" s="615"/>
      <c r="AS147" s="614"/>
      <c r="AT147" s="614"/>
      <c r="AU147" s="614"/>
      <c r="AV147" s="614"/>
      <c r="AW147" s="614"/>
      <c r="AX147" s="616"/>
      <c r="AY147" s="615"/>
      <c r="AZ147" s="614"/>
      <c r="BA147" s="613"/>
      <c r="BB147" s="1733"/>
      <c r="BC147" s="1734"/>
      <c r="BD147" s="1752"/>
      <c r="BE147" s="1753"/>
      <c r="BF147" s="1758"/>
      <c r="BG147" s="1759"/>
      <c r="BH147" s="1759"/>
      <c r="BI147" s="1759"/>
      <c r="BJ147" s="1760"/>
    </row>
    <row r="148" spans="2:62" ht="20.25" customHeight="1">
      <c r="B148" s="1789"/>
      <c r="C148" s="1804"/>
      <c r="D148" s="1805"/>
      <c r="E148" s="629"/>
      <c r="F148" s="628">
        <f>C147</f>
        <v>0</v>
      </c>
      <c r="G148" s="629"/>
      <c r="H148" s="628">
        <f>I147</f>
        <v>0</v>
      </c>
      <c r="I148" s="1806"/>
      <c r="J148" s="1807"/>
      <c r="K148" s="1808"/>
      <c r="L148" s="1809"/>
      <c r="M148" s="1809"/>
      <c r="N148" s="1805"/>
      <c r="O148" s="1738"/>
      <c r="P148" s="1739"/>
      <c r="Q148" s="1739"/>
      <c r="R148" s="1739"/>
      <c r="S148" s="1740"/>
      <c r="T148" s="627" t="s">
        <v>1279</v>
      </c>
      <c r="U148" s="626"/>
      <c r="V148" s="625"/>
      <c r="W148" s="623" t="str">
        <f>IF(W147="","",VLOOKUP(W147,'シフト記号表（従来型・ユニット型共通）'!$C$6:$L$47,10,FALSE))</f>
        <v/>
      </c>
      <c r="X148" s="622" t="str">
        <f>IF(X147="","",VLOOKUP(X147,'シフト記号表（従来型・ユニット型共通）'!$C$6:$L$47,10,FALSE))</f>
        <v/>
      </c>
      <c r="Y148" s="622" t="str">
        <f>IF(Y147="","",VLOOKUP(Y147,'シフト記号表（従来型・ユニット型共通）'!$C$6:$L$47,10,FALSE))</f>
        <v/>
      </c>
      <c r="Z148" s="622" t="str">
        <f>IF(Z147="","",VLOOKUP(Z147,'シフト記号表（従来型・ユニット型共通）'!$C$6:$L$47,10,FALSE))</f>
        <v/>
      </c>
      <c r="AA148" s="622" t="str">
        <f>IF(AA147="","",VLOOKUP(AA147,'シフト記号表（従来型・ユニット型共通）'!$C$6:$L$47,10,FALSE))</f>
        <v/>
      </c>
      <c r="AB148" s="622" t="str">
        <f>IF(AB147="","",VLOOKUP(AB147,'シフト記号表（従来型・ユニット型共通）'!$C$6:$L$47,10,FALSE))</f>
        <v/>
      </c>
      <c r="AC148" s="624" t="str">
        <f>IF(AC147="","",VLOOKUP(AC147,'シフト記号表（従来型・ユニット型共通）'!$C$6:$L$47,10,FALSE))</f>
        <v/>
      </c>
      <c r="AD148" s="623" t="str">
        <f>IF(AD147="","",VLOOKUP(AD147,'シフト記号表（従来型・ユニット型共通）'!$C$6:$L$47,10,FALSE))</f>
        <v/>
      </c>
      <c r="AE148" s="622" t="str">
        <f>IF(AE147="","",VLOOKUP(AE147,'シフト記号表（従来型・ユニット型共通）'!$C$6:$L$47,10,FALSE))</f>
        <v/>
      </c>
      <c r="AF148" s="622" t="str">
        <f>IF(AF147="","",VLOOKUP(AF147,'シフト記号表（従来型・ユニット型共通）'!$C$6:$L$47,10,FALSE))</f>
        <v/>
      </c>
      <c r="AG148" s="622" t="str">
        <f>IF(AG147="","",VLOOKUP(AG147,'シフト記号表（従来型・ユニット型共通）'!$C$6:$L$47,10,FALSE))</f>
        <v/>
      </c>
      <c r="AH148" s="622" t="str">
        <f>IF(AH147="","",VLOOKUP(AH147,'シフト記号表（従来型・ユニット型共通）'!$C$6:$L$47,10,FALSE))</f>
        <v/>
      </c>
      <c r="AI148" s="622" t="str">
        <f>IF(AI147="","",VLOOKUP(AI147,'シフト記号表（従来型・ユニット型共通）'!$C$6:$L$47,10,FALSE))</f>
        <v/>
      </c>
      <c r="AJ148" s="624" t="str">
        <f>IF(AJ147="","",VLOOKUP(AJ147,'シフト記号表（従来型・ユニット型共通）'!$C$6:$L$47,10,FALSE))</f>
        <v/>
      </c>
      <c r="AK148" s="623" t="str">
        <f>IF(AK147="","",VLOOKUP(AK147,'シフト記号表（従来型・ユニット型共通）'!$C$6:$L$47,10,FALSE))</f>
        <v/>
      </c>
      <c r="AL148" s="622" t="str">
        <f>IF(AL147="","",VLOOKUP(AL147,'シフト記号表（従来型・ユニット型共通）'!$C$6:$L$47,10,FALSE))</f>
        <v/>
      </c>
      <c r="AM148" s="622" t="str">
        <f>IF(AM147="","",VLOOKUP(AM147,'シフト記号表（従来型・ユニット型共通）'!$C$6:$L$47,10,FALSE))</f>
        <v/>
      </c>
      <c r="AN148" s="622" t="str">
        <f>IF(AN147="","",VLOOKUP(AN147,'シフト記号表（従来型・ユニット型共通）'!$C$6:$L$47,10,FALSE))</f>
        <v/>
      </c>
      <c r="AO148" s="622" t="str">
        <f>IF(AO147="","",VLOOKUP(AO147,'シフト記号表（従来型・ユニット型共通）'!$C$6:$L$47,10,FALSE))</f>
        <v/>
      </c>
      <c r="AP148" s="622" t="str">
        <f>IF(AP147="","",VLOOKUP(AP147,'シフト記号表（従来型・ユニット型共通）'!$C$6:$L$47,10,FALSE))</f>
        <v/>
      </c>
      <c r="AQ148" s="624" t="str">
        <f>IF(AQ147="","",VLOOKUP(AQ147,'シフト記号表（従来型・ユニット型共通）'!$C$6:$L$47,10,FALSE))</f>
        <v/>
      </c>
      <c r="AR148" s="623" t="str">
        <f>IF(AR147="","",VLOOKUP(AR147,'シフト記号表（従来型・ユニット型共通）'!$C$6:$L$47,10,FALSE))</f>
        <v/>
      </c>
      <c r="AS148" s="622" t="str">
        <f>IF(AS147="","",VLOOKUP(AS147,'シフト記号表（従来型・ユニット型共通）'!$C$6:$L$47,10,FALSE))</f>
        <v/>
      </c>
      <c r="AT148" s="622" t="str">
        <f>IF(AT147="","",VLOOKUP(AT147,'シフト記号表（従来型・ユニット型共通）'!$C$6:$L$47,10,FALSE))</f>
        <v/>
      </c>
      <c r="AU148" s="622" t="str">
        <f>IF(AU147="","",VLOOKUP(AU147,'シフト記号表（従来型・ユニット型共通）'!$C$6:$L$47,10,FALSE))</f>
        <v/>
      </c>
      <c r="AV148" s="622" t="str">
        <f>IF(AV147="","",VLOOKUP(AV147,'シフト記号表（従来型・ユニット型共通）'!$C$6:$L$47,10,FALSE))</f>
        <v/>
      </c>
      <c r="AW148" s="622" t="str">
        <f>IF(AW147="","",VLOOKUP(AW147,'シフト記号表（従来型・ユニット型共通）'!$C$6:$L$47,10,FALSE))</f>
        <v/>
      </c>
      <c r="AX148" s="624" t="str">
        <f>IF(AX147="","",VLOOKUP(AX147,'シフト記号表（従来型・ユニット型共通）'!$C$6:$L$47,10,FALSE))</f>
        <v/>
      </c>
      <c r="AY148" s="623" t="str">
        <f>IF(AY147="","",VLOOKUP(AY147,'シフト記号表（従来型・ユニット型共通）'!$C$6:$L$47,10,FALSE))</f>
        <v/>
      </c>
      <c r="AZ148" s="622" t="str">
        <f>IF(AZ147="","",VLOOKUP(AZ147,'シフト記号表（従来型・ユニット型共通）'!$C$6:$L$47,10,FALSE))</f>
        <v/>
      </c>
      <c r="BA148" s="622" t="str">
        <f>IF(BA147="","",VLOOKUP(BA147,'シフト記号表（従来型・ユニット型共通）'!$C$6:$L$47,10,FALSE))</f>
        <v/>
      </c>
      <c r="BB148" s="1801">
        <f>IF($BE$3="４週",SUM(W148:AX148),IF($BE$3="暦月",SUM(W148:BA148),""))</f>
        <v>0</v>
      </c>
      <c r="BC148" s="1802"/>
      <c r="BD148" s="1803">
        <f>IF($BE$3="４週",BB148/4,IF($BE$3="暦月",(BB148/($BE$8/7)),""))</f>
        <v>0</v>
      </c>
      <c r="BE148" s="1802"/>
      <c r="BF148" s="1798"/>
      <c r="BG148" s="1799"/>
      <c r="BH148" s="1799"/>
      <c r="BI148" s="1799"/>
      <c r="BJ148" s="1800"/>
    </row>
    <row r="149" spans="2:62" ht="20.25" customHeight="1">
      <c r="B149" s="1788">
        <f>B147+1</f>
        <v>67</v>
      </c>
      <c r="C149" s="1792"/>
      <c r="D149" s="1793"/>
      <c r="E149" s="633"/>
      <c r="F149" s="632"/>
      <c r="G149" s="633"/>
      <c r="H149" s="632"/>
      <c r="I149" s="1794"/>
      <c r="J149" s="1795"/>
      <c r="K149" s="1796"/>
      <c r="L149" s="1797"/>
      <c r="M149" s="1797"/>
      <c r="N149" s="1793"/>
      <c r="O149" s="1738"/>
      <c r="P149" s="1739"/>
      <c r="Q149" s="1739"/>
      <c r="R149" s="1739"/>
      <c r="S149" s="1740"/>
      <c r="T149" s="631" t="s">
        <v>1280</v>
      </c>
      <c r="V149" s="630"/>
      <c r="W149" s="615"/>
      <c r="X149" s="614"/>
      <c r="Y149" s="614"/>
      <c r="Z149" s="614"/>
      <c r="AA149" s="614"/>
      <c r="AB149" s="614"/>
      <c r="AC149" s="616"/>
      <c r="AD149" s="615"/>
      <c r="AE149" s="614"/>
      <c r="AF149" s="614"/>
      <c r="AG149" s="614"/>
      <c r="AH149" s="614"/>
      <c r="AI149" s="614"/>
      <c r="AJ149" s="616"/>
      <c r="AK149" s="615"/>
      <c r="AL149" s="614"/>
      <c r="AM149" s="614"/>
      <c r="AN149" s="614"/>
      <c r="AO149" s="614"/>
      <c r="AP149" s="614"/>
      <c r="AQ149" s="616"/>
      <c r="AR149" s="615"/>
      <c r="AS149" s="614"/>
      <c r="AT149" s="614"/>
      <c r="AU149" s="614"/>
      <c r="AV149" s="614"/>
      <c r="AW149" s="614"/>
      <c r="AX149" s="616"/>
      <c r="AY149" s="615"/>
      <c r="AZ149" s="614"/>
      <c r="BA149" s="613"/>
      <c r="BB149" s="1733"/>
      <c r="BC149" s="1734"/>
      <c r="BD149" s="1752"/>
      <c r="BE149" s="1753"/>
      <c r="BF149" s="1758"/>
      <c r="BG149" s="1759"/>
      <c r="BH149" s="1759"/>
      <c r="BI149" s="1759"/>
      <c r="BJ149" s="1760"/>
    </row>
    <row r="150" spans="2:62" ht="20.25" customHeight="1">
      <c r="B150" s="1789"/>
      <c r="C150" s="1804"/>
      <c r="D150" s="1805"/>
      <c r="E150" s="629"/>
      <c r="F150" s="628">
        <f>C149</f>
        <v>0</v>
      </c>
      <c r="G150" s="629"/>
      <c r="H150" s="628">
        <f>I149</f>
        <v>0</v>
      </c>
      <c r="I150" s="1806"/>
      <c r="J150" s="1807"/>
      <c r="K150" s="1808"/>
      <c r="L150" s="1809"/>
      <c r="M150" s="1809"/>
      <c r="N150" s="1805"/>
      <c r="O150" s="1738"/>
      <c r="P150" s="1739"/>
      <c r="Q150" s="1739"/>
      <c r="R150" s="1739"/>
      <c r="S150" s="1740"/>
      <c r="T150" s="627" t="s">
        <v>1279</v>
      </c>
      <c r="U150" s="626"/>
      <c r="V150" s="625"/>
      <c r="W150" s="623" t="str">
        <f>IF(W149="","",VLOOKUP(W149,'シフト記号表（従来型・ユニット型共通）'!$C$6:$L$47,10,FALSE))</f>
        <v/>
      </c>
      <c r="X150" s="622" t="str">
        <f>IF(X149="","",VLOOKUP(X149,'シフト記号表（従来型・ユニット型共通）'!$C$6:$L$47,10,FALSE))</f>
        <v/>
      </c>
      <c r="Y150" s="622" t="str">
        <f>IF(Y149="","",VLOOKUP(Y149,'シフト記号表（従来型・ユニット型共通）'!$C$6:$L$47,10,FALSE))</f>
        <v/>
      </c>
      <c r="Z150" s="622" t="str">
        <f>IF(Z149="","",VLOOKUP(Z149,'シフト記号表（従来型・ユニット型共通）'!$C$6:$L$47,10,FALSE))</f>
        <v/>
      </c>
      <c r="AA150" s="622" t="str">
        <f>IF(AA149="","",VLOOKUP(AA149,'シフト記号表（従来型・ユニット型共通）'!$C$6:$L$47,10,FALSE))</f>
        <v/>
      </c>
      <c r="AB150" s="622" t="str">
        <f>IF(AB149="","",VLOOKUP(AB149,'シフト記号表（従来型・ユニット型共通）'!$C$6:$L$47,10,FALSE))</f>
        <v/>
      </c>
      <c r="AC150" s="624" t="str">
        <f>IF(AC149="","",VLOOKUP(AC149,'シフト記号表（従来型・ユニット型共通）'!$C$6:$L$47,10,FALSE))</f>
        <v/>
      </c>
      <c r="AD150" s="623" t="str">
        <f>IF(AD149="","",VLOOKUP(AD149,'シフト記号表（従来型・ユニット型共通）'!$C$6:$L$47,10,FALSE))</f>
        <v/>
      </c>
      <c r="AE150" s="622" t="str">
        <f>IF(AE149="","",VLOOKUP(AE149,'シフト記号表（従来型・ユニット型共通）'!$C$6:$L$47,10,FALSE))</f>
        <v/>
      </c>
      <c r="AF150" s="622" t="str">
        <f>IF(AF149="","",VLOOKUP(AF149,'シフト記号表（従来型・ユニット型共通）'!$C$6:$L$47,10,FALSE))</f>
        <v/>
      </c>
      <c r="AG150" s="622" t="str">
        <f>IF(AG149="","",VLOOKUP(AG149,'シフト記号表（従来型・ユニット型共通）'!$C$6:$L$47,10,FALSE))</f>
        <v/>
      </c>
      <c r="AH150" s="622" t="str">
        <f>IF(AH149="","",VLOOKUP(AH149,'シフト記号表（従来型・ユニット型共通）'!$C$6:$L$47,10,FALSE))</f>
        <v/>
      </c>
      <c r="AI150" s="622" t="str">
        <f>IF(AI149="","",VLOOKUP(AI149,'シフト記号表（従来型・ユニット型共通）'!$C$6:$L$47,10,FALSE))</f>
        <v/>
      </c>
      <c r="AJ150" s="624" t="str">
        <f>IF(AJ149="","",VLOOKUP(AJ149,'シフト記号表（従来型・ユニット型共通）'!$C$6:$L$47,10,FALSE))</f>
        <v/>
      </c>
      <c r="AK150" s="623" t="str">
        <f>IF(AK149="","",VLOOKUP(AK149,'シフト記号表（従来型・ユニット型共通）'!$C$6:$L$47,10,FALSE))</f>
        <v/>
      </c>
      <c r="AL150" s="622" t="str">
        <f>IF(AL149="","",VLOOKUP(AL149,'シフト記号表（従来型・ユニット型共通）'!$C$6:$L$47,10,FALSE))</f>
        <v/>
      </c>
      <c r="AM150" s="622" t="str">
        <f>IF(AM149="","",VLOOKUP(AM149,'シフト記号表（従来型・ユニット型共通）'!$C$6:$L$47,10,FALSE))</f>
        <v/>
      </c>
      <c r="AN150" s="622" t="str">
        <f>IF(AN149="","",VLOOKUP(AN149,'シフト記号表（従来型・ユニット型共通）'!$C$6:$L$47,10,FALSE))</f>
        <v/>
      </c>
      <c r="AO150" s="622" t="str">
        <f>IF(AO149="","",VLOOKUP(AO149,'シフト記号表（従来型・ユニット型共通）'!$C$6:$L$47,10,FALSE))</f>
        <v/>
      </c>
      <c r="AP150" s="622" t="str">
        <f>IF(AP149="","",VLOOKUP(AP149,'シフト記号表（従来型・ユニット型共通）'!$C$6:$L$47,10,FALSE))</f>
        <v/>
      </c>
      <c r="AQ150" s="624" t="str">
        <f>IF(AQ149="","",VLOOKUP(AQ149,'シフト記号表（従来型・ユニット型共通）'!$C$6:$L$47,10,FALSE))</f>
        <v/>
      </c>
      <c r="AR150" s="623" t="str">
        <f>IF(AR149="","",VLOOKUP(AR149,'シフト記号表（従来型・ユニット型共通）'!$C$6:$L$47,10,FALSE))</f>
        <v/>
      </c>
      <c r="AS150" s="622" t="str">
        <f>IF(AS149="","",VLOOKUP(AS149,'シフト記号表（従来型・ユニット型共通）'!$C$6:$L$47,10,FALSE))</f>
        <v/>
      </c>
      <c r="AT150" s="622" t="str">
        <f>IF(AT149="","",VLOOKUP(AT149,'シフト記号表（従来型・ユニット型共通）'!$C$6:$L$47,10,FALSE))</f>
        <v/>
      </c>
      <c r="AU150" s="622" t="str">
        <f>IF(AU149="","",VLOOKUP(AU149,'シフト記号表（従来型・ユニット型共通）'!$C$6:$L$47,10,FALSE))</f>
        <v/>
      </c>
      <c r="AV150" s="622" t="str">
        <f>IF(AV149="","",VLOOKUP(AV149,'シフト記号表（従来型・ユニット型共通）'!$C$6:$L$47,10,FALSE))</f>
        <v/>
      </c>
      <c r="AW150" s="622" t="str">
        <f>IF(AW149="","",VLOOKUP(AW149,'シフト記号表（従来型・ユニット型共通）'!$C$6:$L$47,10,FALSE))</f>
        <v/>
      </c>
      <c r="AX150" s="624" t="str">
        <f>IF(AX149="","",VLOOKUP(AX149,'シフト記号表（従来型・ユニット型共通）'!$C$6:$L$47,10,FALSE))</f>
        <v/>
      </c>
      <c r="AY150" s="623" t="str">
        <f>IF(AY149="","",VLOOKUP(AY149,'シフト記号表（従来型・ユニット型共通）'!$C$6:$L$47,10,FALSE))</f>
        <v/>
      </c>
      <c r="AZ150" s="622" t="str">
        <f>IF(AZ149="","",VLOOKUP(AZ149,'シフト記号表（従来型・ユニット型共通）'!$C$6:$L$47,10,FALSE))</f>
        <v/>
      </c>
      <c r="BA150" s="622" t="str">
        <f>IF(BA149="","",VLOOKUP(BA149,'シフト記号表（従来型・ユニット型共通）'!$C$6:$L$47,10,FALSE))</f>
        <v/>
      </c>
      <c r="BB150" s="1801">
        <f>IF($BE$3="４週",SUM(W150:AX150),IF($BE$3="暦月",SUM(W150:BA150),""))</f>
        <v>0</v>
      </c>
      <c r="BC150" s="1802"/>
      <c r="BD150" s="1803">
        <f>IF($BE$3="４週",BB150/4,IF($BE$3="暦月",(BB150/($BE$8/7)),""))</f>
        <v>0</v>
      </c>
      <c r="BE150" s="1802"/>
      <c r="BF150" s="1798"/>
      <c r="BG150" s="1799"/>
      <c r="BH150" s="1799"/>
      <c r="BI150" s="1799"/>
      <c r="BJ150" s="1800"/>
    </row>
    <row r="151" spans="2:62" ht="20.25" customHeight="1">
      <c r="B151" s="1788">
        <f>B149+1</f>
        <v>68</v>
      </c>
      <c r="C151" s="1792"/>
      <c r="D151" s="1793"/>
      <c r="E151" s="633"/>
      <c r="F151" s="632"/>
      <c r="G151" s="633"/>
      <c r="H151" s="632"/>
      <c r="I151" s="1794"/>
      <c r="J151" s="1795"/>
      <c r="K151" s="1796"/>
      <c r="L151" s="1797"/>
      <c r="M151" s="1797"/>
      <c r="N151" s="1793"/>
      <c r="O151" s="1738"/>
      <c r="P151" s="1739"/>
      <c r="Q151" s="1739"/>
      <c r="R151" s="1739"/>
      <c r="S151" s="1740"/>
      <c r="T151" s="631" t="s">
        <v>1280</v>
      </c>
      <c r="V151" s="630"/>
      <c r="W151" s="615"/>
      <c r="X151" s="614"/>
      <c r="Y151" s="614"/>
      <c r="Z151" s="614"/>
      <c r="AA151" s="614"/>
      <c r="AB151" s="614"/>
      <c r="AC151" s="616"/>
      <c r="AD151" s="615"/>
      <c r="AE151" s="614"/>
      <c r="AF151" s="614"/>
      <c r="AG151" s="614"/>
      <c r="AH151" s="614"/>
      <c r="AI151" s="614"/>
      <c r="AJ151" s="616"/>
      <c r="AK151" s="615"/>
      <c r="AL151" s="614"/>
      <c r="AM151" s="614"/>
      <c r="AN151" s="614"/>
      <c r="AO151" s="614"/>
      <c r="AP151" s="614"/>
      <c r="AQ151" s="616"/>
      <c r="AR151" s="615"/>
      <c r="AS151" s="614"/>
      <c r="AT151" s="614"/>
      <c r="AU151" s="614"/>
      <c r="AV151" s="614"/>
      <c r="AW151" s="614"/>
      <c r="AX151" s="616"/>
      <c r="AY151" s="615"/>
      <c r="AZ151" s="614"/>
      <c r="BA151" s="613"/>
      <c r="BB151" s="1733"/>
      <c r="BC151" s="1734"/>
      <c r="BD151" s="1752"/>
      <c r="BE151" s="1753"/>
      <c r="BF151" s="1758"/>
      <c r="BG151" s="1759"/>
      <c r="BH151" s="1759"/>
      <c r="BI151" s="1759"/>
      <c r="BJ151" s="1760"/>
    </row>
    <row r="152" spans="2:62" ht="20.25" customHeight="1">
      <c r="B152" s="1789"/>
      <c r="C152" s="1804"/>
      <c r="D152" s="1805"/>
      <c r="E152" s="629"/>
      <c r="F152" s="628">
        <f>C151</f>
        <v>0</v>
      </c>
      <c r="G152" s="629"/>
      <c r="H152" s="628">
        <f>I151</f>
        <v>0</v>
      </c>
      <c r="I152" s="1806"/>
      <c r="J152" s="1807"/>
      <c r="K152" s="1808"/>
      <c r="L152" s="1809"/>
      <c r="M152" s="1809"/>
      <c r="N152" s="1805"/>
      <c r="O152" s="1738"/>
      <c r="P152" s="1739"/>
      <c r="Q152" s="1739"/>
      <c r="R152" s="1739"/>
      <c r="S152" s="1740"/>
      <c r="T152" s="627" t="s">
        <v>1279</v>
      </c>
      <c r="U152" s="626"/>
      <c r="V152" s="625"/>
      <c r="W152" s="623" t="str">
        <f>IF(W151="","",VLOOKUP(W151,'シフト記号表（従来型・ユニット型共通）'!$C$6:$L$47,10,FALSE))</f>
        <v/>
      </c>
      <c r="X152" s="622" t="str">
        <f>IF(X151="","",VLOOKUP(X151,'シフト記号表（従来型・ユニット型共通）'!$C$6:$L$47,10,FALSE))</f>
        <v/>
      </c>
      <c r="Y152" s="622" t="str">
        <f>IF(Y151="","",VLOOKUP(Y151,'シフト記号表（従来型・ユニット型共通）'!$C$6:$L$47,10,FALSE))</f>
        <v/>
      </c>
      <c r="Z152" s="622" t="str">
        <f>IF(Z151="","",VLOOKUP(Z151,'シフト記号表（従来型・ユニット型共通）'!$C$6:$L$47,10,FALSE))</f>
        <v/>
      </c>
      <c r="AA152" s="622" t="str">
        <f>IF(AA151="","",VLOOKUP(AA151,'シフト記号表（従来型・ユニット型共通）'!$C$6:$L$47,10,FALSE))</f>
        <v/>
      </c>
      <c r="AB152" s="622" t="str">
        <f>IF(AB151="","",VLOOKUP(AB151,'シフト記号表（従来型・ユニット型共通）'!$C$6:$L$47,10,FALSE))</f>
        <v/>
      </c>
      <c r="AC152" s="624" t="str">
        <f>IF(AC151="","",VLOOKUP(AC151,'シフト記号表（従来型・ユニット型共通）'!$C$6:$L$47,10,FALSE))</f>
        <v/>
      </c>
      <c r="AD152" s="623" t="str">
        <f>IF(AD151="","",VLOOKUP(AD151,'シフト記号表（従来型・ユニット型共通）'!$C$6:$L$47,10,FALSE))</f>
        <v/>
      </c>
      <c r="AE152" s="622" t="str">
        <f>IF(AE151="","",VLOOKUP(AE151,'シフト記号表（従来型・ユニット型共通）'!$C$6:$L$47,10,FALSE))</f>
        <v/>
      </c>
      <c r="AF152" s="622" t="str">
        <f>IF(AF151="","",VLOOKUP(AF151,'シフト記号表（従来型・ユニット型共通）'!$C$6:$L$47,10,FALSE))</f>
        <v/>
      </c>
      <c r="AG152" s="622" t="str">
        <f>IF(AG151="","",VLOOKUP(AG151,'シフト記号表（従来型・ユニット型共通）'!$C$6:$L$47,10,FALSE))</f>
        <v/>
      </c>
      <c r="AH152" s="622" t="str">
        <f>IF(AH151="","",VLOOKUP(AH151,'シフト記号表（従来型・ユニット型共通）'!$C$6:$L$47,10,FALSE))</f>
        <v/>
      </c>
      <c r="AI152" s="622" t="str">
        <f>IF(AI151="","",VLOOKUP(AI151,'シフト記号表（従来型・ユニット型共通）'!$C$6:$L$47,10,FALSE))</f>
        <v/>
      </c>
      <c r="AJ152" s="624" t="str">
        <f>IF(AJ151="","",VLOOKUP(AJ151,'シフト記号表（従来型・ユニット型共通）'!$C$6:$L$47,10,FALSE))</f>
        <v/>
      </c>
      <c r="AK152" s="623" t="str">
        <f>IF(AK151="","",VLOOKUP(AK151,'シフト記号表（従来型・ユニット型共通）'!$C$6:$L$47,10,FALSE))</f>
        <v/>
      </c>
      <c r="AL152" s="622" t="str">
        <f>IF(AL151="","",VLOOKUP(AL151,'シフト記号表（従来型・ユニット型共通）'!$C$6:$L$47,10,FALSE))</f>
        <v/>
      </c>
      <c r="AM152" s="622" t="str">
        <f>IF(AM151="","",VLOOKUP(AM151,'シフト記号表（従来型・ユニット型共通）'!$C$6:$L$47,10,FALSE))</f>
        <v/>
      </c>
      <c r="AN152" s="622" t="str">
        <f>IF(AN151="","",VLOOKUP(AN151,'シフト記号表（従来型・ユニット型共通）'!$C$6:$L$47,10,FALSE))</f>
        <v/>
      </c>
      <c r="AO152" s="622" t="str">
        <f>IF(AO151="","",VLOOKUP(AO151,'シフト記号表（従来型・ユニット型共通）'!$C$6:$L$47,10,FALSE))</f>
        <v/>
      </c>
      <c r="AP152" s="622" t="str">
        <f>IF(AP151="","",VLOOKUP(AP151,'シフト記号表（従来型・ユニット型共通）'!$C$6:$L$47,10,FALSE))</f>
        <v/>
      </c>
      <c r="AQ152" s="624" t="str">
        <f>IF(AQ151="","",VLOOKUP(AQ151,'シフト記号表（従来型・ユニット型共通）'!$C$6:$L$47,10,FALSE))</f>
        <v/>
      </c>
      <c r="AR152" s="623" t="str">
        <f>IF(AR151="","",VLOOKUP(AR151,'シフト記号表（従来型・ユニット型共通）'!$C$6:$L$47,10,FALSE))</f>
        <v/>
      </c>
      <c r="AS152" s="622" t="str">
        <f>IF(AS151="","",VLOOKUP(AS151,'シフト記号表（従来型・ユニット型共通）'!$C$6:$L$47,10,FALSE))</f>
        <v/>
      </c>
      <c r="AT152" s="622" t="str">
        <f>IF(AT151="","",VLOOKUP(AT151,'シフト記号表（従来型・ユニット型共通）'!$C$6:$L$47,10,FALSE))</f>
        <v/>
      </c>
      <c r="AU152" s="622" t="str">
        <f>IF(AU151="","",VLOOKUP(AU151,'シフト記号表（従来型・ユニット型共通）'!$C$6:$L$47,10,FALSE))</f>
        <v/>
      </c>
      <c r="AV152" s="622" t="str">
        <f>IF(AV151="","",VLOOKUP(AV151,'シフト記号表（従来型・ユニット型共通）'!$C$6:$L$47,10,FALSE))</f>
        <v/>
      </c>
      <c r="AW152" s="622" t="str">
        <f>IF(AW151="","",VLOOKUP(AW151,'シフト記号表（従来型・ユニット型共通）'!$C$6:$L$47,10,FALSE))</f>
        <v/>
      </c>
      <c r="AX152" s="624" t="str">
        <f>IF(AX151="","",VLOOKUP(AX151,'シフト記号表（従来型・ユニット型共通）'!$C$6:$L$47,10,FALSE))</f>
        <v/>
      </c>
      <c r="AY152" s="623" t="str">
        <f>IF(AY151="","",VLOOKUP(AY151,'シフト記号表（従来型・ユニット型共通）'!$C$6:$L$47,10,FALSE))</f>
        <v/>
      </c>
      <c r="AZ152" s="622" t="str">
        <f>IF(AZ151="","",VLOOKUP(AZ151,'シフト記号表（従来型・ユニット型共通）'!$C$6:$L$47,10,FALSE))</f>
        <v/>
      </c>
      <c r="BA152" s="622" t="str">
        <f>IF(BA151="","",VLOOKUP(BA151,'シフト記号表（従来型・ユニット型共通）'!$C$6:$L$47,10,FALSE))</f>
        <v/>
      </c>
      <c r="BB152" s="1801">
        <f>IF($BE$3="４週",SUM(W152:AX152),IF($BE$3="暦月",SUM(W152:BA152),""))</f>
        <v>0</v>
      </c>
      <c r="BC152" s="1802"/>
      <c r="BD152" s="1803">
        <f>IF($BE$3="４週",BB152/4,IF($BE$3="暦月",(BB152/($BE$8/7)),""))</f>
        <v>0</v>
      </c>
      <c r="BE152" s="1802"/>
      <c r="BF152" s="1798"/>
      <c r="BG152" s="1799"/>
      <c r="BH152" s="1799"/>
      <c r="BI152" s="1799"/>
      <c r="BJ152" s="1800"/>
    </row>
    <row r="153" spans="2:62" ht="20.25" customHeight="1">
      <c r="B153" s="1788">
        <f>B151+1</f>
        <v>69</v>
      </c>
      <c r="C153" s="1792"/>
      <c r="D153" s="1793"/>
      <c r="E153" s="633"/>
      <c r="F153" s="632"/>
      <c r="G153" s="633"/>
      <c r="H153" s="632"/>
      <c r="I153" s="1794"/>
      <c r="J153" s="1795"/>
      <c r="K153" s="1796"/>
      <c r="L153" s="1797"/>
      <c r="M153" s="1797"/>
      <c r="N153" s="1793"/>
      <c r="O153" s="1738"/>
      <c r="P153" s="1739"/>
      <c r="Q153" s="1739"/>
      <c r="R153" s="1739"/>
      <c r="S153" s="1740"/>
      <c r="T153" s="631" t="s">
        <v>1280</v>
      </c>
      <c r="V153" s="630"/>
      <c r="W153" s="615"/>
      <c r="X153" s="614"/>
      <c r="Y153" s="614"/>
      <c r="Z153" s="614"/>
      <c r="AA153" s="614"/>
      <c r="AB153" s="614"/>
      <c r="AC153" s="616"/>
      <c r="AD153" s="615"/>
      <c r="AE153" s="614"/>
      <c r="AF153" s="614"/>
      <c r="AG153" s="614"/>
      <c r="AH153" s="614"/>
      <c r="AI153" s="614"/>
      <c r="AJ153" s="616"/>
      <c r="AK153" s="615"/>
      <c r="AL153" s="614"/>
      <c r="AM153" s="614"/>
      <c r="AN153" s="614"/>
      <c r="AO153" s="614"/>
      <c r="AP153" s="614"/>
      <c r="AQ153" s="616"/>
      <c r="AR153" s="615"/>
      <c r="AS153" s="614"/>
      <c r="AT153" s="614"/>
      <c r="AU153" s="614"/>
      <c r="AV153" s="614"/>
      <c r="AW153" s="614"/>
      <c r="AX153" s="616"/>
      <c r="AY153" s="615"/>
      <c r="AZ153" s="614"/>
      <c r="BA153" s="613"/>
      <c r="BB153" s="1733"/>
      <c r="BC153" s="1734"/>
      <c r="BD153" s="1752"/>
      <c r="BE153" s="1753"/>
      <c r="BF153" s="1758"/>
      <c r="BG153" s="1759"/>
      <c r="BH153" s="1759"/>
      <c r="BI153" s="1759"/>
      <c r="BJ153" s="1760"/>
    </row>
    <row r="154" spans="2:62" ht="20.25" customHeight="1">
      <c r="B154" s="1789"/>
      <c r="C154" s="1804"/>
      <c r="D154" s="1805"/>
      <c r="E154" s="629"/>
      <c r="F154" s="628">
        <f>C153</f>
        <v>0</v>
      </c>
      <c r="G154" s="629"/>
      <c r="H154" s="628">
        <f>I153</f>
        <v>0</v>
      </c>
      <c r="I154" s="1806"/>
      <c r="J154" s="1807"/>
      <c r="K154" s="1808"/>
      <c r="L154" s="1809"/>
      <c r="M154" s="1809"/>
      <c r="N154" s="1805"/>
      <c r="O154" s="1738"/>
      <c r="P154" s="1739"/>
      <c r="Q154" s="1739"/>
      <c r="R154" s="1739"/>
      <c r="S154" s="1740"/>
      <c r="T154" s="627" t="s">
        <v>1279</v>
      </c>
      <c r="U154" s="626"/>
      <c r="V154" s="625"/>
      <c r="W154" s="623" t="str">
        <f>IF(W153="","",VLOOKUP(W153,'シフト記号表（従来型・ユニット型共通）'!$C$6:$L$47,10,FALSE))</f>
        <v/>
      </c>
      <c r="X154" s="622" t="str">
        <f>IF(X153="","",VLOOKUP(X153,'シフト記号表（従来型・ユニット型共通）'!$C$6:$L$47,10,FALSE))</f>
        <v/>
      </c>
      <c r="Y154" s="622" t="str">
        <f>IF(Y153="","",VLOOKUP(Y153,'シフト記号表（従来型・ユニット型共通）'!$C$6:$L$47,10,FALSE))</f>
        <v/>
      </c>
      <c r="Z154" s="622" t="str">
        <f>IF(Z153="","",VLOOKUP(Z153,'シフト記号表（従来型・ユニット型共通）'!$C$6:$L$47,10,FALSE))</f>
        <v/>
      </c>
      <c r="AA154" s="622" t="str">
        <f>IF(AA153="","",VLOOKUP(AA153,'シフト記号表（従来型・ユニット型共通）'!$C$6:$L$47,10,FALSE))</f>
        <v/>
      </c>
      <c r="AB154" s="622" t="str">
        <f>IF(AB153="","",VLOOKUP(AB153,'シフト記号表（従来型・ユニット型共通）'!$C$6:$L$47,10,FALSE))</f>
        <v/>
      </c>
      <c r="AC154" s="624" t="str">
        <f>IF(AC153="","",VLOOKUP(AC153,'シフト記号表（従来型・ユニット型共通）'!$C$6:$L$47,10,FALSE))</f>
        <v/>
      </c>
      <c r="AD154" s="623" t="str">
        <f>IF(AD153="","",VLOOKUP(AD153,'シフト記号表（従来型・ユニット型共通）'!$C$6:$L$47,10,FALSE))</f>
        <v/>
      </c>
      <c r="AE154" s="622" t="str">
        <f>IF(AE153="","",VLOOKUP(AE153,'シフト記号表（従来型・ユニット型共通）'!$C$6:$L$47,10,FALSE))</f>
        <v/>
      </c>
      <c r="AF154" s="622" t="str">
        <f>IF(AF153="","",VLOOKUP(AF153,'シフト記号表（従来型・ユニット型共通）'!$C$6:$L$47,10,FALSE))</f>
        <v/>
      </c>
      <c r="AG154" s="622" t="str">
        <f>IF(AG153="","",VLOOKUP(AG153,'シフト記号表（従来型・ユニット型共通）'!$C$6:$L$47,10,FALSE))</f>
        <v/>
      </c>
      <c r="AH154" s="622" t="str">
        <f>IF(AH153="","",VLOOKUP(AH153,'シフト記号表（従来型・ユニット型共通）'!$C$6:$L$47,10,FALSE))</f>
        <v/>
      </c>
      <c r="AI154" s="622" t="str">
        <f>IF(AI153="","",VLOOKUP(AI153,'シフト記号表（従来型・ユニット型共通）'!$C$6:$L$47,10,FALSE))</f>
        <v/>
      </c>
      <c r="AJ154" s="624" t="str">
        <f>IF(AJ153="","",VLOOKUP(AJ153,'シフト記号表（従来型・ユニット型共通）'!$C$6:$L$47,10,FALSE))</f>
        <v/>
      </c>
      <c r="AK154" s="623" t="str">
        <f>IF(AK153="","",VLOOKUP(AK153,'シフト記号表（従来型・ユニット型共通）'!$C$6:$L$47,10,FALSE))</f>
        <v/>
      </c>
      <c r="AL154" s="622" t="str">
        <f>IF(AL153="","",VLOOKUP(AL153,'シフト記号表（従来型・ユニット型共通）'!$C$6:$L$47,10,FALSE))</f>
        <v/>
      </c>
      <c r="AM154" s="622" t="str">
        <f>IF(AM153="","",VLOOKUP(AM153,'シフト記号表（従来型・ユニット型共通）'!$C$6:$L$47,10,FALSE))</f>
        <v/>
      </c>
      <c r="AN154" s="622" t="str">
        <f>IF(AN153="","",VLOOKUP(AN153,'シフト記号表（従来型・ユニット型共通）'!$C$6:$L$47,10,FALSE))</f>
        <v/>
      </c>
      <c r="AO154" s="622" t="str">
        <f>IF(AO153="","",VLOOKUP(AO153,'シフト記号表（従来型・ユニット型共通）'!$C$6:$L$47,10,FALSE))</f>
        <v/>
      </c>
      <c r="AP154" s="622" t="str">
        <f>IF(AP153="","",VLOOKUP(AP153,'シフト記号表（従来型・ユニット型共通）'!$C$6:$L$47,10,FALSE))</f>
        <v/>
      </c>
      <c r="AQ154" s="624" t="str">
        <f>IF(AQ153="","",VLOOKUP(AQ153,'シフト記号表（従来型・ユニット型共通）'!$C$6:$L$47,10,FALSE))</f>
        <v/>
      </c>
      <c r="AR154" s="623" t="str">
        <f>IF(AR153="","",VLOOKUP(AR153,'シフト記号表（従来型・ユニット型共通）'!$C$6:$L$47,10,FALSE))</f>
        <v/>
      </c>
      <c r="AS154" s="622" t="str">
        <f>IF(AS153="","",VLOOKUP(AS153,'シフト記号表（従来型・ユニット型共通）'!$C$6:$L$47,10,FALSE))</f>
        <v/>
      </c>
      <c r="AT154" s="622" t="str">
        <f>IF(AT153="","",VLOOKUP(AT153,'シフト記号表（従来型・ユニット型共通）'!$C$6:$L$47,10,FALSE))</f>
        <v/>
      </c>
      <c r="AU154" s="622" t="str">
        <f>IF(AU153="","",VLOOKUP(AU153,'シフト記号表（従来型・ユニット型共通）'!$C$6:$L$47,10,FALSE))</f>
        <v/>
      </c>
      <c r="AV154" s="622" t="str">
        <f>IF(AV153="","",VLOOKUP(AV153,'シフト記号表（従来型・ユニット型共通）'!$C$6:$L$47,10,FALSE))</f>
        <v/>
      </c>
      <c r="AW154" s="622" t="str">
        <f>IF(AW153="","",VLOOKUP(AW153,'シフト記号表（従来型・ユニット型共通）'!$C$6:$L$47,10,FALSE))</f>
        <v/>
      </c>
      <c r="AX154" s="624" t="str">
        <f>IF(AX153="","",VLOOKUP(AX153,'シフト記号表（従来型・ユニット型共通）'!$C$6:$L$47,10,FALSE))</f>
        <v/>
      </c>
      <c r="AY154" s="623" t="str">
        <f>IF(AY153="","",VLOOKUP(AY153,'シフト記号表（従来型・ユニット型共通）'!$C$6:$L$47,10,FALSE))</f>
        <v/>
      </c>
      <c r="AZ154" s="622" t="str">
        <f>IF(AZ153="","",VLOOKUP(AZ153,'シフト記号表（従来型・ユニット型共通）'!$C$6:$L$47,10,FALSE))</f>
        <v/>
      </c>
      <c r="BA154" s="622" t="str">
        <f>IF(BA153="","",VLOOKUP(BA153,'シフト記号表（従来型・ユニット型共通）'!$C$6:$L$47,10,FALSE))</f>
        <v/>
      </c>
      <c r="BB154" s="1801">
        <f>IF($BE$3="４週",SUM(W154:AX154),IF($BE$3="暦月",SUM(W154:BA154),""))</f>
        <v>0</v>
      </c>
      <c r="BC154" s="1802"/>
      <c r="BD154" s="1803">
        <f>IF($BE$3="４週",BB154/4,IF($BE$3="暦月",(BB154/($BE$8/7)),""))</f>
        <v>0</v>
      </c>
      <c r="BE154" s="1802"/>
      <c r="BF154" s="1798"/>
      <c r="BG154" s="1799"/>
      <c r="BH154" s="1799"/>
      <c r="BI154" s="1799"/>
      <c r="BJ154" s="1800"/>
    </row>
    <row r="155" spans="2:62" ht="20.25" customHeight="1">
      <c r="B155" s="1788">
        <f>B153+1</f>
        <v>70</v>
      </c>
      <c r="C155" s="1792"/>
      <c r="D155" s="1793"/>
      <c r="E155" s="633"/>
      <c r="F155" s="632"/>
      <c r="G155" s="633"/>
      <c r="H155" s="632"/>
      <c r="I155" s="1794"/>
      <c r="J155" s="1795"/>
      <c r="K155" s="1796"/>
      <c r="L155" s="1797"/>
      <c r="M155" s="1797"/>
      <c r="N155" s="1793"/>
      <c r="O155" s="1738"/>
      <c r="P155" s="1739"/>
      <c r="Q155" s="1739"/>
      <c r="R155" s="1739"/>
      <c r="S155" s="1740"/>
      <c r="T155" s="631" t="s">
        <v>1280</v>
      </c>
      <c r="V155" s="630"/>
      <c r="W155" s="615"/>
      <c r="X155" s="614"/>
      <c r="Y155" s="614"/>
      <c r="Z155" s="614"/>
      <c r="AA155" s="614"/>
      <c r="AB155" s="614"/>
      <c r="AC155" s="616"/>
      <c r="AD155" s="615"/>
      <c r="AE155" s="614"/>
      <c r="AF155" s="614"/>
      <c r="AG155" s="614"/>
      <c r="AH155" s="614"/>
      <c r="AI155" s="614"/>
      <c r="AJ155" s="616"/>
      <c r="AK155" s="615"/>
      <c r="AL155" s="614"/>
      <c r="AM155" s="614"/>
      <c r="AN155" s="614"/>
      <c r="AO155" s="614"/>
      <c r="AP155" s="614"/>
      <c r="AQ155" s="616"/>
      <c r="AR155" s="615"/>
      <c r="AS155" s="614"/>
      <c r="AT155" s="614"/>
      <c r="AU155" s="614"/>
      <c r="AV155" s="614"/>
      <c r="AW155" s="614"/>
      <c r="AX155" s="616"/>
      <c r="AY155" s="615"/>
      <c r="AZ155" s="614"/>
      <c r="BA155" s="613"/>
      <c r="BB155" s="1733"/>
      <c r="BC155" s="1734"/>
      <c r="BD155" s="1752"/>
      <c r="BE155" s="1753"/>
      <c r="BF155" s="1758"/>
      <c r="BG155" s="1759"/>
      <c r="BH155" s="1759"/>
      <c r="BI155" s="1759"/>
      <c r="BJ155" s="1760"/>
    </row>
    <row r="156" spans="2:62" ht="20.25" customHeight="1">
      <c r="B156" s="1789"/>
      <c r="C156" s="1804"/>
      <c r="D156" s="1805"/>
      <c r="E156" s="629"/>
      <c r="F156" s="628">
        <f>C155</f>
        <v>0</v>
      </c>
      <c r="G156" s="629"/>
      <c r="H156" s="628">
        <f>I155</f>
        <v>0</v>
      </c>
      <c r="I156" s="1806"/>
      <c r="J156" s="1807"/>
      <c r="K156" s="1808"/>
      <c r="L156" s="1809"/>
      <c r="M156" s="1809"/>
      <c r="N156" s="1805"/>
      <c r="O156" s="1738"/>
      <c r="P156" s="1739"/>
      <c r="Q156" s="1739"/>
      <c r="R156" s="1739"/>
      <c r="S156" s="1740"/>
      <c r="T156" s="627" t="s">
        <v>1279</v>
      </c>
      <c r="U156" s="626"/>
      <c r="V156" s="625"/>
      <c r="W156" s="623" t="str">
        <f>IF(W155="","",VLOOKUP(W155,'シフト記号表（従来型・ユニット型共通）'!$C$6:$L$47,10,FALSE))</f>
        <v/>
      </c>
      <c r="X156" s="622" t="str">
        <f>IF(X155="","",VLOOKUP(X155,'シフト記号表（従来型・ユニット型共通）'!$C$6:$L$47,10,FALSE))</f>
        <v/>
      </c>
      <c r="Y156" s="622" t="str">
        <f>IF(Y155="","",VLOOKUP(Y155,'シフト記号表（従来型・ユニット型共通）'!$C$6:$L$47,10,FALSE))</f>
        <v/>
      </c>
      <c r="Z156" s="622" t="str">
        <f>IF(Z155="","",VLOOKUP(Z155,'シフト記号表（従来型・ユニット型共通）'!$C$6:$L$47,10,FALSE))</f>
        <v/>
      </c>
      <c r="AA156" s="622" t="str">
        <f>IF(AA155="","",VLOOKUP(AA155,'シフト記号表（従来型・ユニット型共通）'!$C$6:$L$47,10,FALSE))</f>
        <v/>
      </c>
      <c r="AB156" s="622" t="str">
        <f>IF(AB155="","",VLOOKUP(AB155,'シフト記号表（従来型・ユニット型共通）'!$C$6:$L$47,10,FALSE))</f>
        <v/>
      </c>
      <c r="AC156" s="624" t="str">
        <f>IF(AC155="","",VLOOKUP(AC155,'シフト記号表（従来型・ユニット型共通）'!$C$6:$L$47,10,FALSE))</f>
        <v/>
      </c>
      <c r="AD156" s="623" t="str">
        <f>IF(AD155="","",VLOOKUP(AD155,'シフト記号表（従来型・ユニット型共通）'!$C$6:$L$47,10,FALSE))</f>
        <v/>
      </c>
      <c r="AE156" s="622" t="str">
        <f>IF(AE155="","",VLOOKUP(AE155,'シフト記号表（従来型・ユニット型共通）'!$C$6:$L$47,10,FALSE))</f>
        <v/>
      </c>
      <c r="AF156" s="622" t="str">
        <f>IF(AF155="","",VLOOKUP(AF155,'シフト記号表（従来型・ユニット型共通）'!$C$6:$L$47,10,FALSE))</f>
        <v/>
      </c>
      <c r="AG156" s="622" t="str">
        <f>IF(AG155="","",VLOOKUP(AG155,'シフト記号表（従来型・ユニット型共通）'!$C$6:$L$47,10,FALSE))</f>
        <v/>
      </c>
      <c r="AH156" s="622" t="str">
        <f>IF(AH155="","",VLOOKUP(AH155,'シフト記号表（従来型・ユニット型共通）'!$C$6:$L$47,10,FALSE))</f>
        <v/>
      </c>
      <c r="AI156" s="622" t="str">
        <f>IF(AI155="","",VLOOKUP(AI155,'シフト記号表（従来型・ユニット型共通）'!$C$6:$L$47,10,FALSE))</f>
        <v/>
      </c>
      <c r="AJ156" s="624" t="str">
        <f>IF(AJ155="","",VLOOKUP(AJ155,'シフト記号表（従来型・ユニット型共通）'!$C$6:$L$47,10,FALSE))</f>
        <v/>
      </c>
      <c r="AK156" s="623" t="str">
        <f>IF(AK155="","",VLOOKUP(AK155,'シフト記号表（従来型・ユニット型共通）'!$C$6:$L$47,10,FALSE))</f>
        <v/>
      </c>
      <c r="AL156" s="622" t="str">
        <f>IF(AL155="","",VLOOKUP(AL155,'シフト記号表（従来型・ユニット型共通）'!$C$6:$L$47,10,FALSE))</f>
        <v/>
      </c>
      <c r="AM156" s="622" t="str">
        <f>IF(AM155="","",VLOOKUP(AM155,'シフト記号表（従来型・ユニット型共通）'!$C$6:$L$47,10,FALSE))</f>
        <v/>
      </c>
      <c r="AN156" s="622" t="str">
        <f>IF(AN155="","",VLOOKUP(AN155,'シフト記号表（従来型・ユニット型共通）'!$C$6:$L$47,10,FALSE))</f>
        <v/>
      </c>
      <c r="AO156" s="622" t="str">
        <f>IF(AO155="","",VLOOKUP(AO155,'シフト記号表（従来型・ユニット型共通）'!$C$6:$L$47,10,FALSE))</f>
        <v/>
      </c>
      <c r="AP156" s="622" t="str">
        <f>IF(AP155="","",VLOOKUP(AP155,'シフト記号表（従来型・ユニット型共通）'!$C$6:$L$47,10,FALSE))</f>
        <v/>
      </c>
      <c r="AQ156" s="624" t="str">
        <f>IF(AQ155="","",VLOOKUP(AQ155,'シフト記号表（従来型・ユニット型共通）'!$C$6:$L$47,10,FALSE))</f>
        <v/>
      </c>
      <c r="AR156" s="623" t="str">
        <f>IF(AR155="","",VLOOKUP(AR155,'シフト記号表（従来型・ユニット型共通）'!$C$6:$L$47,10,FALSE))</f>
        <v/>
      </c>
      <c r="AS156" s="622" t="str">
        <f>IF(AS155="","",VLOOKUP(AS155,'シフト記号表（従来型・ユニット型共通）'!$C$6:$L$47,10,FALSE))</f>
        <v/>
      </c>
      <c r="AT156" s="622" t="str">
        <f>IF(AT155="","",VLOOKUP(AT155,'シフト記号表（従来型・ユニット型共通）'!$C$6:$L$47,10,FALSE))</f>
        <v/>
      </c>
      <c r="AU156" s="622" t="str">
        <f>IF(AU155="","",VLOOKUP(AU155,'シフト記号表（従来型・ユニット型共通）'!$C$6:$L$47,10,FALSE))</f>
        <v/>
      </c>
      <c r="AV156" s="622" t="str">
        <f>IF(AV155="","",VLOOKUP(AV155,'シフト記号表（従来型・ユニット型共通）'!$C$6:$L$47,10,FALSE))</f>
        <v/>
      </c>
      <c r="AW156" s="622" t="str">
        <f>IF(AW155="","",VLOOKUP(AW155,'シフト記号表（従来型・ユニット型共通）'!$C$6:$L$47,10,FALSE))</f>
        <v/>
      </c>
      <c r="AX156" s="624" t="str">
        <f>IF(AX155="","",VLOOKUP(AX155,'シフト記号表（従来型・ユニット型共通）'!$C$6:$L$47,10,FALSE))</f>
        <v/>
      </c>
      <c r="AY156" s="623" t="str">
        <f>IF(AY155="","",VLOOKUP(AY155,'シフト記号表（従来型・ユニット型共通）'!$C$6:$L$47,10,FALSE))</f>
        <v/>
      </c>
      <c r="AZ156" s="622" t="str">
        <f>IF(AZ155="","",VLOOKUP(AZ155,'シフト記号表（従来型・ユニット型共通）'!$C$6:$L$47,10,FALSE))</f>
        <v/>
      </c>
      <c r="BA156" s="622" t="str">
        <f>IF(BA155="","",VLOOKUP(BA155,'シフト記号表（従来型・ユニット型共通）'!$C$6:$L$47,10,FALSE))</f>
        <v/>
      </c>
      <c r="BB156" s="1801">
        <f>IF($BE$3="４週",SUM(W156:AX156),IF($BE$3="暦月",SUM(W156:BA156),""))</f>
        <v>0</v>
      </c>
      <c r="BC156" s="1802"/>
      <c r="BD156" s="1803">
        <f>IF($BE$3="４週",BB156/4,IF($BE$3="暦月",(BB156/($BE$8/7)),""))</f>
        <v>0</v>
      </c>
      <c r="BE156" s="1802"/>
      <c r="BF156" s="1798"/>
      <c r="BG156" s="1799"/>
      <c r="BH156" s="1799"/>
      <c r="BI156" s="1799"/>
      <c r="BJ156" s="1800"/>
    </row>
    <row r="157" spans="2:62" ht="20.25" customHeight="1">
      <c r="B157" s="1788">
        <f>B155+1</f>
        <v>71</v>
      </c>
      <c r="C157" s="1792"/>
      <c r="D157" s="1793"/>
      <c r="E157" s="633"/>
      <c r="F157" s="632"/>
      <c r="G157" s="633"/>
      <c r="H157" s="632"/>
      <c r="I157" s="1794"/>
      <c r="J157" s="1795"/>
      <c r="K157" s="1796"/>
      <c r="L157" s="1797"/>
      <c r="M157" s="1797"/>
      <c r="N157" s="1793"/>
      <c r="O157" s="1738"/>
      <c r="P157" s="1739"/>
      <c r="Q157" s="1739"/>
      <c r="R157" s="1739"/>
      <c r="S157" s="1740"/>
      <c r="T157" s="631" t="s">
        <v>1280</v>
      </c>
      <c r="V157" s="630"/>
      <c r="W157" s="615"/>
      <c r="X157" s="614"/>
      <c r="Y157" s="614"/>
      <c r="Z157" s="614"/>
      <c r="AA157" s="614"/>
      <c r="AB157" s="614"/>
      <c r="AC157" s="616"/>
      <c r="AD157" s="615"/>
      <c r="AE157" s="614"/>
      <c r="AF157" s="614"/>
      <c r="AG157" s="614"/>
      <c r="AH157" s="614"/>
      <c r="AI157" s="614"/>
      <c r="AJ157" s="616"/>
      <c r="AK157" s="615"/>
      <c r="AL157" s="614"/>
      <c r="AM157" s="614"/>
      <c r="AN157" s="614"/>
      <c r="AO157" s="614"/>
      <c r="AP157" s="614"/>
      <c r="AQ157" s="616"/>
      <c r="AR157" s="615"/>
      <c r="AS157" s="614"/>
      <c r="AT157" s="614"/>
      <c r="AU157" s="614"/>
      <c r="AV157" s="614"/>
      <c r="AW157" s="614"/>
      <c r="AX157" s="616"/>
      <c r="AY157" s="615"/>
      <c r="AZ157" s="614"/>
      <c r="BA157" s="613"/>
      <c r="BB157" s="1733"/>
      <c r="BC157" s="1734"/>
      <c r="BD157" s="1752"/>
      <c r="BE157" s="1753"/>
      <c r="BF157" s="1758"/>
      <c r="BG157" s="1759"/>
      <c r="BH157" s="1759"/>
      <c r="BI157" s="1759"/>
      <c r="BJ157" s="1760"/>
    </row>
    <row r="158" spans="2:62" ht="20.25" customHeight="1">
      <c r="B158" s="1789"/>
      <c r="C158" s="1804"/>
      <c r="D158" s="1805"/>
      <c r="E158" s="629"/>
      <c r="F158" s="628">
        <f>C157</f>
        <v>0</v>
      </c>
      <c r="G158" s="629"/>
      <c r="H158" s="628">
        <f>I157</f>
        <v>0</v>
      </c>
      <c r="I158" s="1806"/>
      <c r="J158" s="1807"/>
      <c r="K158" s="1808"/>
      <c r="L158" s="1809"/>
      <c r="M158" s="1809"/>
      <c r="N158" s="1805"/>
      <c r="O158" s="1738"/>
      <c r="P158" s="1739"/>
      <c r="Q158" s="1739"/>
      <c r="R158" s="1739"/>
      <c r="S158" s="1740"/>
      <c r="T158" s="627" t="s">
        <v>1279</v>
      </c>
      <c r="U158" s="626"/>
      <c r="V158" s="625"/>
      <c r="W158" s="623" t="str">
        <f>IF(W157="","",VLOOKUP(W157,'シフト記号表（従来型・ユニット型共通）'!$C$6:$L$47,10,FALSE))</f>
        <v/>
      </c>
      <c r="X158" s="622" t="str">
        <f>IF(X157="","",VLOOKUP(X157,'シフト記号表（従来型・ユニット型共通）'!$C$6:$L$47,10,FALSE))</f>
        <v/>
      </c>
      <c r="Y158" s="622" t="str">
        <f>IF(Y157="","",VLOOKUP(Y157,'シフト記号表（従来型・ユニット型共通）'!$C$6:$L$47,10,FALSE))</f>
        <v/>
      </c>
      <c r="Z158" s="622" t="str">
        <f>IF(Z157="","",VLOOKUP(Z157,'シフト記号表（従来型・ユニット型共通）'!$C$6:$L$47,10,FALSE))</f>
        <v/>
      </c>
      <c r="AA158" s="622" t="str">
        <f>IF(AA157="","",VLOOKUP(AA157,'シフト記号表（従来型・ユニット型共通）'!$C$6:$L$47,10,FALSE))</f>
        <v/>
      </c>
      <c r="AB158" s="622" t="str">
        <f>IF(AB157="","",VLOOKUP(AB157,'シフト記号表（従来型・ユニット型共通）'!$C$6:$L$47,10,FALSE))</f>
        <v/>
      </c>
      <c r="AC158" s="624" t="str">
        <f>IF(AC157="","",VLOOKUP(AC157,'シフト記号表（従来型・ユニット型共通）'!$C$6:$L$47,10,FALSE))</f>
        <v/>
      </c>
      <c r="AD158" s="623" t="str">
        <f>IF(AD157="","",VLOOKUP(AD157,'シフト記号表（従来型・ユニット型共通）'!$C$6:$L$47,10,FALSE))</f>
        <v/>
      </c>
      <c r="AE158" s="622" t="str">
        <f>IF(AE157="","",VLOOKUP(AE157,'シフト記号表（従来型・ユニット型共通）'!$C$6:$L$47,10,FALSE))</f>
        <v/>
      </c>
      <c r="AF158" s="622" t="str">
        <f>IF(AF157="","",VLOOKUP(AF157,'シフト記号表（従来型・ユニット型共通）'!$C$6:$L$47,10,FALSE))</f>
        <v/>
      </c>
      <c r="AG158" s="622" t="str">
        <f>IF(AG157="","",VLOOKUP(AG157,'シフト記号表（従来型・ユニット型共通）'!$C$6:$L$47,10,FALSE))</f>
        <v/>
      </c>
      <c r="AH158" s="622" t="str">
        <f>IF(AH157="","",VLOOKUP(AH157,'シフト記号表（従来型・ユニット型共通）'!$C$6:$L$47,10,FALSE))</f>
        <v/>
      </c>
      <c r="AI158" s="622" t="str">
        <f>IF(AI157="","",VLOOKUP(AI157,'シフト記号表（従来型・ユニット型共通）'!$C$6:$L$47,10,FALSE))</f>
        <v/>
      </c>
      <c r="AJ158" s="624" t="str">
        <f>IF(AJ157="","",VLOOKUP(AJ157,'シフト記号表（従来型・ユニット型共通）'!$C$6:$L$47,10,FALSE))</f>
        <v/>
      </c>
      <c r="AK158" s="623" t="str">
        <f>IF(AK157="","",VLOOKUP(AK157,'シフト記号表（従来型・ユニット型共通）'!$C$6:$L$47,10,FALSE))</f>
        <v/>
      </c>
      <c r="AL158" s="622" t="str">
        <f>IF(AL157="","",VLOOKUP(AL157,'シフト記号表（従来型・ユニット型共通）'!$C$6:$L$47,10,FALSE))</f>
        <v/>
      </c>
      <c r="AM158" s="622" t="str">
        <f>IF(AM157="","",VLOOKUP(AM157,'シフト記号表（従来型・ユニット型共通）'!$C$6:$L$47,10,FALSE))</f>
        <v/>
      </c>
      <c r="AN158" s="622" t="str">
        <f>IF(AN157="","",VLOOKUP(AN157,'シフト記号表（従来型・ユニット型共通）'!$C$6:$L$47,10,FALSE))</f>
        <v/>
      </c>
      <c r="AO158" s="622" t="str">
        <f>IF(AO157="","",VLOOKUP(AO157,'シフト記号表（従来型・ユニット型共通）'!$C$6:$L$47,10,FALSE))</f>
        <v/>
      </c>
      <c r="AP158" s="622" t="str">
        <f>IF(AP157="","",VLOOKUP(AP157,'シフト記号表（従来型・ユニット型共通）'!$C$6:$L$47,10,FALSE))</f>
        <v/>
      </c>
      <c r="AQ158" s="624" t="str">
        <f>IF(AQ157="","",VLOOKUP(AQ157,'シフト記号表（従来型・ユニット型共通）'!$C$6:$L$47,10,FALSE))</f>
        <v/>
      </c>
      <c r="AR158" s="623" t="str">
        <f>IF(AR157="","",VLOOKUP(AR157,'シフト記号表（従来型・ユニット型共通）'!$C$6:$L$47,10,FALSE))</f>
        <v/>
      </c>
      <c r="AS158" s="622" t="str">
        <f>IF(AS157="","",VLOOKUP(AS157,'シフト記号表（従来型・ユニット型共通）'!$C$6:$L$47,10,FALSE))</f>
        <v/>
      </c>
      <c r="AT158" s="622" t="str">
        <f>IF(AT157="","",VLOOKUP(AT157,'シフト記号表（従来型・ユニット型共通）'!$C$6:$L$47,10,FALSE))</f>
        <v/>
      </c>
      <c r="AU158" s="622" t="str">
        <f>IF(AU157="","",VLOOKUP(AU157,'シフト記号表（従来型・ユニット型共通）'!$C$6:$L$47,10,FALSE))</f>
        <v/>
      </c>
      <c r="AV158" s="622" t="str">
        <f>IF(AV157="","",VLOOKUP(AV157,'シフト記号表（従来型・ユニット型共通）'!$C$6:$L$47,10,FALSE))</f>
        <v/>
      </c>
      <c r="AW158" s="622" t="str">
        <f>IF(AW157="","",VLOOKUP(AW157,'シフト記号表（従来型・ユニット型共通）'!$C$6:$L$47,10,FALSE))</f>
        <v/>
      </c>
      <c r="AX158" s="624" t="str">
        <f>IF(AX157="","",VLOOKUP(AX157,'シフト記号表（従来型・ユニット型共通）'!$C$6:$L$47,10,FALSE))</f>
        <v/>
      </c>
      <c r="AY158" s="623" t="str">
        <f>IF(AY157="","",VLOOKUP(AY157,'シフト記号表（従来型・ユニット型共通）'!$C$6:$L$47,10,FALSE))</f>
        <v/>
      </c>
      <c r="AZ158" s="622" t="str">
        <f>IF(AZ157="","",VLOOKUP(AZ157,'シフト記号表（従来型・ユニット型共通）'!$C$6:$L$47,10,FALSE))</f>
        <v/>
      </c>
      <c r="BA158" s="622" t="str">
        <f>IF(BA157="","",VLOOKUP(BA157,'シフト記号表（従来型・ユニット型共通）'!$C$6:$L$47,10,FALSE))</f>
        <v/>
      </c>
      <c r="BB158" s="1801">
        <f>IF($BE$3="４週",SUM(W158:AX158),IF($BE$3="暦月",SUM(W158:BA158),""))</f>
        <v>0</v>
      </c>
      <c r="BC158" s="1802"/>
      <c r="BD158" s="1803">
        <f>IF($BE$3="４週",BB158/4,IF($BE$3="暦月",(BB158/($BE$8/7)),""))</f>
        <v>0</v>
      </c>
      <c r="BE158" s="1802"/>
      <c r="BF158" s="1798"/>
      <c r="BG158" s="1799"/>
      <c r="BH158" s="1799"/>
      <c r="BI158" s="1799"/>
      <c r="BJ158" s="1800"/>
    </row>
    <row r="159" spans="2:62" ht="20.25" customHeight="1">
      <c r="B159" s="1788">
        <f>B157+1</f>
        <v>72</v>
      </c>
      <c r="C159" s="1792"/>
      <c r="D159" s="1793"/>
      <c r="E159" s="633"/>
      <c r="F159" s="632"/>
      <c r="G159" s="633"/>
      <c r="H159" s="632"/>
      <c r="I159" s="1794"/>
      <c r="J159" s="1795"/>
      <c r="K159" s="1796"/>
      <c r="L159" s="1797"/>
      <c r="M159" s="1797"/>
      <c r="N159" s="1793"/>
      <c r="O159" s="1738"/>
      <c r="P159" s="1739"/>
      <c r="Q159" s="1739"/>
      <c r="R159" s="1739"/>
      <c r="S159" s="1740"/>
      <c r="T159" s="631" t="s">
        <v>1280</v>
      </c>
      <c r="V159" s="630"/>
      <c r="W159" s="615"/>
      <c r="X159" s="614"/>
      <c r="Y159" s="614"/>
      <c r="Z159" s="614"/>
      <c r="AA159" s="614"/>
      <c r="AB159" s="614"/>
      <c r="AC159" s="616"/>
      <c r="AD159" s="615"/>
      <c r="AE159" s="614"/>
      <c r="AF159" s="614"/>
      <c r="AG159" s="614"/>
      <c r="AH159" s="614"/>
      <c r="AI159" s="614"/>
      <c r="AJ159" s="616"/>
      <c r="AK159" s="615"/>
      <c r="AL159" s="614"/>
      <c r="AM159" s="614"/>
      <c r="AN159" s="614"/>
      <c r="AO159" s="614"/>
      <c r="AP159" s="614"/>
      <c r="AQ159" s="616"/>
      <c r="AR159" s="615"/>
      <c r="AS159" s="614"/>
      <c r="AT159" s="614"/>
      <c r="AU159" s="614"/>
      <c r="AV159" s="614"/>
      <c r="AW159" s="614"/>
      <c r="AX159" s="616"/>
      <c r="AY159" s="615"/>
      <c r="AZ159" s="614"/>
      <c r="BA159" s="613"/>
      <c r="BB159" s="1733"/>
      <c r="BC159" s="1734"/>
      <c r="BD159" s="1752"/>
      <c r="BE159" s="1753"/>
      <c r="BF159" s="1758"/>
      <c r="BG159" s="1759"/>
      <c r="BH159" s="1759"/>
      <c r="BI159" s="1759"/>
      <c r="BJ159" s="1760"/>
    </row>
    <row r="160" spans="2:62" ht="20.25" customHeight="1">
      <c r="B160" s="1789"/>
      <c r="C160" s="1804"/>
      <c r="D160" s="1805"/>
      <c r="E160" s="629"/>
      <c r="F160" s="628">
        <f>C159</f>
        <v>0</v>
      </c>
      <c r="G160" s="629"/>
      <c r="H160" s="628">
        <f>I159</f>
        <v>0</v>
      </c>
      <c r="I160" s="1806"/>
      <c r="J160" s="1807"/>
      <c r="K160" s="1808"/>
      <c r="L160" s="1809"/>
      <c r="M160" s="1809"/>
      <c r="N160" s="1805"/>
      <c r="O160" s="1738"/>
      <c r="P160" s="1739"/>
      <c r="Q160" s="1739"/>
      <c r="R160" s="1739"/>
      <c r="S160" s="1740"/>
      <c r="T160" s="627" t="s">
        <v>1279</v>
      </c>
      <c r="U160" s="626"/>
      <c r="V160" s="625"/>
      <c r="W160" s="623" t="str">
        <f>IF(W159="","",VLOOKUP(W159,'シフト記号表（従来型・ユニット型共通）'!$C$6:$L$47,10,FALSE))</f>
        <v/>
      </c>
      <c r="X160" s="622" t="str">
        <f>IF(X159="","",VLOOKUP(X159,'シフト記号表（従来型・ユニット型共通）'!$C$6:$L$47,10,FALSE))</f>
        <v/>
      </c>
      <c r="Y160" s="622" t="str">
        <f>IF(Y159="","",VLOOKUP(Y159,'シフト記号表（従来型・ユニット型共通）'!$C$6:$L$47,10,FALSE))</f>
        <v/>
      </c>
      <c r="Z160" s="622" t="str">
        <f>IF(Z159="","",VLOOKUP(Z159,'シフト記号表（従来型・ユニット型共通）'!$C$6:$L$47,10,FALSE))</f>
        <v/>
      </c>
      <c r="AA160" s="622" t="str">
        <f>IF(AA159="","",VLOOKUP(AA159,'シフト記号表（従来型・ユニット型共通）'!$C$6:$L$47,10,FALSE))</f>
        <v/>
      </c>
      <c r="AB160" s="622" t="str">
        <f>IF(AB159="","",VLOOKUP(AB159,'シフト記号表（従来型・ユニット型共通）'!$C$6:$L$47,10,FALSE))</f>
        <v/>
      </c>
      <c r="AC160" s="624" t="str">
        <f>IF(AC159="","",VLOOKUP(AC159,'シフト記号表（従来型・ユニット型共通）'!$C$6:$L$47,10,FALSE))</f>
        <v/>
      </c>
      <c r="AD160" s="623" t="str">
        <f>IF(AD159="","",VLOOKUP(AD159,'シフト記号表（従来型・ユニット型共通）'!$C$6:$L$47,10,FALSE))</f>
        <v/>
      </c>
      <c r="AE160" s="622" t="str">
        <f>IF(AE159="","",VLOOKUP(AE159,'シフト記号表（従来型・ユニット型共通）'!$C$6:$L$47,10,FALSE))</f>
        <v/>
      </c>
      <c r="AF160" s="622" t="str">
        <f>IF(AF159="","",VLOOKUP(AF159,'シフト記号表（従来型・ユニット型共通）'!$C$6:$L$47,10,FALSE))</f>
        <v/>
      </c>
      <c r="AG160" s="622" t="str">
        <f>IF(AG159="","",VLOOKUP(AG159,'シフト記号表（従来型・ユニット型共通）'!$C$6:$L$47,10,FALSE))</f>
        <v/>
      </c>
      <c r="AH160" s="622" t="str">
        <f>IF(AH159="","",VLOOKUP(AH159,'シフト記号表（従来型・ユニット型共通）'!$C$6:$L$47,10,FALSE))</f>
        <v/>
      </c>
      <c r="AI160" s="622" t="str">
        <f>IF(AI159="","",VLOOKUP(AI159,'シフト記号表（従来型・ユニット型共通）'!$C$6:$L$47,10,FALSE))</f>
        <v/>
      </c>
      <c r="AJ160" s="624" t="str">
        <f>IF(AJ159="","",VLOOKUP(AJ159,'シフト記号表（従来型・ユニット型共通）'!$C$6:$L$47,10,FALSE))</f>
        <v/>
      </c>
      <c r="AK160" s="623" t="str">
        <f>IF(AK159="","",VLOOKUP(AK159,'シフト記号表（従来型・ユニット型共通）'!$C$6:$L$47,10,FALSE))</f>
        <v/>
      </c>
      <c r="AL160" s="622" t="str">
        <f>IF(AL159="","",VLOOKUP(AL159,'シフト記号表（従来型・ユニット型共通）'!$C$6:$L$47,10,FALSE))</f>
        <v/>
      </c>
      <c r="AM160" s="622" t="str">
        <f>IF(AM159="","",VLOOKUP(AM159,'シフト記号表（従来型・ユニット型共通）'!$C$6:$L$47,10,FALSE))</f>
        <v/>
      </c>
      <c r="AN160" s="622" t="str">
        <f>IF(AN159="","",VLOOKUP(AN159,'シフト記号表（従来型・ユニット型共通）'!$C$6:$L$47,10,FALSE))</f>
        <v/>
      </c>
      <c r="AO160" s="622" t="str">
        <f>IF(AO159="","",VLOOKUP(AO159,'シフト記号表（従来型・ユニット型共通）'!$C$6:$L$47,10,FALSE))</f>
        <v/>
      </c>
      <c r="AP160" s="622" t="str">
        <f>IF(AP159="","",VLOOKUP(AP159,'シフト記号表（従来型・ユニット型共通）'!$C$6:$L$47,10,FALSE))</f>
        <v/>
      </c>
      <c r="AQ160" s="624" t="str">
        <f>IF(AQ159="","",VLOOKUP(AQ159,'シフト記号表（従来型・ユニット型共通）'!$C$6:$L$47,10,FALSE))</f>
        <v/>
      </c>
      <c r="AR160" s="623" t="str">
        <f>IF(AR159="","",VLOOKUP(AR159,'シフト記号表（従来型・ユニット型共通）'!$C$6:$L$47,10,FALSE))</f>
        <v/>
      </c>
      <c r="AS160" s="622" t="str">
        <f>IF(AS159="","",VLOOKUP(AS159,'シフト記号表（従来型・ユニット型共通）'!$C$6:$L$47,10,FALSE))</f>
        <v/>
      </c>
      <c r="AT160" s="622" t="str">
        <f>IF(AT159="","",VLOOKUP(AT159,'シフト記号表（従来型・ユニット型共通）'!$C$6:$L$47,10,FALSE))</f>
        <v/>
      </c>
      <c r="AU160" s="622" t="str">
        <f>IF(AU159="","",VLOOKUP(AU159,'シフト記号表（従来型・ユニット型共通）'!$C$6:$L$47,10,FALSE))</f>
        <v/>
      </c>
      <c r="AV160" s="622" t="str">
        <f>IF(AV159="","",VLOOKUP(AV159,'シフト記号表（従来型・ユニット型共通）'!$C$6:$L$47,10,FALSE))</f>
        <v/>
      </c>
      <c r="AW160" s="622" t="str">
        <f>IF(AW159="","",VLOOKUP(AW159,'シフト記号表（従来型・ユニット型共通）'!$C$6:$L$47,10,FALSE))</f>
        <v/>
      </c>
      <c r="AX160" s="624" t="str">
        <f>IF(AX159="","",VLOOKUP(AX159,'シフト記号表（従来型・ユニット型共通）'!$C$6:$L$47,10,FALSE))</f>
        <v/>
      </c>
      <c r="AY160" s="623" t="str">
        <f>IF(AY159="","",VLOOKUP(AY159,'シフト記号表（従来型・ユニット型共通）'!$C$6:$L$47,10,FALSE))</f>
        <v/>
      </c>
      <c r="AZ160" s="622" t="str">
        <f>IF(AZ159="","",VLOOKUP(AZ159,'シフト記号表（従来型・ユニット型共通）'!$C$6:$L$47,10,FALSE))</f>
        <v/>
      </c>
      <c r="BA160" s="622" t="str">
        <f>IF(BA159="","",VLOOKUP(BA159,'シフト記号表（従来型・ユニット型共通）'!$C$6:$L$47,10,FALSE))</f>
        <v/>
      </c>
      <c r="BB160" s="1801">
        <f>IF($BE$3="４週",SUM(W160:AX160),IF($BE$3="暦月",SUM(W160:BA160),""))</f>
        <v>0</v>
      </c>
      <c r="BC160" s="1802"/>
      <c r="BD160" s="1803">
        <f>IF($BE$3="４週",BB160/4,IF($BE$3="暦月",(BB160/($BE$8/7)),""))</f>
        <v>0</v>
      </c>
      <c r="BE160" s="1802"/>
      <c r="BF160" s="1798"/>
      <c r="BG160" s="1799"/>
      <c r="BH160" s="1799"/>
      <c r="BI160" s="1799"/>
      <c r="BJ160" s="1800"/>
    </row>
    <row r="161" spans="2:62" ht="20.25" customHeight="1">
      <c r="B161" s="1788">
        <f>B159+1</f>
        <v>73</v>
      </c>
      <c r="C161" s="1792"/>
      <c r="D161" s="1793"/>
      <c r="E161" s="633"/>
      <c r="F161" s="632"/>
      <c r="G161" s="633"/>
      <c r="H161" s="632"/>
      <c r="I161" s="1794"/>
      <c r="J161" s="1795"/>
      <c r="K161" s="1796"/>
      <c r="L161" s="1797"/>
      <c r="M161" s="1797"/>
      <c r="N161" s="1793"/>
      <c r="O161" s="1738"/>
      <c r="P161" s="1739"/>
      <c r="Q161" s="1739"/>
      <c r="R161" s="1739"/>
      <c r="S161" s="1740"/>
      <c r="T161" s="631" t="s">
        <v>1280</v>
      </c>
      <c r="V161" s="630"/>
      <c r="W161" s="615"/>
      <c r="X161" s="614"/>
      <c r="Y161" s="614"/>
      <c r="Z161" s="614"/>
      <c r="AA161" s="614"/>
      <c r="AB161" s="614"/>
      <c r="AC161" s="616"/>
      <c r="AD161" s="615"/>
      <c r="AE161" s="614"/>
      <c r="AF161" s="614"/>
      <c r="AG161" s="614"/>
      <c r="AH161" s="614"/>
      <c r="AI161" s="614"/>
      <c r="AJ161" s="616"/>
      <c r="AK161" s="615"/>
      <c r="AL161" s="614"/>
      <c r="AM161" s="614"/>
      <c r="AN161" s="614"/>
      <c r="AO161" s="614"/>
      <c r="AP161" s="614"/>
      <c r="AQ161" s="616"/>
      <c r="AR161" s="615"/>
      <c r="AS161" s="614"/>
      <c r="AT161" s="614"/>
      <c r="AU161" s="614"/>
      <c r="AV161" s="614"/>
      <c r="AW161" s="614"/>
      <c r="AX161" s="616"/>
      <c r="AY161" s="615"/>
      <c r="AZ161" s="614"/>
      <c r="BA161" s="613"/>
      <c r="BB161" s="1733"/>
      <c r="BC161" s="1734"/>
      <c r="BD161" s="1752"/>
      <c r="BE161" s="1753"/>
      <c r="BF161" s="1758"/>
      <c r="BG161" s="1759"/>
      <c r="BH161" s="1759"/>
      <c r="BI161" s="1759"/>
      <c r="BJ161" s="1760"/>
    </row>
    <row r="162" spans="2:62" ht="20.25" customHeight="1">
      <c r="B162" s="1789"/>
      <c r="C162" s="1804"/>
      <c r="D162" s="1805"/>
      <c r="E162" s="629"/>
      <c r="F162" s="628">
        <f>C161</f>
        <v>0</v>
      </c>
      <c r="G162" s="629"/>
      <c r="H162" s="628">
        <f>I161</f>
        <v>0</v>
      </c>
      <c r="I162" s="1806"/>
      <c r="J162" s="1807"/>
      <c r="K162" s="1808"/>
      <c r="L162" s="1809"/>
      <c r="M162" s="1809"/>
      <c r="N162" s="1805"/>
      <c r="O162" s="1738"/>
      <c r="P162" s="1739"/>
      <c r="Q162" s="1739"/>
      <c r="R162" s="1739"/>
      <c r="S162" s="1740"/>
      <c r="T162" s="627" t="s">
        <v>1279</v>
      </c>
      <c r="U162" s="626"/>
      <c r="V162" s="625"/>
      <c r="W162" s="623" t="str">
        <f>IF(W161="","",VLOOKUP(W161,'シフト記号表（従来型・ユニット型共通）'!$C$6:$L$47,10,FALSE))</f>
        <v/>
      </c>
      <c r="X162" s="622" t="str">
        <f>IF(X161="","",VLOOKUP(X161,'シフト記号表（従来型・ユニット型共通）'!$C$6:$L$47,10,FALSE))</f>
        <v/>
      </c>
      <c r="Y162" s="622" t="str">
        <f>IF(Y161="","",VLOOKUP(Y161,'シフト記号表（従来型・ユニット型共通）'!$C$6:$L$47,10,FALSE))</f>
        <v/>
      </c>
      <c r="Z162" s="622" t="str">
        <f>IF(Z161="","",VLOOKUP(Z161,'シフト記号表（従来型・ユニット型共通）'!$C$6:$L$47,10,FALSE))</f>
        <v/>
      </c>
      <c r="AA162" s="622" t="str">
        <f>IF(AA161="","",VLOOKUP(AA161,'シフト記号表（従来型・ユニット型共通）'!$C$6:$L$47,10,FALSE))</f>
        <v/>
      </c>
      <c r="AB162" s="622" t="str">
        <f>IF(AB161="","",VLOOKUP(AB161,'シフト記号表（従来型・ユニット型共通）'!$C$6:$L$47,10,FALSE))</f>
        <v/>
      </c>
      <c r="AC162" s="624" t="str">
        <f>IF(AC161="","",VLOOKUP(AC161,'シフト記号表（従来型・ユニット型共通）'!$C$6:$L$47,10,FALSE))</f>
        <v/>
      </c>
      <c r="AD162" s="623" t="str">
        <f>IF(AD161="","",VLOOKUP(AD161,'シフト記号表（従来型・ユニット型共通）'!$C$6:$L$47,10,FALSE))</f>
        <v/>
      </c>
      <c r="AE162" s="622" t="str">
        <f>IF(AE161="","",VLOOKUP(AE161,'シフト記号表（従来型・ユニット型共通）'!$C$6:$L$47,10,FALSE))</f>
        <v/>
      </c>
      <c r="AF162" s="622" t="str">
        <f>IF(AF161="","",VLOOKUP(AF161,'シフト記号表（従来型・ユニット型共通）'!$C$6:$L$47,10,FALSE))</f>
        <v/>
      </c>
      <c r="AG162" s="622" t="str">
        <f>IF(AG161="","",VLOOKUP(AG161,'シフト記号表（従来型・ユニット型共通）'!$C$6:$L$47,10,FALSE))</f>
        <v/>
      </c>
      <c r="AH162" s="622" t="str">
        <f>IF(AH161="","",VLOOKUP(AH161,'シフト記号表（従来型・ユニット型共通）'!$C$6:$L$47,10,FALSE))</f>
        <v/>
      </c>
      <c r="AI162" s="622" t="str">
        <f>IF(AI161="","",VLOOKUP(AI161,'シフト記号表（従来型・ユニット型共通）'!$C$6:$L$47,10,FALSE))</f>
        <v/>
      </c>
      <c r="AJ162" s="624" t="str">
        <f>IF(AJ161="","",VLOOKUP(AJ161,'シフト記号表（従来型・ユニット型共通）'!$C$6:$L$47,10,FALSE))</f>
        <v/>
      </c>
      <c r="AK162" s="623" t="str">
        <f>IF(AK161="","",VLOOKUP(AK161,'シフト記号表（従来型・ユニット型共通）'!$C$6:$L$47,10,FALSE))</f>
        <v/>
      </c>
      <c r="AL162" s="622" t="str">
        <f>IF(AL161="","",VLOOKUP(AL161,'シフト記号表（従来型・ユニット型共通）'!$C$6:$L$47,10,FALSE))</f>
        <v/>
      </c>
      <c r="AM162" s="622" t="str">
        <f>IF(AM161="","",VLOOKUP(AM161,'シフト記号表（従来型・ユニット型共通）'!$C$6:$L$47,10,FALSE))</f>
        <v/>
      </c>
      <c r="AN162" s="622" t="str">
        <f>IF(AN161="","",VLOOKUP(AN161,'シフト記号表（従来型・ユニット型共通）'!$C$6:$L$47,10,FALSE))</f>
        <v/>
      </c>
      <c r="AO162" s="622" t="str">
        <f>IF(AO161="","",VLOOKUP(AO161,'シフト記号表（従来型・ユニット型共通）'!$C$6:$L$47,10,FALSE))</f>
        <v/>
      </c>
      <c r="AP162" s="622" t="str">
        <f>IF(AP161="","",VLOOKUP(AP161,'シフト記号表（従来型・ユニット型共通）'!$C$6:$L$47,10,FALSE))</f>
        <v/>
      </c>
      <c r="AQ162" s="624" t="str">
        <f>IF(AQ161="","",VLOOKUP(AQ161,'シフト記号表（従来型・ユニット型共通）'!$C$6:$L$47,10,FALSE))</f>
        <v/>
      </c>
      <c r="AR162" s="623" t="str">
        <f>IF(AR161="","",VLOOKUP(AR161,'シフト記号表（従来型・ユニット型共通）'!$C$6:$L$47,10,FALSE))</f>
        <v/>
      </c>
      <c r="AS162" s="622" t="str">
        <f>IF(AS161="","",VLOOKUP(AS161,'シフト記号表（従来型・ユニット型共通）'!$C$6:$L$47,10,FALSE))</f>
        <v/>
      </c>
      <c r="AT162" s="622" t="str">
        <f>IF(AT161="","",VLOOKUP(AT161,'シフト記号表（従来型・ユニット型共通）'!$C$6:$L$47,10,FALSE))</f>
        <v/>
      </c>
      <c r="AU162" s="622" t="str">
        <f>IF(AU161="","",VLOOKUP(AU161,'シフト記号表（従来型・ユニット型共通）'!$C$6:$L$47,10,FALSE))</f>
        <v/>
      </c>
      <c r="AV162" s="622" t="str">
        <f>IF(AV161="","",VLOOKUP(AV161,'シフト記号表（従来型・ユニット型共通）'!$C$6:$L$47,10,FALSE))</f>
        <v/>
      </c>
      <c r="AW162" s="622" t="str">
        <f>IF(AW161="","",VLOOKUP(AW161,'シフト記号表（従来型・ユニット型共通）'!$C$6:$L$47,10,FALSE))</f>
        <v/>
      </c>
      <c r="AX162" s="624" t="str">
        <f>IF(AX161="","",VLOOKUP(AX161,'シフト記号表（従来型・ユニット型共通）'!$C$6:$L$47,10,FALSE))</f>
        <v/>
      </c>
      <c r="AY162" s="623" t="str">
        <f>IF(AY161="","",VLOOKUP(AY161,'シフト記号表（従来型・ユニット型共通）'!$C$6:$L$47,10,FALSE))</f>
        <v/>
      </c>
      <c r="AZ162" s="622" t="str">
        <f>IF(AZ161="","",VLOOKUP(AZ161,'シフト記号表（従来型・ユニット型共通）'!$C$6:$L$47,10,FALSE))</f>
        <v/>
      </c>
      <c r="BA162" s="622" t="str">
        <f>IF(BA161="","",VLOOKUP(BA161,'シフト記号表（従来型・ユニット型共通）'!$C$6:$L$47,10,FALSE))</f>
        <v/>
      </c>
      <c r="BB162" s="1801">
        <f>IF($BE$3="４週",SUM(W162:AX162),IF($BE$3="暦月",SUM(W162:BA162),""))</f>
        <v>0</v>
      </c>
      <c r="BC162" s="1802"/>
      <c r="BD162" s="1803">
        <f>IF($BE$3="４週",BB162/4,IF($BE$3="暦月",(BB162/($BE$8/7)),""))</f>
        <v>0</v>
      </c>
      <c r="BE162" s="1802"/>
      <c r="BF162" s="1798"/>
      <c r="BG162" s="1799"/>
      <c r="BH162" s="1799"/>
      <c r="BI162" s="1799"/>
      <c r="BJ162" s="1800"/>
    </row>
    <row r="163" spans="2:62" ht="20.25" customHeight="1">
      <c r="B163" s="1788">
        <f>B161+1</f>
        <v>74</v>
      </c>
      <c r="C163" s="1792"/>
      <c r="D163" s="1793"/>
      <c r="E163" s="633"/>
      <c r="F163" s="632"/>
      <c r="G163" s="633"/>
      <c r="H163" s="632"/>
      <c r="I163" s="1794"/>
      <c r="J163" s="1795"/>
      <c r="K163" s="1796"/>
      <c r="L163" s="1797"/>
      <c r="M163" s="1797"/>
      <c r="N163" s="1793"/>
      <c r="O163" s="1738"/>
      <c r="P163" s="1739"/>
      <c r="Q163" s="1739"/>
      <c r="R163" s="1739"/>
      <c r="S163" s="1740"/>
      <c r="T163" s="631" t="s">
        <v>1280</v>
      </c>
      <c r="V163" s="630"/>
      <c r="W163" s="615"/>
      <c r="X163" s="614"/>
      <c r="Y163" s="614"/>
      <c r="Z163" s="614"/>
      <c r="AA163" s="614"/>
      <c r="AB163" s="614"/>
      <c r="AC163" s="616"/>
      <c r="AD163" s="615"/>
      <c r="AE163" s="614"/>
      <c r="AF163" s="614"/>
      <c r="AG163" s="614"/>
      <c r="AH163" s="614"/>
      <c r="AI163" s="614"/>
      <c r="AJ163" s="616"/>
      <c r="AK163" s="615"/>
      <c r="AL163" s="614"/>
      <c r="AM163" s="614"/>
      <c r="AN163" s="614"/>
      <c r="AO163" s="614"/>
      <c r="AP163" s="614"/>
      <c r="AQ163" s="616"/>
      <c r="AR163" s="615"/>
      <c r="AS163" s="614"/>
      <c r="AT163" s="614"/>
      <c r="AU163" s="614"/>
      <c r="AV163" s="614"/>
      <c r="AW163" s="614"/>
      <c r="AX163" s="616"/>
      <c r="AY163" s="615"/>
      <c r="AZ163" s="614"/>
      <c r="BA163" s="613"/>
      <c r="BB163" s="1733"/>
      <c r="BC163" s="1734"/>
      <c r="BD163" s="1752"/>
      <c r="BE163" s="1753"/>
      <c r="BF163" s="1758"/>
      <c r="BG163" s="1759"/>
      <c r="BH163" s="1759"/>
      <c r="BI163" s="1759"/>
      <c r="BJ163" s="1760"/>
    </row>
    <row r="164" spans="2:62" ht="20.25" customHeight="1">
      <c r="B164" s="1789"/>
      <c r="C164" s="1804"/>
      <c r="D164" s="1805"/>
      <c r="E164" s="629"/>
      <c r="F164" s="628">
        <f>C163</f>
        <v>0</v>
      </c>
      <c r="G164" s="629"/>
      <c r="H164" s="628">
        <f>I163</f>
        <v>0</v>
      </c>
      <c r="I164" s="1806"/>
      <c r="J164" s="1807"/>
      <c r="K164" s="1808"/>
      <c r="L164" s="1809"/>
      <c r="M164" s="1809"/>
      <c r="N164" s="1805"/>
      <c r="O164" s="1738"/>
      <c r="P164" s="1739"/>
      <c r="Q164" s="1739"/>
      <c r="R164" s="1739"/>
      <c r="S164" s="1740"/>
      <c r="T164" s="627" t="s">
        <v>1279</v>
      </c>
      <c r="U164" s="626"/>
      <c r="V164" s="625"/>
      <c r="W164" s="623" t="str">
        <f>IF(W163="","",VLOOKUP(W163,'シフト記号表（従来型・ユニット型共通）'!$C$6:$L$47,10,FALSE))</f>
        <v/>
      </c>
      <c r="X164" s="622" t="str">
        <f>IF(X163="","",VLOOKUP(X163,'シフト記号表（従来型・ユニット型共通）'!$C$6:$L$47,10,FALSE))</f>
        <v/>
      </c>
      <c r="Y164" s="622" t="str">
        <f>IF(Y163="","",VLOOKUP(Y163,'シフト記号表（従来型・ユニット型共通）'!$C$6:$L$47,10,FALSE))</f>
        <v/>
      </c>
      <c r="Z164" s="622" t="str">
        <f>IF(Z163="","",VLOOKUP(Z163,'シフト記号表（従来型・ユニット型共通）'!$C$6:$L$47,10,FALSE))</f>
        <v/>
      </c>
      <c r="AA164" s="622" t="str">
        <f>IF(AA163="","",VLOOKUP(AA163,'シフト記号表（従来型・ユニット型共通）'!$C$6:$L$47,10,FALSE))</f>
        <v/>
      </c>
      <c r="AB164" s="622" t="str">
        <f>IF(AB163="","",VLOOKUP(AB163,'シフト記号表（従来型・ユニット型共通）'!$C$6:$L$47,10,FALSE))</f>
        <v/>
      </c>
      <c r="AC164" s="624" t="str">
        <f>IF(AC163="","",VLOOKUP(AC163,'シフト記号表（従来型・ユニット型共通）'!$C$6:$L$47,10,FALSE))</f>
        <v/>
      </c>
      <c r="AD164" s="623" t="str">
        <f>IF(AD163="","",VLOOKUP(AD163,'シフト記号表（従来型・ユニット型共通）'!$C$6:$L$47,10,FALSE))</f>
        <v/>
      </c>
      <c r="AE164" s="622" t="str">
        <f>IF(AE163="","",VLOOKUP(AE163,'シフト記号表（従来型・ユニット型共通）'!$C$6:$L$47,10,FALSE))</f>
        <v/>
      </c>
      <c r="AF164" s="622" t="str">
        <f>IF(AF163="","",VLOOKUP(AF163,'シフト記号表（従来型・ユニット型共通）'!$C$6:$L$47,10,FALSE))</f>
        <v/>
      </c>
      <c r="AG164" s="622" t="str">
        <f>IF(AG163="","",VLOOKUP(AG163,'シフト記号表（従来型・ユニット型共通）'!$C$6:$L$47,10,FALSE))</f>
        <v/>
      </c>
      <c r="AH164" s="622" t="str">
        <f>IF(AH163="","",VLOOKUP(AH163,'シフト記号表（従来型・ユニット型共通）'!$C$6:$L$47,10,FALSE))</f>
        <v/>
      </c>
      <c r="AI164" s="622" t="str">
        <f>IF(AI163="","",VLOOKUP(AI163,'シフト記号表（従来型・ユニット型共通）'!$C$6:$L$47,10,FALSE))</f>
        <v/>
      </c>
      <c r="AJ164" s="624" t="str">
        <f>IF(AJ163="","",VLOOKUP(AJ163,'シフト記号表（従来型・ユニット型共通）'!$C$6:$L$47,10,FALSE))</f>
        <v/>
      </c>
      <c r="AK164" s="623" t="str">
        <f>IF(AK163="","",VLOOKUP(AK163,'シフト記号表（従来型・ユニット型共通）'!$C$6:$L$47,10,FALSE))</f>
        <v/>
      </c>
      <c r="AL164" s="622" t="str">
        <f>IF(AL163="","",VLOOKUP(AL163,'シフト記号表（従来型・ユニット型共通）'!$C$6:$L$47,10,FALSE))</f>
        <v/>
      </c>
      <c r="AM164" s="622" t="str">
        <f>IF(AM163="","",VLOOKUP(AM163,'シフト記号表（従来型・ユニット型共通）'!$C$6:$L$47,10,FALSE))</f>
        <v/>
      </c>
      <c r="AN164" s="622" t="str">
        <f>IF(AN163="","",VLOOKUP(AN163,'シフト記号表（従来型・ユニット型共通）'!$C$6:$L$47,10,FALSE))</f>
        <v/>
      </c>
      <c r="AO164" s="622" t="str">
        <f>IF(AO163="","",VLOOKUP(AO163,'シフト記号表（従来型・ユニット型共通）'!$C$6:$L$47,10,FALSE))</f>
        <v/>
      </c>
      <c r="AP164" s="622" t="str">
        <f>IF(AP163="","",VLOOKUP(AP163,'シフト記号表（従来型・ユニット型共通）'!$C$6:$L$47,10,FALSE))</f>
        <v/>
      </c>
      <c r="AQ164" s="624" t="str">
        <f>IF(AQ163="","",VLOOKUP(AQ163,'シフト記号表（従来型・ユニット型共通）'!$C$6:$L$47,10,FALSE))</f>
        <v/>
      </c>
      <c r="AR164" s="623" t="str">
        <f>IF(AR163="","",VLOOKUP(AR163,'シフト記号表（従来型・ユニット型共通）'!$C$6:$L$47,10,FALSE))</f>
        <v/>
      </c>
      <c r="AS164" s="622" t="str">
        <f>IF(AS163="","",VLOOKUP(AS163,'シフト記号表（従来型・ユニット型共通）'!$C$6:$L$47,10,FALSE))</f>
        <v/>
      </c>
      <c r="AT164" s="622" t="str">
        <f>IF(AT163="","",VLOOKUP(AT163,'シフト記号表（従来型・ユニット型共通）'!$C$6:$L$47,10,FALSE))</f>
        <v/>
      </c>
      <c r="AU164" s="622" t="str">
        <f>IF(AU163="","",VLOOKUP(AU163,'シフト記号表（従来型・ユニット型共通）'!$C$6:$L$47,10,FALSE))</f>
        <v/>
      </c>
      <c r="AV164" s="622" t="str">
        <f>IF(AV163="","",VLOOKUP(AV163,'シフト記号表（従来型・ユニット型共通）'!$C$6:$L$47,10,FALSE))</f>
        <v/>
      </c>
      <c r="AW164" s="622" t="str">
        <f>IF(AW163="","",VLOOKUP(AW163,'シフト記号表（従来型・ユニット型共通）'!$C$6:$L$47,10,FALSE))</f>
        <v/>
      </c>
      <c r="AX164" s="624" t="str">
        <f>IF(AX163="","",VLOOKUP(AX163,'シフト記号表（従来型・ユニット型共通）'!$C$6:$L$47,10,FALSE))</f>
        <v/>
      </c>
      <c r="AY164" s="623" t="str">
        <f>IF(AY163="","",VLOOKUP(AY163,'シフト記号表（従来型・ユニット型共通）'!$C$6:$L$47,10,FALSE))</f>
        <v/>
      </c>
      <c r="AZ164" s="622" t="str">
        <f>IF(AZ163="","",VLOOKUP(AZ163,'シフト記号表（従来型・ユニット型共通）'!$C$6:$L$47,10,FALSE))</f>
        <v/>
      </c>
      <c r="BA164" s="622" t="str">
        <f>IF(BA163="","",VLOOKUP(BA163,'シフト記号表（従来型・ユニット型共通）'!$C$6:$L$47,10,FALSE))</f>
        <v/>
      </c>
      <c r="BB164" s="1801">
        <f>IF($BE$3="４週",SUM(W164:AX164),IF($BE$3="暦月",SUM(W164:BA164),""))</f>
        <v>0</v>
      </c>
      <c r="BC164" s="1802"/>
      <c r="BD164" s="1803">
        <f>IF($BE$3="４週",BB164/4,IF($BE$3="暦月",(BB164/($BE$8/7)),""))</f>
        <v>0</v>
      </c>
      <c r="BE164" s="1802"/>
      <c r="BF164" s="1798"/>
      <c r="BG164" s="1799"/>
      <c r="BH164" s="1799"/>
      <c r="BI164" s="1799"/>
      <c r="BJ164" s="1800"/>
    </row>
    <row r="165" spans="2:62" ht="20.25" customHeight="1">
      <c r="B165" s="1788">
        <f>B163+1</f>
        <v>75</v>
      </c>
      <c r="C165" s="1792"/>
      <c r="D165" s="1793"/>
      <c r="E165" s="633"/>
      <c r="F165" s="632"/>
      <c r="G165" s="633"/>
      <c r="H165" s="632"/>
      <c r="I165" s="1794"/>
      <c r="J165" s="1795"/>
      <c r="K165" s="1796"/>
      <c r="L165" s="1797"/>
      <c r="M165" s="1797"/>
      <c r="N165" s="1793"/>
      <c r="O165" s="1738"/>
      <c r="P165" s="1739"/>
      <c r="Q165" s="1739"/>
      <c r="R165" s="1739"/>
      <c r="S165" s="1740"/>
      <c r="T165" s="631" t="s">
        <v>1280</v>
      </c>
      <c r="V165" s="630"/>
      <c r="W165" s="615"/>
      <c r="X165" s="614"/>
      <c r="Y165" s="614"/>
      <c r="Z165" s="614"/>
      <c r="AA165" s="614"/>
      <c r="AB165" s="614"/>
      <c r="AC165" s="616"/>
      <c r="AD165" s="615"/>
      <c r="AE165" s="614"/>
      <c r="AF165" s="614"/>
      <c r="AG165" s="614"/>
      <c r="AH165" s="614"/>
      <c r="AI165" s="614"/>
      <c r="AJ165" s="616"/>
      <c r="AK165" s="615"/>
      <c r="AL165" s="614"/>
      <c r="AM165" s="614"/>
      <c r="AN165" s="614"/>
      <c r="AO165" s="614"/>
      <c r="AP165" s="614"/>
      <c r="AQ165" s="616"/>
      <c r="AR165" s="615"/>
      <c r="AS165" s="614"/>
      <c r="AT165" s="614"/>
      <c r="AU165" s="614"/>
      <c r="AV165" s="614"/>
      <c r="AW165" s="614"/>
      <c r="AX165" s="616"/>
      <c r="AY165" s="615"/>
      <c r="AZ165" s="614"/>
      <c r="BA165" s="613"/>
      <c r="BB165" s="1733"/>
      <c r="BC165" s="1734"/>
      <c r="BD165" s="1752"/>
      <c r="BE165" s="1753"/>
      <c r="BF165" s="1758"/>
      <c r="BG165" s="1759"/>
      <c r="BH165" s="1759"/>
      <c r="BI165" s="1759"/>
      <c r="BJ165" s="1760"/>
    </row>
    <row r="166" spans="2:62" ht="20.25" customHeight="1">
      <c r="B166" s="1789"/>
      <c r="C166" s="1804"/>
      <c r="D166" s="1805"/>
      <c r="E166" s="629"/>
      <c r="F166" s="628">
        <f>C165</f>
        <v>0</v>
      </c>
      <c r="G166" s="629"/>
      <c r="H166" s="628">
        <f>I165</f>
        <v>0</v>
      </c>
      <c r="I166" s="1806"/>
      <c r="J166" s="1807"/>
      <c r="K166" s="1808"/>
      <c r="L166" s="1809"/>
      <c r="M166" s="1809"/>
      <c r="N166" s="1805"/>
      <c r="O166" s="1738"/>
      <c r="P166" s="1739"/>
      <c r="Q166" s="1739"/>
      <c r="R166" s="1739"/>
      <c r="S166" s="1740"/>
      <c r="T166" s="627" t="s">
        <v>1279</v>
      </c>
      <c r="U166" s="626"/>
      <c r="V166" s="625"/>
      <c r="W166" s="623" t="str">
        <f>IF(W165="","",VLOOKUP(W165,'シフト記号表（従来型・ユニット型共通）'!$C$6:$L$47,10,FALSE))</f>
        <v/>
      </c>
      <c r="X166" s="622" t="str">
        <f>IF(X165="","",VLOOKUP(X165,'シフト記号表（従来型・ユニット型共通）'!$C$6:$L$47,10,FALSE))</f>
        <v/>
      </c>
      <c r="Y166" s="622" t="str">
        <f>IF(Y165="","",VLOOKUP(Y165,'シフト記号表（従来型・ユニット型共通）'!$C$6:$L$47,10,FALSE))</f>
        <v/>
      </c>
      <c r="Z166" s="622" t="str">
        <f>IF(Z165="","",VLOOKUP(Z165,'シフト記号表（従来型・ユニット型共通）'!$C$6:$L$47,10,FALSE))</f>
        <v/>
      </c>
      <c r="AA166" s="622" t="str">
        <f>IF(AA165="","",VLOOKUP(AA165,'シフト記号表（従来型・ユニット型共通）'!$C$6:$L$47,10,FALSE))</f>
        <v/>
      </c>
      <c r="AB166" s="622" t="str">
        <f>IF(AB165="","",VLOOKUP(AB165,'シフト記号表（従来型・ユニット型共通）'!$C$6:$L$47,10,FALSE))</f>
        <v/>
      </c>
      <c r="AC166" s="624" t="str">
        <f>IF(AC165="","",VLOOKUP(AC165,'シフト記号表（従来型・ユニット型共通）'!$C$6:$L$47,10,FALSE))</f>
        <v/>
      </c>
      <c r="AD166" s="623" t="str">
        <f>IF(AD165="","",VLOOKUP(AD165,'シフト記号表（従来型・ユニット型共通）'!$C$6:$L$47,10,FALSE))</f>
        <v/>
      </c>
      <c r="AE166" s="622" t="str">
        <f>IF(AE165="","",VLOOKUP(AE165,'シフト記号表（従来型・ユニット型共通）'!$C$6:$L$47,10,FALSE))</f>
        <v/>
      </c>
      <c r="AF166" s="622" t="str">
        <f>IF(AF165="","",VLOOKUP(AF165,'シフト記号表（従来型・ユニット型共通）'!$C$6:$L$47,10,FALSE))</f>
        <v/>
      </c>
      <c r="AG166" s="622" t="str">
        <f>IF(AG165="","",VLOOKUP(AG165,'シフト記号表（従来型・ユニット型共通）'!$C$6:$L$47,10,FALSE))</f>
        <v/>
      </c>
      <c r="AH166" s="622" t="str">
        <f>IF(AH165="","",VLOOKUP(AH165,'シフト記号表（従来型・ユニット型共通）'!$C$6:$L$47,10,FALSE))</f>
        <v/>
      </c>
      <c r="AI166" s="622" t="str">
        <f>IF(AI165="","",VLOOKUP(AI165,'シフト記号表（従来型・ユニット型共通）'!$C$6:$L$47,10,FALSE))</f>
        <v/>
      </c>
      <c r="AJ166" s="624" t="str">
        <f>IF(AJ165="","",VLOOKUP(AJ165,'シフト記号表（従来型・ユニット型共通）'!$C$6:$L$47,10,FALSE))</f>
        <v/>
      </c>
      <c r="AK166" s="623" t="str">
        <f>IF(AK165="","",VLOOKUP(AK165,'シフト記号表（従来型・ユニット型共通）'!$C$6:$L$47,10,FALSE))</f>
        <v/>
      </c>
      <c r="AL166" s="622" t="str">
        <f>IF(AL165="","",VLOOKUP(AL165,'シフト記号表（従来型・ユニット型共通）'!$C$6:$L$47,10,FALSE))</f>
        <v/>
      </c>
      <c r="AM166" s="622" t="str">
        <f>IF(AM165="","",VLOOKUP(AM165,'シフト記号表（従来型・ユニット型共通）'!$C$6:$L$47,10,FALSE))</f>
        <v/>
      </c>
      <c r="AN166" s="622" t="str">
        <f>IF(AN165="","",VLOOKUP(AN165,'シフト記号表（従来型・ユニット型共通）'!$C$6:$L$47,10,FALSE))</f>
        <v/>
      </c>
      <c r="AO166" s="622" t="str">
        <f>IF(AO165="","",VLOOKUP(AO165,'シフト記号表（従来型・ユニット型共通）'!$C$6:$L$47,10,FALSE))</f>
        <v/>
      </c>
      <c r="AP166" s="622" t="str">
        <f>IF(AP165="","",VLOOKUP(AP165,'シフト記号表（従来型・ユニット型共通）'!$C$6:$L$47,10,FALSE))</f>
        <v/>
      </c>
      <c r="AQ166" s="624" t="str">
        <f>IF(AQ165="","",VLOOKUP(AQ165,'シフト記号表（従来型・ユニット型共通）'!$C$6:$L$47,10,FALSE))</f>
        <v/>
      </c>
      <c r="AR166" s="623" t="str">
        <f>IF(AR165="","",VLOOKUP(AR165,'シフト記号表（従来型・ユニット型共通）'!$C$6:$L$47,10,FALSE))</f>
        <v/>
      </c>
      <c r="AS166" s="622" t="str">
        <f>IF(AS165="","",VLOOKUP(AS165,'シフト記号表（従来型・ユニット型共通）'!$C$6:$L$47,10,FALSE))</f>
        <v/>
      </c>
      <c r="AT166" s="622" t="str">
        <f>IF(AT165="","",VLOOKUP(AT165,'シフト記号表（従来型・ユニット型共通）'!$C$6:$L$47,10,FALSE))</f>
        <v/>
      </c>
      <c r="AU166" s="622" t="str">
        <f>IF(AU165="","",VLOOKUP(AU165,'シフト記号表（従来型・ユニット型共通）'!$C$6:$L$47,10,FALSE))</f>
        <v/>
      </c>
      <c r="AV166" s="622" t="str">
        <f>IF(AV165="","",VLOOKUP(AV165,'シフト記号表（従来型・ユニット型共通）'!$C$6:$L$47,10,FALSE))</f>
        <v/>
      </c>
      <c r="AW166" s="622" t="str">
        <f>IF(AW165="","",VLOOKUP(AW165,'シフト記号表（従来型・ユニット型共通）'!$C$6:$L$47,10,FALSE))</f>
        <v/>
      </c>
      <c r="AX166" s="624" t="str">
        <f>IF(AX165="","",VLOOKUP(AX165,'シフト記号表（従来型・ユニット型共通）'!$C$6:$L$47,10,FALSE))</f>
        <v/>
      </c>
      <c r="AY166" s="623" t="str">
        <f>IF(AY165="","",VLOOKUP(AY165,'シフト記号表（従来型・ユニット型共通）'!$C$6:$L$47,10,FALSE))</f>
        <v/>
      </c>
      <c r="AZ166" s="622" t="str">
        <f>IF(AZ165="","",VLOOKUP(AZ165,'シフト記号表（従来型・ユニット型共通）'!$C$6:$L$47,10,FALSE))</f>
        <v/>
      </c>
      <c r="BA166" s="622" t="str">
        <f>IF(BA165="","",VLOOKUP(BA165,'シフト記号表（従来型・ユニット型共通）'!$C$6:$L$47,10,FALSE))</f>
        <v/>
      </c>
      <c r="BB166" s="1801">
        <f>IF($BE$3="４週",SUM(W166:AX166),IF($BE$3="暦月",SUM(W166:BA166),""))</f>
        <v>0</v>
      </c>
      <c r="BC166" s="1802"/>
      <c r="BD166" s="1803">
        <f>IF($BE$3="４週",BB166/4,IF($BE$3="暦月",(BB166/($BE$8/7)),""))</f>
        <v>0</v>
      </c>
      <c r="BE166" s="1802"/>
      <c r="BF166" s="1798"/>
      <c r="BG166" s="1799"/>
      <c r="BH166" s="1799"/>
      <c r="BI166" s="1799"/>
      <c r="BJ166" s="1800"/>
    </row>
    <row r="167" spans="2:62" ht="20.25" customHeight="1">
      <c r="B167" s="1788">
        <f>B165+1</f>
        <v>76</v>
      </c>
      <c r="C167" s="1792"/>
      <c r="D167" s="1793"/>
      <c r="E167" s="633"/>
      <c r="F167" s="632"/>
      <c r="G167" s="633"/>
      <c r="H167" s="632"/>
      <c r="I167" s="1794"/>
      <c r="J167" s="1795"/>
      <c r="K167" s="1796"/>
      <c r="L167" s="1797"/>
      <c r="M167" s="1797"/>
      <c r="N167" s="1793"/>
      <c r="O167" s="1738"/>
      <c r="P167" s="1739"/>
      <c r="Q167" s="1739"/>
      <c r="R167" s="1739"/>
      <c r="S167" s="1740"/>
      <c r="T167" s="631" t="s">
        <v>1280</v>
      </c>
      <c r="V167" s="630"/>
      <c r="W167" s="615"/>
      <c r="X167" s="614"/>
      <c r="Y167" s="614"/>
      <c r="Z167" s="614"/>
      <c r="AA167" s="614"/>
      <c r="AB167" s="614"/>
      <c r="AC167" s="616"/>
      <c r="AD167" s="615"/>
      <c r="AE167" s="614"/>
      <c r="AF167" s="614"/>
      <c r="AG167" s="614"/>
      <c r="AH167" s="614"/>
      <c r="AI167" s="614"/>
      <c r="AJ167" s="616"/>
      <c r="AK167" s="615"/>
      <c r="AL167" s="614"/>
      <c r="AM167" s="614"/>
      <c r="AN167" s="614"/>
      <c r="AO167" s="614"/>
      <c r="AP167" s="614"/>
      <c r="AQ167" s="616"/>
      <c r="AR167" s="615"/>
      <c r="AS167" s="614"/>
      <c r="AT167" s="614"/>
      <c r="AU167" s="614"/>
      <c r="AV167" s="614"/>
      <c r="AW167" s="614"/>
      <c r="AX167" s="616"/>
      <c r="AY167" s="615"/>
      <c r="AZ167" s="614"/>
      <c r="BA167" s="613"/>
      <c r="BB167" s="1733"/>
      <c r="BC167" s="1734"/>
      <c r="BD167" s="1752"/>
      <c r="BE167" s="1753"/>
      <c r="BF167" s="1758"/>
      <c r="BG167" s="1759"/>
      <c r="BH167" s="1759"/>
      <c r="BI167" s="1759"/>
      <c r="BJ167" s="1760"/>
    </row>
    <row r="168" spans="2:62" ht="20.25" customHeight="1">
      <c r="B168" s="1789"/>
      <c r="C168" s="1804"/>
      <c r="D168" s="1805"/>
      <c r="E168" s="629"/>
      <c r="F168" s="628">
        <f>C167</f>
        <v>0</v>
      </c>
      <c r="G168" s="629"/>
      <c r="H168" s="628">
        <f>I167</f>
        <v>0</v>
      </c>
      <c r="I168" s="1806"/>
      <c r="J168" s="1807"/>
      <c r="K168" s="1808"/>
      <c r="L168" s="1809"/>
      <c r="M168" s="1809"/>
      <c r="N168" s="1805"/>
      <c r="O168" s="1738"/>
      <c r="P168" s="1739"/>
      <c r="Q168" s="1739"/>
      <c r="R168" s="1739"/>
      <c r="S168" s="1740"/>
      <c r="T168" s="627" t="s">
        <v>1279</v>
      </c>
      <c r="U168" s="626"/>
      <c r="V168" s="625"/>
      <c r="W168" s="623" t="str">
        <f>IF(W167="","",VLOOKUP(W167,'シフト記号表（従来型・ユニット型共通）'!$C$6:$L$47,10,FALSE))</f>
        <v/>
      </c>
      <c r="X168" s="622" t="str">
        <f>IF(X167="","",VLOOKUP(X167,'シフト記号表（従来型・ユニット型共通）'!$C$6:$L$47,10,FALSE))</f>
        <v/>
      </c>
      <c r="Y168" s="622" t="str">
        <f>IF(Y167="","",VLOOKUP(Y167,'シフト記号表（従来型・ユニット型共通）'!$C$6:$L$47,10,FALSE))</f>
        <v/>
      </c>
      <c r="Z168" s="622" t="str">
        <f>IF(Z167="","",VLOOKUP(Z167,'シフト記号表（従来型・ユニット型共通）'!$C$6:$L$47,10,FALSE))</f>
        <v/>
      </c>
      <c r="AA168" s="622" t="str">
        <f>IF(AA167="","",VLOOKUP(AA167,'シフト記号表（従来型・ユニット型共通）'!$C$6:$L$47,10,FALSE))</f>
        <v/>
      </c>
      <c r="AB168" s="622" t="str">
        <f>IF(AB167="","",VLOOKUP(AB167,'シフト記号表（従来型・ユニット型共通）'!$C$6:$L$47,10,FALSE))</f>
        <v/>
      </c>
      <c r="AC168" s="624" t="str">
        <f>IF(AC167="","",VLOOKUP(AC167,'シフト記号表（従来型・ユニット型共通）'!$C$6:$L$47,10,FALSE))</f>
        <v/>
      </c>
      <c r="AD168" s="623" t="str">
        <f>IF(AD167="","",VLOOKUP(AD167,'シフト記号表（従来型・ユニット型共通）'!$C$6:$L$47,10,FALSE))</f>
        <v/>
      </c>
      <c r="AE168" s="622" t="str">
        <f>IF(AE167="","",VLOOKUP(AE167,'シフト記号表（従来型・ユニット型共通）'!$C$6:$L$47,10,FALSE))</f>
        <v/>
      </c>
      <c r="AF168" s="622" t="str">
        <f>IF(AF167="","",VLOOKUP(AF167,'シフト記号表（従来型・ユニット型共通）'!$C$6:$L$47,10,FALSE))</f>
        <v/>
      </c>
      <c r="AG168" s="622" t="str">
        <f>IF(AG167="","",VLOOKUP(AG167,'シフト記号表（従来型・ユニット型共通）'!$C$6:$L$47,10,FALSE))</f>
        <v/>
      </c>
      <c r="AH168" s="622" t="str">
        <f>IF(AH167="","",VLOOKUP(AH167,'シフト記号表（従来型・ユニット型共通）'!$C$6:$L$47,10,FALSE))</f>
        <v/>
      </c>
      <c r="AI168" s="622" t="str">
        <f>IF(AI167="","",VLOOKUP(AI167,'シフト記号表（従来型・ユニット型共通）'!$C$6:$L$47,10,FALSE))</f>
        <v/>
      </c>
      <c r="AJ168" s="624" t="str">
        <f>IF(AJ167="","",VLOOKUP(AJ167,'シフト記号表（従来型・ユニット型共通）'!$C$6:$L$47,10,FALSE))</f>
        <v/>
      </c>
      <c r="AK168" s="623" t="str">
        <f>IF(AK167="","",VLOOKUP(AK167,'シフト記号表（従来型・ユニット型共通）'!$C$6:$L$47,10,FALSE))</f>
        <v/>
      </c>
      <c r="AL168" s="622" t="str">
        <f>IF(AL167="","",VLOOKUP(AL167,'シフト記号表（従来型・ユニット型共通）'!$C$6:$L$47,10,FALSE))</f>
        <v/>
      </c>
      <c r="AM168" s="622" t="str">
        <f>IF(AM167="","",VLOOKUP(AM167,'シフト記号表（従来型・ユニット型共通）'!$C$6:$L$47,10,FALSE))</f>
        <v/>
      </c>
      <c r="AN168" s="622" t="str">
        <f>IF(AN167="","",VLOOKUP(AN167,'シフト記号表（従来型・ユニット型共通）'!$C$6:$L$47,10,FALSE))</f>
        <v/>
      </c>
      <c r="AO168" s="622" t="str">
        <f>IF(AO167="","",VLOOKUP(AO167,'シフト記号表（従来型・ユニット型共通）'!$C$6:$L$47,10,FALSE))</f>
        <v/>
      </c>
      <c r="AP168" s="622" t="str">
        <f>IF(AP167="","",VLOOKUP(AP167,'シフト記号表（従来型・ユニット型共通）'!$C$6:$L$47,10,FALSE))</f>
        <v/>
      </c>
      <c r="AQ168" s="624" t="str">
        <f>IF(AQ167="","",VLOOKUP(AQ167,'シフト記号表（従来型・ユニット型共通）'!$C$6:$L$47,10,FALSE))</f>
        <v/>
      </c>
      <c r="AR168" s="623" t="str">
        <f>IF(AR167="","",VLOOKUP(AR167,'シフト記号表（従来型・ユニット型共通）'!$C$6:$L$47,10,FALSE))</f>
        <v/>
      </c>
      <c r="AS168" s="622" t="str">
        <f>IF(AS167="","",VLOOKUP(AS167,'シフト記号表（従来型・ユニット型共通）'!$C$6:$L$47,10,FALSE))</f>
        <v/>
      </c>
      <c r="AT168" s="622" t="str">
        <f>IF(AT167="","",VLOOKUP(AT167,'シフト記号表（従来型・ユニット型共通）'!$C$6:$L$47,10,FALSE))</f>
        <v/>
      </c>
      <c r="AU168" s="622" t="str">
        <f>IF(AU167="","",VLOOKUP(AU167,'シフト記号表（従来型・ユニット型共通）'!$C$6:$L$47,10,FALSE))</f>
        <v/>
      </c>
      <c r="AV168" s="622" t="str">
        <f>IF(AV167="","",VLOOKUP(AV167,'シフト記号表（従来型・ユニット型共通）'!$C$6:$L$47,10,FALSE))</f>
        <v/>
      </c>
      <c r="AW168" s="622" t="str">
        <f>IF(AW167="","",VLOOKUP(AW167,'シフト記号表（従来型・ユニット型共通）'!$C$6:$L$47,10,FALSE))</f>
        <v/>
      </c>
      <c r="AX168" s="624" t="str">
        <f>IF(AX167="","",VLOOKUP(AX167,'シフト記号表（従来型・ユニット型共通）'!$C$6:$L$47,10,FALSE))</f>
        <v/>
      </c>
      <c r="AY168" s="623" t="str">
        <f>IF(AY167="","",VLOOKUP(AY167,'シフト記号表（従来型・ユニット型共通）'!$C$6:$L$47,10,FALSE))</f>
        <v/>
      </c>
      <c r="AZ168" s="622" t="str">
        <f>IF(AZ167="","",VLOOKUP(AZ167,'シフト記号表（従来型・ユニット型共通）'!$C$6:$L$47,10,FALSE))</f>
        <v/>
      </c>
      <c r="BA168" s="622" t="str">
        <f>IF(BA167="","",VLOOKUP(BA167,'シフト記号表（従来型・ユニット型共通）'!$C$6:$L$47,10,FALSE))</f>
        <v/>
      </c>
      <c r="BB168" s="1801">
        <f>IF($BE$3="４週",SUM(W168:AX168),IF($BE$3="暦月",SUM(W168:BA168),""))</f>
        <v>0</v>
      </c>
      <c r="BC168" s="1802"/>
      <c r="BD168" s="1803">
        <f>IF($BE$3="４週",BB168/4,IF($BE$3="暦月",(BB168/($BE$8/7)),""))</f>
        <v>0</v>
      </c>
      <c r="BE168" s="1802"/>
      <c r="BF168" s="1798"/>
      <c r="BG168" s="1799"/>
      <c r="BH168" s="1799"/>
      <c r="BI168" s="1799"/>
      <c r="BJ168" s="1800"/>
    </row>
    <row r="169" spans="2:62" ht="20.25" customHeight="1">
      <c r="B169" s="1788">
        <f>B167+1</f>
        <v>77</v>
      </c>
      <c r="C169" s="1792"/>
      <c r="D169" s="1793"/>
      <c r="E169" s="633"/>
      <c r="F169" s="632"/>
      <c r="G169" s="633"/>
      <c r="H169" s="632"/>
      <c r="I169" s="1794"/>
      <c r="J169" s="1795"/>
      <c r="K169" s="1796"/>
      <c r="L169" s="1797"/>
      <c r="M169" s="1797"/>
      <c r="N169" s="1793"/>
      <c r="O169" s="1738"/>
      <c r="P169" s="1739"/>
      <c r="Q169" s="1739"/>
      <c r="R169" s="1739"/>
      <c r="S169" s="1740"/>
      <c r="T169" s="631" t="s">
        <v>1280</v>
      </c>
      <c r="V169" s="630"/>
      <c r="W169" s="615"/>
      <c r="X169" s="614"/>
      <c r="Y169" s="614"/>
      <c r="Z169" s="614"/>
      <c r="AA169" s="614"/>
      <c r="AB169" s="614"/>
      <c r="AC169" s="616"/>
      <c r="AD169" s="615"/>
      <c r="AE169" s="614"/>
      <c r="AF169" s="614"/>
      <c r="AG169" s="614"/>
      <c r="AH169" s="614"/>
      <c r="AI169" s="614"/>
      <c r="AJ169" s="616"/>
      <c r="AK169" s="615"/>
      <c r="AL169" s="614"/>
      <c r="AM169" s="614"/>
      <c r="AN169" s="614"/>
      <c r="AO169" s="614"/>
      <c r="AP169" s="614"/>
      <c r="AQ169" s="616"/>
      <c r="AR169" s="615"/>
      <c r="AS169" s="614"/>
      <c r="AT169" s="614"/>
      <c r="AU169" s="614"/>
      <c r="AV169" s="614"/>
      <c r="AW169" s="614"/>
      <c r="AX169" s="616"/>
      <c r="AY169" s="615"/>
      <c r="AZ169" s="614"/>
      <c r="BA169" s="613"/>
      <c r="BB169" s="1733"/>
      <c r="BC169" s="1734"/>
      <c r="BD169" s="1752"/>
      <c r="BE169" s="1753"/>
      <c r="BF169" s="1758"/>
      <c r="BG169" s="1759"/>
      <c r="BH169" s="1759"/>
      <c r="BI169" s="1759"/>
      <c r="BJ169" s="1760"/>
    </row>
    <row r="170" spans="2:62" ht="20.25" customHeight="1">
      <c r="B170" s="1789"/>
      <c r="C170" s="1804"/>
      <c r="D170" s="1805"/>
      <c r="E170" s="629"/>
      <c r="F170" s="628">
        <f>C169</f>
        <v>0</v>
      </c>
      <c r="G170" s="629"/>
      <c r="H170" s="628">
        <f>I169</f>
        <v>0</v>
      </c>
      <c r="I170" s="1806"/>
      <c r="J170" s="1807"/>
      <c r="K170" s="1808"/>
      <c r="L170" s="1809"/>
      <c r="M170" s="1809"/>
      <c r="N170" s="1805"/>
      <c r="O170" s="1738"/>
      <c r="P170" s="1739"/>
      <c r="Q170" s="1739"/>
      <c r="R170" s="1739"/>
      <c r="S170" s="1740"/>
      <c r="T170" s="627" t="s">
        <v>1279</v>
      </c>
      <c r="U170" s="626"/>
      <c r="V170" s="625"/>
      <c r="W170" s="623" t="str">
        <f>IF(W169="","",VLOOKUP(W169,'シフト記号表（従来型・ユニット型共通）'!$C$6:$L$47,10,FALSE))</f>
        <v/>
      </c>
      <c r="X170" s="622" t="str">
        <f>IF(X169="","",VLOOKUP(X169,'シフト記号表（従来型・ユニット型共通）'!$C$6:$L$47,10,FALSE))</f>
        <v/>
      </c>
      <c r="Y170" s="622" t="str">
        <f>IF(Y169="","",VLOOKUP(Y169,'シフト記号表（従来型・ユニット型共通）'!$C$6:$L$47,10,FALSE))</f>
        <v/>
      </c>
      <c r="Z170" s="622" t="str">
        <f>IF(Z169="","",VLOOKUP(Z169,'シフト記号表（従来型・ユニット型共通）'!$C$6:$L$47,10,FALSE))</f>
        <v/>
      </c>
      <c r="AA170" s="622" t="str">
        <f>IF(AA169="","",VLOOKUP(AA169,'シフト記号表（従来型・ユニット型共通）'!$C$6:$L$47,10,FALSE))</f>
        <v/>
      </c>
      <c r="AB170" s="622" t="str">
        <f>IF(AB169="","",VLOOKUP(AB169,'シフト記号表（従来型・ユニット型共通）'!$C$6:$L$47,10,FALSE))</f>
        <v/>
      </c>
      <c r="AC170" s="624" t="str">
        <f>IF(AC169="","",VLOOKUP(AC169,'シフト記号表（従来型・ユニット型共通）'!$C$6:$L$47,10,FALSE))</f>
        <v/>
      </c>
      <c r="AD170" s="623" t="str">
        <f>IF(AD169="","",VLOOKUP(AD169,'シフト記号表（従来型・ユニット型共通）'!$C$6:$L$47,10,FALSE))</f>
        <v/>
      </c>
      <c r="AE170" s="622" t="str">
        <f>IF(AE169="","",VLOOKUP(AE169,'シフト記号表（従来型・ユニット型共通）'!$C$6:$L$47,10,FALSE))</f>
        <v/>
      </c>
      <c r="AF170" s="622" t="str">
        <f>IF(AF169="","",VLOOKUP(AF169,'シフト記号表（従来型・ユニット型共通）'!$C$6:$L$47,10,FALSE))</f>
        <v/>
      </c>
      <c r="AG170" s="622" t="str">
        <f>IF(AG169="","",VLOOKUP(AG169,'シフト記号表（従来型・ユニット型共通）'!$C$6:$L$47,10,FALSE))</f>
        <v/>
      </c>
      <c r="AH170" s="622" t="str">
        <f>IF(AH169="","",VLOOKUP(AH169,'シフト記号表（従来型・ユニット型共通）'!$C$6:$L$47,10,FALSE))</f>
        <v/>
      </c>
      <c r="AI170" s="622" t="str">
        <f>IF(AI169="","",VLOOKUP(AI169,'シフト記号表（従来型・ユニット型共通）'!$C$6:$L$47,10,FALSE))</f>
        <v/>
      </c>
      <c r="AJ170" s="624" t="str">
        <f>IF(AJ169="","",VLOOKUP(AJ169,'シフト記号表（従来型・ユニット型共通）'!$C$6:$L$47,10,FALSE))</f>
        <v/>
      </c>
      <c r="AK170" s="623" t="str">
        <f>IF(AK169="","",VLOOKUP(AK169,'シフト記号表（従来型・ユニット型共通）'!$C$6:$L$47,10,FALSE))</f>
        <v/>
      </c>
      <c r="AL170" s="622" t="str">
        <f>IF(AL169="","",VLOOKUP(AL169,'シフト記号表（従来型・ユニット型共通）'!$C$6:$L$47,10,FALSE))</f>
        <v/>
      </c>
      <c r="AM170" s="622" t="str">
        <f>IF(AM169="","",VLOOKUP(AM169,'シフト記号表（従来型・ユニット型共通）'!$C$6:$L$47,10,FALSE))</f>
        <v/>
      </c>
      <c r="AN170" s="622" t="str">
        <f>IF(AN169="","",VLOOKUP(AN169,'シフト記号表（従来型・ユニット型共通）'!$C$6:$L$47,10,FALSE))</f>
        <v/>
      </c>
      <c r="AO170" s="622" t="str">
        <f>IF(AO169="","",VLOOKUP(AO169,'シフト記号表（従来型・ユニット型共通）'!$C$6:$L$47,10,FALSE))</f>
        <v/>
      </c>
      <c r="AP170" s="622" t="str">
        <f>IF(AP169="","",VLOOKUP(AP169,'シフト記号表（従来型・ユニット型共通）'!$C$6:$L$47,10,FALSE))</f>
        <v/>
      </c>
      <c r="AQ170" s="624" t="str">
        <f>IF(AQ169="","",VLOOKUP(AQ169,'シフト記号表（従来型・ユニット型共通）'!$C$6:$L$47,10,FALSE))</f>
        <v/>
      </c>
      <c r="AR170" s="623" t="str">
        <f>IF(AR169="","",VLOOKUP(AR169,'シフト記号表（従来型・ユニット型共通）'!$C$6:$L$47,10,FALSE))</f>
        <v/>
      </c>
      <c r="AS170" s="622" t="str">
        <f>IF(AS169="","",VLOOKUP(AS169,'シフト記号表（従来型・ユニット型共通）'!$C$6:$L$47,10,FALSE))</f>
        <v/>
      </c>
      <c r="AT170" s="622" t="str">
        <f>IF(AT169="","",VLOOKUP(AT169,'シフト記号表（従来型・ユニット型共通）'!$C$6:$L$47,10,FALSE))</f>
        <v/>
      </c>
      <c r="AU170" s="622" t="str">
        <f>IF(AU169="","",VLOOKUP(AU169,'シフト記号表（従来型・ユニット型共通）'!$C$6:$L$47,10,FALSE))</f>
        <v/>
      </c>
      <c r="AV170" s="622" t="str">
        <f>IF(AV169="","",VLOOKUP(AV169,'シフト記号表（従来型・ユニット型共通）'!$C$6:$L$47,10,FALSE))</f>
        <v/>
      </c>
      <c r="AW170" s="622" t="str">
        <f>IF(AW169="","",VLOOKUP(AW169,'シフト記号表（従来型・ユニット型共通）'!$C$6:$L$47,10,FALSE))</f>
        <v/>
      </c>
      <c r="AX170" s="624" t="str">
        <f>IF(AX169="","",VLOOKUP(AX169,'シフト記号表（従来型・ユニット型共通）'!$C$6:$L$47,10,FALSE))</f>
        <v/>
      </c>
      <c r="AY170" s="623" t="str">
        <f>IF(AY169="","",VLOOKUP(AY169,'シフト記号表（従来型・ユニット型共通）'!$C$6:$L$47,10,FALSE))</f>
        <v/>
      </c>
      <c r="AZ170" s="622" t="str">
        <f>IF(AZ169="","",VLOOKUP(AZ169,'シフト記号表（従来型・ユニット型共通）'!$C$6:$L$47,10,FALSE))</f>
        <v/>
      </c>
      <c r="BA170" s="622" t="str">
        <f>IF(BA169="","",VLOOKUP(BA169,'シフト記号表（従来型・ユニット型共通）'!$C$6:$L$47,10,FALSE))</f>
        <v/>
      </c>
      <c r="BB170" s="1801">
        <f>IF($BE$3="４週",SUM(W170:AX170),IF($BE$3="暦月",SUM(W170:BA170),""))</f>
        <v>0</v>
      </c>
      <c r="BC170" s="1802"/>
      <c r="BD170" s="1803">
        <f>IF($BE$3="４週",BB170/4,IF($BE$3="暦月",(BB170/($BE$8/7)),""))</f>
        <v>0</v>
      </c>
      <c r="BE170" s="1802"/>
      <c r="BF170" s="1798"/>
      <c r="BG170" s="1799"/>
      <c r="BH170" s="1799"/>
      <c r="BI170" s="1799"/>
      <c r="BJ170" s="1800"/>
    </row>
    <row r="171" spans="2:62" ht="20.25" customHeight="1">
      <c r="B171" s="1788">
        <f>B169+1</f>
        <v>78</v>
      </c>
      <c r="C171" s="1792"/>
      <c r="D171" s="1793"/>
      <c r="E171" s="633"/>
      <c r="F171" s="632"/>
      <c r="G171" s="633"/>
      <c r="H171" s="632"/>
      <c r="I171" s="1794"/>
      <c r="J171" s="1795"/>
      <c r="K171" s="1796"/>
      <c r="L171" s="1797"/>
      <c r="M171" s="1797"/>
      <c r="N171" s="1793"/>
      <c r="O171" s="1738"/>
      <c r="P171" s="1739"/>
      <c r="Q171" s="1739"/>
      <c r="R171" s="1739"/>
      <c r="S171" s="1740"/>
      <c r="T171" s="631" t="s">
        <v>1280</v>
      </c>
      <c r="V171" s="630"/>
      <c r="W171" s="615"/>
      <c r="X171" s="614"/>
      <c r="Y171" s="614"/>
      <c r="Z171" s="614"/>
      <c r="AA171" s="614"/>
      <c r="AB171" s="614"/>
      <c r="AC171" s="616"/>
      <c r="AD171" s="615"/>
      <c r="AE171" s="614"/>
      <c r="AF171" s="614"/>
      <c r="AG171" s="614"/>
      <c r="AH171" s="614"/>
      <c r="AI171" s="614"/>
      <c r="AJ171" s="616"/>
      <c r="AK171" s="615"/>
      <c r="AL171" s="614"/>
      <c r="AM171" s="614"/>
      <c r="AN171" s="614"/>
      <c r="AO171" s="614"/>
      <c r="AP171" s="614"/>
      <c r="AQ171" s="616"/>
      <c r="AR171" s="615"/>
      <c r="AS171" s="614"/>
      <c r="AT171" s="614"/>
      <c r="AU171" s="614"/>
      <c r="AV171" s="614"/>
      <c r="AW171" s="614"/>
      <c r="AX171" s="616"/>
      <c r="AY171" s="615"/>
      <c r="AZ171" s="614"/>
      <c r="BA171" s="613"/>
      <c r="BB171" s="1733"/>
      <c r="BC171" s="1734"/>
      <c r="BD171" s="1752"/>
      <c r="BE171" s="1753"/>
      <c r="BF171" s="1758"/>
      <c r="BG171" s="1759"/>
      <c r="BH171" s="1759"/>
      <c r="BI171" s="1759"/>
      <c r="BJ171" s="1760"/>
    </row>
    <row r="172" spans="2:62" ht="20.25" customHeight="1">
      <c r="B172" s="1789"/>
      <c r="C172" s="1804"/>
      <c r="D172" s="1805"/>
      <c r="E172" s="629"/>
      <c r="F172" s="628">
        <f>C171</f>
        <v>0</v>
      </c>
      <c r="G172" s="629"/>
      <c r="H172" s="628">
        <f>I171</f>
        <v>0</v>
      </c>
      <c r="I172" s="1806"/>
      <c r="J172" s="1807"/>
      <c r="K172" s="1808"/>
      <c r="L172" s="1809"/>
      <c r="M172" s="1809"/>
      <c r="N172" s="1805"/>
      <c r="O172" s="1738"/>
      <c r="P172" s="1739"/>
      <c r="Q172" s="1739"/>
      <c r="R172" s="1739"/>
      <c r="S172" s="1740"/>
      <c r="T172" s="627" t="s">
        <v>1279</v>
      </c>
      <c r="U172" s="626"/>
      <c r="V172" s="625"/>
      <c r="W172" s="623" t="str">
        <f>IF(W171="","",VLOOKUP(W171,'シフト記号表（従来型・ユニット型共通）'!$C$6:$L$47,10,FALSE))</f>
        <v/>
      </c>
      <c r="X172" s="622" t="str">
        <f>IF(X171="","",VLOOKUP(X171,'シフト記号表（従来型・ユニット型共通）'!$C$6:$L$47,10,FALSE))</f>
        <v/>
      </c>
      <c r="Y172" s="622" t="str">
        <f>IF(Y171="","",VLOOKUP(Y171,'シフト記号表（従来型・ユニット型共通）'!$C$6:$L$47,10,FALSE))</f>
        <v/>
      </c>
      <c r="Z172" s="622" t="str">
        <f>IF(Z171="","",VLOOKUP(Z171,'シフト記号表（従来型・ユニット型共通）'!$C$6:$L$47,10,FALSE))</f>
        <v/>
      </c>
      <c r="AA172" s="622" t="str">
        <f>IF(AA171="","",VLOOKUP(AA171,'シフト記号表（従来型・ユニット型共通）'!$C$6:$L$47,10,FALSE))</f>
        <v/>
      </c>
      <c r="AB172" s="622" t="str">
        <f>IF(AB171="","",VLOOKUP(AB171,'シフト記号表（従来型・ユニット型共通）'!$C$6:$L$47,10,FALSE))</f>
        <v/>
      </c>
      <c r="AC172" s="624" t="str">
        <f>IF(AC171="","",VLOOKUP(AC171,'シフト記号表（従来型・ユニット型共通）'!$C$6:$L$47,10,FALSE))</f>
        <v/>
      </c>
      <c r="AD172" s="623" t="str">
        <f>IF(AD171="","",VLOOKUP(AD171,'シフト記号表（従来型・ユニット型共通）'!$C$6:$L$47,10,FALSE))</f>
        <v/>
      </c>
      <c r="AE172" s="622" t="str">
        <f>IF(AE171="","",VLOOKUP(AE171,'シフト記号表（従来型・ユニット型共通）'!$C$6:$L$47,10,FALSE))</f>
        <v/>
      </c>
      <c r="AF172" s="622" t="str">
        <f>IF(AF171="","",VLOOKUP(AF171,'シフト記号表（従来型・ユニット型共通）'!$C$6:$L$47,10,FALSE))</f>
        <v/>
      </c>
      <c r="AG172" s="622" t="str">
        <f>IF(AG171="","",VLOOKUP(AG171,'シフト記号表（従来型・ユニット型共通）'!$C$6:$L$47,10,FALSE))</f>
        <v/>
      </c>
      <c r="AH172" s="622" t="str">
        <f>IF(AH171="","",VLOOKUP(AH171,'シフト記号表（従来型・ユニット型共通）'!$C$6:$L$47,10,FALSE))</f>
        <v/>
      </c>
      <c r="AI172" s="622" t="str">
        <f>IF(AI171="","",VLOOKUP(AI171,'シフト記号表（従来型・ユニット型共通）'!$C$6:$L$47,10,FALSE))</f>
        <v/>
      </c>
      <c r="AJ172" s="624" t="str">
        <f>IF(AJ171="","",VLOOKUP(AJ171,'シフト記号表（従来型・ユニット型共通）'!$C$6:$L$47,10,FALSE))</f>
        <v/>
      </c>
      <c r="AK172" s="623" t="str">
        <f>IF(AK171="","",VLOOKUP(AK171,'シフト記号表（従来型・ユニット型共通）'!$C$6:$L$47,10,FALSE))</f>
        <v/>
      </c>
      <c r="AL172" s="622" t="str">
        <f>IF(AL171="","",VLOOKUP(AL171,'シフト記号表（従来型・ユニット型共通）'!$C$6:$L$47,10,FALSE))</f>
        <v/>
      </c>
      <c r="AM172" s="622" t="str">
        <f>IF(AM171="","",VLOOKUP(AM171,'シフト記号表（従来型・ユニット型共通）'!$C$6:$L$47,10,FALSE))</f>
        <v/>
      </c>
      <c r="AN172" s="622" t="str">
        <f>IF(AN171="","",VLOOKUP(AN171,'シフト記号表（従来型・ユニット型共通）'!$C$6:$L$47,10,FALSE))</f>
        <v/>
      </c>
      <c r="AO172" s="622" t="str">
        <f>IF(AO171="","",VLOOKUP(AO171,'シフト記号表（従来型・ユニット型共通）'!$C$6:$L$47,10,FALSE))</f>
        <v/>
      </c>
      <c r="AP172" s="622" t="str">
        <f>IF(AP171="","",VLOOKUP(AP171,'シフト記号表（従来型・ユニット型共通）'!$C$6:$L$47,10,FALSE))</f>
        <v/>
      </c>
      <c r="AQ172" s="624" t="str">
        <f>IF(AQ171="","",VLOOKUP(AQ171,'シフト記号表（従来型・ユニット型共通）'!$C$6:$L$47,10,FALSE))</f>
        <v/>
      </c>
      <c r="AR172" s="623" t="str">
        <f>IF(AR171="","",VLOOKUP(AR171,'シフト記号表（従来型・ユニット型共通）'!$C$6:$L$47,10,FALSE))</f>
        <v/>
      </c>
      <c r="AS172" s="622" t="str">
        <f>IF(AS171="","",VLOOKUP(AS171,'シフト記号表（従来型・ユニット型共通）'!$C$6:$L$47,10,FALSE))</f>
        <v/>
      </c>
      <c r="AT172" s="622" t="str">
        <f>IF(AT171="","",VLOOKUP(AT171,'シフト記号表（従来型・ユニット型共通）'!$C$6:$L$47,10,FALSE))</f>
        <v/>
      </c>
      <c r="AU172" s="622" t="str">
        <f>IF(AU171="","",VLOOKUP(AU171,'シフト記号表（従来型・ユニット型共通）'!$C$6:$L$47,10,FALSE))</f>
        <v/>
      </c>
      <c r="AV172" s="622" t="str">
        <f>IF(AV171="","",VLOOKUP(AV171,'シフト記号表（従来型・ユニット型共通）'!$C$6:$L$47,10,FALSE))</f>
        <v/>
      </c>
      <c r="AW172" s="622" t="str">
        <f>IF(AW171="","",VLOOKUP(AW171,'シフト記号表（従来型・ユニット型共通）'!$C$6:$L$47,10,FALSE))</f>
        <v/>
      </c>
      <c r="AX172" s="624" t="str">
        <f>IF(AX171="","",VLOOKUP(AX171,'シフト記号表（従来型・ユニット型共通）'!$C$6:$L$47,10,FALSE))</f>
        <v/>
      </c>
      <c r="AY172" s="623" t="str">
        <f>IF(AY171="","",VLOOKUP(AY171,'シフト記号表（従来型・ユニット型共通）'!$C$6:$L$47,10,FALSE))</f>
        <v/>
      </c>
      <c r="AZ172" s="622" t="str">
        <f>IF(AZ171="","",VLOOKUP(AZ171,'シフト記号表（従来型・ユニット型共通）'!$C$6:$L$47,10,FALSE))</f>
        <v/>
      </c>
      <c r="BA172" s="622" t="str">
        <f>IF(BA171="","",VLOOKUP(BA171,'シフト記号表（従来型・ユニット型共通）'!$C$6:$L$47,10,FALSE))</f>
        <v/>
      </c>
      <c r="BB172" s="1801">
        <f>IF($BE$3="４週",SUM(W172:AX172),IF($BE$3="暦月",SUM(W172:BA172),""))</f>
        <v>0</v>
      </c>
      <c r="BC172" s="1802"/>
      <c r="BD172" s="1803">
        <f>IF($BE$3="４週",BB172/4,IF($BE$3="暦月",(BB172/($BE$8/7)),""))</f>
        <v>0</v>
      </c>
      <c r="BE172" s="1802"/>
      <c r="BF172" s="1798"/>
      <c r="BG172" s="1799"/>
      <c r="BH172" s="1799"/>
      <c r="BI172" s="1799"/>
      <c r="BJ172" s="1800"/>
    </row>
    <row r="173" spans="2:62" ht="20.25" customHeight="1">
      <c r="B173" s="1788">
        <f>B171+1</f>
        <v>79</v>
      </c>
      <c r="C173" s="1792"/>
      <c r="D173" s="1793"/>
      <c r="E173" s="633"/>
      <c r="F173" s="632"/>
      <c r="G173" s="633"/>
      <c r="H173" s="632"/>
      <c r="I173" s="1794"/>
      <c r="J173" s="1795"/>
      <c r="K173" s="1796"/>
      <c r="L173" s="1797"/>
      <c r="M173" s="1797"/>
      <c r="N173" s="1793"/>
      <c r="O173" s="1738"/>
      <c r="P173" s="1739"/>
      <c r="Q173" s="1739"/>
      <c r="R173" s="1739"/>
      <c r="S173" s="1740"/>
      <c r="T173" s="631" t="s">
        <v>1280</v>
      </c>
      <c r="V173" s="630"/>
      <c r="W173" s="615"/>
      <c r="X173" s="614"/>
      <c r="Y173" s="614"/>
      <c r="Z173" s="614"/>
      <c r="AA173" s="614"/>
      <c r="AB173" s="614"/>
      <c r="AC173" s="616"/>
      <c r="AD173" s="615"/>
      <c r="AE173" s="614"/>
      <c r="AF173" s="614"/>
      <c r="AG173" s="614"/>
      <c r="AH173" s="614"/>
      <c r="AI173" s="614"/>
      <c r="AJ173" s="616"/>
      <c r="AK173" s="615"/>
      <c r="AL173" s="614"/>
      <c r="AM173" s="614"/>
      <c r="AN173" s="614"/>
      <c r="AO173" s="614"/>
      <c r="AP173" s="614"/>
      <c r="AQ173" s="616"/>
      <c r="AR173" s="615"/>
      <c r="AS173" s="614"/>
      <c r="AT173" s="614"/>
      <c r="AU173" s="614"/>
      <c r="AV173" s="614"/>
      <c r="AW173" s="614"/>
      <c r="AX173" s="616"/>
      <c r="AY173" s="615"/>
      <c r="AZ173" s="614"/>
      <c r="BA173" s="613"/>
      <c r="BB173" s="1733"/>
      <c r="BC173" s="1734"/>
      <c r="BD173" s="1752"/>
      <c r="BE173" s="1753"/>
      <c r="BF173" s="1758"/>
      <c r="BG173" s="1759"/>
      <c r="BH173" s="1759"/>
      <c r="BI173" s="1759"/>
      <c r="BJ173" s="1760"/>
    </row>
    <row r="174" spans="2:62" ht="20.25" customHeight="1">
      <c r="B174" s="1789"/>
      <c r="C174" s="1804"/>
      <c r="D174" s="1805"/>
      <c r="E174" s="629"/>
      <c r="F174" s="628">
        <f>C173</f>
        <v>0</v>
      </c>
      <c r="G174" s="629"/>
      <c r="H174" s="628">
        <f>I173</f>
        <v>0</v>
      </c>
      <c r="I174" s="1806"/>
      <c r="J174" s="1807"/>
      <c r="K174" s="1808"/>
      <c r="L174" s="1809"/>
      <c r="M174" s="1809"/>
      <c r="N174" s="1805"/>
      <c r="O174" s="1738"/>
      <c r="P174" s="1739"/>
      <c r="Q174" s="1739"/>
      <c r="R174" s="1739"/>
      <c r="S174" s="1740"/>
      <c r="T174" s="627" t="s">
        <v>1279</v>
      </c>
      <c r="U174" s="626"/>
      <c r="V174" s="625"/>
      <c r="W174" s="623" t="str">
        <f>IF(W173="","",VLOOKUP(W173,'シフト記号表（従来型・ユニット型共通）'!$C$6:$L$47,10,FALSE))</f>
        <v/>
      </c>
      <c r="X174" s="622" t="str">
        <f>IF(X173="","",VLOOKUP(X173,'シフト記号表（従来型・ユニット型共通）'!$C$6:$L$47,10,FALSE))</f>
        <v/>
      </c>
      <c r="Y174" s="622" t="str">
        <f>IF(Y173="","",VLOOKUP(Y173,'シフト記号表（従来型・ユニット型共通）'!$C$6:$L$47,10,FALSE))</f>
        <v/>
      </c>
      <c r="Z174" s="622" t="str">
        <f>IF(Z173="","",VLOOKUP(Z173,'シフト記号表（従来型・ユニット型共通）'!$C$6:$L$47,10,FALSE))</f>
        <v/>
      </c>
      <c r="AA174" s="622" t="str">
        <f>IF(AA173="","",VLOOKUP(AA173,'シフト記号表（従来型・ユニット型共通）'!$C$6:$L$47,10,FALSE))</f>
        <v/>
      </c>
      <c r="AB174" s="622" t="str">
        <f>IF(AB173="","",VLOOKUP(AB173,'シフト記号表（従来型・ユニット型共通）'!$C$6:$L$47,10,FALSE))</f>
        <v/>
      </c>
      <c r="AC174" s="624" t="str">
        <f>IF(AC173="","",VLOOKUP(AC173,'シフト記号表（従来型・ユニット型共通）'!$C$6:$L$47,10,FALSE))</f>
        <v/>
      </c>
      <c r="AD174" s="623" t="str">
        <f>IF(AD173="","",VLOOKUP(AD173,'シフト記号表（従来型・ユニット型共通）'!$C$6:$L$47,10,FALSE))</f>
        <v/>
      </c>
      <c r="AE174" s="622" t="str">
        <f>IF(AE173="","",VLOOKUP(AE173,'シフト記号表（従来型・ユニット型共通）'!$C$6:$L$47,10,FALSE))</f>
        <v/>
      </c>
      <c r="AF174" s="622" t="str">
        <f>IF(AF173="","",VLOOKUP(AF173,'シフト記号表（従来型・ユニット型共通）'!$C$6:$L$47,10,FALSE))</f>
        <v/>
      </c>
      <c r="AG174" s="622" t="str">
        <f>IF(AG173="","",VLOOKUP(AG173,'シフト記号表（従来型・ユニット型共通）'!$C$6:$L$47,10,FALSE))</f>
        <v/>
      </c>
      <c r="AH174" s="622" t="str">
        <f>IF(AH173="","",VLOOKUP(AH173,'シフト記号表（従来型・ユニット型共通）'!$C$6:$L$47,10,FALSE))</f>
        <v/>
      </c>
      <c r="AI174" s="622" t="str">
        <f>IF(AI173="","",VLOOKUP(AI173,'シフト記号表（従来型・ユニット型共通）'!$C$6:$L$47,10,FALSE))</f>
        <v/>
      </c>
      <c r="AJ174" s="624" t="str">
        <f>IF(AJ173="","",VLOOKUP(AJ173,'シフト記号表（従来型・ユニット型共通）'!$C$6:$L$47,10,FALSE))</f>
        <v/>
      </c>
      <c r="AK174" s="623" t="str">
        <f>IF(AK173="","",VLOOKUP(AK173,'シフト記号表（従来型・ユニット型共通）'!$C$6:$L$47,10,FALSE))</f>
        <v/>
      </c>
      <c r="AL174" s="622" t="str">
        <f>IF(AL173="","",VLOOKUP(AL173,'シフト記号表（従来型・ユニット型共通）'!$C$6:$L$47,10,FALSE))</f>
        <v/>
      </c>
      <c r="AM174" s="622" t="str">
        <f>IF(AM173="","",VLOOKUP(AM173,'シフト記号表（従来型・ユニット型共通）'!$C$6:$L$47,10,FALSE))</f>
        <v/>
      </c>
      <c r="AN174" s="622" t="str">
        <f>IF(AN173="","",VLOOKUP(AN173,'シフト記号表（従来型・ユニット型共通）'!$C$6:$L$47,10,FALSE))</f>
        <v/>
      </c>
      <c r="AO174" s="622" t="str">
        <f>IF(AO173="","",VLOOKUP(AO173,'シフト記号表（従来型・ユニット型共通）'!$C$6:$L$47,10,FALSE))</f>
        <v/>
      </c>
      <c r="AP174" s="622" t="str">
        <f>IF(AP173="","",VLOOKUP(AP173,'シフト記号表（従来型・ユニット型共通）'!$C$6:$L$47,10,FALSE))</f>
        <v/>
      </c>
      <c r="AQ174" s="624" t="str">
        <f>IF(AQ173="","",VLOOKUP(AQ173,'シフト記号表（従来型・ユニット型共通）'!$C$6:$L$47,10,FALSE))</f>
        <v/>
      </c>
      <c r="AR174" s="623" t="str">
        <f>IF(AR173="","",VLOOKUP(AR173,'シフト記号表（従来型・ユニット型共通）'!$C$6:$L$47,10,FALSE))</f>
        <v/>
      </c>
      <c r="AS174" s="622" t="str">
        <f>IF(AS173="","",VLOOKUP(AS173,'シフト記号表（従来型・ユニット型共通）'!$C$6:$L$47,10,FALSE))</f>
        <v/>
      </c>
      <c r="AT174" s="622" t="str">
        <f>IF(AT173="","",VLOOKUP(AT173,'シフト記号表（従来型・ユニット型共通）'!$C$6:$L$47,10,FALSE))</f>
        <v/>
      </c>
      <c r="AU174" s="622" t="str">
        <f>IF(AU173="","",VLOOKUP(AU173,'シフト記号表（従来型・ユニット型共通）'!$C$6:$L$47,10,FALSE))</f>
        <v/>
      </c>
      <c r="AV174" s="622" t="str">
        <f>IF(AV173="","",VLOOKUP(AV173,'シフト記号表（従来型・ユニット型共通）'!$C$6:$L$47,10,FALSE))</f>
        <v/>
      </c>
      <c r="AW174" s="622" t="str">
        <f>IF(AW173="","",VLOOKUP(AW173,'シフト記号表（従来型・ユニット型共通）'!$C$6:$L$47,10,FALSE))</f>
        <v/>
      </c>
      <c r="AX174" s="624" t="str">
        <f>IF(AX173="","",VLOOKUP(AX173,'シフト記号表（従来型・ユニット型共通）'!$C$6:$L$47,10,FALSE))</f>
        <v/>
      </c>
      <c r="AY174" s="623" t="str">
        <f>IF(AY173="","",VLOOKUP(AY173,'シフト記号表（従来型・ユニット型共通）'!$C$6:$L$47,10,FALSE))</f>
        <v/>
      </c>
      <c r="AZ174" s="622" t="str">
        <f>IF(AZ173="","",VLOOKUP(AZ173,'シフト記号表（従来型・ユニット型共通）'!$C$6:$L$47,10,FALSE))</f>
        <v/>
      </c>
      <c r="BA174" s="622" t="str">
        <f>IF(BA173="","",VLOOKUP(BA173,'シフト記号表（従来型・ユニット型共通）'!$C$6:$L$47,10,FALSE))</f>
        <v/>
      </c>
      <c r="BB174" s="1801">
        <f>IF($BE$3="４週",SUM(W174:AX174),IF($BE$3="暦月",SUM(W174:BA174),""))</f>
        <v>0</v>
      </c>
      <c r="BC174" s="1802"/>
      <c r="BD174" s="1803">
        <f>IF($BE$3="４週",BB174/4,IF($BE$3="暦月",(BB174/($BE$8/7)),""))</f>
        <v>0</v>
      </c>
      <c r="BE174" s="1802"/>
      <c r="BF174" s="1798"/>
      <c r="BG174" s="1799"/>
      <c r="BH174" s="1799"/>
      <c r="BI174" s="1799"/>
      <c r="BJ174" s="1800"/>
    </row>
    <row r="175" spans="2:62" ht="20.25" customHeight="1">
      <c r="B175" s="1788">
        <f>B173+1</f>
        <v>80</v>
      </c>
      <c r="C175" s="1792"/>
      <c r="D175" s="1793"/>
      <c r="E175" s="633"/>
      <c r="F175" s="632"/>
      <c r="G175" s="633"/>
      <c r="H175" s="632"/>
      <c r="I175" s="1794"/>
      <c r="J175" s="1795"/>
      <c r="K175" s="1796"/>
      <c r="L175" s="1797"/>
      <c r="M175" s="1797"/>
      <c r="N175" s="1793"/>
      <c r="O175" s="1738"/>
      <c r="P175" s="1739"/>
      <c r="Q175" s="1739"/>
      <c r="R175" s="1739"/>
      <c r="S175" s="1740"/>
      <c r="T175" s="631" t="s">
        <v>1280</v>
      </c>
      <c r="V175" s="630"/>
      <c r="W175" s="615"/>
      <c r="X175" s="614"/>
      <c r="Y175" s="614"/>
      <c r="Z175" s="614"/>
      <c r="AA175" s="614"/>
      <c r="AB175" s="614"/>
      <c r="AC175" s="616"/>
      <c r="AD175" s="615"/>
      <c r="AE175" s="614"/>
      <c r="AF175" s="614"/>
      <c r="AG175" s="614"/>
      <c r="AH175" s="614"/>
      <c r="AI175" s="614"/>
      <c r="AJ175" s="616"/>
      <c r="AK175" s="615"/>
      <c r="AL175" s="614"/>
      <c r="AM175" s="614"/>
      <c r="AN175" s="614"/>
      <c r="AO175" s="614"/>
      <c r="AP175" s="614"/>
      <c r="AQ175" s="616"/>
      <c r="AR175" s="615"/>
      <c r="AS175" s="614"/>
      <c r="AT175" s="614"/>
      <c r="AU175" s="614"/>
      <c r="AV175" s="614"/>
      <c r="AW175" s="614"/>
      <c r="AX175" s="616"/>
      <c r="AY175" s="615"/>
      <c r="AZ175" s="614"/>
      <c r="BA175" s="613"/>
      <c r="BB175" s="1733"/>
      <c r="BC175" s="1734"/>
      <c r="BD175" s="1752"/>
      <c r="BE175" s="1753"/>
      <c r="BF175" s="1758"/>
      <c r="BG175" s="1759"/>
      <c r="BH175" s="1759"/>
      <c r="BI175" s="1759"/>
      <c r="BJ175" s="1760"/>
    </row>
    <row r="176" spans="2:62" ht="20.25" customHeight="1">
      <c r="B176" s="1789"/>
      <c r="C176" s="1804"/>
      <c r="D176" s="1805"/>
      <c r="E176" s="629"/>
      <c r="F176" s="628">
        <f>C175</f>
        <v>0</v>
      </c>
      <c r="G176" s="629"/>
      <c r="H176" s="628">
        <f>I175</f>
        <v>0</v>
      </c>
      <c r="I176" s="1806"/>
      <c r="J176" s="1807"/>
      <c r="K176" s="1808"/>
      <c r="L176" s="1809"/>
      <c r="M176" s="1809"/>
      <c r="N176" s="1805"/>
      <c r="O176" s="1738"/>
      <c r="P176" s="1739"/>
      <c r="Q176" s="1739"/>
      <c r="R176" s="1739"/>
      <c r="S176" s="1740"/>
      <c r="T176" s="627" t="s">
        <v>1279</v>
      </c>
      <c r="U176" s="626"/>
      <c r="V176" s="625"/>
      <c r="W176" s="623" t="str">
        <f>IF(W175="","",VLOOKUP(W175,'シフト記号表（従来型・ユニット型共通）'!$C$6:$L$47,10,FALSE))</f>
        <v/>
      </c>
      <c r="X176" s="622" t="str">
        <f>IF(X175="","",VLOOKUP(X175,'シフト記号表（従来型・ユニット型共通）'!$C$6:$L$47,10,FALSE))</f>
        <v/>
      </c>
      <c r="Y176" s="622" t="str">
        <f>IF(Y175="","",VLOOKUP(Y175,'シフト記号表（従来型・ユニット型共通）'!$C$6:$L$47,10,FALSE))</f>
        <v/>
      </c>
      <c r="Z176" s="622" t="str">
        <f>IF(Z175="","",VLOOKUP(Z175,'シフト記号表（従来型・ユニット型共通）'!$C$6:$L$47,10,FALSE))</f>
        <v/>
      </c>
      <c r="AA176" s="622" t="str">
        <f>IF(AA175="","",VLOOKUP(AA175,'シフト記号表（従来型・ユニット型共通）'!$C$6:$L$47,10,FALSE))</f>
        <v/>
      </c>
      <c r="AB176" s="622" t="str">
        <f>IF(AB175="","",VLOOKUP(AB175,'シフト記号表（従来型・ユニット型共通）'!$C$6:$L$47,10,FALSE))</f>
        <v/>
      </c>
      <c r="AC176" s="624" t="str">
        <f>IF(AC175="","",VLOOKUP(AC175,'シフト記号表（従来型・ユニット型共通）'!$C$6:$L$47,10,FALSE))</f>
        <v/>
      </c>
      <c r="AD176" s="623" t="str">
        <f>IF(AD175="","",VLOOKUP(AD175,'シフト記号表（従来型・ユニット型共通）'!$C$6:$L$47,10,FALSE))</f>
        <v/>
      </c>
      <c r="AE176" s="622" t="str">
        <f>IF(AE175="","",VLOOKUP(AE175,'シフト記号表（従来型・ユニット型共通）'!$C$6:$L$47,10,FALSE))</f>
        <v/>
      </c>
      <c r="AF176" s="622" t="str">
        <f>IF(AF175="","",VLOOKUP(AF175,'シフト記号表（従来型・ユニット型共通）'!$C$6:$L$47,10,FALSE))</f>
        <v/>
      </c>
      <c r="AG176" s="622" t="str">
        <f>IF(AG175="","",VLOOKUP(AG175,'シフト記号表（従来型・ユニット型共通）'!$C$6:$L$47,10,FALSE))</f>
        <v/>
      </c>
      <c r="AH176" s="622" t="str">
        <f>IF(AH175="","",VLOOKUP(AH175,'シフト記号表（従来型・ユニット型共通）'!$C$6:$L$47,10,FALSE))</f>
        <v/>
      </c>
      <c r="AI176" s="622" t="str">
        <f>IF(AI175="","",VLOOKUP(AI175,'シフト記号表（従来型・ユニット型共通）'!$C$6:$L$47,10,FALSE))</f>
        <v/>
      </c>
      <c r="AJ176" s="624" t="str">
        <f>IF(AJ175="","",VLOOKUP(AJ175,'シフト記号表（従来型・ユニット型共通）'!$C$6:$L$47,10,FALSE))</f>
        <v/>
      </c>
      <c r="AK176" s="623" t="str">
        <f>IF(AK175="","",VLOOKUP(AK175,'シフト記号表（従来型・ユニット型共通）'!$C$6:$L$47,10,FALSE))</f>
        <v/>
      </c>
      <c r="AL176" s="622" t="str">
        <f>IF(AL175="","",VLOOKUP(AL175,'シフト記号表（従来型・ユニット型共通）'!$C$6:$L$47,10,FALSE))</f>
        <v/>
      </c>
      <c r="AM176" s="622" t="str">
        <f>IF(AM175="","",VLOOKUP(AM175,'シフト記号表（従来型・ユニット型共通）'!$C$6:$L$47,10,FALSE))</f>
        <v/>
      </c>
      <c r="AN176" s="622" t="str">
        <f>IF(AN175="","",VLOOKUP(AN175,'シフト記号表（従来型・ユニット型共通）'!$C$6:$L$47,10,FALSE))</f>
        <v/>
      </c>
      <c r="AO176" s="622" t="str">
        <f>IF(AO175="","",VLOOKUP(AO175,'シフト記号表（従来型・ユニット型共通）'!$C$6:$L$47,10,FALSE))</f>
        <v/>
      </c>
      <c r="AP176" s="622" t="str">
        <f>IF(AP175="","",VLOOKUP(AP175,'シフト記号表（従来型・ユニット型共通）'!$C$6:$L$47,10,FALSE))</f>
        <v/>
      </c>
      <c r="AQ176" s="624" t="str">
        <f>IF(AQ175="","",VLOOKUP(AQ175,'シフト記号表（従来型・ユニット型共通）'!$C$6:$L$47,10,FALSE))</f>
        <v/>
      </c>
      <c r="AR176" s="623" t="str">
        <f>IF(AR175="","",VLOOKUP(AR175,'シフト記号表（従来型・ユニット型共通）'!$C$6:$L$47,10,FALSE))</f>
        <v/>
      </c>
      <c r="AS176" s="622" t="str">
        <f>IF(AS175="","",VLOOKUP(AS175,'シフト記号表（従来型・ユニット型共通）'!$C$6:$L$47,10,FALSE))</f>
        <v/>
      </c>
      <c r="AT176" s="622" t="str">
        <f>IF(AT175="","",VLOOKUP(AT175,'シフト記号表（従来型・ユニット型共通）'!$C$6:$L$47,10,FALSE))</f>
        <v/>
      </c>
      <c r="AU176" s="622" t="str">
        <f>IF(AU175="","",VLOOKUP(AU175,'シフト記号表（従来型・ユニット型共通）'!$C$6:$L$47,10,FALSE))</f>
        <v/>
      </c>
      <c r="AV176" s="622" t="str">
        <f>IF(AV175="","",VLOOKUP(AV175,'シフト記号表（従来型・ユニット型共通）'!$C$6:$L$47,10,FALSE))</f>
        <v/>
      </c>
      <c r="AW176" s="622" t="str">
        <f>IF(AW175="","",VLOOKUP(AW175,'シフト記号表（従来型・ユニット型共通）'!$C$6:$L$47,10,FALSE))</f>
        <v/>
      </c>
      <c r="AX176" s="624" t="str">
        <f>IF(AX175="","",VLOOKUP(AX175,'シフト記号表（従来型・ユニット型共通）'!$C$6:$L$47,10,FALSE))</f>
        <v/>
      </c>
      <c r="AY176" s="623" t="str">
        <f>IF(AY175="","",VLOOKUP(AY175,'シフト記号表（従来型・ユニット型共通）'!$C$6:$L$47,10,FALSE))</f>
        <v/>
      </c>
      <c r="AZ176" s="622" t="str">
        <f>IF(AZ175="","",VLOOKUP(AZ175,'シフト記号表（従来型・ユニット型共通）'!$C$6:$L$47,10,FALSE))</f>
        <v/>
      </c>
      <c r="BA176" s="622" t="str">
        <f>IF(BA175="","",VLOOKUP(BA175,'シフト記号表（従来型・ユニット型共通）'!$C$6:$L$47,10,FALSE))</f>
        <v/>
      </c>
      <c r="BB176" s="1801">
        <f>IF($BE$3="４週",SUM(W176:AX176),IF($BE$3="暦月",SUM(W176:BA176),""))</f>
        <v>0</v>
      </c>
      <c r="BC176" s="1802"/>
      <c r="BD176" s="1803">
        <f>IF($BE$3="４週",BB176/4,IF($BE$3="暦月",(BB176/($BE$8/7)),""))</f>
        <v>0</v>
      </c>
      <c r="BE176" s="1802"/>
      <c r="BF176" s="1798"/>
      <c r="BG176" s="1799"/>
      <c r="BH176" s="1799"/>
      <c r="BI176" s="1799"/>
      <c r="BJ176" s="1800"/>
    </row>
    <row r="177" spans="2:62" ht="20.25" customHeight="1">
      <c r="B177" s="1788">
        <f>B175+1</f>
        <v>81</v>
      </c>
      <c r="C177" s="1792"/>
      <c r="D177" s="1793"/>
      <c r="E177" s="633"/>
      <c r="F177" s="632"/>
      <c r="G177" s="633"/>
      <c r="H177" s="632"/>
      <c r="I177" s="1794"/>
      <c r="J177" s="1795"/>
      <c r="K177" s="1796"/>
      <c r="L177" s="1797"/>
      <c r="M177" s="1797"/>
      <c r="N177" s="1793"/>
      <c r="O177" s="1738"/>
      <c r="P177" s="1739"/>
      <c r="Q177" s="1739"/>
      <c r="R177" s="1739"/>
      <c r="S177" s="1740"/>
      <c r="T177" s="631" t="s">
        <v>1280</v>
      </c>
      <c r="V177" s="630"/>
      <c r="W177" s="615"/>
      <c r="X177" s="614"/>
      <c r="Y177" s="614"/>
      <c r="Z177" s="614"/>
      <c r="AA177" s="614"/>
      <c r="AB177" s="614"/>
      <c r="AC177" s="616"/>
      <c r="AD177" s="615"/>
      <c r="AE177" s="614"/>
      <c r="AF177" s="614"/>
      <c r="AG177" s="614"/>
      <c r="AH177" s="614"/>
      <c r="AI177" s="614"/>
      <c r="AJ177" s="616"/>
      <c r="AK177" s="615"/>
      <c r="AL177" s="614"/>
      <c r="AM177" s="614"/>
      <c r="AN177" s="614"/>
      <c r="AO177" s="614"/>
      <c r="AP177" s="614"/>
      <c r="AQ177" s="616"/>
      <c r="AR177" s="615"/>
      <c r="AS177" s="614"/>
      <c r="AT177" s="614"/>
      <c r="AU177" s="614"/>
      <c r="AV177" s="614"/>
      <c r="AW177" s="614"/>
      <c r="AX177" s="616"/>
      <c r="AY177" s="615"/>
      <c r="AZ177" s="614"/>
      <c r="BA177" s="613"/>
      <c r="BB177" s="1733"/>
      <c r="BC177" s="1734"/>
      <c r="BD177" s="1752"/>
      <c r="BE177" s="1753"/>
      <c r="BF177" s="1758"/>
      <c r="BG177" s="1759"/>
      <c r="BH177" s="1759"/>
      <c r="BI177" s="1759"/>
      <c r="BJ177" s="1760"/>
    </row>
    <row r="178" spans="2:62" ht="20.25" customHeight="1">
      <c r="B178" s="1789"/>
      <c r="C178" s="1804"/>
      <c r="D178" s="1805"/>
      <c r="E178" s="629"/>
      <c r="F178" s="628">
        <f>C177</f>
        <v>0</v>
      </c>
      <c r="G178" s="629"/>
      <c r="H178" s="628">
        <f>I177</f>
        <v>0</v>
      </c>
      <c r="I178" s="1806"/>
      <c r="J178" s="1807"/>
      <c r="K178" s="1808"/>
      <c r="L178" s="1809"/>
      <c r="M178" s="1809"/>
      <c r="N178" s="1805"/>
      <c r="O178" s="1738"/>
      <c r="P178" s="1739"/>
      <c r="Q178" s="1739"/>
      <c r="R178" s="1739"/>
      <c r="S178" s="1740"/>
      <c r="T178" s="627" t="s">
        <v>1279</v>
      </c>
      <c r="U178" s="626"/>
      <c r="V178" s="625"/>
      <c r="W178" s="623" t="str">
        <f>IF(W177="","",VLOOKUP(W177,'シフト記号表（従来型・ユニット型共通）'!$C$6:$L$47,10,FALSE))</f>
        <v/>
      </c>
      <c r="X178" s="622" t="str">
        <f>IF(X177="","",VLOOKUP(X177,'シフト記号表（従来型・ユニット型共通）'!$C$6:$L$47,10,FALSE))</f>
        <v/>
      </c>
      <c r="Y178" s="622" t="str">
        <f>IF(Y177="","",VLOOKUP(Y177,'シフト記号表（従来型・ユニット型共通）'!$C$6:$L$47,10,FALSE))</f>
        <v/>
      </c>
      <c r="Z178" s="622" t="str">
        <f>IF(Z177="","",VLOOKUP(Z177,'シフト記号表（従来型・ユニット型共通）'!$C$6:$L$47,10,FALSE))</f>
        <v/>
      </c>
      <c r="AA178" s="622" t="str">
        <f>IF(AA177="","",VLOOKUP(AA177,'シフト記号表（従来型・ユニット型共通）'!$C$6:$L$47,10,FALSE))</f>
        <v/>
      </c>
      <c r="AB178" s="622" t="str">
        <f>IF(AB177="","",VLOOKUP(AB177,'シフト記号表（従来型・ユニット型共通）'!$C$6:$L$47,10,FALSE))</f>
        <v/>
      </c>
      <c r="AC178" s="624" t="str">
        <f>IF(AC177="","",VLOOKUP(AC177,'シフト記号表（従来型・ユニット型共通）'!$C$6:$L$47,10,FALSE))</f>
        <v/>
      </c>
      <c r="AD178" s="623" t="str">
        <f>IF(AD177="","",VLOOKUP(AD177,'シフト記号表（従来型・ユニット型共通）'!$C$6:$L$47,10,FALSE))</f>
        <v/>
      </c>
      <c r="AE178" s="622" t="str">
        <f>IF(AE177="","",VLOOKUP(AE177,'シフト記号表（従来型・ユニット型共通）'!$C$6:$L$47,10,FALSE))</f>
        <v/>
      </c>
      <c r="AF178" s="622" t="str">
        <f>IF(AF177="","",VLOOKUP(AF177,'シフト記号表（従来型・ユニット型共通）'!$C$6:$L$47,10,FALSE))</f>
        <v/>
      </c>
      <c r="AG178" s="622" t="str">
        <f>IF(AG177="","",VLOOKUP(AG177,'シフト記号表（従来型・ユニット型共通）'!$C$6:$L$47,10,FALSE))</f>
        <v/>
      </c>
      <c r="AH178" s="622" t="str">
        <f>IF(AH177="","",VLOOKUP(AH177,'シフト記号表（従来型・ユニット型共通）'!$C$6:$L$47,10,FALSE))</f>
        <v/>
      </c>
      <c r="AI178" s="622" t="str">
        <f>IF(AI177="","",VLOOKUP(AI177,'シフト記号表（従来型・ユニット型共通）'!$C$6:$L$47,10,FALSE))</f>
        <v/>
      </c>
      <c r="AJ178" s="624" t="str">
        <f>IF(AJ177="","",VLOOKUP(AJ177,'シフト記号表（従来型・ユニット型共通）'!$C$6:$L$47,10,FALSE))</f>
        <v/>
      </c>
      <c r="AK178" s="623" t="str">
        <f>IF(AK177="","",VLOOKUP(AK177,'シフト記号表（従来型・ユニット型共通）'!$C$6:$L$47,10,FALSE))</f>
        <v/>
      </c>
      <c r="AL178" s="622" t="str">
        <f>IF(AL177="","",VLOOKUP(AL177,'シフト記号表（従来型・ユニット型共通）'!$C$6:$L$47,10,FALSE))</f>
        <v/>
      </c>
      <c r="AM178" s="622" t="str">
        <f>IF(AM177="","",VLOOKUP(AM177,'シフト記号表（従来型・ユニット型共通）'!$C$6:$L$47,10,FALSE))</f>
        <v/>
      </c>
      <c r="AN178" s="622" t="str">
        <f>IF(AN177="","",VLOOKUP(AN177,'シフト記号表（従来型・ユニット型共通）'!$C$6:$L$47,10,FALSE))</f>
        <v/>
      </c>
      <c r="AO178" s="622" t="str">
        <f>IF(AO177="","",VLOOKUP(AO177,'シフト記号表（従来型・ユニット型共通）'!$C$6:$L$47,10,FALSE))</f>
        <v/>
      </c>
      <c r="AP178" s="622" t="str">
        <f>IF(AP177="","",VLOOKUP(AP177,'シフト記号表（従来型・ユニット型共通）'!$C$6:$L$47,10,FALSE))</f>
        <v/>
      </c>
      <c r="AQ178" s="624" t="str">
        <f>IF(AQ177="","",VLOOKUP(AQ177,'シフト記号表（従来型・ユニット型共通）'!$C$6:$L$47,10,FALSE))</f>
        <v/>
      </c>
      <c r="AR178" s="623" t="str">
        <f>IF(AR177="","",VLOOKUP(AR177,'シフト記号表（従来型・ユニット型共通）'!$C$6:$L$47,10,FALSE))</f>
        <v/>
      </c>
      <c r="AS178" s="622" t="str">
        <f>IF(AS177="","",VLOOKUP(AS177,'シフト記号表（従来型・ユニット型共通）'!$C$6:$L$47,10,FALSE))</f>
        <v/>
      </c>
      <c r="AT178" s="622" t="str">
        <f>IF(AT177="","",VLOOKUP(AT177,'シフト記号表（従来型・ユニット型共通）'!$C$6:$L$47,10,FALSE))</f>
        <v/>
      </c>
      <c r="AU178" s="622" t="str">
        <f>IF(AU177="","",VLOOKUP(AU177,'シフト記号表（従来型・ユニット型共通）'!$C$6:$L$47,10,FALSE))</f>
        <v/>
      </c>
      <c r="AV178" s="622" t="str">
        <f>IF(AV177="","",VLOOKUP(AV177,'シフト記号表（従来型・ユニット型共通）'!$C$6:$L$47,10,FALSE))</f>
        <v/>
      </c>
      <c r="AW178" s="622" t="str">
        <f>IF(AW177="","",VLOOKUP(AW177,'シフト記号表（従来型・ユニット型共通）'!$C$6:$L$47,10,FALSE))</f>
        <v/>
      </c>
      <c r="AX178" s="624" t="str">
        <f>IF(AX177="","",VLOOKUP(AX177,'シフト記号表（従来型・ユニット型共通）'!$C$6:$L$47,10,FALSE))</f>
        <v/>
      </c>
      <c r="AY178" s="623" t="str">
        <f>IF(AY177="","",VLOOKUP(AY177,'シフト記号表（従来型・ユニット型共通）'!$C$6:$L$47,10,FALSE))</f>
        <v/>
      </c>
      <c r="AZ178" s="622" t="str">
        <f>IF(AZ177="","",VLOOKUP(AZ177,'シフト記号表（従来型・ユニット型共通）'!$C$6:$L$47,10,FALSE))</f>
        <v/>
      </c>
      <c r="BA178" s="622" t="str">
        <f>IF(BA177="","",VLOOKUP(BA177,'シフト記号表（従来型・ユニット型共通）'!$C$6:$L$47,10,FALSE))</f>
        <v/>
      </c>
      <c r="BB178" s="1801">
        <f>IF($BE$3="４週",SUM(W178:AX178),IF($BE$3="暦月",SUM(W178:BA178),""))</f>
        <v>0</v>
      </c>
      <c r="BC178" s="1802"/>
      <c r="BD178" s="1803">
        <f>IF($BE$3="４週",BB178/4,IF($BE$3="暦月",(BB178/($BE$8/7)),""))</f>
        <v>0</v>
      </c>
      <c r="BE178" s="1802"/>
      <c r="BF178" s="1798"/>
      <c r="BG178" s="1799"/>
      <c r="BH178" s="1799"/>
      <c r="BI178" s="1799"/>
      <c r="BJ178" s="1800"/>
    </row>
    <row r="179" spans="2:62" ht="20.25" customHeight="1">
      <c r="B179" s="1788">
        <f>B177+1</f>
        <v>82</v>
      </c>
      <c r="C179" s="1792"/>
      <c r="D179" s="1793"/>
      <c r="E179" s="633"/>
      <c r="F179" s="632"/>
      <c r="G179" s="633"/>
      <c r="H179" s="632"/>
      <c r="I179" s="1794"/>
      <c r="J179" s="1795"/>
      <c r="K179" s="1796"/>
      <c r="L179" s="1797"/>
      <c r="M179" s="1797"/>
      <c r="N179" s="1793"/>
      <c r="O179" s="1738"/>
      <c r="P179" s="1739"/>
      <c r="Q179" s="1739"/>
      <c r="R179" s="1739"/>
      <c r="S179" s="1740"/>
      <c r="T179" s="631" t="s">
        <v>1280</v>
      </c>
      <c r="V179" s="630"/>
      <c r="W179" s="615"/>
      <c r="X179" s="614"/>
      <c r="Y179" s="614"/>
      <c r="Z179" s="614"/>
      <c r="AA179" s="614"/>
      <c r="AB179" s="614"/>
      <c r="AC179" s="616"/>
      <c r="AD179" s="615"/>
      <c r="AE179" s="614"/>
      <c r="AF179" s="614"/>
      <c r="AG179" s="614"/>
      <c r="AH179" s="614"/>
      <c r="AI179" s="614"/>
      <c r="AJ179" s="616"/>
      <c r="AK179" s="615"/>
      <c r="AL179" s="614"/>
      <c r="AM179" s="614"/>
      <c r="AN179" s="614"/>
      <c r="AO179" s="614"/>
      <c r="AP179" s="614"/>
      <c r="AQ179" s="616"/>
      <c r="AR179" s="615"/>
      <c r="AS179" s="614"/>
      <c r="AT179" s="614"/>
      <c r="AU179" s="614"/>
      <c r="AV179" s="614"/>
      <c r="AW179" s="614"/>
      <c r="AX179" s="616"/>
      <c r="AY179" s="615"/>
      <c r="AZ179" s="614"/>
      <c r="BA179" s="613"/>
      <c r="BB179" s="1733"/>
      <c r="BC179" s="1734"/>
      <c r="BD179" s="1752"/>
      <c r="BE179" s="1753"/>
      <c r="BF179" s="1758"/>
      <c r="BG179" s="1759"/>
      <c r="BH179" s="1759"/>
      <c r="BI179" s="1759"/>
      <c r="BJ179" s="1760"/>
    </row>
    <row r="180" spans="2:62" ht="20.25" customHeight="1">
      <c r="B180" s="1789"/>
      <c r="C180" s="1804"/>
      <c r="D180" s="1805"/>
      <c r="E180" s="629"/>
      <c r="F180" s="628">
        <f>C179</f>
        <v>0</v>
      </c>
      <c r="G180" s="629"/>
      <c r="H180" s="628">
        <f>I179</f>
        <v>0</v>
      </c>
      <c r="I180" s="1806"/>
      <c r="J180" s="1807"/>
      <c r="K180" s="1808"/>
      <c r="L180" s="1809"/>
      <c r="M180" s="1809"/>
      <c r="N180" s="1805"/>
      <c r="O180" s="1738"/>
      <c r="P180" s="1739"/>
      <c r="Q180" s="1739"/>
      <c r="R180" s="1739"/>
      <c r="S180" s="1740"/>
      <c r="T180" s="627" t="s">
        <v>1279</v>
      </c>
      <c r="U180" s="626"/>
      <c r="V180" s="625"/>
      <c r="W180" s="623" t="str">
        <f>IF(W179="","",VLOOKUP(W179,'シフト記号表（従来型・ユニット型共通）'!$C$6:$L$47,10,FALSE))</f>
        <v/>
      </c>
      <c r="X180" s="622" t="str">
        <f>IF(X179="","",VLOOKUP(X179,'シフト記号表（従来型・ユニット型共通）'!$C$6:$L$47,10,FALSE))</f>
        <v/>
      </c>
      <c r="Y180" s="622" t="str">
        <f>IF(Y179="","",VLOOKUP(Y179,'シフト記号表（従来型・ユニット型共通）'!$C$6:$L$47,10,FALSE))</f>
        <v/>
      </c>
      <c r="Z180" s="622" t="str">
        <f>IF(Z179="","",VLOOKUP(Z179,'シフト記号表（従来型・ユニット型共通）'!$C$6:$L$47,10,FALSE))</f>
        <v/>
      </c>
      <c r="AA180" s="622" t="str">
        <f>IF(AA179="","",VLOOKUP(AA179,'シフト記号表（従来型・ユニット型共通）'!$C$6:$L$47,10,FALSE))</f>
        <v/>
      </c>
      <c r="AB180" s="622" t="str">
        <f>IF(AB179="","",VLOOKUP(AB179,'シフト記号表（従来型・ユニット型共通）'!$C$6:$L$47,10,FALSE))</f>
        <v/>
      </c>
      <c r="AC180" s="624" t="str">
        <f>IF(AC179="","",VLOOKUP(AC179,'シフト記号表（従来型・ユニット型共通）'!$C$6:$L$47,10,FALSE))</f>
        <v/>
      </c>
      <c r="AD180" s="623" t="str">
        <f>IF(AD179="","",VLOOKUP(AD179,'シフト記号表（従来型・ユニット型共通）'!$C$6:$L$47,10,FALSE))</f>
        <v/>
      </c>
      <c r="AE180" s="622" t="str">
        <f>IF(AE179="","",VLOOKUP(AE179,'シフト記号表（従来型・ユニット型共通）'!$C$6:$L$47,10,FALSE))</f>
        <v/>
      </c>
      <c r="AF180" s="622" t="str">
        <f>IF(AF179="","",VLOOKUP(AF179,'シフト記号表（従来型・ユニット型共通）'!$C$6:$L$47,10,FALSE))</f>
        <v/>
      </c>
      <c r="AG180" s="622" t="str">
        <f>IF(AG179="","",VLOOKUP(AG179,'シフト記号表（従来型・ユニット型共通）'!$C$6:$L$47,10,FALSE))</f>
        <v/>
      </c>
      <c r="AH180" s="622" t="str">
        <f>IF(AH179="","",VLOOKUP(AH179,'シフト記号表（従来型・ユニット型共通）'!$C$6:$L$47,10,FALSE))</f>
        <v/>
      </c>
      <c r="AI180" s="622" t="str">
        <f>IF(AI179="","",VLOOKUP(AI179,'シフト記号表（従来型・ユニット型共通）'!$C$6:$L$47,10,FALSE))</f>
        <v/>
      </c>
      <c r="AJ180" s="624" t="str">
        <f>IF(AJ179="","",VLOOKUP(AJ179,'シフト記号表（従来型・ユニット型共通）'!$C$6:$L$47,10,FALSE))</f>
        <v/>
      </c>
      <c r="AK180" s="623" t="str">
        <f>IF(AK179="","",VLOOKUP(AK179,'シフト記号表（従来型・ユニット型共通）'!$C$6:$L$47,10,FALSE))</f>
        <v/>
      </c>
      <c r="AL180" s="622" t="str">
        <f>IF(AL179="","",VLOOKUP(AL179,'シフト記号表（従来型・ユニット型共通）'!$C$6:$L$47,10,FALSE))</f>
        <v/>
      </c>
      <c r="AM180" s="622" t="str">
        <f>IF(AM179="","",VLOOKUP(AM179,'シフト記号表（従来型・ユニット型共通）'!$C$6:$L$47,10,FALSE))</f>
        <v/>
      </c>
      <c r="AN180" s="622" t="str">
        <f>IF(AN179="","",VLOOKUP(AN179,'シフト記号表（従来型・ユニット型共通）'!$C$6:$L$47,10,FALSE))</f>
        <v/>
      </c>
      <c r="AO180" s="622" t="str">
        <f>IF(AO179="","",VLOOKUP(AO179,'シフト記号表（従来型・ユニット型共通）'!$C$6:$L$47,10,FALSE))</f>
        <v/>
      </c>
      <c r="AP180" s="622" t="str">
        <f>IF(AP179="","",VLOOKUP(AP179,'シフト記号表（従来型・ユニット型共通）'!$C$6:$L$47,10,FALSE))</f>
        <v/>
      </c>
      <c r="AQ180" s="624" t="str">
        <f>IF(AQ179="","",VLOOKUP(AQ179,'シフト記号表（従来型・ユニット型共通）'!$C$6:$L$47,10,FALSE))</f>
        <v/>
      </c>
      <c r="AR180" s="623" t="str">
        <f>IF(AR179="","",VLOOKUP(AR179,'シフト記号表（従来型・ユニット型共通）'!$C$6:$L$47,10,FALSE))</f>
        <v/>
      </c>
      <c r="AS180" s="622" t="str">
        <f>IF(AS179="","",VLOOKUP(AS179,'シフト記号表（従来型・ユニット型共通）'!$C$6:$L$47,10,FALSE))</f>
        <v/>
      </c>
      <c r="AT180" s="622" t="str">
        <f>IF(AT179="","",VLOOKUP(AT179,'シフト記号表（従来型・ユニット型共通）'!$C$6:$L$47,10,FALSE))</f>
        <v/>
      </c>
      <c r="AU180" s="622" t="str">
        <f>IF(AU179="","",VLOOKUP(AU179,'シフト記号表（従来型・ユニット型共通）'!$C$6:$L$47,10,FALSE))</f>
        <v/>
      </c>
      <c r="AV180" s="622" t="str">
        <f>IF(AV179="","",VLOOKUP(AV179,'シフト記号表（従来型・ユニット型共通）'!$C$6:$L$47,10,FALSE))</f>
        <v/>
      </c>
      <c r="AW180" s="622" t="str">
        <f>IF(AW179="","",VLOOKUP(AW179,'シフト記号表（従来型・ユニット型共通）'!$C$6:$L$47,10,FALSE))</f>
        <v/>
      </c>
      <c r="AX180" s="624" t="str">
        <f>IF(AX179="","",VLOOKUP(AX179,'シフト記号表（従来型・ユニット型共通）'!$C$6:$L$47,10,FALSE))</f>
        <v/>
      </c>
      <c r="AY180" s="623" t="str">
        <f>IF(AY179="","",VLOOKUP(AY179,'シフト記号表（従来型・ユニット型共通）'!$C$6:$L$47,10,FALSE))</f>
        <v/>
      </c>
      <c r="AZ180" s="622" t="str">
        <f>IF(AZ179="","",VLOOKUP(AZ179,'シフト記号表（従来型・ユニット型共通）'!$C$6:$L$47,10,FALSE))</f>
        <v/>
      </c>
      <c r="BA180" s="622" t="str">
        <f>IF(BA179="","",VLOOKUP(BA179,'シフト記号表（従来型・ユニット型共通）'!$C$6:$L$47,10,FALSE))</f>
        <v/>
      </c>
      <c r="BB180" s="1801">
        <f>IF($BE$3="４週",SUM(W180:AX180),IF($BE$3="暦月",SUM(W180:BA180),""))</f>
        <v>0</v>
      </c>
      <c r="BC180" s="1802"/>
      <c r="BD180" s="1803">
        <f>IF($BE$3="４週",BB180/4,IF($BE$3="暦月",(BB180/($BE$8/7)),""))</f>
        <v>0</v>
      </c>
      <c r="BE180" s="1802"/>
      <c r="BF180" s="1798"/>
      <c r="BG180" s="1799"/>
      <c r="BH180" s="1799"/>
      <c r="BI180" s="1799"/>
      <c r="BJ180" s="1800"/>
    </row>
    <row r="181" spans="2:62" ht="20.25" customHeight="1">
      <c r="B181" s="1788">
        <f>B179+1</f>
        <v>83</v>
      </c>
      <c r="C181" s="1792"/>
      <c r="D181" s="1793"/>
      <c r="E181" s="633"/>
      <c r="F181" s="632"/>
      <c r="G181" s="633"/>
      <c r="H181" s="632"/>
      <c r="I181" s="1794"/>
      <c r="J181" s="1795"/>
      <c r="K181" s="1796"/>
      <c r="L181" s="1797"/>
      <c r="M181" s="1797"/>
      <c r="N181" s="1793"/>
      <c r="O181" s="1738"/>
      <c r="P181" s="1739"/>
      <c r="Q181" s="1739"/>
      <c r="R181" s="1739"/>
      <c r="S181" s="1740"/>
      <c r="T181" s="631" t="s">
        <v>1280</v>
      </c>
      <c r="V181" s="630"/>
      <c r="W181" s="615"/>
      <c r="X181" s="614"/>
      <c r="Y181" s="614"/>
      <c r="Z181" s="614"/>
      <c r="AA181" s="614"/>
      <c r="AB181" s="614"/>
      <c r="AC181" s="616"/>
      <c r="AD181" s="615"/>
      <c r="AE181" s="614"/>
      <c r="AF181" s="614"/>
      <c r="AG181" s="614"/>
      <c r="AH181" s="614"/>
      <c r="AI181" s="614"/>
      <c r="AJ181" s="616"/>
      <c r="AK181" s="615"/>
      <c r="AL181" s="614"/>
      <c r="AM181" s="614"/>
      <c r="AN181" s="614"/>
      <c r="AO181" s="614"/>
      <c r="AP181" s="614"/>
      <c r="AQ181" s="616"/>
      <c r="AR181" s="615"/>
      <c r="AS181" s="614"/>
      <c r="AT181" s="614"/>
      <c r="AU181" s="614"/>
      <c r="AV181" s="614"/>
      <c r="AW181" s="614"/>
      <c r="AX181" s="616"/>
      <c r="AY181" s="615"/>
      <c r="AZ181" s="614"/>
      <c r="BA181" s="613"/>
      <c r="BB181" s="1733"/>
      <c r="BC181" s="1734"/>
      <c r="BD181" s="1752"/>
      <c r="BE181" s="1753"/>
      <c r="BF181" s="1758"/>
      <c r="BG181" s="1759"/>
      <c r="BH181" s="1759"/>
      <c r="BI181" s="1759"/>
      <c r="BJ181" s="1760"/>
    </row>
    <row r="182" spans="2:62" ht="20.25" customHeight="1">
      <c r="B182" s="1789"/>
      <c r="C182" s="1804"/>
      <c r="D182" s="1805"/>
      <c r="E182" s="629"/>
      <c r="F182" s="628">
        <f>C181</f>
        <v>0</v>
      </c>
      <c r="G182" s="629"/>
      <c r="H182" s="628">
        <f>I181</f>
        <v>0</v>
      </c>
      <c r="I182" s="1806"/>
      <c r="J182" s="1807"/>
      <c r="K182" s="1808"/>
      <c r="L182" s="1809"/>
      <c r="M182" s="1809"/>
      <c r="N182" s="1805"/>
      <c r="O182" s="1738"/>
      <c r="P182" s="1739"/>
      <c r="Q182" s="1739"/>
      <c r="R182" s="1739"/>
      <c r="S182" s="1740"/>
      <c r="T182" s="627" t="s">
        <v>1279</v>
      </c>
      <c r="U182" s="626"/>
      <c r="V182" s="625"/>
      <c r="W182" s="623" t="str">
        <f>IF(W181="","",VLOOKUP(W181,'シフト記号表（従来型・ユニット型共通）'!$C$6:$L$47,10,FALSE))</f>
        <v/>
      </c>
      <c r="X182" s="622" t="str">
        <f>IF(X181="","",VLOOKUP(X181,'シフト記号表（従来型・ユニット型共通）'!$C$6:$L$47,10,FALSE))</f>
        <v/>
      </c>
      <c r="Y182" s="622" t="str">
        <f>IF(Y181="","",VLOOKUP(Y181,'シフト記号表（従来型・ユニット型共通）'!$C$6:$L$47,10,FALSE))</f>
        <v/>
      </c>
      <c r="Z182" s="622" t="str">
        <f>IF(Z181="","",VLOOKUP(Z181,'シフト記号表（従来型・ユニット型共通）'!$C$6:$L$47,10,FALSE))</f>
        <v/>
      </c>
      <c r="AA182" s="622" t="str">
        <f>IF(AA181="","",VLOOKUP(AA181,'シフト記号表（従来型・ユニット型共通）'!$C$6:$L$47,10,FALSE))</f>
        <v/>
      </c>
      <c r="AB182" s="622" t="str">
        <f>IF(AB181="","",VLOOKUP(AB181,'シフト記号表（従来型・ユニット型共通）'!$C$6:$L$47,10,FALSE))</f>
        <v/>
      </c>
      <c r="AC182" s="624" t="str">
        <f>IF(AC181="","",VLOOKUP(AC181,'シフト記号表（従来型・ユニット型共通）'!$C$6:$L$47,10,FALSE))</f>
        <v/>
      </c>
      <c r="AD182" s="623" t="str">
        <f>IF(AD181="","",VLOOKUP(AD181,'シフト記号表（従来型・ユニット型共通）'!$C$6:$L$47,10,FALSE))</f>
        <v/>
      </c>
      <c r="AE182" s="622" t="str">
        <f>IF(AE181="","",VLOOKUP(AE181,'シフト記号表（従来型・ユニット型共通）'!$C$6:$L$47,10,FALSE))</f>
        <v/>
      </c>
      <c r="AF182" s="622" t="str">
        <f>IF(AF181="","",VLOOKUP(AF181,'シフト記号表（従来型・ユニット型共通）'!$C$6:$L$47,10,FALSE))</f>
        <v/>
      </c>
      <c r="AG182" s="622" t="str">
        <f>IF(AG181="","",VLOOKUP(AG181,'シフト記号表（従来型・ユニット型共通）'!$C$6:$L$47,10,FALSE))</f>
        <v/>
      </c>
      <c r="AH182" s="622" t="str">
        <f>IF(AH181="","",VLOOKUP(AH181,'シフト記号表（従来型・ユニット型共通）'!$C$6:$L$47,10,FALSE))</f>
        <v/>
      </c>
      <c r="AI182" s="622" t="str">
        <f>IF(AI181="","",VLOOKUP(AI181,'シフト記号表（従来型・ユニット型共通）'!$C$6:$L$47,10,FALSE))</f>
        <v/>
      </c>
      <c r="AJ182" s="624" t="str">
        <f>IF(AJ181="","",VLOOKUP(AJ181,'シフト記号表（従来型・ユニット型共通）'!$C$6:$L$47,10,FALSE))</f>
        <v/>
      </c>
      <c r="AK182" s="623" t="str">
        <f>IF(AK181="","",VLOOKUP(AK181,'シフト記号表（従来型・ユニット型共通）'!$C$6:$L$47,10,FALSE))</f>
        <v/>
      </c>
      <c r="AL182" s="622" t="str">
        <f>IF(AL181="","",VLOOKUP(AL181,'シフト記号表（従来型・ユニット型共通）'!$C$6:$L$47,10,FALSE))</f>
        <v/>
      </c>
      <c r="AM182" s="622" t="str">
        <f>IF(AM181="","",VLOOKUP(AM181,'シフト記号表（従来型・ユニット型共通）'!$C$6:$L$47,10,FALSE))</f>
        <v/>
      </c>
      <c r="AN182" s="622" t="str">
        <f>IF(AN181="","",VLOOKUP(AN181,'シフト記号表（従来型・ユニット型共通）'!$C$6:$L$47,10,FALSE))</f>
        <v/>
      </c>
      <c r="AO182" s="622" t="str">
        <f>IF(AO181="","",VLOOKUP(AO181,'シフト記号表（従来型・ユニット型共通）'!$C$6:$L$47,10,FALSE))</f>
        <v/>
      </c>
      <c r="AP182" s="622" t="str">
        <f>IF(AP181="","",VLOOKUP(AP181,'シフト記号表（従来型・ユニット型共通）'!$C$6:$L$47,10,FALSE))</f>
        <v/>
      </c>
      <c r="AQ182" s="624" t="str">
        <f>IF(AQ181="","",VLOOKUP(AQ181,'シフト記号表（従来型・ユニット型共通）'!$C$6:$L$47,10,FALSE))</f>
        <v/>
      </c>
      <c r="AR182" s="623" t="str">
        <f>IF(AR181="","",VLOOKUP(AR181,'シフト記号表（従来型・ユニット型共通）'!$C$6:$L$47,10,FALSE))</f>
        <v/>
      </c>
      <c r="AS182" s="622" t="str">
        <f>IF(AS181="","",VLOOKUP(AS181,'シフト記号表（従来型・ユニット型共通）'!$C$6:$L$47,10,FALSE))</f>
        <v/>
      </c>
      <c r="AT182" s="622" t="str">
        <f>IF(AT181="","",VLOOKUP(AT181,'シフト記号表（従来型・ユニット型共通）'!$C$6:$L$47,10,FALSE))</f>
        <v/>
      </c>
      <c r="AU182" s="622" t="str">
        <f>IF(AU181="","",VLOOKUP(AU181,'シフト記号表（従来型・ユニット型共通）'!$C$6:$L$47,10,FALSE))</f>
        <v/>
      </c>
      <c r="AV182" s="622" t="str">
        <f>IF(AV181="","",VLOOKUP(AV181,'シフト記号表（従来型・ユニット型共通）'!$C$6:$L$47,10,FALSE))</f>
        <v/>
      </c>
      <c r="AW182" s="622" t="str">
        <f>IF(AW181="","",VLOOKUP(AW181,'シフト記号表（従来型・ユニット型共通）'!$C$6:$L$47,10,FALSE))</f>
        <v/>
      </c>
      <c r="AX182" s="624" t="str">
        <f>IF(AX181="","",VLOOKUP(AX181,'シフト記号表（従来型・ユニット型共通）'!$C$6:$L$47,10,FALSE))</f>
        <v/>
      </c>
      <c r="AY182" s="623" t="str">
        <f>IF(AY181="","",VLOOKUP(AY181,'シフト記号表（従来型・ユニット型共通）'!$C$6:$L$47,10,FALSE))</f>
        <v/>
      </c>
      <c r="AZ182" s="622" t="str">
        <f>IF(AZ181="","",VLOOKUP(AZ181,'シフト記号表（従来型・ユニット型共通）'!$C$6:$L$47,10,FALSE))</f>
        <v/>
      </c>
      <c r="BA182" s="622" t="str">
        <f>IF(BA181="","",VLOOKUP(BA181,'シフト記号表（従来型・ユニット型共通）'!$C$6:$L$47,10,FALSE))</f>
        <v/>
      </c>
      <c r="BB182" s="1801">
        <f>IF($BE$3="４週",SUM(W182:AX182),IF($BE$3="暦月",SUM(W182:BA182),""))</f>
        <v>0</v>
      </c>
      <c r="BC182" s="1802"/>
      <c r="BD182" s="1803">
        <f>IF($BE$3="４週",BB182/4,IF($BE$3="暦月",(BB182/($BE$8/7)),""))</f>
        <v>0</v>
      </c>
      <c r="BE182" s="1802"/>
      <c r="BF182" s="1798"/>
      <c r="BG182" s="1799"/>
      <c r="BH182" s="1799"/>
      <c r="BI182" s="1799"/>
      <c r="BJ182" s="1800"/>
    </row>
    <row r="183" spans="2:62" ht="20.25" customHeight="1">
      <c r="B183" s="1788">
        <f>B181+1</f>
        <v>84</v>
      </c>
      <c r="C183" s="1792"/>
      <c r="D183" s="1793"/>
      <c r="E183" s="633"/>
      <c r="F183" s="632"/>
      <c r="G183" s="633"/>
      <c r="H183" s="632"/>
      <c r="I183" s="1794"/>
      <c r="J183" s="1795"/>
      <c r="K183" s="1796"/>
      <c r="L183" s="1797"/>
      <c r="M183" s="1797"/>
      <c r="N183" s="1793"/>
      <c r="O183" s="1738"/>
      <c r="P183" s="1739"/>
      <c r="Q183" s="1739"/>
      <c r="R183" s="1739"/>
      <c r="S183" s="1740"/>
      <c r="T183" s="631" t="s">
        <v>1280</v>
      </c>
      <c r="V183" s="630"/>
      <c r="W183" s="615"/>
      <c r="X183" s="614"/>
      <c r="Y183" s="614"/>
      <c r="Z183" s="614"/>
      <c r="AA183" s="614"/>
      <c r="AB183" s="614"/>
      <c r="AC183" s="616"/>
      <c r="AD183" s="615"/>
      <c r="AE183" s="614"/>
      <c r="AF183" s="614"/>
      <c r="AG183" s="614"/>
      <c r="AH183" s="614"/>
      <c r="AI183" s="614"/>
      <c r="AJ183" s="616"/>
      <c r="AK183" s="615"/>
      <c r="AL183" s="614"/>
      <c r="AM183" s="614"/>
      <c r="AN183" s="614"/>
      <c r="AO183" s="614"/>
      <c r="AP183" s="614"/>
      <c r="AQ183" s="616"/>
      <c r="AR183" s="615"/>
      <c r="AS183" s="614"/>
      <c r="AT183" s="614"/>
      <c r="AU183" s="614"/>
      <c r="AV183" s="614"/>
      <c r="AW183" s="614"/>
      <c r="AX183" s="616"/>
      <c r="AY183" s="615"/>
      <c r="AZ183" s="614"/>
      <c r="BA183" s="613"/>
      <c r="BB183" s="1733"/>
      <c r="BC183" s="1734"/>
      <c r="BD183" s="1752"/>
      <c r="BE183" s="1753"/>
      <c r="BF183" s="1758"/>
      <c r="BG183" s="1759"/>
      <c r="BH183" s="1759"/>
      <c r="BI183" s="1759"/>
      <c r="BJ183" s="1760"/>
    </row>
    <row r="184" spans="2:62" ht="20.25" customHeight="1">
      <c r="B184" s="1789"/>
      <c r="C184" s="1804"/>
      <c r="D184" s="1805"/>
      <c r="E184" s="629"/>
      <c r="F184" s="628">
        <f>C183</f>
        <v>0</v>
      </c>
      <c r="G184" s="629"/>
      <c r="H184" s="628">
        <f>I183</f>
        <v>0</v>
      </c>
      <c r="I184" s="1806"/>
      <c r="J184" s="1807"/>
      <c r="K184" s="1808"/>
      <c r="L184" s="1809"/>
      <c r="M184" s="1809"/>
      <c r="N184" s="1805"/>
      <c r="O184" s="1738"/>
      <c r="P184" s="1739"/>
      <c r="Q184" s="1739"/>
      <c r="R184" s="1739"/>
      <c r="S184" s="1740"/>
      <c r="T184" s="627" t="s">
        <v>1279</v>
      </c>
      <c r="U184" s="626"/>
      <c r="V184" s="625"/>
      <c r="W184" s="623" t="str">
        <f>IF(W183="","",VLOOKUP(W183,'シフト記号表（従来型・ユニット型共通）'!$C$6:$L$47,10,FALSE))</f>
        <v/>
      </c>
      <c r="X184" s="622" t="str">
        <f>IF(X183="","",VLOOKUP(X183,'シフト記号表（従来型・ユニット型共通）'!$C$6:$L$47,10,FALSE))</f>
        <v/>
      </c>
      <c r="Y184" s="622" t="str">
        <f>IF(Y183="","",VLOOKUP(Y183,'シフト記号表（従来型・ユニット型共通）'!$C$6:$L$47,10,FALSE))</f>
        <v/>
      </c>
      <c r="Z184" s="622" t="str">
        <f>IF(Z183="","",VLOOKUP(Z183,'シフト記号表（従来型・ユニット型共通）'!$C$6:$L$47,10,FALSE))</f>
        <v/>
      </c>
      <c r="AA184" s="622" t="str">
        <f>IF(AA183="","",VLOOKUP(AA183,'シフト記号表（従来型・ユニット型共通）'!$C$6:$L$47,10,FALSE))</f>
        <v/>
      </c>
      <c r="AB184" s="622" t="str">
        <f>IF(AB183="","",VLOOKUP(AB183,'シフト記号表（従来型・ユニット型共通）'!$C$6:$L$47,10,FALSE))</f>
        <v/>
      </c>
      <c r="AC184" s="624" t="str">
        <f>IF(AC183="","",VLOOKUP(AC183,'シフト記号表（従来型・ユニット型共通）'!$C$6:$L$47,10,FALSE))</f>
        <v/>
      </c>
      <c r="AD184" s="623" t="str">
        <f>IF(AD183="","",VLOOKUP(AD183,'シフト記号表（従来型・ユニット型共通）'!$C$6:$L$47,10,FALSE))</f>
        <v/>
      </c>
      <c r="AE184" s="622" t="str">
        <f>IF(AE183="","",VLOOKUP(AE183,'シフト記号表（従来型・ユニット型共通）'!$C$6:$L$47,10,FALSE))</f>
        <v/>
      </c>
      <c r="AF184" s="622" t="str">
        <f>IF(AF183="","",VLOOKUP(AF183,'シフト記号表（従来型・ユニット型共通）'!$C$6:$L$47,10,FALSE))</f>
        <v/>
      </c>
      <c r="AG184" s="622" t="str">
        <f>IF(AG183="","",VLOOKUP(AG183,'シフト記号表（従来型・ユニット型共通）'!$C$6:$L$47,10,FALSE))</f>
        <v/>
      </c>
      <c r="AH184" s="622" t="str">
        <f>IF(AH183="","",VLOOKUP(AH183,'シフト記号表（従来型・ユニット型共通）'!$C$6:$L$47,10,FALSE))</f>
        <v/>
      </c>
      <c r="AI184" s="622" t="str">
        <f>IF(AI183="","",VLOOKUP(AI183,'シフト記号表（従来型・ユニット型共通）'!$C$6:$L$47,10,FALSE))</f>
        <v/>
      </c>
      <c r="AJ184" s="624" t="str">
        <f>IF(AJ183="","",VLOOKUP(AJ183,'シフト記号表（従来型・ユニット型共通）'!$C$6:$L$47,10,FALSE))</f>
        <v/>
      </c>
      <c r="AK184" s="623" t="str">
        <f>IF(AK183="","",VLOOKUP(AK183,'シフト記号表（従来型・ユニット型共通）'!$C$6:$L$47,10,FALSE))</f>
        <v/>
      </c>
      <c r="AL184" s="622" t="str">
        <f>IF(AL183="","",VLOOKUP(AL183,'シフト記号表（従来型・ユニット型共通）'!$C$6:$L$47,10,FALSE))</f>
        <v/>
      </c>
      <c r="AM184" s="622" t="str">
        <f>IF(AM183="","",VLOOKUP(AM183,'シフト記号表（従来型・ユニット型共通）'!$C$6:$L$47,10,FALSE))</f>
        <v/>
      </c>
      <c r="AN184" s="622" t="str">
        <f>IF(AN183="","",VLOOKUP(AN183,'シフト記号表（従来型・ユニット型共通）'!$C$6:$L$47,10,FALSE))</f>
        <v/>
      </c>
      <c r="AO184" s="622" t="str">
        <f>IF(AO183="","",VLOOKUP(AO183,'シフト記号表（従来型・ユニット型共通）'!$C$6:$L$47,10,FALSE))</f>
        <v/>
      </c>
      <c r="AP184" s="622" t="str">
        <f>IF(AP183="","",VLOOKUP(AP183,'シフト記号表（従来型・ユニット型共通）'!$C$6:$L$47,10,FALSE))</f>
        <v/>
      </c>
      <c r="AQ184" s="624" t="str">
        <f>IF(AQ183="","",VLOOKUP(AQ183,'シフト記号表（従来型・ユニット型共通）'!$C$6:$L$47,10,FALSE))</f>
        <v/>
      </c>
      <c r="AR184" s="623" t="str">
        <f>IF(AR183="","",VLOOKUP(AR183,'シフト記号表（従来型・ユニット型共通）'!$C$6:$L$47,10,FALSE))</f>
        <v/>
      </c>
      <c r="AS184" s="622" t="str">
        <f>IF(AS183="","",VLOOKUP(AS183,'シフト記号表（従来型・ユニット型共通）'!$C$6:$L$47,10,FALSE))</f>
        <v/>
      </c>
      <c r="AT184" s="622" t="str">
        <f>IF(AT183="","",VLOOKUP(AT183,'シフト記号表（従来型・ユニット型共通）'!$C$6:$L$47,10,FALSE))</f>
        <v/>
      </c>
      <c r="AU184" s="622" t="str">
        <f>IF(AU183="","",VLOOKUP(AU183,'シフト記号表（従来型・ユニット型共通）'!$C$6:$L$47,10,FALSE))</f>
        <v/>
      </c>
      <c r="AV184" s="622" t="str">
        <f>IF(AV183="","",VLOOKUP(AV183,'シフト記号表（従来型・ユニット型共通）'!$C$6:$L$47,10,FALSE))</f>
        <v/>
      </c>
      <c r="AW184" s="622" t="str">
        <f>IF(AW183="","",VLOOKUP(AW183,'シフト記号表（従来型・ユニット型共通）'!$C$6:$L$47,10,FALSE))</f>
        <v/>
      </c>
      <c r="AX184" s="624" t="str">
        <f>IF(AX183="","",VLOOKUP(AX183,'シフト記号表（従来型・ユニット型共通）'!$C$6:$L$47,10,FALSE))</f>
        <v/>
      </c>
      <c r="AY184" s="623" t="str">
        <f>IF(AY183="","",VLOOKUP(AY183,'シフト記号表（従来型・ユニット型共通）'!$C$6:$L$47,10,FALSE))</f>
        <v/>
      </c>
      <c r="AZ184" s="622" t="str">
        <f>IF(AZ183="","",VLOOKUP(AZ183,'シフト記号表（従来型・ユニット型共通）'!$C$6:$L$47,10,FALSE))</f>
        <v/>
      </c>
      <c r="BA184" s="622" t="str">
        <f>IF(BA183="","",VLOOKUP(BA183,'シフト記号表（従来型・ユニット型共通）'!$C$6:$L$47,10,FALSE))</f>
        <v/>
      </c>
      <c r="BB184" s="1801">
        <f>IF($BE$3="４週",SUM(W184:AX184),IF($BE$3="暦月",SUM(W184:BA184),""))</f>
        <v>0</v>
      </c>
      <c r="BC184" s="1802"/>
      <c r="BD184" s="1803">
        <f>IF($BE$3="４週",BB184/4,IF($BE$3="暦月",(BB184/($BE$8/7)),""))</f>
        <v>0</v>
      </c>
      <c r="BE184" s="1802"/>
      <c r="BF184" s="1798"/>
      <c r="BG184" s="1799"/>
      <c r="BH184" s="1799"/>
      <c r="BI184" s="1799"/>
      <c r="BJ184" s="1800"/>
    </row>
    <row r="185" spans="2:62" ht="20.25" customHeight="1">
      <c r="B185" s="1788">
        <f>B183+1</f>
        <v>85</v>
      </c>
      <c r="C185" s="1792"/>
      <c r="D185" s="1793"/>
      <c r="E185" s="633"/>
      <c r="F185" s="632"/>
      <c r="G185" s="633"/>
      <c r="H185" s="632"/>
      <c r="I185" s="1794"/>
      <c r="J185" s="1795"/>
      <c r="K185" s="1796"/>
      <c r="L185" s="1797"/>
      <c r="M185" s="1797"/>
      <c r="N185" s="1793"/>
      <c r="O185" s="1738"/>
      <c r="P185" s="1739"/>
      <c r="Q185" s="1739"/>
      <c r="R185" s="1739"/>
      <c r="S185" s="1740"/>
      <c r="T185" s="631" t="s">
        <v>1280</v>
      </c>
      <c r="V185" s="630"/>
      <c r="W185" s="615"/>
      <c r="X185" s="614"/>
      <c r="Y185" s="614"/>
      <c r="Z185" s="614"/>
      <c r="AA185" s="614"/>
      <c r="AB185" s="614"/>
      <c r="AC185" s="616"/>
      <c r="AD185" s="615"/>
      <c r="AE185" s="614"/>
      <c r="AF185" s="614"/>
      <c r="AG185" s="614"/>
      <c r="AH185" s="614"/>
      <c r="AI185" s="614"/>
      <c r="AJ185" s="616"/>
      <c r="AK185" s="615"/>
      <c r="AL185" s="614"/>
      <c r="AM185" s="614"/>
      <c r="AN185" s="614"/>
      <c r="AO185" s="614"/>
      <c r="AP185" s="614"/>
      <c r="AQ185" s="616"/>
      <c r="AR185" s="615"/>
      <c r="AS185" s="614"/>
      <c r="AT185" s="614"/>
      <c r="AU185" s="614"/>
      <c r="AV185" s="614"/>
      <c r="AW185" s="614"/>
      <c r="AX185" s="616"/>
      <c r="AY185" s="615"/>
      <c r="AZ185" s="614"/>
      <c r="BA185" s="613"/>
      <c r="BB185" s="1733"/>
      <c r="BC185" s="1734"/>
      <c r="BD185" s="1752"/>
      <c r="BE185" s="1753"/>
      <c r="BF185" s="1758"/>
      <c r="BG185" s="1759"/>
      <c r="BH185" s="1759"/>
      <c r="BI185" s="1759"/>
      <c r="BJ185" s="1760"/>
    </row>
    <row r="186" spans="2:62" ht="20.25" customHeight="1">
      <c r="B186" s="1789"/>
      <c r="C186" s="1804"/>
      <c r="D186" s="1805"/>
      <c r="E186" s="629"/>
      <c r="F186" s="628">
        <f>C185</f>
        <v>0</v>
      </c>
      <c r="G186" s="629"/>
      <c r="H186" s="628">
        <f>I185</f>
        <v>0</v>
      </c>
      <c r="I186" s="1806"/>
      <c r="J186" s="1807"/>
      <c r="K186" s="1808"/>
      <c r="L186" s="1809"/>
      <c r="M186" s="1809"/>
      <c r="N186" s="1805"/>
      <c r="O186" s="1738"/>
      <c r="P186" s="1739"/>
      <c r="Q186" s="1739"/>
      <c r="R186" s="1739"/>
      <c r="S186" s="1740"/>
      <c r="T186" s="627" t="s">
        <v>1279</v>
      </c>
      <c r="U186" s="626"/>
      <c r="V186" s="625"/>
      <c r="W186" s="623" t="str">
        <f>IF(W185="","",VLOOKUP(W185,'シフト記号表（従来型・ユニット型共通）'!$C$6:$L$47,10,FALSE))</f>
        <v/>
      </c>
      <c r="X186" s="622" t="str">
        <f>IF(X185="","",VLOOKUP(X185,'シフト記号表（従来型・ユニット型共通）'!$C$6:$L$47,10,FALSE))</f>
        <v/>
      </c>
      <c r="Y186" s="622" t="str">
        <f>IF(Y185="","",VLOOKUP(Y185,'シフト記号表（従来型・ユニット型共通）'!$C$6:$L$47,10,FALSE))</f>
        <v/>
      </c>
      <c r="Z186" s="622" t="str">
        <f>IF(Z185="","",VLOOKUP(Z185,'シフト記号表（従来型・ユニット型共通）'!$C$6:$L$47,10,FALSE))</f>
        <v/>
      </c>
      <c r="AA186" s="622" t="str">
        <f>IF(AA185="","",VLOOKUP(AA185,'シフト記号表（従来型・ユニット型共通）'!$C$6:$L$47,10,FALSE))</f>
        <v/>
      </c>
      <c r="AB186" s="622" t="str">
        <f>IF(AB185="","",VLOOKUP(AB185,'シフト記号表（従来型・ユニット型共通）'!$C$6:$L$47,10,FALSE))</f>
        <v/>
      </c>
      <c r="AC186" s="624" t="str">
        <f>IF(AC185="","",VLOOKUP(AC185,'シフト記号表（従来型・ユニット型共通）'!$C$6:$L$47,10,FALSE))</f>
        <v/>
      </c>
      <c r="AD186" s="623" t="str">
        <f>IF(AD185="","",VLOOKUP(AD185,'シフト記号表（従来型・ユニット型共通）'!$C$6:$L$47,10,FALSE))</f>
        <v/>
      </c>
      <c r="AE186" s="622" t="str">
        <f>IF(AE185="","",VLOOKUP(AE185,'シフト記号表（従来型・ユニット型共通）'!$C$6:$L$47,10,FALSE))</f>
        <v/>
      </c>
      <c r="AF186" s="622" t="str">
        <f>IF(AF185="","",VLOOKUP(AF185,'シフト記号表（従来型・ユニット型共通）'!$C$6:$L$47,10,FALSE))</f>
        <v/>
      </c>
      <c r="AG186" s="622" t="str">
        <f>IF(AG185="","",VLOOKUP(AG185,'シフト記号表（従来型・ユニット型共通）'!$C$6:$L$47,10,FALSE))</f>
        <v/>
      </c>
      <c r="AH186" s="622" t="str">
        <f>IF(AH185="","",VLOOKUP(AH185,'シフト記号表（従来型・ユニット型共通）'!$C$6:$L$47,10,FALSE))</f>
        <v/>
      </c>
      <c r="AI186" s="622" t="str">
        <f>IF(AI185="","",VLOOKUP(AI185,'シフト記号表（従来型・ユニット型共通）'!$C$6:$L$47,10,FALSE))</f>
        <v/>
      </c>
      <c r="AJ186" s="624" t="str">
        <f>IF(AJ185="","",VLOOKUP(AJ185,'シフト記号表（従来型・ユニット型共通）'!$C$6:$L$47,10,FALSE))</f>
        <v/>
      </c>
      <c r="AK186" s="623" t="str">
        <f>IF(AK185="","",VLOOKUP(AK185,'シフト記号表（従来型・ユニット型共通）'!$C$6:$L$47,10,FALSE))</f>
        <v/>
      </c>
      <c r="AL186" s="622" t="str">
        <f>IF(AL185="","",VLOOKUP(AL185,'シフト記号表（従来型・ユニット型共通）'!$C$6:$L$47,10,FALSE))</f>
        <v/>
      </c>
      <c r="AM186" s="622" t="str">
        <f>IF(AM185="","",VLOOKUP(AM185,'シフト記号表（従来型・ユニット型共通）'!$C$6:$L$47,10,FALSE))</f>
        <v/>
      </c>
      <c r="AN186" s="622" t="str">
        <f>IF(AN185="","",VLOOKUP(AN185,'シフト記号表（従来型・ユニット型共通）'!$C$6:$L$47,10,FALSE))</f>
        <v/>
      </c>
      <c r="AO186" s="622" t="str">
        <f>IF(AO185="","",VLOOKUP(AO185,'シフト記号表（従来型・ユニット型共通）'!$C$6:$L$47,10,FALSE))</f>
        <v/>
      </c>
      <c r="AP186" s="622" t="str">
        <f>IF(AP185="","",VLOOKUP(AP185,'シフト記号表（従来型・ユニット型共通）'!$C$6:$L$47,10,FALSE))</f>
        <v/>
      </c>
      <c r="AQ186" s="624" t="str">
        <f>IF(AQ185="","",VLOOKUP(AQ185,'シフト記号表（従来型・ユニット型共通）'!$C$6:$L$47,10,FALSE))</f>
        <v/>
      </c>
      <c r="AR186" s="623" t="str">
        <f>IF(AR185="","",VLOOKUP(AR185,'シフト記号表（従来型・ユニット型共通）'!$C$6:$L$47,10,FALSE))</f>
        <v/>
      </c>
      <c r="AS186" s="622" t="str">
        <f>IF(AS185="","",VLOOKUP(AS185,'シフト記号表（従来型・ユニット型共通）'!$C$6:$L$47,10,FALSE))</f>
        <v/>
      </c>
      <c r="AT186" s="622" t="str">
        <f>IF(AT185="","",VLOOKUP(AT185,'シフト記号表（従来型・ユニット型共通）'!$C$6:$L$47,10,FALSE))</f>
        <v/>
      </c>
      <c r="AU186" s="622" t="str">
        <f>IF(AU185="","",VLOOKUP(AU185,'シフト記号表（従来型・ユニット型共通）'!$C$6:$L$47,10,FALSE))</f>
        <v/>
      </c>
      <c r="AV186" s="622" t="str">
        <f>IF(AV185="","",VLOOKUP(AV185,'シフト記号表（従来型・ユニット型共通）'!$C$6:$L$47,10,FALSE))</f>
        <v/>
      </c>
      <c r="AW186" s="622" t="str">
        <f>IF(AW185="","",VLOOKUP(AW185,'シフト記号表（従来型・ユニット型共通）'!$C$6:$L$47,10,FALSE))</f>
        <v/>
      </c>
      <c r="AX186" s="624" t="str">
        <f>IF(AX185="","",VLOOKUP(AX185,'シフト記号表（従来型・ユニット型共通）'!$C$6:$L$47,10,FALSE))</f>
        <v/>
      </c>
      <c r="AY186" s="623" t="str">
        <f>IF(AY185="","",VLOOKUP(AY185,'シフト記号表（従来型・ユニット型共通）'!$C$6:$L$47,10,FALSE))</f>
        <v/>
      </c>
      <c r="AZ186" s="622" t="str">
        <f>IF(AZ185="","",VLOOKUP(AZ185,'シフト記号表（従来型・ユニット型共通）'!$C$6:$L$47,10,FALSE))</f>
        <v/>
      </c>
      <c r="BA186" s="622" t="str">
        <f>IF(BA185="","",VLOOKUP(BA185,'シフト記号表（従来型・ユニット型共通）'!$C$6:$L$47,10,FALSE))</f>
        <v/>
      </c>
      <c r="BB186" s="1801">
        <f>IF($BE$3="４週",SUM(W186:AX186),IF($BE$3="暦月",SUM(W186:BA186),""))</f>
        <v>0</v>
      </c>
      <c r="BC186" s="1802"/>
      <c r="BD186" s="1803">
        <f>IF($BE$3="４週",BB186/4,IF($BE$3="暦月",(BB186/($BE$8/7)),""))</f>
        <v>0</v>
      </c>
      <c r="BE186" s="1802"/>
      <c r="BF186" s="1798"/>
      <c r="BG186" s="1799"/>
      <c r="BH186" s="1799"/>
      <c r="BI186" s="1799"/>
      <c r="BJ186" s="1800"/>
    </row>
    <row r="187" spans="2:62" ht="20.25" customHeight="1">
      <c r="B187" s="1788">
        <f>B185+1</f>
        <v>86</v>
      </c>
      <c r="C187" s="1792"/>
      <c r="D187" s="1793"/>
      <c r="E187" s="633"/>
      <c r="F187" s="632"/>
      <c r="G187" s="633"/>
      <c r="H187" s="632"/>
      <c r="I187" s="1794"/>
      <c r="J187" s="1795"/>
      <c r="K187" s="1796"/>
      <c r="L187" s="1797"/>
      <c r="M187" s="1797"/>
      <c r="N187" s="1793"/>
      <c r="O187" s="1738"/>
      <c r="P187" s="1739"/>
      <c r="Q187" s="1739"/>
      <c r="R187" s="1739"/>
      <c r="S187" s="1740"/>
      <c r="T187" s="631" t="s">
        <v>1280</v>
      </c>
      <c r="V187" s="630"/>
      <c r="W187" s="615"/>
      <c r="X187" s="614"/>
      <c r="Y187" s="614"/>
      <c r="Z187" s="614"/>
      <c r="AA187" s="614"/>
      <c r="AB187" s="614"/>
      <c r="AC187" s="616"/>
      <c r="AD187" s="615"/>
      <c r="AE187" s="614"/>
      <c r="AF187" s="614"/>
      <c r="AG187" s="614"/>
      <c r="AH187" s="614"/>
      <c r="AI187" s="614"/>
      <c r="AJ187" s="616"/>
      <c r="AK187" s="615"/>
      <c r="AL187" s="614"/>
      <c r="AM187" s="614"/>
      <c r="AN187" s="614"/>
      <c r="AO187" s="614"/>
      <c r="AP187" s="614"/>
      <c r="AQ187" s="616"/>
      <c r="AR187" s="615"/>
      <c r="AS187" s="614"/>
      <c r="AT187" s="614"/>
      <c r="AU187" s="614"/>
      <c r="AV187" s="614"/>
      <c r="AW187" s="614"/>
      <c r="AX187" s="616"/>
      <c r="AY187" s="615"/>
      <c r="AZ187" s="614"/>
      <c r="BA187" s="613"/>
      <c r="BB187" s="1733"/>
      <c r="BC187" s="1734"/>
      <c r="BD187" s="1752"/>
      <c r="BE187" s="1753"/>
      <c r="BF187" s="1758"/>
      <c r="BG187" s="1759"/>
      <c r="BH187" s="1759"/>
      <c r="BI187" s="1759"/>
      <c r="BJ187" s="1760"/>
    </row>
    <row r="188" spans="2:62" ht="20.25" customHeight="1">
      <c r="B188" s="1789"/>
      <c r="C188" s="1804"/>
      <c r="D188" s="1805"/>
      <c r="E188" s="629"/>
      <c r="F188" s="628">
        <f>C187</f>
        <v>0</v>
      </c>
      <c r="G188" s="629"/>
      <c r="H188" s="628">
        <f>I187</f>
        <v>0</v>
      </c>
      <c r="I188" s="1806"/>
      <c r="J188" s="1807"/>
      <c r="K188" s="1808"/>
      <c r="L188" s="1809"/>
      <c r="M188" s="1809"/>
      <c r="N188" s="1805"/>
      <c r="O188" s="1738"/>
      <c r="P188" s="1739"/>
      <c r="Q188" s="1739"/>
      <c r="R188" s="1739"/>
      <c r="S188" s="1740"/>
      <c r="T188" s="627" t="s">
        <v>1279</v>
      </c>
      <c r="U188" s="626"/>
      <c r="V188" s="625"/>
      <c r="W188" s="623" t="str">
        <f>IF(W187="","",VLOOKUP(W187,'シフト記号表（従来型・ユニット型共通）'!$C$6:$L$47,10,FALSE))</f>
        <v/>
      </c>
      <c r="X188" s="622" t="str">
        <f>IF(X187="","",VLOOKUP(X187,'シフト記号表（従来型・ユニット型共通）'!$C$6:$L$47,10,FALSE))</f>
        <v/>
      </c>
      <c r="Y188" s="622" t="str">
        <f>IF(Y187="","",VLOOKUP(Y187,'シフト記号表（従来型・ユニット型共通）'!$C$6:$L$47,10,FALSE))</f>
        <v/>
      </c>
      <c r="Z188" s="622" t="str">
        <f>IF(Z187="","",VLOOKUP(Z187,'シフト記号表（従来型・ユニット型共通）'!$C$6:$L$47,10,FALSE))</f>
        <v/>
      </c>
      <c r="AA188" s="622" t="str">
        <f>IF(AA187="","",VLOOKUP(AA187,'シフト記号表（従来型・ユニット型共通）'!$C$6:$L$47,10,FALSE))</f>
        <v/>
      </c>
      <c r="AB188" s="622" t="str">
        <f>IF(AB187="","",VLOOKUP(AB187,'シフト記号表（従来型・ユニット型共通）'!$C$6:$L$47,10,FALSE))</f>
        <v/>
      </c>
      <c r="AC188" s="624" t="str">
        <f>IF(AC187="","",VLOOKUP(AC187,'シフト記号表（従来型・ユニット型共通）'!$C$6:$L$47,10,FALSE))</f>
        <v/>
      </c>
      <c r="AD188" s="623" t="str">
        <f>IF(AD187="","",VLOOKUP(AD187,'シフト記号表（従来型・ユニット型共通）'!$C$6:$L$47,10,FALSE))</f>
        <v/>
      </c>
      <c r="AE188" s="622" t="str">
        <f>IF(AE187="","",VLOOKUP(AE187,'シフト記号表（従来型・ユニット型共通）'!$C$6:$L$47,10,FALSE))</f>
        <v/>
      </c>
      <c r="AF188" s="622" t="str">
        <f>IF(AF187="","",VLOOKUP(AF187,'シフト記号表（従来型・ユニット型共通）'!$C$6:$L$47,10,FALSE))</f>
        <v/>
      </c>
      <c r="AG188" s="622" t="str">
        <f>IF(AG187="","",VLOOKUP(AG187,'シフト記号表（従来型・ユニット型共通）'!$C$6:$L$47,10,FALSE))</f>
        <v/>
      </c>
      <c r="AH188" s="622" t="str">
        <f>IF(AH187="","",VLOOKUP(AH187,'シフト記号表（従来型・ユニット型共通）'!$C$6:$L$47,10,FALSE))</f>
        <v/>
      </c>
      <c r="AI188" s="622" t="str">
        <f>IF(AI187="","",VLOOKUP(AI187,'シフト記号表（従来型・ユニット型共通）'!$C$6:$L$47,10,FALSE))</f>
        <v/>
      </c>
      <c r="AJ188" s="624" t="str">
        <f>IF(AJ187="","",VLOOKUP(AJ187,'シフト記号表（従来型・ユニット型共通）'!$C$6:$L$47,10,FALSE))</f>
        <v/>
      </c>
      <c r="AK188" s="623" t="str">
        <f>IF(AK187="","",VLOOKUP(AK187,'シフト記号表（従来型・ユニット型共通）'!$C$6:$L$47,10,FALSE))</f>
        <v/>
      </c>
      <c r="AL188" s="622" t="str">
        <f>IF(AL187="","",VLOOKUP(AL187,'シフト記号表（従来型・ユニット型共通）'!$C$6:$L$47,10,FALSE))</f>
        <v/>
      </c>
      <c r="AM188" s="622" t="str">
        <f>IF(AM187="","",VLOOKUP(AM187,'シフト記号表（従来型・ユニット型共通）'!$C$6:$L$47,10,FALSE))</f>
        <v/>
      </c>
      <c r="AN188" s="622" t="str">
        <f>IF(AN187="","",VLOOKUP(AN187,'シフト記号表（従来型・ユニット型共通）'!$C$6:$L$47,10,FALSE))</f>
        <v/>
      </c>
      <c r="AO188" s="622" t="str">
        <f>IF(AO187="","",VLOOKUP(AO187,'シフト記号表（従来型・ユニット型共通）'!$C$6:$L$47,10,FALSE))</f>
        <v/>
      </c>
      <c r="AP188" s="622" t="str">
        <f>IF(AP187="","",VLOOKUP(AP187,'シフト記号表（従来型・ユニット型共通）'!$C$6:$L$47,10,FALSE))</f>
        <v/>
      </c>
      <c r="AQ188" s="624" t="str">
        <f>IF(AQ187="","",VLOOKUP(AQ187,'シフト記号表（従来型・ユニット型共通）'!$C$6:$L$47,10,FALSE))</f>
        <v/>
      </c>
      <c r="AR188" s="623" t="str">
        <f>IF(AR187="","",VLOOKUP(AR187,'シフト記号表（従来型・ユニット型共通）'!$C$6:$L$47,10,FALSE))</f>
        <v/>
      </c>
      <c r="AS188" s="622" t="str">
        <f>IF(AS187="","",VLOOKUP(AS187,'シフト記号表（従来型・ユニット型共通）'!$C$6:$L$47,10,FALSE))</f>
        <v/>
      </c>
      <c r="AT188" s="622" t="str">
        <f>IF(AT187="","",VLOOKUP(AT187,'シフト記号表（従来型・ユニット型共通）'!$C$6:$L$47,10,FALSE))</f>
        <v/>
      </c>
      <c r="AU188" s="622" t="str">
        <f>IF(AU187="","",VLOOKUP(AU187,'シフト記号表（従来型・ユニット型共通）'!$C$6:$L$47,10,FALSE))</f>
        <v/>
      </c>
      <c r="AV188" s="622" t="str">
        <f>IF(AV187="","",VLOOKUP(AV187,'シフト記号表（従来型・ユニット型共通）'!$C$6:$L$47,10,FALSE))</f>
        <v/>
      </c>
      <c r="AW188" s="622" t="str">
        <f>IF(AW187="","",VLOOKUP(AW187,'シフト記号表（従来型・ユニット型共通）'!$C$6:$L$47,10,FALSE))</f>
        <v/>
      </c>
      <c r="AX188" s="624" t="str">
        <f>IF(AX187="","",VLOOKUP(AX187,'シフト記号表（従来型・ユニット型共通）'!$C$6:$L$47,10,FALSE))</f>
        <v/>
      </c>
      <c r="AY188" s="623" t="str">
        <f>IF(AY187="","",VLOOKUP(AY187,'シフト記号表（従来型・ユニット型共通）'!$C$6:$L$47,10,FALSE))</f>
        <v/>
      </c>
      <c r="AZ188" s="622" t="str">
        <f>IF(AZ187="","",VLOOKUP(AZ187,'シフト記号表（従来型・ユニット型共通）'!$C$6:$L$47,10,FALSE))</f>
        <v/>
      </c>
      <c r="BA188" s="622" t="str">
        <f>IF(BA187="","",VLOOKUP(BA187,'シフト記号表（従来型・ユニット型共通）'!$C$6:$L$47,10,FALSE))</f>
        <v/>
      </c>
      <c r="BB188" s="1801">
        <f>IF($BE$3="４週",SUM(W188:AX188),IF($BE$3="暦月",SUM(W188:BA188),""))</f>
        <v>0</v>
      </c>
      <c r="BC188" s="1802"/>
      <c r="BD188" s="1803">
        <f>IF($BE$3="４週",BB188/4,IF($BE$3="暦月",(BB188/($BE$8/7)),""))</f>
        <v>0</v>
      </c>
      <c r="BE188" s="1802"/>
      <c r="BF188" s="1798"/>
      <c r="BG188" s="1799"/>
      <c r="BH188" s="1799"/>
      <c r="BI188" s="1799"/>
      <c r="BJ188" s="1800"/>
    </row>
    <row r="189" spans="2:62" ht="20.25" customHeight="1">
      <c r="B189" s="1788">
        <f>B187+1</f>
        <v>87</v>
      </c>
      <c r="C189" s="1792"/>
      <c r="D189" s="1793"/>
      <c r="E189" s="633"/>
      <c r="F189" s="632"/>
      <c r="G189" s="633"/>
      <c r="H189" s="632"/>
      <c r="I189" s="1794"/>
      <c r="J189" s="1795"/>
      <c r="K189" s="1796"/>
      <c r="L189" s="1797"/>
      <c r="M189" s="1797"/>
      <c r="N189" s="1793"/>
      <c r="O189" s="1738"/>
      <c r="P189" s="1739"/>
      <c r="Q189" s="1739"/>
      <c r="R189" s="1739"/>
      <c r="S189" s="1740"/>
      <c r="T189" s="631" t="s">
        <v>1280</v>
      </c>
      <c r="V189" s="630"/>
      <c r="W189" s="615"/>
      <c r="X189" s="614"/>
      <c r="Y189" s="614"/>
      <c r="Z189" s="614"/>
      <c r="AA189" s="614"/>
      <c r="AB189" s="614"/>
      <c r="AC189" s="616"/>
      <c r="AD189" s="615"/>
      <c r="AE189" s="614"/>
      <c r="AF189" s="614"/>
      <c r="AG189" s="614"/>
      <c r="AH189" s="614"/>
      <c r="AI189" s="614"/>
      <c r="AJ189" s="616"/>
      <c r="AK189" s="615"/>
      <c r="AL189" s="614"/>
      <c r="AM189" s="614"/>
      <c r="AN189" s="614"/>
      <c r="AO189" s="614"/>
      <c r="AP189" s="614"/>
      <c r="AQ189" s="616"/>
      <c r="AR189" s="615"/>
      <c r="AS189" s="614"/>
      <c r="AT189" s="614"/>
      <c r="AU189" s="614"/>
      <c r="AV189" s="614"/>
      <c r="AW189" s="614"/>
      <c r="AX189" s="616"/>
      <c r="AY189" s="615"/>
      <c r="AZ189" s="614"/>
      <c r="BA189" s="613"/>
      <c r="BB189" s="1733"/>
      <c r="BC189" s="1734"/>
      <c r="BD189" s="1752"/>
      <c r="BE189" s="1753"/>
      <c r="BF189" s="1758"/>
      <c r="BG189" s="1759"/>
      <c r="BH189" s="1759"/>
      <c r="BI189" s="1759"/>
      <c r="BJ189" s="1760"/>
    </row>
    <row r="190" spans="2:62" ht="20.25" customHeight="1">
      <c r="B190" s="1789"/>
      <c r="C190" s="1804"/>
      <c r="D190" s="1805"/>
      <c r="E190" s="629"/>
      <c r="F190" s="628">
        <f>C189</f>
        <v>0</v>
      </c>
      <c r="G190" s="629"/>
      <c r="H190" s="628">
        <f>I189</f>
        <v>0</v>
      </c>
      <c r="I190" s="1806"/>
      <c r="J190" s="1807"/>
      <c r="K190" s="1808"/>
      <c r="L190" s="1809"/>
      <c r="M190" s="1809"/>
      <c r="N190" s="1805"/>
      <c r="O190" s="1738"/>
      <c r="P190" s="1739"/>
      <c r="Q190" s="1739"/>
      <c r="R190" s="1739"/>
      <c r="S190" s="1740"/>
      <c r="T190" s="627" t="s">
        <v>1279</v>
      </c>
      <c r="U190" s="626"/>
      <c r="V190" s="625"/>
      <c r="W190" s="623" t="str">
        <f>IF(W189="","",VLOOKUP(W189,'シフト記号表（従来型・ユニット型共通）'!$C$6:$L$47,10,FALSE))</f>
        <v/>
      </c>
      <c r="X190" s="622" t="str">
        <f>IF(X189="","",VLOOKUP(X189,'シフト記号表（従来型・ユニット型共通）'!$C$6:$L$47,10,FALSE))</f>
        <v/>
      </c>
      <c r="Y190" s="622" t="str">
        <f>IF(Y189="","",VLOOKUP(Y189,'シフト記号表（従来型・ユニット型共通）'!$C$6:$L$47,10,FALSE))</f>
        <v/>
      </c>
      <c r="Z190" s="622" t="str">
        <f>IF(Z189="","",VLOOKUP(Z189,'シフト記号表（従来型・ユニット型共通）'!$C$6:$L$47,10,FALSE))</f>
        <v/>
      </c>
      <c r="AA190" s="622" t="str">
        <f>IF(AA189="","",VLOOKUP(AA189,'シフト記号表（従来型・ユニット型共通）'!$C$6:$L$47,10,FALSE))</f>
        <v/>
      </c>
      <c r="AB190" s="622" t="str">
        <f>IF(AB189="","",VLOOKUP(AB189,'シフト記号表（従来型・ユニット型共通）'!$C$6:$L$47,10,FALSE))</f>
        <v/>
      </c>
      <c r="AC190" s="624" t="str">
        <f>IF(AC189="","",VLOOKUP(AC189,'シフト記号表（従来型・ユニット型共通）'!$C$6:$L$47,10,FALSE))</f>
        <v/>
      </c>
      <c r="AD190" s="623" t="str">
        <f>IF(AD189="","",VLOOKUP(AD189,'シフト記号表（従来型・ユニット型共通）'!$C$6:$L$47,10,FALSE))</f>
        <v/>
      </c>
      <c r="AE190" s="622" t="str">
        <f>IF(AE189="","",VLOOKUP(AE189,'シフト記号表（従来型・ユニット型共通）'!$C$6:$L$47,10,FALSE))</f>
        <v/>
      </c>
      <c r="AF190" s="622" t="str">
        <f>IF(AF189="","",VLOOKUP(AF189,'シフト記号表（従来型・ユニット型共通）'!$C$6:$L$47,10,FALSE))</f>
        <v/>
      </c>
      <c r="AG190" s="622" t="str">
        <f>IF(AG189="","",VLOOKUP(AG189,'シフト記号表（従来型・ユニット型共通）'!$C$6:$L$47,10,FALSE))</f>
        <v/>
      </c>
      <c r="AH190" s="622" t="str">
        <f>IF(AH189="","",VLOOKUP(AH189,'シフト記号表（従来型・ユニット型共通）'!$C$6:$L$47,10,FALSE))</f>
        <v/>
      </c>
      <c r="AI190" s="622" t="str">
        <f>IF(AI189="","",VLOOKUP(AI189,'シフト記号表（従来型・ユニット型共通）'!$C$6:$L$47,10,FALSE))</f>
        <v/>
      </c>
      <c r="AJ190" s="624" t="str">
        <f>IF(AJ189="","",VLOOKUP(AJ189,'シフト記号表（従来型・ユニット型共通）'!$C$6:$L$47,10,FALSE))</f>
        <v/>
      </c>
      <c r="AK190" s="623" t="str">
        <f>IF(AK189="","",VLOOKUP(AK189,'シフト記号表（従来型・ユニット型共通）'!$C$6:$L$47,10,FALSE))</f>
        <v/>
      </c>
      <c r="AL190" s="622" t="str">
        <f>IF(AL189="","",VLOOKUP(AL189,'シフト記号表（従来型・ユニット型共通）'!$C$6:$L$47,10,FALSE))</f>
        <v/>
      </c>
      <c r="AM190" s="622" t="str">
        <f>IF(AM189="","",VLOOKUP(AM189,'シフト記号表（従来型・ユニット型共通）'!$C$6:$L$47,10,FALSE))</f>
        <v/>
      </c>
      <c r="AN190" s="622" t="str">
        <f>IF(AN189="","",VLOOKUP(AN189,'シフト記号表（従来型・ユニット型共通）'!$C$6:$L$47,10,FALSE))</f>
        <v/>
      </c>
      <c r="AO190" s="622" t="str">
        <f>IF(AO189="","",VLOOKUP(AO189,'シフト記号表（従来型・ユニット型共通）'!$C$6:$L$47,10,FALSE))</f>
        <v/>
      </c>
      <c r="AP190" s="622" t="str">
        <f>IF(AP189="","",VLOOKUP(AP189,'シフト記号表（従来型・ユニット型共通）'!$C$6:$L$47,10,FALSE))</f>
        <v/>
      </c>
      <c r="AQ190" s="624" t="str">
        <f>IF(AQ189="","",VLOOKUP(AQ189,'シフト記号表（従来型・ユニット型共通）'!$C$6:$L$47,10,FALSE))</f>
        <v/>
      </c>
      <c r="AR190" s="623" t="str">
        <f>IF(AR189="","",VLOOKUP(AR189,'シフト記号表（従来型・ユニット型共通）'!$C$6:$L$47,10,FALSE))</f>
        <v/>
      </c>
      <c r="AS190" s="622" t="str">
        <f>IF(AS189="","",VLOOKUP(AS189,'シフト記号表（従来型・ユニット型共通）'!$C$6:$L$47,10,FALSE))</f>
        <v/>
      </c>
      <c r="AT190" s="622" t="str">
        <f>IF(AT189="","",VLOOKUP(AT189,'シフト記号表（従来型・ユニット型共通）'!$C$6:$L$47,10,FALSE))</f>
        <v/>
      </c>
      <c r="AU190" s="622" t="str">
        <f>IF(AU189="","",VLOOKUP(AU189,'シフト記号表（従来型・ユニット型共通）'!$C$6:$L$47,10,FALSE))</f>
        <v/>
      </c>
      <c r="AV190" s="622" t="str">
        <f>IF(AV189="","",VLOOKUP(AV189,'シフト記号表（従来型・ユニット型共通）'!$C$6:$L$47,10,FALSE))</f>
        <v/>
      </c>
      <c r="AW190" s="622" t="str">
        <f>IF(AW189="","",VLOOKUP(AW189,'シフト記号表（従来型・ユニット型共通）'!$C$6:$L$47,10,FALSE))</f>
        <v/>
      </c>
      <c r="AX190" s="624" t="str">
        <f>IF(AX189="","",VLOOKUP(AX189,'シフト記号表（従来型・ユニット型共通）'!$C$6:$L$47,10,FALSE))</f>
        <v/>
      </c>
      <c r="AY190" s="623" t="str">
        <f>IF(AY189="","",VLOOKUP(AY189,'シフト記号表（従来型・ユニット型共通）'!$C$6:$L$47,10,FALSE))</f>
        <v/>
      </c>
      <c r="AZ190" s="622" t="str">
        <f>IF(AZ189="","",VLOOKUP(AZ189,'シフト記号表（従来型・ユニット型共通）'!$C$6:$L$47,10,FALSE))</f>
        <v/>
      </c>
      <c r="BA190" s="622" t="str">
        <f>IF(BA189="","",VLOOKUP(BA189,'シフト記号表（従来型・ユニット型共通）'!$C$6:$L$47,10,FALSE))</f>
        <v/>
      </c>
      <c r="BB190" s="1801">
        <f>IF($BE$3="４週",SUM(W190:AX190),IF($BE$3="暦月",SUM(W190:BA190),""))</f>
        <v>0</v>
      </c>
      <c r="BC190" s="1802"/>
      <c r="BD190" s="1803">
        <f>IF($BE$3="４週",BB190/4,IF($BE$3="暦月",(BB190/($BE$8/7)),""))</f>
        <v>0</v>
      </c>
      <c r="BE190" s="1802"/>
      <c r="BF190" s="1798"/>
      <c r="BG190" s="1799"/>
      <c r="BH190" s="1799"/>
      <c r="BI190" s="1799"/>
      <c r="BJ190" s="1800"/>
    </row>
    <row r="191" spans="2:62" ht="20.25" customHeight="1">
      <c r="B191" s="1788">
        <f>B189+1</f>
        <v>88</v>
      </c>
      <c r="C191" s="1792"/>
      <c r="D191" s="1793"/>
      <c r="E191" s="633"/>
      <c r="F191" s="632"/>
      <c r="G191" s="633"/>
      <c r="H191" s="632"/>
      <c r="I191" s="1794"/>
      <c r="J191" s="1795"/>
      <c r="K191" s="1796"/>
      <c r="L191" s="1797"/>
      <c r="M191" s="1797"/>
      <c r="N191" s="1793"/>
      <c r="O191" s="1738"/>
      <c r="P191" s="1739"/>
      <c r="Q191" s="1739"/>
      <c r="R191" s="1739"/>
      <c r="S191" s="1740"/>
      <c r="T191" s="631" t="s">
        <v>1280</v>
      </c>
      <c r="V191" s="630"/>
      <c r="W191" s="615"/>
      <c r="X191" s="614"/>
      <c r="Y191" s="614"/>
      <c r="Z191" s="614"/>
      <c r="AA191" s="614"/>
      <c r="AB191" s="614"/>
      <c r="AC191" s="616"/>
      <c r="AD191" s="615"/>
      <c r="AE191" s="614"/>
      <c r="AF191" s="614"/>
      <c r="AG191" s="614"/>
      <c r="AH191" s="614"/>
      <c r="AI191" s="614"/>
      <c r="AJ191" s="616"/>
      <c r="AK191" s="615"/>
      <c r="AL191" s="614"/>
      <c r="AM191" s="614"/>
      <c r="AN191" s="614"/>
      <c r="AO191" s="614"/>
      <c r="AP191" s="614"/>
      <c r="AQ191" s="616"/>
      <c r="AR191" s="615"/>
      <c r="AS191" s="614"/>
      <c r="AT191" s="614"/>
      <c r="AU191" s="614"/>
      <c r="AV191" s="614"/>
      <c r="AW191" s="614"/>
      <c r="AX191" s="616"/>
      <c r="AY191" s="615"/>
      <c r="AZ191" s="614"/>
      <c r="BA191" s="613"/>
      <c r="BB191" s="1733"/>
      <c r="BC191" s="1734"/>
      <c r="BD191" s="1752"/>
      <c r="BE191" s="1753"/>
      <c r="BF191" s="1758"/>
      <c r="BG191" s="1759"/>
      <c r="BH191" s="1759"/>
      <c r="BI191" s="1759"/>
      <c r="BJ191" s="1760"/>
    </row>
    <row r="192" spans="2:62" ht="20.25" customHeight="1">
      <c r="B192" s="1789"/>
      <c r="C192" s="1804"/>
      <c r="D192" s="1805"/>
      <c r="E192" s="629"/>
      <c r="F192" s="628">
        <f>C191</f>
        <v>0</v>
      </c>
      <c r="G192" s="629"/>
      <c r="H192" s="628">
        <f>I191</f>
        <v>0</v>
      </c>
      <c r="I192" s="1806"/>
      <c r="J192" s="1807"/>
      <c r="K192" s="1808"/>
      <c r="L192" s="1809"/>
      <c r="M192" s="1809"/>
      <c r="N192" s="1805"/>
      <c r="O192" s="1738"/>
      <c r="P192" s="1739"/>
      <c r="Q192" s="1739"/>
      <c r="R192" s="1739"/>
      <c r="S192" s="1740"/>
      <c r="T192" s="627" t="s">
        <v>1279</v>
      </c>
      <c r="U192" s="626"/>
      <c r="V192" s="625"/>
      <c r="W192" s="623" t="str">
        <f>IF(W191="","",VLOOKUP(W191,'シフト記号表（従来型・ユニット型共通）'!$C$6:$L$47,10,FALSE))</f>
        <v/>
      </c>
      <c r="X192" s="622" t="str">
        <f>IF(X191="","",VLOOKUP(X191,'シフト記号表（従来型・ユニット型共通）'!$C$6:$L$47,10,FALSE))</f>
        <v/>
      </c>
      <c r="Y192" s="622" t="str">
        <f>IF(Y191="","",VLOOKUP(Y191,'シフト記号表（従来型・ユニット型共通）'!$C$6:$L$47,10,FALSE))</f>
        <v/>
      </c>
      <c r="Z192" s="622" t="str">
        <f>IF(Z191="","",VLOOKUP(Z191,'シフト記号表（従来型・ユニット型共通）'!$C$6:$L$47,10,FALSE))</f>
        <v/>
      </c>
      <c r="AA192" s="622" t="str">
        <f>IF(AA191="","",VLOOKUP(AA191,'シフト記号表（従来型・ユニット型共通）'!$C$6:$L$47,10,FALSE))</f>
        <v/>
      </c>
      <c r="AB192" s="622" t="str">
        <f>IF(AB191="","",VLOOKUP(AB191,'シフト記号表（従来型・ユニット型共通）'!$C$6:$L$47,10,FALSE))</f>
        <v/>
      </c>
      <c r="AC192" s="624" t="str">
        <f>IF(AC191="","",VLOOKUP(AC191,'シフト記号表（従来型・ユニット型共通）'!$C$6:$L$47,10,FALSE))</f>
        <v/>
      </c>
      <c r="AD192" s="623" t="str">
        <f>IF(AD191="","",VLOOKUP(AD191,'シフト記号表（従来型・ユニット型共通）'!$C$6:$L$47,10,FALSE))</f>
        <v/>
      </c>
      <c r="AE192" s="622" t="str">
        <f>IF(AE191="","",VLOOKUP(AE191,'シフト記号表（従来型・ユニット型共通）'!$C$6:$L$47,10,FALSE))</f>
        <v/>
      </c>
      <c r="AF192" s="622" t="str">
        <f>IF(AF191="","",VLOOKUP(AF191,'シフト記号表（従来型・ユニット型共通）'!$C$6:$L$47,10,FALSE))</f>
        <v/>
      </c>
      <c r="AG192" s="622" t="str">
        <f>IF(AG191="","",VLOOKUP(AG191,'シフト記号表（従来型・ユニット型共通）'!$C$6:$L$47,10,FALSE))</f>
        <v/>
      </c>
      <c r="AH192" s="622" t="str">
        <f>IF(AH191="","",VLOOKUP(AH191,'シフト記号表（従来型・ユニット型共通）'!$C$6:$L$47,10,FALSE))</f>
        <v/>
      </c>
      <c r="AI192" s="622" t="str">
        <f>IF(AI191="","",VLOOKUP(AI191,'シフト記号表（従来型・ユニット型共通）'!$C$6:$L$47,10,FALSE))</f>
        <v/>
      </c>
      <c r="AJ192" s="624" t="str">
        <f>IF(AJ191="","",VLOOKUP(AJ191,'シフト記号表（従来型・ユニット型共通）'!$C$6:$L$47,10,FALSE))</f>
        <v/>
      </c>
      <c r="AK192" s="623" t="str">
        <f>IF(AK191="","",VLOOKUP(AK191,'シフト記号表（従来型・ユニット型共通）'!$C$6:$L$47,10,FALSE))</f>
        <v/>
      </c>
      <c r="AL192" s="622" t="str">
        <f>IF(AL191="","",VLOOKUP(AL191,'シフト記号表（従来型・ユニット型共通）'!$C$6:$L$47,10,FALSE))</f>
        <v/>
      </c>
      <c r="AM192" s="622" t="str">
        <f>IF(AM191="","",VLOOKUP(AM191,'シフト記号表（従来型・ユニット型共通）'!$C$6:$L$47,10,FALSE))</f>
        <v/>
      </c>
      <c r="AN192" s="622" t="str">
        <f>IF(AN191="","",VLOOKUP(AN191,'シフト記号表（従来型・ユニット型共通）'!$C$6:$L$47,10,FALSE))</f>
        <v/>
      </c>
      <c r="AO192" s="622" t="str">
        <f>IF(AO191="","",VLOOKUP(AO191,'シフト記号表（従来型・ユニット型共通）'!$C$6:$L$47,10,FALSE))</f>
        <v/>
      </c>
      <c r="AP192" s="622" t="str">
        <f>IF(AP191="","",VLOOKUP(AP191,'シフト記号表（従来型・ユニット型共通）'!$C$6:$L$47,10,FALSE))</f>
        <v/>
      </c>
      <c r="AQ192" s="624" t="str">
        <f>IF(AQ191="","",VLOOKUP(AQ191,'シフト記号表（従来型・ユニット型共通）'!$C$6:$L$47,10,FALSE))</f>
        <v/>
      </c>
      <c r="AR192" s="623" t="str">
        <f>IF(AR191="","",VLOOKUP(AR191,'シフト記号表（従来型・ユニット型共通）'!$C$6:$L$47,10,FALSE))</f>
        <v/>
      </c>
      <c r="AS192" s="622" t="str">
        <f>IF(AS191="","",VLOOKUP(AS191,'シフト記号表（従来型・ユニット型共通）'!$C$6:$L$47,10,FALSE))</f>
        <v/>
      </c>
      <c r="AT192" s="622" t="str">
        <f>IF(AT191="","",VLOOKUP(AT191,'シフト記号表（従来型・ユニット型共通）'!$C$6:$L$47,10,FALSE))</f>
        <v/>
      </c>
      <c r="AU192" s="622" t="str">
        <f>IF(AU191="","",VLOOKUP(AU191,'シフト記号表（従来型・ユニット型共通）'!$C$6:$L$47,10,FALSE))</f>
        <v/>
      </c>
      <c r="AV192" s="622" t="str">
        <f>IF(AV191="","",VLOOKUP(AV191,'シフト記号表（従来型・ユニット型共通）'!$C$6:$L$47,10,FALSE))</f>
        <v/>
      </c>
      <c r="AW192" s="622" t="str">
        <f>IF(AW191="","",VLOOKUP(AW191,'シフト記号表（従来型・ユニット型共通）'!$C$6:$L$47,10,FALSE))</f>
        <v/>
      </c>
      <c r="AX192" s="624" t="str">
        <f>IF(AX191="","",VLOOKUP(AX191,'シフト記号表（従来型・ユニット型共通）'!$C$6:$L$47,10,FALSE))</f>
        <v/>
      </c>
      <c r="AY192" s="623" t="str">
        <f>IF(AY191="","",VLOOKUP(AY191,'シフト記号表（従来型・ユニット型共通）'!$C$6:$L$47,10,FALSE))</f>
        <v/>
      </c>
      <c r="AZ192" s="622" t="str">
        <f>IF(AZ191="","",VLOOKUP(AZ191,'シフト記号表（従来型・ユニット型共通）'!$C$6:$L$47,10,FALSE))</f>
        <v/>
      </c>
      <c r="BA192" s="622" t="str">
        <f>IF(BA191="","",VLOOKUP(BA191,'シフト記号表（従来型・ユニット型共通）'!$C$6:$L$47,10,FALSE))</f>
        <v/>
      </c>
      <c r="BB192" s="1801">
        <f>IF($BE$3="４週",SUM(W192:AX192),IF($BE$3="暦月",SUM(W192:BA192),""))</f>
        <v>0</v>
      </c>
      <c r="BC192" s="1802"/>
      <c r="BD192" s="1803">
        <f>IF($BE$3="４週",BB192/4,IF($BE$3="暦月",(BB192/($BE$8/7)),""))</f>
        <v>0</v>
      </c>
      <c r="BE192" s="1802"/>
      <c r="BF192" s="1798"/>
      <c r="BG192" s="1799"/>
      <c r="BH192" s="1799"/>
      <c r="BI192" s="1799"/>
      <c r="BJ192" s="1800"/>
    </row>
    <row r="193" spans="2:62" ht="20.25" customHeight="1">
      <c r="B193" s="1788">
        <f>B191+1</f>
        <v>89</v>
      </c>
      <c r="C193" s="1792"/>
      <c r="D193" s="1793"/>
      <c r="E193" s="633"/>
      <c r="F193" s="632"/>
      <c r="G193" s="633"/>
      <c r="H193" s="632"/>
      <c r="I193" s="1794"/>
      <c r="J193" s="1795"/>
      <c r="K193" s="1796"/>
      <c r="L193" s="1797"/>
      <c r="M193" s="1797"/>
      <c r="N193" s="1793"/>
      <c r="O193" s="1738"/>
      <c r="P193" s="1739"/>
      <c r="Q193" s="1739"/>
      <c r="R193" s="1739"/>
      <c r="S193" s="1740"/>
      <c r="T193" s="631" t="s">
        <v>1280</v>
      </c>
      <c r="V193" s="630"/>
      <c r="W193" s="615"/>
      <c r="X193" s="614"/>
      <c r="Y193" s="614"/>
      <c r="Z193" s="614"/>
      <c r="AA193" s="614"/>
      <c r="AB193" s="614"/>
      <c r="AC193" s="616"/>
      <c r="AD193" s="615"/>
      <c r="AE193" s="614"/>
      <c r="AF193" s="614"/>
      <c r="AG193" s="614"/>
      <c r="AH193" s="614"/>
      <c r="AI193" s="614"/>
      <c r="AJ193" s="616"/>
      <c r="AK193" s="615"/>
      <c r="AL193" s="614"/>
      <c r="AM193" s="614"/>
      <c r="AN193" s="614"/>
      <c r="AO193" s="614"/>
      <c r="AP193" s="614"/>
      <c r="AQ193" s="616"/>
      <c r="AR193" s="615"/>
      <c r="AS193" s="614"/>
      <c r="AT193" s="614"/>
      <c r="AU193" s="614"/>
      <c r="AV193" s="614"/>
      <c r="AW193" s="614"/>
      <c r="AX193" s="616"/>
      <c r="AY193" s="615"/>
      <c r="AZ193" s="614"/>
      <c r="BA193" s="613"/>
      <c r="BB193" s="1733"/>
      <c r="BC193" s="1734"/>
      <c r="BD193" s="1752"/>
      <c r="BE193" s="1753"/>
      <c r="BF193" s="1758"/>
      <c r="BG193" s="1759"/>
      <c r="BH193" s="1759"/>
      <c r="BI193" s="1759"/>
      <c r="BJ193" s="1760"/>
    </row>
    <row r="194" spans="2:62" ht="20.25" customHeight="1">
      <c r="B194" s="1789"/>
      <c r="C194" s="1804"/>
      <c r="D194" s="1805"/>
      <c r="E194" s="629"/>
      <c r="F194" s="628">
        <f>C193</f>
        <v>0</v>
      </c>
      <c r="G194" s="629"/>
      <c r="H194" s="628">
        <f>I193</f>
        <v>0</v>
      </c>
      <c r="I194" s="1806"/>
      <c r="J194" s="1807"/>
      <c r="K194" s="1808"/>
      <c r="L194" s="1809"/>
      <c r="M194" s="1809"/>
      <c r="N194" s="1805"/>
      <c r="O194" s="1738"/>
      <c r="P194" s="1739"/>
      <c r="Q194" s="1739"/>
      <c r="R194" s="1739"/>
      <c r="S194" s="1740"/>
      <c r="T194" s="627" t="s">
        <v>1279</v>
      </c>
      <c r="U194" s="626"/>
      <c r="V194" s="625"/>
      <c r="W194" s="623" t="str">
        <f>IF(W193="","",VLOOKUP(W193,'シフト記号表（従来型・ユニット型共通）'!$C$6:$L$47,10,FALSE))</f>
        <v/>
      </c>
      <c r="X194" s="622" t="str">
        <f>IF(X193="","",VLOOKUP(X193,'シフト記号表（従来型・ユニット型共通）'!$C$6:$L$47,10,FALSE))</f>
        <v/>
      </c>
      <c r="Y194" s="622" t="str">
        <f>IF(Y193="","",VLOOKUP(Y193,'シフト記号表（従来型・ユニット型共通）'!$C$6:$L$47,10,FALSE))</f>
        <v/>
      </c>
      <c r="Z194" s="622" t="str">
        <f>IF(Z193="","",VLOOKUP(Z193,'シフト記号表（従来型・ユニット型共通）'!$C$6:$L$47,10,FALSE))</f>
        <v/>
      </c>
      <c r="AA194" s="622" t="str">
        <f>IF(AA193="","",VLOOKUP(AA193,'シフト記号表（従来型・ユニット型共通）'!$C$6:$L$47,10,FALSE))</f>
        <v/>
      </c>
      <c r="AB194" s="622" t="str">
        <f>IF(AB193="","",VLOOKUP(AB193,'シフト記号表（従来型・ユニット型共通）'!$C$6:$L$47,10,FALSE))</f>
        <v/>
      </c>
      <c r="AC194" s="624" t="str">
        <f>IF(AC193="","",VLOOKUP(AC193,'シフト記号表（従来型・ユニット型共通）'!$C$6:$L$47,10,FALSE))</f>
        <v/>
      </c>
      <c r="AD194" s="623" t="str">
        <f>IF(AD193="","",VLOOKUP(AD193,'シフト記号表（従来型・ユニット型共通）'!$C$6:$L$47,10,FALSE))</f>
        <v/>
      </c>
      <c r="AE194" s="622" t="str">
        <f>IF(AE193="","",VLOOKUP(AE193,'シフト記号表（従来型・ユニット型共通）'!$C$6:$L$47,10,FALSE))</f>
        <v/>
      </c>
      <c r="AF194" s="622" t="str">
        <f>IF(AF193="","",VLOOKUP(AF193,'シフト記号表（従来型・ユニット型共通）'!$C$6:$L$47,10,FALSE))</f>
        <v/>
      </c>
      <c r="AG194" s="622" t="str">
        <f>IF(AG193="","",VLOOKUP(AG193,'シフト記号表（従来型・ユニット型共通）'!$C$6:$L$47,10,FALSE))</f>
        <v/>
      </c>
      <c r="AH194" s="622" t="str">
        <f>IF(AH193="","",VLOOKUP(AH193,'シフト記号表（従来型・ユニット型共通）'!$C$6:$L$47,10,FALSE))</f>
        <v/>
      </c>
      <c r="AI194" s="622" t="str">
        <f>IF(AI193="","",VLOOKUP(AI193,'シフト記号表（従来型・ユニット型共通）'!$C$6:$L$47,10,FALSE))</f>
        <v/>
      </c>
      <c r="AJ194" s="624" t="str">
        <f>IF(AJ193="","",VLOOKUP(AJ193,'シフト記号表（従来型・ユニット型共通）'!$C$6:$L$47,10,FALSE))</f>
        <v/>
      </c>
      <c r="AK194" s="623" t="str">
        <f>IF(AK193="","",VLOOKUP(AK193,'シフト記号表（従来型・ユニット型共通）'!$C$6:$L$47,10,FALSE))</f>
        <v/>
      </c>
      <c r="AL194" s="622" t="str">
        <f>IF(AL193="","",VLOOKUP(AL193,'シフト記号表（従来型・ユニット型共通）'!$C$6:$L$47,10,FALSE))</f>
        <v/>
      </c>
      <c r="AM194" s="622" t="str">
        <f>IF(AM193="","",VLOOKUP(AM193,'シフト記号表（従来型・ユニット型共通）'!$C$6:$L$47,10,FALSE))</f>
        <v/>
      </c>
      <c r="AN194" s="622" t="str">
        <f>IF(AN193="","",VLOOKUP(AN193,'シフト記号表（従来型・ユニット型共通）'!$C$6:$L$47,10,FALSE))</f>
        <v/>
      </c>
      <c r="AO194" s="622" t="str">
        <f>IF(AO193="","",VLOOKUP(AO193,'シフト記号表（従来型・ユニット型共通）'!$C$6:$L$47,10,FALSE))</f>
        <v/>
      </c>
      <c r="AP194" s="622" t="str">
        <f>IF(AP193="","",VLOOKUP(AP193,'シフト記号表（従来型・ユニット型共通）'!$C$6:$L$47,10,FALSE))</f>
        <v/>
      </c>
      <c r="AQ194" s="624" t="str">
        <f>IF(AQ193="","",VLOOKUP(AQ193,'シフト記号表（従来型・ユニット型共通）'!$C$6:$L$47,10,FALSE))</f>
        <v/>
      </c>
      <c r="AR194" s="623" t="str">
        <f>IF(AR193="","",VLOOKUP(AR193,'シフト記号表（従来型・ユニット型共通）'!$C$6:$L$47,10,FALSE))</f>
        <v/>
      </c>
      <c r="AS194" s="622" t="str">
        <f>IF(AS193="","",VLOOKUP(AS193,'シフト記号表（従来型・ユニット型共通）'!$C$6:$L$47,10,FALSE))</f>
        <v/>
      </c>
      <c r="AT194" s="622" t="str">
        <f>IF(AT193="","",VLOOKUP(AT193,'シフト記号表（従来型・ユニット型共通）'!$C$6:$L$47,10,FALSE))</f>
        <v/>
      </c>
      <c r="AU194" s="622" t="str">
        <f>IF(AU193="","",VLOOKUP(AU193,'シフト記号表（従来型・ユニット型共通）'!$C$6:$L$47,10,FALSE))</f>
        <v/>
      </c>
      <c r="AV194" s="622" t="str">
        <f>IF(AV193="","",VLOOKUP(AV193,'シフト記号表（従来型・ユニット型共通）'!$C$6:$L$47,10,FALSE))</f>
        <v/>
      </c>
      <c r="AW194" s="622" t="str">
        <f>IF(AW193="","",VLOOKUP(AW193,'シフト記号表（従来型・ユニット型共通）'!$C$6:$L$47,10,FALSE))</f>
        <v/>
      </c>
      <c r="AX194" s="624" t="str">
        <f>IF(AX193="","",VLOOKUP(AX193,'シフト記号表（従来型・ユニット型共通）'!$C$6:$L$47,10,FALSE))</f>
        <v/>
      </c>
      <c r="AY194" s="623" t="str">
        <f>IF(AY193="","",VLOOKUP(AY193,'シフト記号表（従来型・ユニット型共通）'!$C$6:$L$47,10,FALSE))</f>
        <v/>
      </c>
      <c r="AZ194" s="622" t="str">
        <f>IF(AZ193="","",VLOOKUP(AZ193,'シフト記号表（従来型・ユニット型共通）'!$C$6:$L$47,10,FALSE))</f>
        <v/>
      </c>
      <c r="BA194" s="622" t="str">
        <f>IF(BA193="","",VLOOKUP(BA193,'シフト記号表（従来型・ユニット型共通）'!$C$6:$L$47,10,FALSE))</f>
        <v/>
      </c>
      <c r="BB194" s="1801">
        <f>IF($BE$3="４週",SUM(W194:AX194),IF($BE$3="暦月",SUM(W194:BA194),""))</f>
        <v>0</v>
      </c>
      <c r="BC194" s="1802"/>
      <c r="BD194" s="1803">
        <f>IF($BE$3="４週",BB194/4,IF($BE$3="暦月",(BB194/($BE$8/7)),""))</f>
        <v>0</v>
      </c>
      <c r="BE194" s="1802"/>
      <c r="BF194" s="1798"/>
      <c r="BG194" s="1799"/>
      <c r="BH194" s="1799"/>
      <c r="BI194" s="1799"/>
      <c r="BJ194" s="1800"/>
    </row>
    <row r="195" spans="2:62" ht="20.25" customHeight="1">
      <c r="B195" s="1788">
        <f>B193+1</f>
        <v>90</v>
      </c>
      <c r="C195" s="1792"/>
      <c r="D195" s="1793"/>
      <c r="E195" s="633"/>
      <c r="F195" s="632"/>
      <c r="G195" s="633"/>
      <c r="H195" s="632"/>
      <c r="I195" s="1794"/>
      <c r="J195" s="1795"/>
      <c r="K195" s="1796"/>
      <c r="L195" s="1797"/>
      <c r="M195" s="1797"/>
      <c r="N195" s="1793"/>
      <c r="O195" s="1738"/>
      <c r="P195" s="1739"/>
      <c r="Q195" s="1739"/>
      <c r="R195" s="1739"/>
      <c r="S195" s="1740"/>
      <c r="T195" s="631" t="s">
        <v>1280</v>
      </c>
      <c r="V195" s="630"/>
      <c r="W195" s="615"/>
      <c r="X195" s="614"/>
      <c r="Y195" s="614"/>
      <c r="Z195" s="614"/>
      <c r="AA195" s="614"/>
      <c r="AB195" s="614"/>
      <c r="AC195" s="616"/>
      <c r="AD195" s="615"/>
      <c r="AE195" s="614"/>
      <c r="AF195" s="614"/>
      <c r="AG195" s="614"/>
      <c r="AH195" s="614"/>
      <c r="AI195" s="614"/>
      <c r="AJ195" s="616"/>
      <c r="AK195" s="615"/>
      <c r="AL195" s="614"/>
      <c r="AM195" s="614"/>
      <c r="AN195" s="614"/>
      <c r="AO195" s="614"/>
      <c r="AP195" s="614"/>
      <c r="AQ195" s="616"/>
      <c r="AR195" s="615"/>
      <c r="AS195" s="614"/>
      <c r="AT195" s="614"/>
      <c r="AU195" s="614"/>
      <c r="AV195" s="614"/>
      <c r="AW195" s="614"/>
      <c r="AX195" s="616"/>
      <c r="AY195" s="615"/>
      <c r="AZ195" s="614"/>
      <c r="BA195" s="613"/>
      <c r="BB195" s="1733"/>
      <c r="BC195" s="1734"/>
      <c r="BD195" s="1752"/>
      <c r="BE195" s="1753"/>
      <c r="BF195" s="1758"/>
      <c r="BG195" s="1759"/>
      <c r="BH195" s="1759"/>
      <c r="BI195" s="1759"/>
      <c r="BJ195" s="1760"/>
    </row>
    <row r="196" spans="2:62" ht="20.25" customHeight="1">
      <c r="B196" s="1789"/>
      <c r="C196" s="1804"/>
      <c r="D196" s="1805"/>
      <c r="E196" s="629"/>
      <c r="F196" s="628">
        <f>C195</f>
        <v>0</v>
      </c>
      <c r="G196" s="629"/>
      <c r="H196" s="628">
        <f>I195</f>
        <v>0</v>
      </c>
      <c r="I196" s="1806"/>
      <c r="J196" s="1807"/>
      <c r="K196" s="1808"/>
      <c r="L196" s="1809"/>
      <c r="M196" s="1809"/>
      <c r="N196" s="1805"/>
      <c r="O196" s="1738"/>
      <c r="P196" s="1739"/>
      <c r="Q196" s="1739"/>
      <c r="R196" s="1739"/>
      <c r="S196" s="1740"/>
      <c r="T196" s="627" t="s">
        <v>1279</v>
      </c>
      <c r="U196" s="626"/>
      <c r="V196" s="625"/>
      <c r="W196" s="623" t="str">
        <f>IF(W195="","",VLOOKUP(W195,'シフト記号表（従来型・ユニット型共通）'!$C$6:$L$47,10,FALSE))</f>
        <v/>
      </c>
      <c r="X196" s="622" t="str">
        <f>IF(X195="","",VLOOKUP(X195,'シフト記号表（従来型・ユニット型共通）'!$C$6:$L$47,10,FALSE))</f>
        <v/>
      </c>
      <c r="Y196" s="622" t="str">
        <f>IF(Y195="","",VLOOKUP(Y195,'シフト記号表（従来型・ユニット型共通）'!$C$6:$L$47,10,FALSE))</f>
        <v/>
      </c>
      <c r="Z196" s="622" t="str">
        <f>IF(Z195="","",VLOOKUP(Z195,'シフト記号表（従来型・ユニット型共通）'!$C$6:$L$47,10,FALSE))</f>
        <v/>
      </c>
      <c r="AA196" s="622" t="str">
        <f>IF(AA195="","",VLOOKUP(AA195,'シフト記号表（従来型・ユニット型共通）'!$C$6:$L$47,10,FALSE))</f>
        <v/>
      </c>
      <c r="AB196" s="622" t="str">
        <f>IF(AB195="","",VLOOKUP(AB195,'シフト記号表（従来型・ユニット型共通）'!$C$6:$L$47,10,FALSE))</f>
        <v/>
      </c>
      <c r="AC196" s="624" t="str">
        <f>IF(AC195="","",VLOOKUP(AC195,'シフト記号表（従来型・ユニット型共通）'!$C$6:$L$47,10,FALSE))</f>
        <v/>
      </c>
      <c r="AD196" s="623" t="str">
        <f>IF(AD195="","",VLOOKUP(AD195,'シフト記号表（従来型・ユニット型共通）'!$C$6:$L$47,10,FALSE))</f>
        <v/>
      </c>
      <c r="AE196" s="622" t="str">
        <f>IF(AE195="","",VLOOKUP(AE195,'シフト記号表（従来型・ユニット型共通）'!$C$6:$L$47,10,FALSE))</f>
        <v/>
      </c>
      <c r="AF196" s="622" t="str">
        <f>IF(AF195="","",VLOOKUP(AF195,'シフト記号表（従来型・ユニット型共通）'!$C$6:$L$47,10,FALSE))</f>
        <v/>
      </c>
      <c r="AG196" s="622" t="str">
        <f>IF(AG195="","",VLOOKUP(AG195,'シフト記号表（従来型・ユニット型共通）'!$C$6:$L$47,10,FALSE))</f>
        <v/>
      </c>
      <c r="AH196" s="622" t="str">
        <f>IF(AH195="","",VLOOKUP(AH195,'シフト記号表（従来型・ユニット型共通）'!$C$6:$L$47,10,FALSE))</f>
        <v/>
      </c>
      <c r="AI196" s="622" t="str">
        <f>IF(AI195="","",VLOOKUP(AI195,'シフト記号表（従来型・ユニット型共通）'!$C$6:$L$47,10,FALSE))</f>
        <v/>
      </c>
      <c r="AJ196" s="624" t="str">
        <f>IF(AJ195="","",VLOOKUP(AJ195,'シフト記号表（従来型・ユニット型共通）'!$C$6:$L$47,10,FALSE))</f>
        <v/>
      </c>
      <c r="AK196" s="623" t="str">
        <f>IF(AK195="","",VLOOKUP(AK195,'シフト記号表（従来型・ユニット型共通）'!$C$6:$L$47,10,FALSE))</f>
        <v/>
      </c>
      <c r="AL196" s="622" t="str">
        <f>IF(AL195="","",VLOOKUP(AL195,'シフト記号表（従来型・ユニット型共通）'!$C$6:$L$47,10,FALSE))</f>
        <v/>
      </c>
      <c r="AM196" s="622" t="str">
        <f>IF(AM195="","",VLOOKUP(AM195,'シフト記号表（従来型・ユニット型共通）'!$C$6:$L$47,10,FALSE))</f>
        <v/>
      </c>
      <c r="AN196" s="622" t="str">
        <f>IF(AN195="","",VLOOKUP(AN195,'シフト記号表（従来型・ユニット型共通）'!$C$6:$L$47,10,FALSE))</f>
        <v/>
      </c>
      <c r="AO196" s="622" t="str">
        <f>IF(AO195="","",VLOOKUP(AO195,'シフト記号表（従来型・ユニット型共通）'!$C$6:$L$47,10,FALSE))</f>
        <v/>
      </c>
      <c r="AP196" s="622" t="str">
        <f>IF(AP195="","",VLOOKUP(AP195,'シフト記号表（従来型・ユニット型共通）'!$C$6:$L$47,10,FALSE))</f>
        <v/>
      </c>
      <c r="AQ196" s="624" t="str">
        <f>IF(AQ195="","",VLOOKUP(AQ195,'シフト記号表（従来型・ユニット型共通）'!$C$6:$L$47,10,FALSE))</f>
        <v/>
      </c>
      <c r="AR196" s="623" t="str">
        <f>IF(AR195="","",VLOOKUP(AR195,'シフト記号表（従来型・ユニット型共通）'!$C$6:$L$47,10,FALSE))</f>
        <v/>
      </c>
      <c r="AS196" s="622" t="str">
        <f>IF(AS195="","",VLOOKUP(AS195,'シフト記号表（従来型・ユニット型共通）'!$C$6:$L$47,10,FALSE))</f>
        <v/>
      </c>
      <c r="AT196" s="622" t="str">
        <f>IF(AT195="","",VLOOKUP(AT195,'シフト記号表（従来型・ユニット型共通）'!$C$6:$L$47,10,FALSE))</f>
        <v/>
      </c>
      <c r="AU196" s="622" t="str">
        <f>IF(AU195="","",VLOOKUP(AU195,'シフト記号表（従来型・ユニット型共通）'!$C$6:$L$47,10,FALSE))</f>
        <v/>
      </c>
      <c r="AV196" s="622" t="str">
        <f>IF(AV195="","",VLOOKUP(AV195,'シフト記号表（従来型・ユニット型共通）'!$C$6:$L$47,10,FALSE))</f>
        <v/>
      </c>
      <c r="AW196" s="622" t="str">
        <f>IF(AW195="","",VLOOKUP(AW195,'シフト記号表（従来型・ユニット型共通）'!$C$6:$L$47,10,FALSE))</f>
        <v/>
      </c>
      <c r="AX196" s="624" t="str">
        <f>IF(AX195="","",VLOOKUP(AX195,'シフト記号表（従来型・ユニット型共通）'!$C$6:$L$47,10,FALSE))</f>
        <v/>
      </c>
      <c r="AY196" s="623" t="str">
        <f>IF(AY195="","",VLOOKUP(AY195,'シフト記号表（従来型・ユニット型共通）'!$C$6:$L$47,10,FALSE))</f>
        <v/>
      </c>
      <c r="AZ196" s="622" t="str">
        <f>IF(AZ195="","",VLOOKUP(AZ195,'シフト記号表（従来型・ユニット型共通）'!$C$6:$L$47,10,FALSE))</f>
        <v/>
      </c>
      <c r="BA196" s="622" t="str">
        <f>IF(BA195="","",VLOOKUP(BA195,'シフト記号表（従来型・ユニット型共通）'!$C$6:$L$47,10,FALSE))</f>
        <v/>
      </c>
      <c r="BB196" s="1801">
        <f>IF($BE$3="４週",SUM(W196:AX196),IF($BE$3="暦月",SUM(W196:BA196),""))</f>
        <v>0</v>
      </c>
      <c r="BC196" s="1802"/>
      <c r="BD196" s="1803">
        <f>IF($BE$3="４週",BB196/4,IF($BE$3="暦月",(BB196/($BE$8/7)),""))</f>
        <v>0</v>
      </c>
      <c r="BE196" s="1802"/>
      <c r="BF196" s="1798"/>
      <c r="BG196" s="1799"/>
      <c r="BH196" s="1799"/>
      <c r="BI196" s="1799"/>
      <c r="BJ196" s="1800"/>
    </row>
    <row r="197" spans="2:62" ht="20.25" customHeight="1">
      <c r="B197" s="1788">
        <f>B195+1</f>
        <v>91</v>
      </c>
      <c r="C197" s="1792"/>
      <c r="D197" s="1793"/>
      <c r="E197" s="633"/>
      <c r="F197" s="632"/>
      <c r="G197" s="633"/>
      <c r="H197" s="632"/>
      <c r="I197" s="1794"/>
      <c r="J197" s="1795"/>
      <c r="K197" s="1796"/>
      <c r="L197" s="1797"/>
      <c r="M197" s="1797"/>
      <c r="N197" s="1793"/>
      <c r="O197" s="1738"/>
      <c r="P197" s="1739"/>
      <c r="Q197" s="1739"/>
      <c r="R197" s="1739"/>
      <c r="S197" s="1740"/>
      <c r="T197" s="631" t="s">
        <v>1280</v>
      </c>
      <c r="V197" s="630"/>
      <c r="W197" s="615"/>
      <c r="X197" s="614"/>
      <c r="Y197" s="614"/>
      <c r="Z197" s="614"/>
      <c r="AA197" s="614"/>
      <c r="AB197" s="614"/>
      <c r="AC197" s="616"/>
      <c r="AD197" s="615"/>
      <c r="AE197" s="614"/>
      <c r="AF197" s="614"/>
      <c r="AG197" s="614"/>
      <c r="AH197" s="614"/>
      <c r="AI197" s="614"/>
      <c r="AJ197" s="616"/>
      <c r="AK197" s="615"/>
      <c r="AL197" s="614"/>
      <c r="AM197" s="614"/>
      <c r="AN197" s="614"/>
      <c r="AO197" s="614"/>
      <c r="AP197" s="614"/>
      <c r="AQ197" s="616"/>
      <c r="AR197" s="615"/>
      <c r="AS197" s="614"/>
      <c r="AT197" s="614"/>
      <c r="AU197" s="614"/>
      <c r="AV197" s="614"/>
      <c r="AW197" s="614"/>
      <c r="AX197" s="616"/>
      <c r="AY197" s="615"/>
      <c r="AZ197" s="614"/>
      <c r="BA197" s="613"/>
      <c r="BB197" s="1733"/>
      <c r="BC197" s="1734"/>
      <c r="BD197" s="1752"/>
      <c r="BE197" s="1753"/>
      <c r="BF197" s="1758"/>
      <c r="BG197" s="1759"/>
      <c r="BH197" s="1759"/>
      <c r="BI197" s="1759"/>
      <c r="BJ197" s="1760"/>
    </row>
    <row r="198" spans="2:62" ht="20.25" customHeight="1">
      <c r="B198" s="1789"/>
      <c r="C198" s="1804"/>
      <c r="D198" s="1805"/>
      <c r="E198" s="629"/>
      <c r="F198" s="628">
        <f>C197</f>
        <v>0</v>
      </c>
      <c r="G198" s="629"/>
      <c r="H198" s="628">
        <f>I197</f>
        <v>0</v>
      </c>
      <c r="I198" s="1806"/>
      <c r="J198" s="1807"/>
      <c r="K198" s="1808"/>
      <c r="L198" s="1809"/>
      <c r="M198" s="1809"/>
      <c r="N198" s="1805"/>
      <c r="O198" s="1738"/>
      <c r="P198" s="1739"/>
      <c r="Q198" s="1739"/>
      <c r="R198" s="1739"/>
      <c r="S198" s="1740"/>
      <c r="T198" s="627" t="s">
        <v>1279</v>
      </c>
      <c r="U198" s="626"/>
      <c r="V198" s="625"/>
      <c r="W198" s="623" t="str">
        <f>IF(W197="","",VLOOKUP(W197,'シフト記号表（従来型・ユニット型共通）'!$C$6:$L$47,10,FALSE))</f>
        <v/>
      </c>
      <c r="X198" s="622" t="str">
        <f>IF(X197="","",VLOOKUP(X197,'シフト記号表（従来型・ユニット型共通）'!$C$6:$L$47,10,FALSE))</f>
        <v/>
      </c>
      <c r="Y198" s="622" t="str">
        <f>IF(Y197="","",VLOOKUP(Y197,'シフト記号表（従来型・ユニット型共通）'!$C$6:$L$47,10,FALSE))</f>
        <v/>
      </c>
      <c r="Z198" s="622" t="str">
        <f>IF(Z197="","",VLOOKUP(Z197,'シフト記号表（従来型・ユニット型共通）'!$C$6:$L$47,10,FALSE))</f>
        <v/>
      </c>
      <c r="AA198" s="622" t="str">
        <f>IF(AA197="","",VLOOKUP(AA197,'シフト記号表（従来型・ユニット型共通）'!$C$6:$L$47,10,FALSE))</f>
        <v/>
      </c>
      <c r="AB198" s="622" t="str">
        <f>IF(AB197="","",VLOOKUP(AB197,'シフト記号表（従来型・ユニット型共通）'!$C$6:$L$47,10,FALSE))</f>
        <v/>
      </c>
      <c r="AC198" s="624" t="str">
        <f>IF(AC197="","",VLOOKUP(AC197,'シフト記号表（従来型・ユニット型共通）'!$C$6:$L$47,10,FALSE))</f>
        <v/>
      </c>
      <c r="AD198" s="623" t="str">
        <f>IF(AD197="","",VLOOKUP(AD197,'シフト記号表（従来型・ユニット型共通）'!$C$6:$L$47,10,FALSE))</f>
        <v/>
      </c>
      <c r="AE198" s="622" t="str">
        <f>IF(AE197="","",VLOOKUP(AE197,'シフト記号表（従来型・ユニット型共通）'!$C$6:$L$47,10,FALSE))</f>
        <v/>
      </c>
      <c r="AF198" s="622" t="str">
        <f>IF(AF197="","",VLOOKUP(AF197,'シフト記号表（従来型・ユニット型共通）'!$C$6:$L$47,10,FALSE))</f>
        <v/>
      </c>
      <c r="AG198" s="622" t="str">
        <f>IF(AG197="","",VLOOKUP(AG197,'シフト記号表（従来型・ユニット型共通）'!$C$6:$L$47,10,FALSE))</f>
        <v/>
      </c>
      <c r="AH198" s="622" t="str">
        <f>IF(AH197="","",VLOOKUP(AH197,'シフト記号表（従来型・ユニット型共通）'!$C$6:$L$47,10,FALSE))</f>
        <v/>
      </c>
      <c r="AI198" s="622" t="str">
        <f>IF(AI197="","",VLOOKUP(AI197,'シフト記号表（従来型・ユニット型共通）'!$C$6:$L$47,10,FALSE))</f>
        <v/>
      </c>
      <c r="AJ198" s="624" t="str">
        <f>IF(AJ197="","",VLOOKUP(AJ197,'シフト記号表（従来型・ユニット型共通）'!$C$6:$L$47,10,FALSE))</f>
        <v/>
      </c>
      <c r="AK198" s="623" t="str">
        <f>IF(AK197="","",VLOOKUP(AK197,'シフト記号表（従来型・ユニット型共通）'!$C$6:$L$47,10,FALSE))</f>
        <v/>
      </c>
      <c r="AL198" s="622" t="str">
        <f>IF(AL197="","",VLOOKUP(AL197,'シフト記号表（従来型・ユニット型共通）'!$C$6:$L$47,10,FALSE))</f>
        <v/>
      </c>
      <c r="AM198" s="622" t="str">
        <f>IF(AM197="","",VLOOKUP(AM197,'シフト記号表（従来型・ユニット型共通）'!$C$6:$L$47,10,FALSE))</f>
        <v/>
      </c>
      <c r="AN198" s="622" t="str">
        <f>IF(AN197="","",VLOOKUP(AN197,'シフト記号表（従来型・ユニット型共通）'!$C$6:$L$47,10,FALSE))</f>
        <v/>
      </c>
      <c r="AO198" s="622" t="str">
        <f>IF(AO197="","",VLOOKUP(AO197,'シフト記号表（従来型・ユニット型共通）'!$C$6:$L$47,10,FALSE))</f>
        <v/>
      </c>
      <c r="AP198" s="622" t="str">
        <f>IF(AP197="","",VLOOKUP(AP197,'シフト記号表（従来型・ユニット型共通）'!$C$6:$L$47,10,FALSE))</f>
        <v/>
      </c>
      <c r="AQ198" s="624" t="str">
        <f>IF(AQ197="","",VLOOKUP(AQ197,'シフト記号表（従来型・ユニット型共通）'!$C$6:$L$47,10,FALSE))</f>
        <v/>
      </c>
      <c r="AR198" s="623" t="str">
        <f>IF(AR197="","",VLOOKUP(AR197,'シフト記号表（従来型・ユニット型共通）'!$C$6:$L$47,10,FALSE))</f>
        <v/>
      </c>
      <c r="AS198" s="622" t="str">
        <f>IF(AS197="","",VLOOKUP(AS197,'シフト記号表（従来型・ユニット型共通）'!$C$6:$L$47,10,FALSE))</f>
        <v/>
      </c>
      <c r="AT198" s="622" t="str">
        <f>IF(AT197="","",VLOOKUP(AT197,'シフト記号表（従来型・ユニット型共通）'!$C$6:$L$47,10,FALSE))</f>
        <v/>
      </c>
      <c r="AU198" s="622" t="str">
        <f>IF(AU197="","",VLOOKUP(AU197,'シフト記号表（従来型・ユニット型共通）'!$C$6:$L$47,10,FALSE))</f>
        <v/>
      </c>
      <c r="AV198" s="622" t="str">
        <f>IF(AV197="","",VLOOKUP(AV197,'シフト記号表（従来型・ユニット型共通）'!$C$6:$L$47,10,FALSE))</f>
        <v/>
      </c>
      <c r="AW198" s="622" t="str">
        <f>IF(AW197="","",VLOOKUP(AW197,'シフト記号表（従来型・ユニット型共通）'!$C$6:$L$47,10,FALSE))</f>
        <v/>
      </c>
      <c r="AX198" s="624" t="str">
        <f>IF(AX197="","",VLOOKUP(AX197,'シフト記号表（従来型・ユニット型共通）'!$C$6:$L$47,10,FALSE))</f>
        <v/>
      </c>
      <c r="AY198" s="623" t="str">
        <f>IF(AY197="","",VLOOKUP(AY197,'シフト記号表（従来型・ユニット型共通）'!$C$6:$L$47,10,FALSE))</f>
        <v/>
      </c>
      <c r="AZ198" s="622" t="str">
        <f>IF(AZ197="","",VLOOKUP(AZ197,'シフト記号表（従来型・ユニット型共通）'!$C$6:$L$47,10,FALSE))</f>
        <v/>
      </c>
      <c r="BA198" s="622" t="str">
        <f>IF(BA197="","",VLOOKUP(BA197,'シフト記号表（従来型・ユニット型共通）'!$C$6:$L$47,10,FALSE))</f>
        <v/>
      </c>
      <c r="BB198" s="1801">
        <f>IF($BE$3="４週",SUM(W198:AX198),IF($BE$3="暦月",SUM(W198:BA198),""))</f>
        <v>0</v>
      </c>
      <c r="BC198" s="1802"/>
      <c r="BD198" s="1803">
        <f>IF($BE$3="４週",BB198/4,IF($BE$3="暦月",(BB198/($BE$8/7)),""))</f>
        <v>0</v>
      </c>
      <c r="BE198" s="1802"/>
      <c r="BF198" s="1798"/>
      <c r="BG198" s="1799"/>
      <c r="BH198" s="1799"/>
      <c r="BI198" s="1799"/>
      <c r="BJ198" s="1800"/>
    </row>
    <row r="199" spans="2:62" ht="20.25" customHeight="1">
      <c r="B199" s="1788">
        <f>B197+1</f>
        <v>92</v>
      </c>
      <c r="C199" s="1792"/>
      <c r="D199" s="1793"/>
      <c r="E199" s="633"/>
      <c r="F199" s="632"/>
      <c r="G199" s="633"/>
      <c r="H199" s="632"/>
      <c r="I199" s="1794"/>
      <c r="J199" s="1795"/>
      <c r="K199" s="1796"/>
      <c r="L199" s="1797"/>
      <c r="M199" s="1797"/>
      <c r="N199" s="1793"/>
      <c r="O199" s="1738"/>
      <c r="P199" s="1739"/>
      <c r="Q199" s="1739"/>
      <c r="R199" s="1739"/>
      <c r="S199" s="1740"/>
      <c r="T199" s="631" t="s">
        <v>1280</v>
      </c>
      <c r="V199" s="630"/>
      <c r="W199" s="615"/>
      <c r="X199" s="614"/>
      <c r="Y199" s="614"/>
      <c r="Z199" s="614"/>
      <c r="AA199" s="614"/>
      <c r="AB199" s="614"/>
      <c r="AC199" s="616"/>
      <c r="AD199" s="615"/>
      <c r="AE199" s="614"/>
      <c r="AF199" s="614"/>
      <c r="AG199" s="614"/>
      <c r="AH199" s="614"/>
      <c r="AI199" s="614"/>
      <c r="AJ199" s="616"/>
      <c r="AK199" s="615"/>
      <c r="AL199" s="614"/>
      <c r="AM199" s="614"/>
      <c r="AN199" s="614"/>
      <c r="AO199" s="614"/>
      <c r="AP199" s="614"/>
      <c r="AQ199" s="616"/>
      <c r="AR199" s="615"/>
      <c r="AS199" s="614"/>
      <c r="AT199" s="614"/>
      <c r="AU199" s="614"/>
      <c r="AV199" s="614"/>
      <c r="AW199" s="614"/>
      <c r="AX199" s="616"/>
      <c r="AY199" s="615"/>
      <c r="AZ199" s="614"/>
      <c r="BA199" s="613"/>
      <c r="BB199" s="1733"/>
      <c r="BC199" s="1734"/>
      <c r="BD199" s="1752"/>
      <c r="BE199" s="1753"/>
      <c r="BF199" s="1758"/>
      <c r="BG199" s="1759"/>
      <c r="BH199" s="1759"/>
      <c r="BI199" s="1759"/>
      <c r="BJ199" s="1760"/>
    </row>
    <row r="200" spans="2:62" ht="20.25" customHeight="1">
      <c r="B200" s="1789"/>
      <c r="C200" s="1804"/>
      <c r="D200" s="1805"/>
      <c r="E200" s="629"/>
      <c r="F200" s="628">
        <f>C199</f>
        <v>0</v>
      </c>
      <c r="G200" s="629"/>
      <c r="H200" s="628">
        <f>I199</f>
        <v>0</v>
      </c>
      <c r="I200" s="1806"/>
      <c r="J200" s="1807"/>
      <c r="K200" s="1808"/>
      <c r="L200" s="1809"/>
      <c r="M200" s="1809"/>
      <c r="N200" s="1805"/>
      <c r="O200" s="1738"/>
      <c r="P200" s="1739"/>
      <c r="Q200" s="1739"/>
      <c r="R200" s="1739"/>
      <c r="S200" s="1740"/>
      <c r="T200" s="627" t="s">
        <v>1279</v>
      </c>
      <c r="U200" s="626"/>
      <c r="V200" s="625"/>
      <c r="W200" s="623" t="str">
        <f>IF(W199="","",VLOOKUP(W199,'シフト記号表（従来型・ユニット型共通）'!$C$6:$L$47,10,FALSE))</f>
        <v/>
      </c>
      <c r="X200" s="622" t="str">
        <f>IF(X199="","",VLOOKUP(X199,'シフト記号表（従来型・ユニット型共通）'!$C$6:$L$47,10,FALSE))</f>
        <v/>
      </c>
      <c r="Y200" s="622" t="str">
        <f>IF(Y199="","",VLOOKUP(Y199,'シフト記号表（従来型・ユニット型共通）'!$C$6:$L$47,10,FALSE))</f>
        <v/>
      </c>
      <c r="Z200" s="622" t="str">
        <f>IF(Z199="","",VLOOKUP(Z199,'シフト記号表（従来型・ユニット型共通）'!$C$6:$L$47,10,FALSE))</f>
        <v/>
      </c>
      <c r="AA200" s="622" t="str">
        <f>IF(AA199="","",VLOOKUP(AA199,'シフト記号表（従来型・ユニット型共通）'!$C$6:$L$47,10,FALSE))</f>
        <v/>
      </c>
      <c r="AB200" s="622" t="str">
        <f>IF(AB199="","",VLOOKUP(AB199,'シフト記号表（従来型・ユニット型共通）'!$C$6:$L$47,10,FALSE))</f>
        <v/>
      </c>
      <c r="AC200" s="624" t="str">
        <f>IF(AC199="","",VLOOKUP(AC199,'シフト記号表（従来型・ユニット型共通）'!$C$6:$L$47,10,FALSE))</f>
        <v/>
      </c>
      <c r="AD200" s="623" t="str">
        <f>IF(AD199="","",VLOOKUP(AD199,'シフト記号表（従来型・ユニット型共通）'!$C$6:$L$47,10,FALSE))</f>
        <v/>
      </c>
      <c r="AE200" s="622" t="str">
        <f>IF(AE199="","",VLOOKUP(AE199,'シフト記号表（従来型・ユニット型共通）'!$C$6:$L$47,10,FALSE))</f>
        <v/>
      </c>
      <c r="AF200" s="622" t="str">
        <f>IF(AF199="","",VLOOKUP(AF199,'シフト記号表（従来型・ユニット型共通）'!$C$6:$L$47,10,FALSE))</f>
        <v/>
      </c>
      <c r="AG200" s="622" t="str">
        <f>IF(AG199="","",VLOOKUP(AG199,'シフト記号表（従来型・ユニット型共通）'!$C$6:$L$47,10,FALSE))</f>
        <v/>
      </c>
      <c r="AH200" s="622" t="str">
        <f>IF(AH199="","",VLOOKUP(AH199,'シフト記号表（従来型・ユニット型共通）'!$C$6:$L$47,10,FALSE))</f>
        <v/>
      </c>
      <c r="AI200" s="622" t="str">
        <f>IF(AI199="","",VLOOKUP(AI199,'シフト記号表（従来型・ユニット型共通）'!$C$6:$L$47,10,FALSE))</f>
        <v/>
      </c>
      <c r="AJ200" s="624" t="str">
        <f>IF(AJ199="","",VLOOKUP(AJ199,'シフト記号表（従来型・ユニット型共通）'!$C$6:$L$47,10,FALSE))</f>
        <v/>
      </c>
      <c r="AK200" s="623" t="str">
        <f>IF(AK199="","",VLOOKUP(AK199,'シフト記号表（従来型・ユニット型共通）'!$C$6:$L$47,10,FALSE))</f>
        <v/>
      </c>
      <c r="AL200" s="622" t="str">
        <f>IF(AL199="","",VLOOKUP(AL199,'シフト記号表（従来型・ユニット型共通）'!$C$6:$L$47,10,FALSE))</f>
        <v/>
      </c>
      <c r="AM200" s="622" t="str">
        <f>IF(AM199="","",VLOOKUP(AM199,'シフト記号表（従来型・ユニット型共通）'!$C$6:$L$47,10,FALSE))</f>
        <v/>
      </c>
      <c r="AN200" s="622" t="str">
        <f>IF(AN199="","",VLOOKUP(AN199,'シフト記号表（従来型・ユニット型共通）'!$C$6:$L$47,10,FALSE))</f>
        <v/>
      </c>
      <c r="AO200" s="622" t="str">
        <f>IF(AO199="","",VLOOKUP(AO199,'シフト記号表（従来型・ユニット型共通）'!$C$6:$L$47,10,FALSE))</f>
        <v/>
      </c>
      <c r="AP200" s="622" t="str">
        <f>IF(AP199="","",VLOOKUP(AP199,'シフト記号表（従来型・ユニット型共通）'!$C$6:$L$47,10,FALSE))</f>
        <v/>
      </c>
      <c r="AQ200" s="624" t="str">
        <f>IF(AQ199="","",VLOOKUP(AQ199,'シフト記号表（従来型・ユニット型共通）'!$C$6:$L$47,10,FALSE))</f>
        <v/>
      </c>
      <c r="AR200" s="623" t="str">
        <f>IF(AR199="","",VLOOKUP(AR199,'シフト記号表（従来型・ユニット型共通）'!$C$6:$L$47,10,FALSE))</f>
        <v/>
      </c>
      <c r="AS200" s="622" t="str">
        <f>IF(AS199="","",VLOOKUP(AS199,'シフト記号表（従来型・ユニット型共通）'!$C$6:$L$47,10,FALSE))</f>
        <v/>
      </c>
      <c r="AT200" s="622" t="str">
        <f>IF(AT199="","",VLOOKUP(AT199,'シフト記号表（従来型・ユニット型共通）'!$C$6:$L$47,10,FALSE))</f>
        <v/>
      </c>
      <c r="AU200" s="622" t="str">
        <f>IF(AU199="","",VLOOKUP(AU199,'シフト記号表（従来型・ユニット型共通）'!$C$6:$L$47,10,FALSE))</f>
        <v/>
      </c>
      <c r="AV200" s="622" t="str">
        <f>IF(AV199="","",VLOOKUP(AV199,'シフト記号表（従来型・ユニット型共通）'!$C$6:$L$47,10,FALSE))</f>
        <v/>
      </c>
      <c r="AW200" s="622" t="str">
        <f>IF(AW199="","",VLOOKUP(AW199,'シフト記号表（従来型・ユニット型共通）'!$C$6:$L$47,10,FALSE))</f>
        <v/>
      </c>
      <c r="AX200" s="624" t="str">
        <f>IF(AX199="","",VLOOKUP(AX199,'シフト記号表（従来型・ユニット型共通）'!$C$6:$L$47,10,FALSE))</f>
        <v/>
      </c>
      <c r="AY200" s="623" t="str">
        <f>IF(AY199="","",VLOOKUP(AY199,'シフト記号表（従来型・ユニット型共通）'!$C$6:$L$47,10,FALSE))</f>
        <v/>
      </c>
      <c r="AZ200" s="622" t="str">
        <f>IF(AZ199="","",VLOOKUP(AZ199,'シフト記号表（従来型・ユニット型共通）'!$C$6:$L$47,10,FALSE))</f>
        <v/>
      </c>
      <c r="BA200" s="622" t="str">
        <f>IF(BA199="","",VLOOKUP(BA199,'シフト記号表（従来型・ユニット型共通）'!$C$6:$L$47,10,FALSE))</f>
        <v/>
      </c>
      <c r="BB200" s="1801">
        <f>IF($BE$3="４週",SUM(W200:AX200),IF($BE$3="暦月",SUM(W200:BA200),""))</f>
        <v>0</v>
      </c>
      <c r="BC200" s="1802"/>
      <c r="BD200" s="1803">
        <f>IF($BE$3="４週",BB200/4,IF($BE$3="暦月",(BB200/($BE$8/7)),""))</f>
        <v>0</v>
      </c>
      <c r="BE200" s="1802"/>
      <c r="BF200" s="1798"/>
      <c r="BG200" s="1799"/>
      <c r="BH200" s="1799"/>
      <c r="BI200" s="1799"/>
      <c r="BJ200" s="1800"/>
    </row>
    <row r="201" spans="2:62" ht="20.25" customHeight="1">
      <c r="B201" s="1788">
        <f>B199+1</f>
        <v>93</v>
      </c>
      <c r="C201" s="1792"/>
      <c r="D201" s="1793"/>
      <c r="E201" s="633"/>
      <c r="F201" s="632"/>
      <c r="G201" s="633"/>
      <c r="H201" s="632"/>
      <c r="I201" s="1794"/>
      <c r="J201" s="1795"/>
      <c r="K201" s="1796"/>
      <c r="L201" s="1797"/>
      <c r="M201" s="1797"/>
      <c r="N201" s="1793"/>
      <c r="O201" s="1738"/>
      <c r="P201" s="1739"/>
      <c r="Q201" s="1739"/>
      <c r="R201" s="1739"/>
      <c r="S201" s="1740"/>
      <c r="T201" s="631" t="s">
        <v>1280</v>
      </c>
      <c r="V201" s="630"/>
      <c r="W201" s="615"/>
      <c r="X201" s="614"/>
      <c r="Y201" s="614"/>
      <c r="Z201" s="614"/>
      <c r="AA201" s="614"/>
      <c r="AB201" s="614"/>
      <c r="AC201" s="616"/>
      <c r="AD201" s="615"/>
      <c r="AE201" s="614"/>
      <c r="AF201" s="614"/>
      <c r="AG201" s="614"/>
      <c r="AH201" s="614"/>
      <c r="AI201" s="614"/>
      <c r="AJ201" s="616"/>
      <c r="AK201" s="615"/>
      <c r="AL201" s="614"/>
      <c r="AM201" s="614"/>
      <c r="AN201" s="614"/>
      <c r="AO201" s="614"/>
      <c r="AP201" s="614"/>
      <c r="AQ201" s="616"/>
      <c r="AR201" s="615"/>
      <c r="AS201" s="614"/>
      <c r="AT201" s="614"/>
      <c r="AU201" s="614"/>
      <c r="AV201" s="614"/>
      <c r="AW201" s="614"/>
      <c r="AX201" s="616"/>
      <c r="AY201" s="615"/>
      <c r="AZ201" s="614"/>
      <c r="BA201" s="613"/>
      <c r="BB201" s="1733"/>
      <c r="BC201" s="1734"/>
      <c r="BD201" s="1752"/>
      <c r="BE201" s="1753"/>
      <c r="BF201" s="1758"/>
      <c r="BG201" s="1759"/>
      <c r="BH201" s="1759"/>
      <c r="BI201" s="1759"/>
      <c r="BJ201" s="1760"/>
    </row>
    <row r="202" spans="2:62" ht="20.25" customHeight="1">
      <c r="B202" s="1789"/>
      <c r="C202" s="1804"/>
      <c r="D202" s="1805"/>
      <c r="E202" s="629"/>
      <c r="F202" s="628">
        <f>C201</f>
        <v>0</v>
      </c>
      <c r="G202" s="629"/>
      <c r="H202" s="628">
        <f>I201</f>
        <v>0</v>
      </c>
      <c r="I202" s="1806"/>
      <c r="J202" s="1807"/>
      <c r="K202" s="1808"/>
      <c r="L202" s="1809"/>
      <c r="M202" s="1809"/>
      <c r="N202" s="1805"/>
      <c r="O202" s="1738"/>
      <c r="P202" s="1739"/>
      <c r="Q202" s="1739"/>
      <c r="R202" s="1739"/>
      <c r="S202" s="1740"/>
      <c r="T202" s="627" t="s">
        <v>1279</v>
      </c>
      <c r="U202" s="626"/>
      <c r="V202" s="625"/>
      <c r="W202" s="623" t="str">
        <f>IF(W201="","",VLOOKUP(W201,'シフト記号表（従来型・ユニット型共通）'!$C$6:$L$47,10,FALSE))</f>
        <v/>
      </c>
      <c r="X202" s="622" t="str">
        <f>IF(X201="","",VLOOKUP(X201,'シフト記号表（従来型・ユニット型共通）'!$C$6:$L$47,10,FALSE))</f>
        <v/>
      </c>
      <c r="Y202" s="622" t="str">
        <f>IF(Y201="","",VLOOKUP(Y201,'シフト記号表（従来型・ユニット型共通）'!$C$6:$L$47,10,FALSE))</f>
        <v/>
      </c>
      <c r="Z202" s="622" t="str">
        <f>IF(Z201="","",VLOOKUP(Z201,'シフト記号表（従来型・ユニット型共通）'!$C$6:$L$47,10,FALSE))</f>
        <v/>
      </c>
      <c r="AA202" s="622" t="str">
        <f>IF(AA201="","",VLOOKUP(AA201,'シフト記号表（従来型・ユニット型共通）'!$C$6:$L$47,10,FALSE))</f>
        <v/>
      </c>
      <c r="AB202" s="622" t="str">
        <f>IF(AB201="","",VLOOKUP(AB201,'シフト記号表（従来型・ユニット型共通）'!$C$6:$L$47,10,FALSE))</f>
        <v/>
      </c>
      <c r="AC202" s="624" t="str">
        <f>IF(AC201="","",VLOOKUP(AC201,'シフト記号表（従来型・ユニット型共通）'!$C$6:$L$47,10,FALSE))</f>
        <v/>
      </c>
      <c r="AD202" s="623" t="str">
        <f>IF(AD201="","",VLOOKUP(AD201,'シフト記号表（従来型・ユニット型共通）'!$C$6:$L$47,10,FALSE))</f>
        <v/>
      </c>
      <c r="AE202" s="622" t="str">
        <f>IF(AE201="","",VLOOKUP(AE201,'シフト記号表（従来型・ユニット型共通）'!$C$6:$L$47,10,FALSE))</f>
        <v/>
      </c>
      <c r="AF202" s="622" t="str">
        <f>IF(AF201="","",VLOOKUP(AF201,'シフト記号表（従来型・ユニット型共通）'!$C$6:$L$47,10,FALSE))</f>
        <v/>
      </c>
      <c r="AG202" s="622" t="str">
        <f>IF(AG201="","",VLOOKUP(AG201,'シフト記号表（従来型・ユニット型共通）'!$C$6:$L$47,10,FALSE))</f>
        <v/>
      </c>
      <c r="AH202" s="622" t="str">
        <f>IF(AH201="","",VLOOKUP(AH201,'シフト記号表（従来型・ユニット型共通）'!$C$6:$L$47,10,FALSE))</f>
        <v/>
      </c>
      <c r="AI202" s="622" t="str">
        <f>IF(AI201="","",VLOOKUP(AI201,'シフト記号表（従来型・ユニット型共通）'!$C$6:$L$47,10,FALSE))</f>
        <v/>
      </c>
      <c r="AJ202" s="624" t="str">
        <f>IF(AJ201="","",VLOOKUP(AJ201,'シフト記号表（従来型・ユニット型共通）'!$C$6:$L$47,10,FALSE))</f>
        <v/>
      </c>
      <c r="AK202" s="623" t="str">
        <f>IF(AK201="","",VLOOKUP(AK201,'シフト記号表（従来型・ユニット型共通）'!$C$6:$L$47,10,FALSE))</f>
        <v/>
      </c>
      <c r="AL202" s="622" t="str">
        <f>IF(AL201="","",VLOOKUP(AL201,'シフト記号表（従来型・ユニット型共通）'!$C$6:$L$47,10,FALSE))</f>
        <v/>
      </c>
      <c r="AM202" s="622" t="str">
        <f>IF(AM201="","",VLOOKUP(AM201,'シフト記号表（従来型・ユニット型共通）'!$C$6:$L$47,10,FALSE))</f>
        <v/>
      </c>
      <c r="AN202" s="622" t="str">
        <f>IF(AN201="","",VLOOKUP(AN201,'シフト記号表（従来型・ユニット型共通）'!$C$6:$L$47,10,FALSE))</f>
        <v/>
      </c>
      <c r="AO202" s="622" t="str">
        <f>IF(AO201="","",VLOOKUP(AO201,'シフト記号表（従来型・ユニット型共通）'!$C$6:$L$47,10,FALSE))</f>
        <v/>
      </c>
      <c r="AP202" s="622" t="str">
        <f>IF(AP201="","",VLOOKUP(AP201,'シフト記号表（従来型・ユニット型共通）'!$C$6:$L$47,10,FALSE))</f>
        <v/>
      </c>
      <c r="AQ202" s="624" t="str">
        <f>IF(AQ201="","",VLOOKUP(AQ201,'シフト記号表（従来型・ユニット型共通）'!$C$6:$L$47,10,FALSE))</f>
        <v/>
      </c>
      <c r="AR202" s="623" t="str">
        <f>IF(AR201="","",VLOOKUP(AR201,'シフト記号表（従来型・ユニット型共通）'!$C$6:$L$47,10,FALSE))</f>
        <v/>
      </c>
      <c r="AS202" s="622" t="str">
        <f>IF(AS201="","",VLOOKUP(AS201,'シフト記号表（従来型・ユニット型共通）'!$C$6:$L$47,10,FALSE))</f>
        <v/>
      </c>
      <c r="AT202" s="622" t="str">
        <f>IF(AT201="","",VLOOKUP(AT201,'シフト記号表（従来型・ユニット型共通）'!$C$6:$L$47,10,FALSE))</f>
        <v/>
      </c>
      <c r="AU202" s="622" t="str">
        <f>IF(AU201="","",VLOOKUP(AU201,'シフト記号表（従来型・ユニット型共通）'!$C$6:$L$47,10,FALSE))</f>
        <v/>
      </c>
      <c r="AV202" s="622" t="str">
        <f>IF(AV201="","",VLOOKUP(AV201,'シフト記号表（従来型・ユニット型共通）'!$C$6:$L$47,10,FALSE))</f>
        <v/>
      </c>
      <c r="AW202" s="622" t="str">
        <f>IF(AW201="","",VLOOKUP(AW201,'シフト記号表（従来型・ユニット型共通）'!$C$6:$L$47,10,FALSE))</f>
        <v/>
      </c>
      <c r="AX202" s="624" t="str">
        <f>IF(AX201="","",VLOOKUP(AX201,'シフト記号表（従来型・ユニット型共通）'!$C$6:$L$47,10,FALSE))</f>
        <v/>
      </c>
      <c r="AY202" s="623" t="str">
        <f>IF(AY201="","",VLOOKUP(AY201,'シフト記号表（従来型・ユニット型共通）'!$C$6:$L$47,10,FALSE))</f>
        <v/>
      </c>
      <c r="AZ202" s="622" t="str">
        <f>IF(AZ201="","",VLOOKUP(AZ201,'シフト記号表（従来型・ユニット型共通）'!$C$6:$L$47,10,FALSE))</f>
        <v/>
      </c>
      <c r="BA202" s="622" t="str">
        <f>IF(BA201="","",VLOOKUP(BA201,'シフト記号表（従来型・ユニット型共通）'!$C$6:$L$47,10,FALSE))</f>
        <v/>
      </c>
      <c r="BB202" s="1801">
        <f>IF($BE$3="４週",SUM(W202:AX202),IF($BE$3="暦月",SUM(W202:BA202),""))</f>
        <v>0</v>
      </c>
      <c r="BC202" s="1802"/>
      <c r="BD202" s="1803">
        <f>IF($BE$3="４週",BB202/4,IF($BE$3="暦月",(BB202/($BE$8/7)),""))</f>
        <v>0</v>
      </c>
      <c r="BE202" s="1802"/>
      <c r="BF202" s="1798"/>
      <c r="BG202" s="1799"/>
      <c r="BH202" s="1799"/>
      <c r="BI202" s="1799"/>
      <c r="BJ202" s="1800"/>
    </row>
    <row r="203" spans="2:62" ht="20.25" customHeight="1">
      <c r="B203" s="1788">
        <f>B201+1</f>
        <v>94</v>
      </c>
      <c r="C203" s="1792"/>
      <c r="D203" s="1793"/>
      <c r="E203" s="633"/>
      <c r="F203" s="632"/>
      <c r="G203" s="633"/>
      <c r="H203" s="632"/>
      <c r="I203" s="1794"/>
      <c r="J203" s="1795"/>
      <c r="K203" s="1796"/>
      <c r="L203" s="1797"/>
      <c r="M203" s="1797"/>
      <c r="N203" s="1793"/>
      <c r="O203" s="1738"/>
      <c r="P203" s="1739"/>
      <c r="Q203" s="1739"/>
      <c r="R203" s="1739"/>
      <c r="S203" s="1740"/>
      <c r="T203" s="631" t="s">
        <v>1280</v>
      </c>
      <c r="V203" s="630"/>
      <c r="W203" s="615"/>
      <c r="X203" s="614"/>
      <c r="Y203" s="614"/>
      <c r="Z203" s="614"/>
      <c r="AA203" s="614"/>
      <c r="AB203" s="614"/>
      <c r="AC203" s="616"/>
      <c r="AD203" s="615"/>
      <c r="AE203" s="614"/>
      <c r="AF203" s="614"/>
      <c r="AG203" s="614"/>
      <c r="AH203" s="614"/>
      <c r="AI203" s="614"/>
      <c r="AJ203" s="616"/>
      <c r="AK203" s="615"/>
      <c r="AL203" s="614"/>
      <c r="AM203" s="614"/>
      <c r="AN203" s="614"/>
      <c r="AO203" s="614"/>
      <c r="AP203" s="614"/>
      <c r="AQ203" s="616"/>
      <c r="AR203" s="615"/>
      <c r="AS203" s="614"/>
      <c r="AT203" s="614"/>
      <c r="AU203" s="614"/>
      <c r="AV203" s="614"/>
      <c r="AW203" s="614"/>
      <c r="AX203" s="616"/>
      <c r="AY203" s="615"/>
      <c r="AZ203" s="614"/>
      <c r="BA203" s="613"/>
      <c r="BB203" s="1733"/>
      <c r="BC203" s="1734"/>
      <c r="BD203" s="1752"/>
      <c r="BE203" s="1753"/>
      <c r="BF203" s="1758"/>
      <c r="BG203" s="1759"/>
      <c r="BH203" s="1759"/>
      <c r="BI203" s="1759"/>
      <c r="BJ203" s="1760"/>
    </row>
    <row r="204" spans="2:62" ht="20.25" customHeight="1">
      <c r="B204" s="1789"/>
      <c r="C204" s="1804"/>
      <c r="D204" s="1805"/>
      <c r="E204" s="629"/>
      <c r="F204" s="628">
        <f>C203</f>
        <v>0</v>
      </c>
      <c r="G204" s="629"/>
      <c r="H204" s="628">
        <f>I203</f>
        <v>0</v>
      </c>
      <c r="I204" s="1806"/>
      <c r="J204" s="1807"/>
      <c r="K204" s="1808"/>
      <c r="L204" s="1809"/>
      <c r="M204" s="1809"/>
      <c r="N204" s="1805"/>
      <c r="O204" s="1738"/>
      <c r="P204" s="1739"/>
      <c r="Q204" s="1739"/>
      <c r="R204" s="1739"/>
      <c r="S204" s="1740"/>
      <c r="T204" s="627" t="s">
        <v>1279</v>
      </c>
      <c r="U204" s="626"/>
      <c r="V204" s="625"/>
      <c r="W204" s="623" t="str">
        <f>IF(W203="","",VLOOKUP(W203,'シフト記号表（従来型・ユニット型共通）'!$C$6:$L$47,10,FALSE))</f>
        <v/>
      </c>
      <c r="X204" s="622" t="str">
        <f>IF(X203="","",VLOOKUP(X203,'シフト記号表（従来型・ユニット型共通）'!$C$6:$L$47,10,FALSE))</f>
        <v/>
      </c>
      <c r="Y204" s="622" t="str">
        <f>IF(Y203="","",VLOOKUP(Y203,'シフト記号表（従来型・ユニット型共通）'!$C$6:$L$47,10,FALSE))</f>
        <v/>
      </c>
      <c r="Z204" s="622" t="str">
        <f>IF(Z203="","",VLOOKUP(Z203,'シフト記号表（従来型・ユニット型共通）'!$C$6:$L$47,10,FALSE))</f>
        <v/>
      </c>
      <c r="AA204" s="622" t="str">
        <f>IF(AA203="","",VLOOKUP(AA203,'シフト記号表（従来型・ユニット型共通）'!$C$6:$L$47,10,FALSE))</f>
        <v/>
      </c>
      <c r="AB204" s="622" t="str">
        <f>IF(AB203="","",VLOOKUP(AB203,'シフト記号表（従来型・ユニット型共通）'!$C$6:$L$47,10,FALSE))</f>
        <v/>
      </c>
      <c r="AC204" s="624" t="str">
        <f>IF(AC203="","",VLOOKUP(AC203,'シフト記号表（従来型・ユニット型共通）'!$C$6:$L$47,10,FALSE))</f>
        <v/>
      </c>
      <c r="AD204" s="623" t="str">
        <f>IF(AD203="","",VLOOKUP(AD203,'シフト記号表（従来型・ユニット型共通）'!$C$6:$L$47,10,FALSE))</f>
        <v/>
      </c>
      <c r="AE204" s="622" t="str">
        <f>IF(AE203="","",VLOOKUP(AE203,'シフト記号表（従来型・ユニット型共通）'!$C$6:$L$47,10,FALSE))</f>
        <v/>
      </c>
      <c r="AF204" s="622" t="str">
        <f>IF(AF203="","",VLOOKUP(AF203,'シフト記号表（従来型・ユニット型共通）'!$C$6:$L$47,10,FALSE))</f>
        <v/>
      </c>
      <c r="AG204" s="622" t="str">
        <f>IF(AG203="","",VLOOKUP(AG203,'シフト記号表（従来型・ユニット型共通）'!$C$6:$L$47,10,FALSE))</f>
        <v/>
      </c>
      <c r="AH204" s="622" t="str">
        <f>IF(AH203="","",VLOOKUP(AH203,'シフト記号表（従来型・ユニット型共通）'!$C$6:$L$47,10,FALSE))</f>
        <v/>
      </c>
      <c r="AI204" s="622" t="str">
        <f>IF(AI203="","",VLOOKUP(AI203,'シフト記号表（従来型・ユニット型共通）'!$C$6:$L$47,10,FALSE))</f>
        <v/>
      </c>
      <c r="AJ204" s="624" t="str">
        <f>IF(AJ203="","",VLOOKUP(AJ203,'シフト記号表（従来型・ユニット型共通）'!$C$6:$L$47,10,FALSE))</f>
        <v/>
      </c>
      <c r="AK204" s="623" t="str">
        <f>IF(AK203="","",VLOOKUP(AK203,'シフト記号表（従来型・ユニット型共通）'!$C$6:$L$47,10,FALSE))</f>
        <v/>
      </c>
      <c r="AL204" s="622" t="str">
        <f>IF(AL203="","",VLOOKUP(AL203,'シフト記号表（従来型・ユニット型共通）'!$C$6:$L$47,10,FALSE))</f>
        <v/>
      </c>
      <c r="AM204" s="622" t="str">
        <f>IF(AM203="","",VLOOKUP(AM203,'シフト記号表（従来型・ユニット型共通）'!$C$6:$L$47,10,FALSE))</f>
        <v/>
      </c>
      <c r="AN204" s="622" t="str">
        <f>IF(AN203="","",VLOOKUP(AN203,'シフト記号表（従来型・ユニット型共通）'!$C$6:$L$47,10,FALSE))</f>
        <v/>
      </c>
      <c r="AO204" s="622" t="str">
        <f>IF(AO203="","",VLOOKUP(AO203,'シフト記号表（従来型・ユニット型共通）'!$C$6:$L$47,10,FALSE))</f>
        <v/>
      </c>
      <c r="AP204" s="622" t="str">
        <f>IF(AP203="","",VLOOKUP(AP203,'シフト記号表（従来型・ユニット型共通）'!$C$6:$L$47,10,FALSE))</f>
        <v/>
      </c>
      <c r="AQ204" s="624" t="str">
        <f>IF(AQ203="","",VLOOKUP(AQ203,'シフト記号表（従来型・ユニット型共通）'!$C$6:$L$47,10,FALSE))</f>
        <v/>
      </c>
      <c r="AR204" s="623" t="str">
        <f>IF(AR203="","",VLOOKUP(AR203,'シフト記号表（従来型・ユニット型共通）'!$C$6:$L$47,10,FALSE))</f>
        <v/>
      </c>
      <c r="AS204" s="622" t="str">
        <f>IF(AS203="","",VLOOKUP(AS203,'シフト記号表（従来型・ユニット型共通）'!$C$6:$L$47,10,FALSE))</f>
        <v/>
      </c>
      <c r="AT204" s="622" t="str">
        <f>IF(AT203="","",VLOOKUP(AT203,'シフト記号表（従来型・ユニット型共通）'!$C$6:$L$47,10,FALSE))</f>
        <v/>
      </c>
      <c r="AU204" s="622" t="str">
        <f>IF(AU203="","",VLOOKUP(AU203,'シフト記号表（従来型・ユニット型共通）'!$C$6:$L$47,10,FALSE))</f>
        <v/>
      </c>
      <c r="AV204" s="622" t="str">
        <f>IF(AV203="","",VLOOKUP(AV203,'シフト記号表（従来型・ユニット型共通）'!$C$6:$L$47,10,FALSE))</f>
        <v/>
      </c>
      <c r="AW204" s="622" t="str">
        <f>IF(AW203="","",VLOOKUP(AW203,'シフト記号表（従来型・ユニット型共通）'!$C$6:$L$47,10,FALSE))</f>
        <v/>
      </c>
      <c r="AX204" s="624" t="str">
        <f>IF(AX203="","",VLOOKUP(AX203,'シフト記号表（従来型・ユニット型共通）'!$C$6:$L$47,10,FALSE))</f>
        <v/>
      </c>
      <c r="AY204" s="623" t="str">
        <f>IF(AY203="","",VLOOKUP(AY203,'シフト記号表（従来型・ユニット型共通）'!$C$6:$L$47,10,FALSE))</f>
        <v/>
      </c>
      <c r="AZ204" s="622" t="str">
        <f>IF(AZ203="","",VLOOKUP(AZ203,'シフト記号表（従来型・ユニット型共通）'!$C$6:$L$47,10,FALSE))</f>
        <v/>
      </c>
      <c r="BA204" s="622" t="str">
        <f>IF(BA203="","",VLOOKUP(BA203,'シフト記号表（従来型・ユニット型共通）'!$C$6:$L$47,10,FALSE))</f>
        <v/>
      </c>
      <c r="BB204" s="1801">
        <f>IF($BE$3="４週",SUM(W204:AX204),IF($BE$3="暦月",SUM(W204:BA204),""))</f>
        <v>0</v>
      </c>
      <c r="BC204" s="1802"/>
      <c r="BD204" s="1803">
        <f>IF($BE$3="４週",BB204/4,IF($BE$3="暦月",(BB204/($BE$8/7)),""))</f>
        <v>0</v>
      </c>
      <c r="BE204" s="1802"/>
      <c r="BF204" s="1798"/>
      <c r="BG204" s="1799"/>
      <c r="BH204" s="1799"/>
      <c r="BI204" s="1799"/>
      <c r="BJ204" s="1800"/>
    </row>
    <row r="205" spans="2:62" ht="20.25" customHeight="1">
      <c r="B205" s="1788">
        <f>B203+1</f>
        <v>95</v>
      </c>
      <c r="C205" s="1792"/>
      <c r="D205" s="1793"/>
      <c r="E205" s="633"/>
      <c r="F205" s="632"/>
      <c r="G205" s="633"/>
      <c r="H205" s="632"/>
      <c r="I205" s="1794"/>
      <c r="J205" s="1795"/>
      <c r="K205" s="1796"/>
      <c r="L205" s="1797"/>
      <c r="M205" s="1797"/>
      <c r="N205" s="1793"/>
      <c r="O205" s="1738"/>
      <c r="P205" s="1739"/>
      <c r="Q205" s="1739"/>
      <c r="R205" s="1739"/>
      <c r="S205" s="1740"/>
      <c r="T205" s="631" t="s">
        <v>1280</v>
      </c>
      <c r="V205" s="630"/>
      <c r="W205" s="615"/>
      <c r="X205" s="614"/>
      <c r="Y205" s="614"/>
      <c r="Z205" s="614"/>
      <c r="AA205" s="614"/>
      <c r="AB205" s="614"/>
      <c r="AC205" s="616"/>
      <c r="AD205" s="615"/>
      <c r="AE205" s="614"/>
      <c r="AF205" s="614"/>
      <c r="AG205" s="614"/>
      <c r="AH205" s="614"/>
      <c r="AI205" s="614"/>
      <c r="AJ205" s="616"/>
      <c r="AK205" s="615"/>
      <c r="AL205" s="614"/>
      <c r="AM205" s="614"/>
      <c r="AN205" s="614"/>
      <c r="AO205" s="614"/>
      <c r="AP205" s="614"/>
      <c r="AQ205" s="616"/>
      <c r="AR205" s="615"/>
      <c r="AS205" s="614"/>
      <c r="AT205" s="614"/>
      <c r="AU205" s="614"/>
      <c r="AV205" s="614"/>
      <c r="AW205" s="614"/>
      <c r="AX205" s="616"/>
      <c r="AY205" s="615"/>
      <c r="AZ205" s="614"/>
      <c r="BA205" s="613"/>
      <c r="BB205" s="1733"/>
      <c r="BC205" s="1734"/>
      <c r="BD205" s="1752"/>
      <c r="BE205" s="1753"/>
      <c r="BF205" s="1758"/>
      <c r="BG205" s="1759"/>
      <c r="BH205" s="1759"/>
      <c r="BI205" s="1759"/>
      <c r="BJ205" s="1760"/>
    </row>
    <row r="206" spans="2:62" ht="20.25" customHeight="1">
      <c r="B206" s="1789"/>
      <c r="C206" s="1804"/>
      <c r="D206" s="1805"/>
      <c r="E206" s="629"/>
      <c r="F206" s="628">
        <f>C205</f>
        <v>0</v>
      </c>
      <c r="G206" s="629"/>
      <c r="H206" s="628">
        <f>I205</f>
        <v>0</v>
      </c>
      <c r="I206" s="1806"/>
      <c r="J206" s="1807"/>
      <c r="K206" s="1808"/>
      <c r="L206" s="1809"/>
      <c r="M206" s="1809"/>
      <c r="N206" s="1805"/>
      <c r="O206" s="1738"/>
      <c r="P206" s="1739"/>
      <c r="Q206" s="1739"/>
      <c r="R206" s="1739"/>
      <c r="S206" s="1740"/>
      <c r="T206" s="627" t="s">
        <v>1279</v>
      </c>
      <c r="U206" s="626"/>
      <c r="V206" s="625"/>
      <c r="W206" s="623" t="str">
        <f>IF(W205="","",VLOOKUP(W205,'シフト記号表（従来型・ユニット型共通）'!$C$6:$L$47,10,FALSE))</f>
        <v/>
      </c>
      <c r="X206" s="622" t="str">
        <f>IF(X205="","",VLOOKUP(X205,'シフト記号表（従来型・ユニット型共通）'!$C$6:$L$47,10,FALSE))</f>
        <v/>
      </c>
      <c r="Y206" s="622" t="str">
        <f>IF(Y205="","",VLOOKUP(Y205,'シフト記号表（従来型・ユニット型共通）'!$C$6:$L$47,10,FALSE))</f>
        <v/>
      </c>
      <c r="Z206" s="622" t="str">
        <f>IF(Z205="","",VLOOKUP(Z205,'シフト記号表（従来型・ユニット型共通）'!$C$6:$L$47,10,FALSE))</f>
        <v/>
      </c>
      <c r="AA206" s="622" t="str">
        <f>IF(AA205="","",VLOOKUP(AA205,'シフト記号表（従来型・ユニット型共通）'!$C$6:$L$47,10,FALSE))</f>
        <v/>
      </c>
      <c r="AB206" s="622" t="str">
        <f>IF(AB205="","",VLOOKUP(AB205,'シフト記号表（従来型・ユニット型共通）'!$C$6:$L$47,10,FALSE))</f>
        <v/>
      </c>
      <c r="AC206" s="624" t="str">
        <f>IF(AC205="","",VLOOKUP(AC205,'シフト記号表（従来型・ユニット型共通）'!$C$6:$L$47,10,FALSE))</f>
        <v/>
      </c>
      <c r="AD206" s="623" t="str">
        <f>IF(AD205="","",VLOOKUP(AD205,'シフト記号表（従来型・ユニット型共通）'!$C$6:$L$47,10,FALSE))</f>
        <v/>
      </c>
      <c r="AE206" s="622" t="str">
        <f>IF(AE205="","",VLOOKUP(AE205,'シフト記号表（従来型・ユニット型共通）'!$C$6:$L$47,10,FALSE))</f>
        <v/>
      </c>
      <c r="AF206" s="622" t="str">
        <f>IF(AF205="","",VLOOKUP(AF205,'シフト記号表（従来型・ユニット型共通）'!$C$6:$L$47,10,FALSE))</f>
        <v/>
      </c>
      <c r="AG206" s="622" t="str">
        <f>IF(AG205="","",VLOOKUP(AG205,'シフト記号表（従来型・ユニット型共通）'!$C$6:$L$47,10,FALSE))</f>
        <v/>
      </c>
      <c r="AH206" s="622" t="str">
        <f>IF(AH205="","",VLOOKUP(AH205,'シフト記号表（従来型・ユニット型共通）'!$C$6:$L$47,10,FALSE))</f>
        <v/>
      </c>
      <c r="AI206" s="622" t="str">
        <f>IF(AI205="","",VLOOKUP(AI205,'シフト記号表（従来型・ユニット型共通）'!$C$6:$L$47,10,FALSE))</f>
        <v/>
      </c>
      <c r="AJ206" s="624" t="str">
        <f>IF(AJ205="","",VLOOKUP(AJ205,'シフト記号表（従来型・ユニット型共通）'!$C$6:$L$47,10,FALSE))</f>
        <v/>
      </c>
      <c r="AK206" s="623" t="str">
        <f>IF(AK205="","",VLOOKUP(AK205,'シフト記号表（従来型・ユニット型共通）'!$C$6:$L$47,10,FALSE))</f>
        <v/>
      </c>
      <c r="AL206" s="622" t="str">
        <f>IF(AL205="","",VLOOKUP(AL205,'シフト記号表（従来型・ユニット型共通）'!$C$6:$L$47,10,FALSE))</f>
        <v/>
      </c>
      <c r="AM206" s="622" t="str">
        <f>IF(AM205="","",VLOOKUP(AM205,'シフト記号表（従来型・ユニット型共通）'!$C$6:$L$47,10,FALSE))</f>
        <v/>
      </c>
      <c r="AN206" s="622" t="str">
        <f>IF(AN205="","",VLOOKUP(AN205,'シフト記号表（従来型・ユニット型共通）'!$C$6:$L$47,10,FALSE))</f>
        <v/>
      </c>
      <c r="AO206" s="622" t="str">
        <f>IF(AO205="","",VLOOKUP(AO205,'シフト記号表（従来型・ユニット型共通）'!$C$6:$L$47,10,FALSE))</f>
        <v/>
      </c>
      <c r="AP206" s="622" t="str">
        <f>IF(AP205="","",VLOOKUP(AP205,'シフト記号表（従来型・ユニット型共通）'!$C$6:$L$47,10,FALSE))</f>
        <v/>
      </c>
      <c r="AQ206" s="624" t="str">
        <f>IF(AQ205="","",VLOOKUP(AQ205,'シフト記号表（従来型・ユニット型共通）'!$C$6:$L$47,10,FALSE))</f>
        <v/>
      </c>
      <c r="AR206" s="623" t="str">
        <f>IF(AR205="","",VLOOKUP(AR205,'シフト記号表（従来型・ユニット型共通）'!$C$6:$L$47,10,FALSE))</f>
        <v/>
      </c>
      <c r="AS206" s="622" t="str">
        <f>IF(AS205="","",VLOOKUP(AS205,'シフト記号表（従来型・ユニット型共通）'!$C$6:$L$47,10,FALSE))</f>
        <v/>
      </c>
      <c r="AT206" s="622" t="str">
        <f>IF(AT205="","",VLOOKUP(AT205,'シフト記号表（従来型・ユニット型共通）'!$C$6:$L$47,10,FALSE))</f>
        <v/>
      </c>
      <c r="AU206" s="622" t="str">
        <f>IF(AU205="","",VLOOKUP(AU205,'シフト記号表（従来型・ユニット型共通）'!$C$6:$L$47,10,FALSE))</f>
        <v/>
      </c>
      <c r="AV206" s="622" t="str">
        <f>IF(AV205="","",VLOOKUP(AV205,'シフト記号表（従来型・ユニット型共通）'!$C$6:$L$47,10,FALSE))</f>
        <v/>
      </c>
      <c r="AW206" s="622" t="str">
        <f>IF(AW205="","",VLOOKUP(AW205,'シフト記号表（従来型・ユニット型共通）'!$C$6:$L$47,10,FALSE))</f>
        <v/>
      </c>
      <c r="AX206" s="624" t="str">
        <f>IF(AX205="","",VLOOKUP(AX205,'シフト記号表（従来型・ユニット型共通）'!$C$6:$L$47,10,FALSE))</f>
        <v/>
      </c>
      <c r="AY206" s="623" t="str">
        <f>IF(AY205="","",VLOOKUP(AY205,'シフト記号表（従来型・ユニット型共通）'!$C$6:$L$47,10,FALSE))</f>
        <v/>
      </c>
      <c r="AZ206" s="622" t="str">
        <f>IF(AZ205="","",VLOOKUP(AZ205,'シフト記号表（従来型・ユニット型共通）'!$C$6:$L$47,10,FALSE))</f>
        <v/>
      </c>
      <c r="BA206" s="622" t="str">
        <f>IF(BA205="","",VLOOKUP(BA205,'シフト記号表（従来型・ユニット型共通）'!$C$6:$L$47,10,FALSE))</f>
        <v/>
      </c>
      <c r="BB206" s="1801">
        <f>IF($BE$3="４週",SUM(W206:AX206),IF($BE$3="暦月",SUM(W206:BA206),""))</f>
        <v>0</v>
      </c>
      <c r="BC206" s="1802"/>
      <c r="BD206" s="1803">
        <f>IF($BE$3="４週",BB206/4,IF($BE$3="暦月",(BB206/($BE$8/7)),""))</f>
        <v>0</v>
      </c>
      <c r="BE206" s="1802"/>
      <c r="BF206" s="1798"/>
      <c r="BG206" s="1799"/>
      <c r="BH206" s="1799"/>
      <c r="BI206" s="1799"/>
      <c r="BJ206" s="1800"/>
    </row>
    <row r="207" spans="2:62" ht="20.25" customHeight="1">
      <c r="B207" s="1788">
        <f>B205+1</f>
        <v>96</v>
      </c>
      <c r="C207" s="1792"/>
      <c r="D207" s="1793"/>
      <c r="E207" s="633"/>
      <c r="F207" s="632"/>
      <c r="G207" s="633"/>
      <c r="H207" s="632"/>
      <c r="I207" s="1794"/>
      <c r="J207" s="1795"/>
      <c r="K207" s="1796"/>
      <c r="L207" s="1797"/>
      <c r="M207" s="1797"/>
      <c r="N207" s="1793"/>
      <c r="O207" s="1738"/>
      <c r="P207" s="1739"/>
      <c r="Q207" s="1739"/>
      <c r="R207" s="1739"/>
      <c r="S207" s="1740"/>
      <c r="T207" s="631" t="s">
        <v>1280</v>
      </c>
      <c r="V207" s="630"/>
      <c r="W207" s="615"/>
      <c r="X207" s="614"/>
      <c r="Y207" s="614"/>
      <c r="Z207" s="614"/>
      <c r="AA207" s="614"/>
      <c r="AB207" s="614"/>
      <c r="AC207" s="616"/>
      <c r="AD207" s="615"/>
      <c r="AE207" s="614"/>
      <c r="AF207" s="614"/>
      <c r="AG207" s="614"/>
      <c r="AH207" s="614"/>
      <c r="AI207" s="614"/>
      <c r="AJ207" s="616"/>
      <c r="AK207" s="615"/>
      <c r="AL207" s="614"/>
      <c r="AM207" s="614"/>
      <c r="AN207" s="614"/>
      <c r="AO207" s="614"/>
      <c r="AP207" s="614"/>
      <c r="AQ207" s="616"/>
      <c r="AR207" s="615"/>
      <c r="AS207" s="614"/>
      <c r="AT207" s="614"/>
      <c r="AU207" s="614"/>
      <c r="AV207" s="614"/>
      <c r="AW207" s="614"/>
      <c r="AX207" s="616"/>
      <c r="AY207" s="615"/>
      <c r="AZ207" s="614"/>
      <c r="BA207" s="613"/>
      <c r="BB207" s="1733"/>
      <c r="BC207" s="1734"/>
      <c r="BD207" s="1752"/>
      <c r="BE207" s="1753"/>
      <c r="BF207" s="1758"/>
      <c r="BG207" s="1759"/>
      <c r="BH207" s="1759"/>
      <c r="BI207" s="1759"/>
      <c r="BJ207" s="1760"/>
    </row>
    <row r="208" spans="2:62" ht="20.25" customHeight="1">
      <c r="B208" s="1789"/>
      <c r="C208" s="1804"/>
      <c r="D208" s="1805"/>
      <c r="E208" s="629"/>
      <c r="F208" s="628">
        <f>C207</f>
        <v>0</v>
      </c>
      <c r="G208" s="629"/>
      <c r="H208" s="628">
        <f>I207</f>
        <v>0</v>
      </c>
      <c r="I208" s="1806"/>
      <c r="J208" s="1807"/>
      <c r="K208" s="1808"/>
      <c r="L208" s="1809"/>
      <c r="M208" s="1809"/>
      <c r="N208" s="1805"/>
      <c r="O208" s="1738"/>
      <c r="P208" s="1739"/>
      <c r="Q208" s="1739"/>
      <c r="R208" s="1739"/>
      <c r="S208" s="1740"/>
      <c r="T208" s="627" t="s">
        <v>1279</v>
      </c>
      <c r="U208" s="626"/>
      <c r="V208" s="625"/>
      <c r="W208" s="623" t="str">
        <f>IF(W207="","",VLOOKUP(W207,'シフト記号表（従来型・ユニット型共通）'!$C$6:$L$47,10,FALSE))</f>
        <v/>
      </c>
      <c r="X208" s="622" t="str">
        <f>IF(X207="","",VLOOKUP(X207,'シフト記号表（従来型・ユニット型共通）'!$C$6:$L$47,10,FALSE))</f>
        <v/>
      </c>
      <c r="Y208" s="622" t="str">
        <f>IF(Y207="","",VLOOKUP(Y207,'シフト記号表（従来型・ユニット型共通）'!$C$6:$L$47,10,FALSE))</f>
        <v/>
      </c>
      <c r="Z208" s="622" t="str">
        <f>IF(Z207="","",VLOOKUP(Z207,'シフト記号表（従来型・ユニット型共通）'!$C$6:$L$47,10,FALSE))</f>
        <v/>
      </c>
      <c r="AA208" s="622" t="str">
        <f>IF(AA207="","",VLOOKUP(AA207,'シフト記号表（従来型・ユニット型共通）'!$C$6:$L$47,10,FALSE))</f>
        <v/>
      </c>
      <c r="AB208" s="622" t="str">
        <f>IF(AB207="","",VLOOKUP(AB207,'シフト記号表（従来型・ユニット型共通）'!$C$6:$L$47,10,FALSE))</f>
        <v/>
      </c>
      <c r="AC208" s="624" t="str">
        <f>IF(AC207="","",VLOOKUP(AC207,'シフト記号表（従来型・ユニット型共通）'!$C$6:$L$47,10,FALSE))</f>
        <v/>
      </c>
      <c r="AD208" s="623" t="str">
        <f>IF(AD207="","",VLOOKUP(AD207,'シフト記号表（従来型・ユニット型共通）'!$C$6:$L$47,10,FALSE))</f>
        <v/>
      </c>
      <c r="AE208" s="622" t="str">
        <f>IF(AE207="","",VLOOKUP(AE207,'シフト記号表（従来型・ユニット型共通）'!$C$6:$L$47,10,FALSE))</f>
        <v/>
      </c>
      <c r="AF208" s="622" t="str">
        <f>IF(AF207="","",VLOOKUP(AF207,'シフト記号表（従来型・ユニット型共通）'!$C$6:$L$47,10,FALSE))</f>
        <v/>
      </c>
      <c r="AG208" s="622" t="str">
        <f>IF(AG207="","",VLOOKUP(AG207,'シフト記号表（従来型・ユニット型共通）'!$C$6:$L$47,10,FALSE))</f>
        <v/>
      </c>
      <c r="AH208" s="622" t="str">
        <f>IF(AH207="","",VLOOKUP(AH207,'シフト記号表（従来型・ユニット型共通）'!$C$6:$L$47,10,FALSE))</f>
        <v/>
      </c>
      <c r="AI208" s="622" t="str">
        <f>IF(AI207="","",VLOOKUP(AI207,'シフト記号表（従来型・ユニット型共通）'!$C$6:$L$47,10,FALSE))</f>
        <v/>
      </c>
      <c r="AJ208" s="624" t="str">
        <f>IF(AJ207="","",VLOOKUP(AJ207,'シフト記号表（従来型・ユニット型共通）'!$C$6:$L$47,10,FALSE))</f>
        <v/>
      </c>
      <c r="AK208" s="623" t="str">
        <f>IF(AK207="","",VLOOKUP(AK207,'シフト記号表（従来型・ユニット型共通）'!$C$6:$L$47,10,FALSE))</f>
        <v/>
      </c>
      <c r="AL208" s="622" t="str">
        <f>IF(AL207="","",VLOOKUP(AL207,'シフト記号表（従来型・ユニット型共通）'!$C$6:$L$47,10,FALSE))</f>
        <v/>
      </c>
      <c r="AM208" s="622" t="str">
        <f>IF(AM207="","",VLOOKUP(AM207,'シフト記号表（従来型・ユニット型共通）'!$C$6:$L$47,10,FALSE))</f>
        <v/>
      </c>
      <c r="AN208" s="622" t="str">
        <f>IF(AN207="","",VLOOKUP(AN207,'シフト記号表（従来型・ユニット型共通）'!$C$6:$L$47,10,FALSE))</f>
        <v/>
      </c>
      <c r="AO208" s="622" t="str">
        <f>IF(AO207="","",VLOOKUP(AO207,'シフト記号表（従来型・ユニット型共通）'!$C$6:$L$47,10,FALSE))</f>
        <v/>
      </c>
      <c r="AP208" s="622" t="str">
        <f>IF(AP207="","",VLOOKUP(AP207,'シフト記号表（従来型・ユニット型共通）'!$C$6:$L$47,10,FALSE))</f>
        <v/>
      </c>
      <c r="AQ208" s="624" t="str">
        <f>IF(AQ207="","",VLOOKUP(AQ207,'シフト記号表（従来型・ユニット型共通）'!$C$6:$L$47,10,FALSE))</f>
        <v/>
      </c>
      <c r="AR208" s="623" t="str">
        <f>IF(AR207="","",VLOOKUP(AR207,'シフト記号表（従来型・ユニット型共通）'!$C$6:$L$47,10,FALSE))</f>
        <v/>
      </c>
      <c r="AS208" s="622" t="str">
        <f>IF(AS207="","",VLOOKUP(AS207,'シフト記号表（従来型・ユニット型共通）'!$C$6:$L$47,10,FALSE))</f>
        <v/>
      </c>
      <c r="AT208" s="622" t="str">
        <f>IF(AT207="","",VLOOKUP(AT207,'シフト記号表（従来型・ユニット型共通）'!$C$6:$L$47,10,FALSE))</f>
        <v/>
      </c>
      <c r="AU208" s="622" t="str">
        <f>IF(AU207="","",VLOOKUP(AU207,'シフト記号表（従来型・ユニット型共通）'!$C$6:$L$47,10,FALSE))</f>
        <v/>
      </c>
      <c r="AV208" s="622" t="str">
        <f>IF(AV207="","",VLOOKUP(AV207,'シフト記号表（従来型・ユニット型共通）'!$C$6:$L$47,10,FALSE))</f>
        <v/>
      </c>
      <c r="AW208" s="622" t="str">
        <f>IF(AW207="","",VLOOKUP(AW207,'シフト記号表（従来型・ユニット型共通）'!$C$6:$L$47,10,FALSE))</f>
        <v/>
      </c>
      <c r="AX208" s="624" t="str">
        <f>IF(AX207="","",VLOOKUP(AX207,'シフト記号表（従来型・ユニット型共通）'!$C$6:$L$47,10,FALSE))</f>
        <v/>
      </c>
      <c r="AY208" s="623" t="str">
        <f>IF(AY207="","",VLOOKUP(AY207,'シフト記号表（従来型・ユニット型共通）'!$C$6:$L$47,10,FALSE))</f>
        <v/>
      </c>
      <c r="AZ208" s="622" t="str">
        <f>IF(AZ207="","",VLOOKUP(AZ207,'シフト記号表（従来型・ユニット型共通）'!$C$6:$L$47,10,FALSE))</f>
        <v/>
      </c>
      <c r="BA208" s="622" t="str">
        <f>IF(BA207="","",VLOOKUP(BA207,'シフト記号表（従来型・ユニット型共通）'!$C$6:$L$47,10,FALSE))</f>
        <v/>
      </c>
      <c r="BB208" s="1801">
        <f>IF($BE$3="４週",SUM(W208:AX208),IF($BE$3="暦月",SUM(W208:BA208),""))</f>
        <v>0</v>
      </c>
      <c r="BC208" s="1802"/>
      <c r="BD208" s="1803">
        <f>IF($BE$3="４週",BB208/4,IF($BE$3="暦月",(BB208/($BE$8/7)),""))</f>
        <v>0</v>
      </c>
      <c r="BE208" s="1802"/>
      <c r="BF208" s="1798"/>
      <c r="BG208" s="1799"/>
      <c r="BH208" s="1799"/>
      <c r="BI208" s="1799"/>
      <c r="BJ208" s="1800"/>
    </row>
    <row r="209" spans="2:62" ht="20.25" customHeight="1">
      <c r="B209" s="1788">
        <f>B207+1</f>
        <v>97</v>
      </c>
      <c r="C209" s="1792"/>
      <c r="D209" s="1793"/>
      <c r="E209" s="633"/>
      <c r="F209" s="632"/>
      <c r="G209" s="633"/>
      <c r="H209" s="632"/>
      <c r="I209" s="1794"/>
      <c r="J209" s="1795"/>
      <c r="K209" s="1796"/>
      <c r="L209" s="1797"/>
      <c r="M209" s="1797"/>
      <c r="N209" s="1793"/>
      <c r="O209" s="1738"/>
      <c r="P209" s="1739"/>
      <c r="Q209" s="1739"/>
      <c r="R209" s="1739"/>
      <c r="S209" s="1740"/>
      <c r="T209" s="631" t="s">
        <v>1280</v>
      </c>
      <c r="V209" s="630"/>
      <c r="W209" s="615"/>
      <c r="X209" s="614"/>
      <c r="Y209" s="614"/>
      <c r="Z209" s="614"/>
      <c r="AA209" s="614"/>
      <c r="AB209" s="614"/>
      <c r="AC209" s="616"/>
      <c r="AD209" s="615"/>
      <c r="AE209" s="614"/>
      <c r="AF209" s="614"/>
      <c r="AG209" s="614"/>
      <c r="AH209" s="614"/>
      <c r="AI209" s="614"/>
      <c r="AJ209" s="616"/>
      <c r="AK209" s="615"/>
      <c r="AL209" s="614"/>
      <c r="AM209" s="614"/>
      <c r="AN209" s="614"/>
      <c r="AO209" s="614"/>
      <c r="AP209" s="614"/>
      <c r="AQ209" s="616"/>
      <c r="AR209" s="615"/>
      <c r="AS209" s="614"/>
      <c r="AT209" s="614"/>
      <c r="AU209" s="614"/>
      <c r="AV209" s="614"/>
      <c r="AW209" s="614"/>
      <c r="AX209" s="616"/>
      <c r="AY209" s="615"/>
      <c r="AZ209" s="614"/>
      <c r="BA209" s="613"/>
      <c r="BB209" s="1733"/>
      <c r="BC209" s="1734"/>
      <c r="BD209" s="1752"/>
      <c r="BE209" s="1753"/>
      <c r="BF209" s="1758"/>
      <c r="BG209" s="1759"/>
      <c r="BH209" s="1759"/>
      <c r="BI209" s="1759"/>
      <c r="BJ209" s="1760"/>
    </row>
    <row r="210" spans="2:62" ht="20.25" customHeight="1">
      <c r="B210" s="1789"/>
      <c r="C210" s="1804"/>
      <c r="D210" s="1805"/>
      <c r="E210" s="629"/>
      <c r="F210" s="628">
        <f>C209</f>
        <v>0</v>
      </c>
      <c r="G210" s="629"/>
      <c r="H210" s="628">
        <f>I209</f>
        <v>0</v>
      </c>
      <c r="I210" s="1806"/>
      <c r="J210" s="1807"/>
      <c r="K210" s="1808"/>
      <c r="L210" s="1809"/>
      <c r="M210" s="1809"/>
      <c r="N210" s="1805"/>
      <c r="O210" s="1738"/>
      <c r="P210" s="1739"/>
      <c r="Q210" s="1739"/>
      <c r="R210" s="1739"/>
      <c r="S210" s="1740"/>
      <c r="T210" s="627" t="s">
        <v>1279</v>
      </c>
      <c r="U210" s="626"/>
      <c r="V210" s="625"/>
      <c r="W210" s="623" t="str">
        <f>IF(W209="","",VLOOKUP(W209,'シフト記号表（従来型・ユニット型共通）'!$C$6:$L$47,10,FALSE))</f>
        <v/>
      </c>
      <c r="X210" s="622" t="str">
        <f>IF(X209="","",VLOOKUP(X209,'シフト記号表（従来型・ユニット型共通）'!$C$6:$L$47,10,FALSE))</f>
        <v/>
      </c>
      <c r="Y210" s="622" t="str">
        <f>IF(Y209="","",VLOOKUP(Y209,'シフト記号表（従来型・ユニット型共通）'!$C$6:$L$47,10,FALSE))</f>
        <v/>
      </c>
      <c r="Z210" s="622" t="str">
        <f>IF(Z209="","",VLOOKUP(Z209,'シフト記号表（従来型・ユニット型共通）'!$C$6:$L$47,10,FALSE))</f>
        <v/>
      </c>
      <c r="AA210" s="622" t="str">
        <f>IF(AA209="","",VLOOKUP(AA209,'シフト記号表（従来型・ユニット型共通）'!$C$6:$L$47,10,FALSE))</f>
        <v/>
      </c>
      <c r="AB210" s="622" t="str">
        <f>IF(AB209="","",VLOOKUP(AB209,'シフト記号表（従来型・ユニット型共通）'!$C$6:$L$47,10,FALSE))</f>
        <v/>
      </c>
      <c r="AC210" s="624" t="str">
        <f>IF(AC209="","",VLOOKUP(AC209,'シフト記号表（従来型・ユニット型共通）'!$C$6:$L$47,10,FALSE))</f>
        <v/>
      </c>
      <c r="AD210" s="623" t="str">
        <f>IF(AD209="","",VLOOKUP(AD209,'シフト記号表（従来型・ユニット型共通）'!$C$6:$L$47,10,FALSE))</f>
        <v/>
      </c>
      <c r="AE210" s="622" t="str">
        <f>IF(AE209="","",VLOOKUP(AE209,'シフト記号表（従来型・ユニット型共通）'!$C$6:$L$47,10,FALSE))</f>
        <v/>
      </c>
      <c r="AF210" s="622" t="str">
        <f>IF(AF209="","",VLOOKUP(AF209,'シフト記号表（従来型・ユニット型共通）'!$C$6:$L$47,10,FALSE))</f>
        <v/>
      </c>
      <c r="AG210" s="622" t="str">
        <f>IF(AG209="","",VLOOKUP(AG209,'シフト記号表（従来型・ユニット型共通）'!$C$6:$L$47,10,FALSE))</f>
        <v/>
      </c>
      <c r="AH210" s="622" t="str">
        <f>IF(AH209="","",VLOOKUP(AH209,'シフト記号表（従来型・ユニット型共通）'!$C$6:$L$47,10,FALSE))</f>
        <v/>
      </c>
      <c r="AI210" s="622" t="str">
        <f>IF(AI209="","",VLOOKUP(AI209,'シフト記号表（従来型・ユニット型共通）'!$C$6:$L$47,10,FALSE))</f>
        <v/>
      </c>
      <c r="AJ210" s="624" t="str">
        <f>IF(AJ209="","",VLOOKUP(AJ209,'シフト記号表（従来型・ユニット型共通）'!$C$6:$L$47,10,FALSE))</f>
        <v/>
      </c>
      <c r="AK210" s="623" t="str">
        <f>IF(AK209="","",VLOOKUP(AK209,'シフト記号表（従来型・ユニット型共通）'!$C$6:$L$47,10,FALSE))</f>
        <v/>
      </c>
      <c r="AL210" s="622" t="str">
        <f>IF(AL209="","",VLOOKUP(AL209,'シフト記号表（従来型・ユニット型共通）'!$C$6:$L$47,10,FALSE))</f>
        <v/>
      </c>
      <c r="AM210" s="622" t="str">
        <f>IF(AM209="","",VLOOKUP(AM209,'シフト記号表（従来型・ユニット型共通）'!$C$6:$L$47,10,FALSE))</f>
        <v/>
      </c>
      <c r="AN210" s="622" t="str">
        <f>IF(AN209="","",VLOOKUP(AN209,'シフト記号表（従来型・ユニット型共通）'!$C$6:$L$47,10,FALSE))</f>
        <v/>
      </c>
      <c r="AO210" s="622" t="str">
        <f>IF(AO209="","",VLOOKUP(AO209,'シフト記号表（従来型・ユニット型共通）'!$C$6:$L$47,10,FALSE))</f>
        <v/>
      </c>
      <c r="AP210" s="622" t="str">
        <f>IF(AP209="","",VLOOKUP(AP209,'シフト記号表（従来型・ユニット型共通）'!$C$6:$L$47,10,FALSE))</f>
        <v/>
      </c>
      <c r="AQ210" s="624" t="str">
        <f>IF(AQ209="","",VLOOKUP(AQ209,'シフト記号表（従来型・ユニット型共通）'!$C$6:$L$47,10,FALSE))</f>
        <v/>
      </c>
      <c r="AR210" s="623" t="str">
        <f>IF(AR209="","",VLOOKUP(AR209,'シフト記号表（従来型・ユニット型共通）'!$C$6:$L$47,10,FALSE))</f>
        <v/>
      </c>
      <c r="AS210" s="622" t="str">
        <f>IF(AS209="","",VLOOKUP(AS209,'シフト記号表（従来型・ユニット型共通）'!$C$6:$L$47,10,FALSE))</f>
        <v/>
      </c>
      <c r="AT210" s="622" t="str">
        <f>IF(AT209="","",VLOOKUP(AT209,'シフト記号表（従来型・ユニット型共通）'!$C$6:$L$47,10,FALSE))</f>
        <v/>
      </c>
      <c r="AU210" s="622" t="str">
        <f>IF(AU209="","",VLOOKUP(AU209,'シフト記号表（従来型・ユニット型共通）'!$C$6:$L$47,10,FALSE))</f>
        <v/>
      </c>
      <c r="AV210" s="622" t="str">
        <f>IF(AV209="","",VLOOKUP(AV209,'シフト記号表（従来型・ユニット型共通）'!$C$6:$L$47,10,FALSE))</f>
        <v/>
      </c>
      <c r="AW210" s="622" t="str">
        <f>IF(AW209="","",VLOOKUP(AW209,'シフト記号表（従来型・ユニット型共通）'!$C$6:$L$47,10,FALSE))</f>
        <v/>
      </c>
      <c r="AX210" s="624" t="str">
        <f>IF(AX209="","",VLOOKUP(AX209,'シフト記号表（従来型・ユニット型共通）'!$C$6:$L$47,10,FALSE))</f>
        <v/>
      </c>
      <c r="AY210" s="623" t="str">
        <f>IF(AY209="","",VLOOKUP(AY209,'シフト記号表（従来型・ユニット型共通）'!$C$6:$L$47,10,FALSE))</f>
        <v/>
      </c>
      <c r="AZ210" s="622" t="str">
        <f>IF(AZ209="","",VLOOKUP(AZ209,'シフト記号表（従来型・ユニット型共通）'!$C$6:$L$47,10,FALSE))</f>
        <v/>
      </c>
      <c r="BA210" s="622" t="str">
        <f>IF(BA209="","",VLOOKUP(BA209,'シフト記号表（従来型・ユニット型共通）'!$C$6:$L$47,10,FALSE))</f>
        <v/>
      </c>
      <c r="BB210" s="1801">
        <f>IF($BE$3="４週",SUM(W210:AX210),IF($BE$3="暦月",SUM(W210:BA210),""))</f>
        <v>0</v>
      </c>
      <c r="BC210" s="1802"/>
      <c r="BD210" s="1803">
        <f>IF($BE$3="４週",BB210/4,IF($BE$3="暦月",(BB210/($BE$8/7)),""))</f>
        <v>0</v>
      </c>
      <c r="BE210" s="1802"/>
      <c r="BF210" s="1798"/>
      <c r="BG210" s="1799"/>
      <c r="BH210" s="1799"/>
      <c r="BI210" s="1799"/>
      <c r="BJ210" s="1800"/>
    </row>
    <row r="211" spans="2:62" ht="20.25" customHeight="1">
      <c r="B211" s="1788">
        <f>B209+1</f>
        <v>98</v>
      </c>
      <c r="C211" s="1792"/>
      <c r="D211" s="1793"/>
      <c r="E211" s="633"/>
      <c r="F211" s="632"/>
      <c r="G211" s="633"/>
      <c r="H211" s="632"/>
      <c r="I211" s="1794"/>
      <c r="J211" s="1795"/>
      <c r="K211" s="1796"/>
      <c r="L211" s="1797"/>
      <c r="M211" s="1797"/>
      <c r="N211" s="1793"/>
      <c r="O211" s="1738"/>
      <c r="P211" s="1739"/>
      <c r="Q211" s="1739"/>
      <c r="R211" s="1739"/>
      <c r="S211" s="1740"/>
      <c r="T211" s="631" t="s">
        <v>1280</v>
      </c>
      <c r="V211" s="630"/>
      <c r="W211" s="615"/>
      <c r="X211" s="614"/>
      <c r="Y211" s="614"/>
      <c r="Z211" s="614"/>
      <c r="AA211" s="614"/>
      <c r="AB211" s="614"/>
      <c r="AC211" s="616"/>
      <c r="AD211" s="615"/>
      <c r="AE211" s="614"/>
      <c r="AF211" s="614"/>
      <c r="AG211" s="614"/>
      <c r="AH211" s="614"/>
      <c r="AI211" s="614"/>
      <c r="AJ211" s="616"/>
      <c r="AK211" s="615"/>
      <c r="AL211" s="614"/>
      <c r="AM211" s="614"/>
      <c r="AN211" s="614"/>
      <c r="AO211" s="614"/>
      <c r="AP211" s="614"/>
      <c r="AQ211" s="616"/>
      <c r="AR211" s="615"/>
      <c r="AS211" s="614"/>
      <c r="AT211" s="614"/>
      <c r="AU211" s="614"/>
      <c r="AV211" s="614"/>
      <c r="AW211" s="614"/>
      <c r="AX211" s="616"/>
      <c r="AY211" s="615"/>
      <c r="AZ211" s="614"/>
      <c r="BA211" s="613"/>
      <c r="BB211" s="1733"/>
      <c r="BC211" s="1734"/>
      <c r="BD211" s="1752"/>
      <c r="BE211" s="1753"/>
      <c r="BF211" s="1758"/>
      <c r="BG211" s="1759"/>
      <c r="BH211" s="1759"/>
      <c r="BI211" s="1759"/>
      <c r="BJ211" s="1760"/>
    </row>
    <row r="212" spans="2:62" ht="20.25" customHeight="1">
      <c r="B212" s="1789"/>
      <c r="C212" s="1804"/>
      <c r="D212" s="1805"/>
      <c r="E212" s="629"/>
      <c r="F212" s="628">
        <f>C211</f>
        <v>0</v>
      </c>
      <c r="G212" s="629"/>
      <c r="H212" s="628">
        <f>I211</f>
        <v>0</v>
      </c>
      <c r="I212" s="1806"/>
      <c r="J212" s="1807"/>
      <c r="K212" s="1808"/>
      <c r="L212" s="1809"/>
      <c r="M212" s="1809"/>
      <c r="N212" s="1805"/>
      <c r="O212" s="1738"/>
      <c r="P212" s="1739"/>
      <c r="Q212" s="1739"/>
      <c r="R212" s="1739"/>
      <c r="S212" s="1740"/>
      <c r="T212" s="627" t="s">
        <v>1279</v>
      </c>
      <c r="U212" s="626"/>
      <c r="V212" s="625"/>
      <c r="W212" s="623" t="str">
        <f>IF(W211="","",VLOOKUP(W211,'シフト記号表（従来型・ユニット型共通）'!$C$6:$L$47,10,FALSE))</f>
        <v/>
      </c>
      <c r="X212" s="622" t="str">
        <f>IF(X211="","",VLOOKUP(X211,'シフト記号表（従来型・ユニット型共通）'!$C$6:$L$47,10,FALSE))</f>
        <v/>
      </c>
      <c r="Y212" s="622" t="str">
        <f>IF(Y211="","",VLOOKUP(Y211,'シフト記号表（従来型・ユニット型共通）'!$C$6:$L$47,10,FALSE))</f>
        <v/>
      </c>
      <c r="Z212" s="622" t="str">
        <f>IF(Z211="","",VLOOKUP(Z211,'シフト記号表（従来型・ユニット型共通）'!$C$6:$L$47,10,FALSE))</f>
        <v/>
      </c>
      <c r="AA212" s="622" t="str">
        <f>IF(AA211="","",VLOOKUP(AA211,'シフト記号表（従来型・ユニット型共通）'!$C$6:$L$47,10,FALSE))</f>
        <v/>
      </c>
      <c r="AB212" s="622" t="str">
        <f>IF(AB211="","",VLOOKUP(AB211,'シフト記号表（従来型・ユニット型共通）'!$C$6:$L$47,10,FALSE))</f>
        <v/>
      </c>
      <c r="AC212" s="624" t="str">
        <f>IF(AC211="","",VLOOKUP(AC211,'シフト記号表（従来型・ユニット型共通）'!$C$6:$L$47,10,FALSE))</f>
        <v/>
      </c>
      <c r="AD212" s="623" t="str">
        <f>IF(AD211="","",VLOOKUP(AD211,'シフト記号表（従来型・ユニット型共通）'!$C$6:$L$47,10,FALSE))</f>
        <v/>
      </c>
      <c r="AE212" s="622" t="str">
        <f>IF(AE211="","",VLOOKUP(AE211,'シフト記号表（従来型・ユニット型共通）'!$C$6:$L$47,10,FALSE))</f>
        <v/>
      </c>
      <c r="AF212" s="622" t="str">
        <f>IF(AF211="","",VLOOKUP(AF211,'シフト記号表（従来型・ユニット型共通）'!$C$6:$L$47,10,FALSE))</f>
        <v/>
      </c>
      <c r="AG212" s="622" t="str">
        <f>IF(AG211="","",VLOOKUP(AG211,'シフト記号表（従来型・ユニット型共通）'!$C$6:$L$47,10,FALSE))</f>
        <v/>
      </c>
      <c r="AH212" s="622" t="str">
        <f>IF(AH211="","",VLOOKUP(AH211,'シフト記号表（従来型・ユニット型共通）'!$C$6:$L$47,10,FALSE))</f>
        <v/>
      </c>
      <c r="AI212" s="622" t="str">
        <f>IF(AI211="","",VLOOKUP(AI211,'シフト記号表（従来型・ユニット型共通）'!$C$6:$L$47,10,FALSE))</f>
        <v/>
      </c>
      <c r="AJ212" s="624" t="str">
        <f>IF(AJ211="","",VLOOKUP(AJ211,'シフト記号表（従来型・ユニット型共通）'!$C$6:$L$47,10,FALSE))</f>
        <v/>
      </c>
      <c r="AK212" s="623" t="str">
        <f>IF(AK211="","",VLOOKUP(AK211,'シフト記号表（従来型・ユニット型共通）'!$C$6:$L$47,10,FALSE))</f>
        <v/>
      </c>
      <c r="AL212" s="622" t="str">
        <f>IF(AL211="","",VLOOKUP(AL211,'シフト記号表（従来型・ユニット型共通）'!$C$6:$L$47,10,FALSE))</f>
        <v/>
      </c>
      <c r="AM212" s="622" t="str">
        <f>IF(AM211="","",VLOOKUP(AM211,'シフト記号表（従来型・ユニット型共通）'!$C$6:$L$47,10,FALSE))</f>
        <v/>
      </c>
      <c r="AN212" s="622" t="str">
        <f>IF(AN211="","",VLOOKUP(AN211,'シフト記号表（従来型・ユニット型共通）'!$C$6:$L$47,10,FALSE))</f>
        <v/>
      </c>
      <c r="AO212" s="622" t="str">
        <f>IF(AO211="","",VLOOKUP(AO211,'シフト記号表（従来型・ユニット型共通）'!$C$6:$L$47,10,FALSE))</f>
        <v/>
      </c>
      <c r="AP212" s="622" t="str">
        <f>IF(AP211="","",VLOOKUP(AP211,'シフト記号表（従来型・ユニット型共通）'!$C$6:$L$47,10,FALSE))</f>
        <v/>
      </c>
      <c r="AQ212" s="624" t="str">
        <f>IF(AQ211="","",VLOOKUP(AQ211,'シフト記号表（従来型・ユニット型共通）'!$C$6:$L$47,10,FALSE))</f>
        <v/>
      </c>
      <c r="AR212" s="623" t="str">
        <f>IF(AR211="","",VLOOKUP(AR211,'シフト記号表（従来型・ユニット型共通）'!$C$6:$L$47,10,FALSE))</f>
        <v/>
      </c>
      <c r="AS212" s="622" t="str">
        <f>IF(AS211="","",VLOOKUP(AS211,'シフト記号表（従来型・ユニット型共通）'!$C$6:$L$47,10,FALSE))</f>
        <v/>
      </c>
      <c r="AT212" s="622" t="str">
        <f>IF(AT211="","",VLOOKUP(AT211,'シフト記号表（従来型・ユニット型共通）'!$C$6:$L$47,10,FALSE))</f>
        <v/>
      </c>
      <c r="AU212" s="622" t="str">
        <f>IF(AU211="","",VLOOKUP(AU211,'シフト記号表（従来型・ユニット型共通）'!$C$6:$L$47,10,FALSE))</f>
        <v/>
      </c>
      <c r="AV212" s="622" t="str">
        <f>IF(AV211="","",VLOOKUP(AV211,'シフト記号表（従来型・ユニット型共通）'!$C$6:$L$47,10,FALSE))</f>
        <v/>
      </c>
      <c r="AW212" s="622" t="str">
        <f>IF(AW211="","",VLOOKUP(AW211,'シフト記号表（従来型・ユニット型共通）'!$C$6:$L$47,10,FALSE))</f>
        <v/>
      </c>
      <c r="AX212" s="624" t="str">
        <f>IF(AX211="","",VLOOKUP(AX211,'シフト記号表（従来型・ユニット型共通）'!$C$6:$L$47,10,FALSE))</f>
        <v/>
      </c>
      <c r="AY212" s="623" t="str">
        <f>IF(AY211="","",VLOOKUP(AY211,'シフト記号表（従来型・ユニット型共通）'!$C$6:$L$47,10,FALSE))</f>
        <v/>
      </c>
      <c r="AZ212" s="622" t="str">
        <f>IF(AZ211="","",VLOOKUP(AZ211,'シフト記号表（従来型・ユニット型共通）'!$C$6:$L$47,10,FALSE))</f>
        <v/>
      </c>
      <c r="BA212" s="622" t="str">
        <f>IF(BA211="","",VLOOKUP(BA211,'シフト記号表（従来型・ユニット型共通）'!$C$6:$L$47,10,FALSE))</f>
        <v/>
      </c>
      <c r="BB212" s="1801">
        <f>IF($BE$3="４週",SUM(W212:AX212),IF($BE$3="暦月",SUM(W212:BA212),""))</f>
        <v>0</v>
      </c>
      <c r="BC212" s="1802"/>
      <c r="BD212" s="1803">
        <f>IF($BE$3="４週",BB212/4,IF($BE$3="暦月",(BB212/($BE$8/7)),""))</f>
        <v>0</v>
      </c>
      <c r="BE212" s="1802"/>
      <c r="BF212" s="1798"/>
      <c r="BG212" s="1799"/>
      <c r="BH212" s="1799"/>
      <c r="BI212" s="1799"/>
      <c r="BJ212" s="1800"/>
    </row>
    <row r="213" spans="2:62" ht="20.25" customHeight="1">
      <c r="B213" s="1788">
        <f>B211+1</f>
        <v>99</v>
      </c>
      <c r="C213" s="1792"/>
      <c r="D213" s="1793"/>
      <c r="E213" s="633"/>
      <c r="F213" s="632"/>
      <c r="G213" s="633"/>
      <c r="H213" s="632"/>
      <c r="I213" s="1794"/>
      <c r="J213" s="1795"/>
      <c r="K213" s="1796"/>
      <c r="L213" s="1797"/>
      <c r="M213" s="1797"/>
      <c r="N213" s="1793"/>
      <c r="O213" s="1738"/>
      <c r="P213" s="1739"/>
      <c r="Q213" s="1739"/>
      <c r="R213" s="1739"/>
      <c r="S213" s="1740"/>
      <c r="T213" s="631" t="s">
        <v>1280</v>
      </c>
      <c r="V213" s="630"/>
      <c r="W213" s="615"/>
      <c r="X213" s="614"/>
      <c r="Y213" s="614"/>
      <c r="Z213" s="614"/>
      <c r="AA213" s="614"/>
      <c r="AB213" s="614"/>
      <c r="AC213" s="616"/>
      <c r="AD213" s="615"/>
      <c r="AE213" s="614"/>
      <c r="AF213" s="614"/>
      <c r="AG213" s="614"/>
      <c r="AH213" s="614"/>
      <c r="AI213" s="614"/>
      <c r="AJ213" s="616"/>
      <c r="AK213" s="615"/>
      <c r="AL213" s="614"/>
      <c r="AM213" s="614"/>
      <c r="AN213" s="614"/>
      <c r="AO213" s="614"/>
      <c r="AP213" s="614"/>
      <c r="AQ213" s="616"/>
      <c r="AR213" s="615"/>
      <c r="AS213" s="614"/>
      <c r="AT213" s="614"/>
      <c r="AU213" s="614"/>
      <c r="AV213" s="614"/>
      <c r="AW213" s="614"/>
      <c r="AX213" s="616"/>
      <c r="AY213" s="615"/>
      <c r="AZ213" s="614"/>
      <c r="BA213" s="613"/>
      <c r="BB213" s="1733"/>
      <c r="BC213" s="1734"/>
      <c r="BD213" s="1752"/>
      <c r="BE213" s="1753"/>
      <c r="BF213" s="1758"/>
      <c r="BG213" s="1759"/>
      <c r="BH213" s="1759"/>
      <c r="BI213" s="1759"/>
      <c r="BJ213" s="1760"/>
    </row>
    <row r="214" spans="2:62" ht="20.25" customHeight="1">
      <c r="B214" s="1789"/>
      <c r="C214" s="1804"/>
      <c r="D214" s="1805"/>
      <c r="E214" s="629"/>
      <c r="F214" s="628">
        <f>C213</f>
        <v>0</v>
      </c>
      <c r="G214" s="629"/>
      <c r="H214" s="628">
        <f>I213</f>
        <v>0</v>
      </c>
      <c r="I214" s="1806"/>
      <c r="J214" s="1807"/>
      <c r="K214" s="1808"/>
      <c r="L214" s="1809"/>
      <c r="M214" s="1809"/>
      <c r="N214" s="1805"/>
      <c r="O214" s="1738"/>
      <c r="P214" s="1739"/>
      <c r="Q214" s="1739"/>
      <c r="R214" s="1739"/>
      <c r="S214" s="1740"/>
      <c r="T214" s="627" t="s">
        <v>1279</v>
      </c>
      <c r="U214" s="626"/>
      <c r="V214" s="625"/>
      <c r="W214" s="623" t="str">
        <f>IF(W213="","",VLOOKUP(W213,'シフト記号表（従来型・ユニット型共通）'!$C$6:$L$47,10,FALSE))</f>
        <v/>
      </c>
      <c r="X214" s="622" t="str">
        <f>IF(X213="","",VLOOKUP(X213,'シフト記号表（従来型・ユニット型共通）'!$C$6:$L$47,10,FALSE))</f>
        <v/>
      </c>
      <c r="Y214" s="622" t="str">
        <f>IF(Y213="","",VLOOKUP(Y213,'シフト記号表（従来型・ユニット型共通）'!$C$6:$L$47,10,FALSE))</f>
        <v/>
      </c>
      <c r="Z214" s="622" t="str">
        <f>IF(Z213="","",VLOOKUP(Z213,'シフト記号表（従来型・ユニット型共通）'!$C$6:$L$47,10,FALSE))</f>
        <v/>
      </c>
      <c r="AA214" s="622" t="str">
        <f>IF(AA213="","",VLOOKUP(AA213,'シフト記号表（従来型・ユニット型共通）'!$C$6:$L$47,10,FALSE))</f>
        <v/>
      </c>
      <c r="AB214" s="622" t="str">
        <f>IF(AB213="","",VLOOKUP(AB213,'シフト記号表（従来型・ユニット型共通）'!$C$6:$L$47,10,FALSE))</f>
        <v/>
      </c>
      <c r="AC214" s="624" t="str">
        <f>IF(AC213="","",VLOOKUP(AC213,'シフト記号表（従来型・ユニット型共通）'!$C$6:$L$47,10,FALSE))</f>
        <v/>
      </c>
      <c r="AD214" s="623" t="str">
        <f>IF(AD213="","",VLOOKUP(AD213,'シフト記号表（従来型・ユニット型共通）'!$C$6:$L$47,10,FALSE))</f>
        <v/>
      </c>
      <c r="AE214" s="622" t="str">
        <f>IF(AE213="","",VLOOKUP(AE213,'シフト記号表（従来型・ユニット型共通）'!$C$6:$L$47,10,FALSE))</f>
        <v/>
      </c>
      <c r="AF214" s="622" t="str">
        <f>IF(AF213="","",VLOOKUP(AF213,'シフト記号表（従来型・ユニット型共通）'!$C$6:$L$47,10,FALSE))</f>
        <v/>
      </c>
      <c r="AG214" s="622" t="str">
        <f>IF(AG213="","",VLOOKUP(AG213,'シフト記号表（従来型・ユニット型共通）'!$C$6:$L$47,10,FALSE))</f>
        <v/>
      </c>
      <c r="AH214" s="622" t="str">
        <f>IF(AH213="","",VLOOKUP(AH213,'シフト記号表（従来型・ユニット型共通）'!$C$6:$L$47,10,FALSE))</f>
        <v/>
      </c>
      <c r="AI214" s="622" t="str">
        <f>IF(AI213="","",VLOOKUP(AI213,'シフト記号表（従来型・ユニット型共通）'!$C$6:$L$47,10,FALSE))</f>
        <v/>
      </c>
      <c r="AJ214" s="624" t="str">
        <f>IF(AJ213="","",VLOOKUP(AJ213,'シフト記号表（従来型・ユニット型共通）'!$C$6:$L$47,10,FALSE))</f>
        <v/>
      </c>
      <c r="AK214" s="623" t="str">
        <f>IF(AK213="","",VLOOKUP(AK213,'シフト記号表（従来型・ユニット型共通）'!$C$6:$L$47,10,FALSE))</f>
        <v/>
      </c>
      <c r="AL214" s="622" t="str">
        <f>IF(AL213="","",VLOOKUP(AL213,'シフト記号表（従来型・ユニット型共通）'!$C$6:$L$47,10,FALSE))</f>
        <v/>
      </c>
      <c r="AM214" s="622" t="str">
        <f>IF(AM213="","",VLOOKUP(AM213,'シフト記号表（従来型・ユニット型共通）'!$C$6:$L$47,10,FALSE))</f>
        <v/>
      </c>
      <c r="AN214" s="622" t="str">
        <f>IF(AN213="","",VLOOKUP(AN213,'シフト記号表（従来型・ユニット型共通）'!$C$6:$L$47,10,FALSE))</f>
        <v/>
      </c>
      <c r="AO214" s="622" t="str">
        <f>IF(AO213="","",VLOOKUP(AO213,'シフト記号表（従来型・ユニット型共通）'!$C$6:$L$47,10,FALSE))</f>
        <v/>
      </c>
      <c r="AP214" s="622" t="str">
        <f>IF(AP213="","",VLOOKUP(AP213,'シフト記号表（従来型・ユニット型共通）'!$C$6:$L$47,10,FALSE))</f>
        <v/>
      </c>
      <c r="AQ214" s="624" t="str">
        <f>IF(AQ213="","",VLOOKUP(AQ213,'シフト記号表（従来型・ユニット型共通）'!$C$6:$L$47,10,FALSE))</f>
        <v/>
      </c>
      <c r="AR214" s="623" t="str">
        <f>IF(AR213="","",VLOOKUP(AR213,'シフト記号表（従来型・ユニット型共通）'!$C$6:$L$47,10,FALSE))</f>
        <v/>
      </c>
      <c r="AS214" s="622" t="str">
        <f>IF(AS213="","",VLOOKUP(AS213,'シフト記号表（従来型・ユニット型共通）'!$C$6:$L$47,10,FALSE))</f>
        <v/>
      </c>
      <c r="AT214" s="622" t="str">
        <f>IF(AT213="","",VLOOKUP(AT213,'シフト記号表（従来型・ユニット型共通）'!$C$6:$L$47,10,FALSE))</f>
        <v/>
      </c>
      <c r="AU214" s="622" t="str">
        <f>IF(AU213="","",VLOOKUP(AU213,'シフト記号表（従来型・ユニット型共通）'!$C$6:$L$47,10,FALSE))</f>
        <v/>
      </c>
      <c r="AV214" s="622" t="str">
        <f>IF(AV213="","",VLOOKUP(AV213,'シフト記号表（従来型・ユニット型共通）'!$C$6:$L$47,10,FALSE))</f>
        <v/>
      </c>
      <c r="AW214" s="622" t="str">
        <f>IF(AW213="","",VLOOKUP(AW213,'シフト記号表（従来型・ユニット型共通）'!$C$6:$L$47,10,FALSE))</f>
        <v/>
      </c>
      <c r="AX214" s="624" t="str">
        <f>IF(AX213="","",VLOOKUP(AX213,'シフト記号表（従来型・ユニット型共通）'!$C$6:$L$47,10,FALSE))</f>
        <v/>
      </c>
      <c r="AY214" s="623" t="str">
        <f>IF(AY213="","",VLOOKUP(AY213,'シフト記号表（従来型・ユニット型共通）'!$C$6:$L$47,10,FALSE))</f>
        <v/>
      </c>
      <c r="AZ214" s="622" t="str">
        <f>IF(AZ213="","",VLOOKUP(AZ213,'シフト記号表（従来型・ユニット型共通）'!$C$6:$L$47,10,FALSE))</f>
        <v/>
      </c>
      <c r="BA214" s="622" t="str">
        <f>IF(BA213="","",VLOOKUP(BA213,'シフト記号表（従来型・ユニット型共通）'!$C$6:$L$47,10,FALSE))</f>
        <v/>
      </c>
      <c r="BB214" s="1801">
        <f>IF($BE$3="４週",SUM(W214:AX214),IF($BE$3="暦月",SUM(W214:BA214),""))</f>
        <v>0</v>
      </c>
      <c r="BC214" s="1802"/>
      <c r="BD214" s="1803">
        <f>IF($BE$3="４週",BB214/4,IF($BE$3="暦月",(BB214/($BE$8/7)),""))</f>
        <v>0</v>
      </c>
      <c r="BE214" s="1802"/>
      <c r="BF214" s="1798"/>
      <c r="BG214" s="1799"/>
      <c r="BH214" s="1799"/>
      <c r="BI214" s="1799"/>
      <c r="BJ214" s="1800"/>
    </row>
    <row r="215" spans="2:62" ht="20.25" customHeight="1">
      <c r="B215" s="1788">
        <f>B213+1</f>
        <v>100</v>
      </c>
      <c r="C215" s="1792"/>
      <c r="D215" s="1793"/>
      <c r="E215" s="621"/>
      <c r="F215" s="620"/>
      <c r="G215" s="621"/>
      <c r="H215" s="620"/>
      <c r="I215" s="1794"/>
      <c r="J215" s="1795"/>
      <c r="K215" s="1796"/>
      <c r="L215" s="1797"/>
      <c r="M215" s="1797"/>
      <c r="N215" s="1793"/>
      <c r="O215" s="1738"/>
      <c r="P215" s="1739"/>
      <c r="Q215" s="1739"/>
      <c r="R215" s="1739"/>
      <c r="S215" s="1740"/>
      <c r="T215" s="619" t="s">
        <v>1280</v>
      </c>
      <c r="U215" s="618"/>
      <c r="V215" s="617"/>
      <c r="W215" s="615"/>
      <c r="X215" s="614"/>
      <c r="Y215" s="614"/>
      <c r="Z215" s="614"/>
      <c r="AA215" s="614"/>
      <c r="AB215" s="614"/>
      <c r="AC215" s="616"/>
      <c r="AD215" s="615"/>
      <c r="AE215" s="614"/>
      <c r="AF215" s="614"/>
      <c r="AG215" s="614"/>
      <c r="AH215" s="614"/>
      <c r="AI215" s="614"/>
      <c r="AJ215" s="616"/>
      <c r="AK215" s="615"/>
      <c r="AL215" s="614"/>
      <c r="AM215" s="614"/>
      <c r="AN215" s="614"/>
      <c r="AO215" s="614"/>
      <c r="AP215" s="614"/>
      <c r="AQ215" s="616"/>
      <c r="AR215" s="615"/>
      <c r="AS215" s="614"/>
      <c r="AT215" s="614"/>
      <c r="AU215" s="614"/>
      <c r="AV215" s="614"/>
      <c r="AW215" s="614"/>
      <c r="AX215" s="616"/>
      <c r="AY215" s="615"/>
      <c r="AZ215" s="614"/>
      <c r="BA215" s="613"/>
      <c r="BB215" s="1733"/>
      <c r="BC215" s="1734"/>
      <c r="BD215" s="1752"/>
      <c r="BE215" s="1753"/>
      <c r="BF215" s="1758"/>
      <c r="BG215" s="1759"/>
      <c r="BH215" s="1759"/>
      <c r="BI215" s="1759"/>
      <c r="BJ215" s="1760"/>
    </row>
    <row r="216" spans="2:62" ht="20.25" customHeight="1" thickBot="1">
      <c r="B216" s="1822"/>
      <c r="C216" s="1823"/>
      <c r="D216" s="1824"/>
      <c r="E216" s="612"/>
      <c r="F216" s="611">
        <f>C215</f>
        <v>0</v>
      </c>
      <c r="G216" s="612"/>
      <c r="H216" s="611">
        <f>I215</f>
        <v>0</v>
      </c>
      <c r="I216" s="1825"/>
      <c r="J216" s="1826"/>
      <c r="K216" s="1827"/>
      <c r="L216" s="1828"/>
      <c r="M216" s="1828"/>
      <c r="N216" s="1824"/>
      <c r="O216" s="1837"/>
      <c r="P216" s="1838"/>
      <c r="Q216" s="1838"/>
      <c r="R216" s="1838"/>
      <c r="S216" s="1839"/>
      <c r="T216" s="610" t="s">
        <v>1279</v>
      </c>
      <c r="U216" s="609"/>
      <c r="V216" s="608"/>
      <c r="W216" s="606" t="str">
        <f>IF(W215="","",VLOOKUP(W215,'シフト記号表（従来型・ユニット型共通）'!$C$6:$L$47,10,FALSE))</f>
        <v/>
      </c>
      <c r="X216" s="605" t="str">
        <f>IF(X215="","",VLOOKUP(X215,'シフト記号表（従来型・ユニット型共通）'!$C$6:$L$47,10,FALSE))</f>
        <v/>
      </c>
      <c r="Y216" s="605" t="str">
        <f>IF(Y215="","",VLOOKUP(Y215,'シフト記号表（従来型・ユニット型共通）'!$C$6:$L$47,10,FALSE))</f>
        <v/>
      </c>
      <c r="Z216" s="605" t="str">
        <f>IF(Z215="","",VLOOKUP(Z215,'シフト記号表（従来型・ユニット型共通）'!$C$6:$L$47,10,FALSE))</f>
        <v/>
      </c>
      <c r="AA216" s="605" t="str">
        <f>IF(AA215="","",VLOOKUP(AA215,'シフト記号表（従来型・ユニット型共通）'!$C$6:$L$47,10,FALSE))</f>
        <v/>
      </c>
      <c r="AB216" s="605" t="str">
        <f>IF(AB215="","",VLOOKUP(AB215,'シフト記号表（従来型・ユニット型共通）'!$C$6:$L$47,10,FALSE))</f>
        <v/>
      </c>
      <c r="AC216" s="607" t="str">
        <f>IF(AC215="","",VLOOKUP(AC215,'シフト記号表（従来型・ユニット型共通）'!$C$6:$L$47,10,FALSE))</f>
        <v/>
      </c>
      <c r="AD216" s="606" t="str">
        <f>IF(AD215="","",VLOOKUP(AD215,'シフト記号表（従来型・ユニット型共通）'!$C$6:$L$47,10,FALSE))</f>
        <v/>
      </c>
      <c r="AE216" s="605" t="str">
        <f>IF(AE215="","",VLOOKUP(AE215,'シフト記号表（従来型・ユニット型共通）'!$C$6:$L$47,10,FALSE))</f>
        <v/>
      </c>
      <c r="AF216" s="605" t="str">
        <f>IF(AF215="","",VLOOKUP(AF215,'シフト記号表（従来型・ユニット型共通）'!$C$6:$L$47,10,FALSE))</f>
        <v/>
      </c>
      <c r="AG216" s="605" t="str">
        <f>IF(AG215="","",VLOOKUP(AG215,'シフト記号表（従来型・ユニット型共通）'!$C$6:$L$47,10,FALSE))</f>
        <v/>
      </c>
      <c r="AH216" s="605" t="str">
        <f>IF(AH215="","",VLOOKUP(AH215,'シフト記号表（従来型・ユニット型共通）'!$C$6:$L$47,10,FALSE))</f>
        <v/>
      </c>
      <c r="AI216" s="605" t="str">
        <f>IF(AI215="","",VLOOKUP(AI215,'シフト記号表（従来型・ユニット型共通）'!$C$6:$L$47,10,FALSE))</f>
        <v/>
      </c>
      <c r="AJ216" s="607" t="str">
        <f>IF(AJ215="","",VLOOKUP(AJ215,'シフト記号表（従来型・ユニット型共通）'!$C$6:$L$47,10,FALSE))</f>
        <v/>
      </c>
      <c r="AK216" s="606" t="str">
        <f>IF(AK215="","",VLOOKUP(AK215,'シフト記号表（従来型・ユニット型共通）'!$C$6:$L$47,10,FALSE))</f>
        <v/>
      </c>
      <c r="AL216" s="605" t="str">
        <f>IF(AL215="","",VLOOKUP(AL215,'シフト記号表（従来型・ユニット型共通）'!$C$6:$L$47,10,FALSE))</f>
        <v/>
      </c>
      <c r="AM216" s="605" t="str">
        <f>IF(AM215="","",VLOOKUP(AM215,'シフト記号表（従来型・ユニット型共通）'!$C$6:$L$47,10,FALSE))</f>
        <v/>
      </c>
      <c r="AN216" s="605" t="str">
        <f>IF(AN215="","",VLOOKUP(AN215,'シフト記号表（従来型・ユニット型共通）'!$C$6:$L$47,10,FALSE))</f>
        <v/>
      </c>
      <c r="AO216" s="605" t="str">
        <f>IF(AO215="","",VLOOKUP(AO215,'シフト記号表（従来型・ユニット型共通）'!$C$6:$L$47,10,FALSE))</f>
        <v/>
      </c>
      <c r="AP216" s="605" t="str">
        <f>IF(AP215="","",VLOOKUP(AP215,'シフト記号表（従来型・ユニット型共通）'!$C$6:$L$47,10,FALSE))</f>
        <v/>
      </c>
      <c r="AQ216" s="607" t="str">
        <f>IF(AQ215="","",VLOOKUP(AQ215,'シフト記号表（従来型・ユニット型共通）'!$C$6:$L$47,10,FALSE))</f>
        <v/>
      </c>
      <c r="AR216" s="606" t="str">
        <f>IF(AR215="","",VLOOKUP(AR215,'シフト記号表（従来型・ユニット型共通）'!$C$6:$L$47,10,FALSE))</f>
        <v/>
      </c>
      <c r="AS216" s="605" t="str">
        <f>IF(AS215="","",VLOOKUP(AS215,'シフト記号表（従来型・ユニット型共通）'!$C$6:$L$47,10,FALSE))</f>
        <v/>
      </c>
      <c r="AT216" s="605" t="str">
        <f>IF(AT215="","",VLOOKUP(AT215,'シフト記号表（従来型・ユニット型共通）'!$C$6:$L$47,10,FALSE))</f>
        <v/>
      </c>
      <c r="AU216" s="605" t="str">
        <f>IF(AU215="","",VLOOKUP(AU215,'シフト記号表（従来型・ユニット型共通）'!$C$6:$L$47,10,FALSE))</f>
        <v/>
      </c>
      <c r="AV216" s="605" t="str">
        <f>IF(AV215="","",VLOOKUP(AV215,'シフト記号表（従来型・ユニット型共通）'!$C$6:$L$47,10,FALSE))</f>
        <v/>
      </c>
      <c r="AW216" s="605" t="str">
        <f>IF(AW215="","",VLOOKUP(AW215,'シフト記号表（従来型・ユニット型共通）'!$C$6:$L$47,10,FALSE))</f>
        <v/>
      </c>
      <c r="AX216" s="607" t="str">
        <f>IF(AX215="","",VLOOKUP(AX215,'シフト記号表（従来型・ユニット型共通）'!$C$6:$L$47,10,FALSE))</f>
        <v/>
      </c>
      <c r="AY216" s="606" t="str">
        <f>IF(AY215="","",VLOOKUP(AY215,'シフト記号表（従来型・ユニット型共通）'!$C$6:$L$47,10,FALSE))</f>
        <v/>
      </c>
      <c r="AZ216" s="605" t="str">
        <f>IF(AZ215="","",VLOOKUP(AZ215,'シフト記号表（従来型・ユニット型共通）'!$C$6:$L$47,10,FALSE))</f>
        <v/>
      </c>
      <c r="BA216" s="605" t="str">
        <f>IF(BA215="","",VLOOKUP(BA215,'シフト記号表（従来型・ユニット型共通）'!$C$6:$L$47,10,FALSE))</f>
        <v/>
      </c>
      <c r="BB216" s="1818">
        <f>IF($BE$3="４週",SUM(W216:AX216),IF($BE$3="暦月",SUM(W216:BA216),""))</f>
        <v>0</v>
      </c>
      <c r="BC216" s="1819"/>
      <c r="BD216" s="1829">
        <f>IF($BE$3="４週",BB216/4,IF($BE$3="暦月",(BB216/($BE$8/7)),""))</f>
        <v>0</v>
      </c>
      <c r="BE216" s="1819"/>
      <c r="BF216" s="1810"/>
      <c r="BG216" s="1811"/>
      <c r="BH216" s="1811"/>
      <c r="BI216" s="1811"/>
      <c r="BJ216" s="1812"/>
    </row>
    <row r="217" spans="2:62" ht="20.25" customHeight="1">
      <c r="B217" s="556"/>
      <c r="C217" s="593"/>
      <c r="D217" s="593"/>
      <c r="E217" s="593"/>
      <c r="F217" s="593"/>
      <c r="G217" s="593"/>
      <c r="H217" s="593"/>
      <c r="I217" s="604"/>
      <c r="J217" s="604"/>
      <c r="K217" s="593"/>
      <c r="L217" s="593"/>
      <c r="M217" s="593"/>
      <c r="N217" s="593"/>
      <c r="O217" s="588"/>
      <c r="P217" s="588"/>
      <c r="Q217" s="588"/>
      <c r="R217" s="603"/>
      <c r="S217" s="603"/>
      <c r="T217" s="603"/>
      <c r="U217" s="602"/>
      <c r="V217" s="601"/>
      <c r="W217" s="600"/>
      <c r="X217" s="600"/>
      <c r="Y217" s="600"/>
      <c r="Z217" s="600"/>
      <c r="AA217" s="600"/>
      <c r="AB217" s="600"/>
      <c r="AC217" s="600"/>
      <c r="AD217" s="600"/>
      <c r="AE217" s="600"/>
      <c r="AF217" s="600"/>
      <c r="AG217" s="600"/>
      <c r="AH217" s="600"/>
      <c r="AI217" s="600"/>
      <c r="AJ217" s="600"/>
      <c r="AK217" s="600"/>
      <c r="AL217" s="600"/>
      <c r="AM217" s="600"/>
      <c r="AN217" s="600"/>
      <c r="AO217" s="600"/>
      <c r="AP217" s="600"/>
      <c r="AQ217" s="600"/>
      <c r="AR217" s="600"/>
      <c r="AS217" s="600"/>
      <c r="AT217" s="600"/>
      <c r="AU217" s="600"/>
      <c r="AV217" s="600"/>
      <c r="AW217" s="600"/>
      <c r="AX217" s="600"/>
      <c r="AY217" s="600"/>
      <c r="AZ217" s="600"/>
      <c r="BA217" s="600"/>
      <c r="BB217" s="600"/>
      <c r="BC217" s="600"/>
      <c r="BD217" s="589"/>
      <c r="BE217" s="589"/>
      <c r="BF217" s="588"/>
      <c r="BG217" s="588"/>
      <c r="BH217" s="588"/>
      <c r="BI217" s="588"/>
      <c r="BJ217" s="588"/>
    </row>
    <row r="218" spans="2:62" ht="20.25" customHeight="1">
      <c r="B218" s="556"/>
      <c r="C218" s="593"/>
      <c r="D218" s="593"/>
      <c r="E218" s="593"/>
      <c r="F218" s="593"/>
      <c r="G218" s="593"/>
      <c r="H218" s="593"/>
      <c r="I218" s="592"/>
      <c r="J218" s="583" t="s">
        <v>1278</v>
      </c>
      <c r="K218" s="583"/>
      <c r="L218" s="583"/>
      <c r="M218" s="583"/>
      <c r="N218" s="583"/>
      <c r="O218" s="583"/>
      <c r="P218" s="583"/>
      <c r="Q218" s="583"/>
      <c r="R218" s="583"/>
      <c r="S218" s="583"/>
      <c r="T218" s="587"/>
      <c r="U218" s="583"/>
      <c r="V218" s="583"/>
      <c r="W218" s="583"/>
      <c r="X218" s="583"/>
      <c r="Y218" s="583"/>
      <c r="Z218" s="591"/>
      <c r="AA218" s="591"/>
      <c r="AB218" s="591"/>
      <c r="AC218" s="591"/>
      <c r="AD218" s="591"/>
      <c r="AE218" s="591"/>
      <c r="AF218" s="591"/>
      <c r="AG218" s="591"/>
      <c r="AH218" s="591"/>
      <c r="AI218" s="591"/>
      <c r="AJ218" s="591"/>
      <c r="AK218" s="591"/>
      <c r="AL218" s="591"/>
      <c r="AM218" s="591"/>
      <c r="AN218" s="591"/>
      <c r="AO218" s="591"/>
      <c r="AP218" s="591"/>
      <c r="AQ218" s="591"/>
      <c r="AR218" s="591"/>
      <c r="AS218" s="591"/>
      <c r="AT218" s="591"/>
      <c r="AU218" s="591"/>
      <c r="AV218" s="591"/>
      <c r="AW218" s="591"/>
      <c r="AX218" s="591"/>
      <c r="AY218" s="591"/>
      <c r="AZ218" s="591"/>
      <c r="BA218" s="591"/>
      <c r="BB218" s="591"/>
      <c r="BC218" s="591"/>
      <c r="BD218" s="590"/>
      <c r="BE218" s="589"/>
      <c r="BF218" s="588"/>
      <c r="BG218" s="588"/>
      <c r="BH218" s="588"/>
      <c r="BI218" s="588"/>
      <c r="BJ218" s="588"/>
    </row>
    <row r="219" spans="2:62" ht="20.25" customHeight="1">
      <c r="B219" s="556"/>
      <c r="C219" s="593"/>
      <c r="D219" s="593"/>
      <c r="E219" s="593"/>
      <c r="F219" s="593"/>
      <c r="G219" s="593"/>
      <c r="H219" s="593"/>
      <c r="I219" s="592"/>
      <c r="J219" s="583"/>
      <c r="K219" s="583" t="s">
        <v>1277</v>
      </c>
      <c r="L219" s="583"/>
      <c r="M219" s="583"/>
      <c r="N219" s="583"/>
      <c r="O219" s="583"/>
      <c r="P219" s="583"/>
      <c r="Q219" s="583"/>
      <c r="R219" s="583"/>
      <c r="S219" s="583"/>
      <c r="T219" s="587"/>
      <c r="U219" s="583"/>
      <c r="V219" s="583"/>
      <c r="W219" s="583"/>
      <c r="X219" s="583"/>
      <c r="Y219" s="583"/>
      <c r="Z219" s="591"/>
      <c r="AA219" s="583" t="s">
        <v>1276</v>
      </c>
      <c r="AB219" s="583"/>
      <c r="AC219" s="583"/>
      <c r="AD219" s="583"/>
      <c r="AE219" s="583"/>
      <c r="AF219" s="583"/>
      <c r="AG219" s="583"/>
      <c r="AH219" s="583"/>
      <c r="AI219" s="583"/>
      <c r="AJ219" s="587"/>
      <c r="AK219" s="583"/>
      <c r="AL219" s="583"/>
      <c r="AM219" s="583"/>
      <c r="AN219" s="583"/>
      <c r="AO219" s="591"/>
      <c r="AP219" s="591"/>
      <c r="AQ219" s="583" t="s">
        <v>1275</v>
      </c>
      <c r="AR219" s="591"/>
      <c r="AS219" s="591"/>
      <c r="AT219" s="591"/>
      <c r="AU219" s="591"/>
      <c r="AV219" s="591"/>
      <c r="AW219" s="591"/>
      <c r="AX219" s="591"/>
      <c r="AY219" s="591"/>
      <c r="AZ219" s="591"/>
      <c r="BA219" s="591"/>
      <c r="BB219" s="591"/>
      <c r="BC219" s="591"/>
      <c r="BD219" s="590"/>
      <c r="BE219" s="589"/>
      <c r="BF219" s="1815"/>
      <c r="BG219" s="1815"/>
      <c r="BH219" s="1815"/>
      <c r="BI219" s="1815"/>
      <c r="BJ219" s="588"/>
    </row>
    <row r="220" spans="2:62" ht="20.25" customHeight="1">
      <c r="B220" s="556"/>
      <c r="C220" s="593"/>
      <c r="D220" s="593"/>
      <c r="E220" s="593"/>
      <c r="F220" s="593"/>
      <c r="G220" s="593"/>
      <c r="H220" s="593"/>
      <c r="I220" s="592"/>
      <c r="J220" s="583"/>
      <c r="K220" s="1816" t="s">
        <v>1274</v>
      </c>
      <c r="L220" s="1816"/>
      <c r="M220" s="1816" t="s">
        <v>1273</v>
      </c>
      <c r="N220" s="1816"/>
      <c r="O220" s="1816"/>
      <c r="P220" s="1816"/>
      <c r="Q220" s="583"/>
      <c r="R220" s="1817" t="s">
        <v>1272</v>
      </c>
      <c r="S220" s="1817"/>
      <c r="T220" s="1817"/>
      <c r="U220" s="1817"/>
      <c r="V220" s="583"/>
      <c r="W220" s="599" t="s">
        <v>1256</v>
      </c>
      <c r="X220" s="599"/>
      <c r="Y220" s="583"/>
      <c r="Z220" s="591"/>
      <c r="AA220" s="1816" t="s">
        <v>1274</v>
      </c>
      <c r="AB220" s="1816"/>
      <c r="AC220" s="1816" t="s">
        <v>1273</v>
      </c>
      <c r="AD220" s="1816"/>
      <c r="AE220" s="1816"/>
      <c r="AF220" s="1816"/>
      <c r="AG220" s="583"/>
      <c r="AH220" s="1817" t="s">
        <v>1272</v>
      </c>
      <c r="AI220" s="1817"/>
      <c r="AJ220" s="1817"/>
      <c r="AK220" s="1817"/>
      <c r="AL220" s="583"/>
      <c r="AM220" s="599" t="s">
        <v>1256</v>
      </c>
      <c r="AN220" s="599"/>
      <c r="AO220" s="591"/>
      <c r="AP220" s="591"/>
      <c r="AQ220" s="591"/>
      <c r="AR220" s="591"/>
      <c r="AS220" s="591"/>
      <c r="AT220" s="591"/>
      <c r="AU220" s="591"/>
      <c r="AV220" s="591"/>
      <c r="AW220" s="591"/>
      <c r="AX220" s="591"/>
      <c r="AY220" s="591"/>
      <c r="AZ220" s="591"/>
      <c r="BA220" s="591"/>
      <c r="BB220" s="591"/>
      <c r="BC220" s="591"/>
      <c r="BD220" s="590"/>
      <c r="BE220" s="589"/>
      <c r="BF220" s="1835"/>
      <c r="BG220" s="1835"/>
      <c r="BH220" s="1835"/>
      <c r="BI220" s="1835"/>
      <c r="BJ220" s="588"/>
    </row>
    <row r="221" spans="2:62" ht="20.25" customHeight="1">
      <c r="B221" s="556"/>
      <c r="C221" s="593"/>
      <c r="D221" s="593"/>
      <c r="E221" s="593"/>
      <c r="F221" s="593"/>
      <c r="G221" s="593"/>
      <c r="H221" s="593"/>
      <c r="I221" s="592"/>
      <c r="J221" s="583"/>
      <c r="K221" s="1814"/>
      <c r="L221" s="1814"/>
      <c r="M221" s="1814" t="s">
        <v>1271</v>
      </c>
      <c r="N221" s="1814"/>
      <c r="O221" s="1814" t="s">
        <v>1270</v>
      </c>
      <c r="P221" s="1814"/>
      <c r="Q221" s="583"/>
      <c r="R221" s="1814" t="s">
        <v>1271</v>
      </c>
      <c r="S221" s="1814"/>
      <c r="T221" s="1814" t="s">
        <v>1270</v>
      </c>
      <c r="U221" s="1814"/>
      <c r="V221" s="583"/>
      <c r="W221" s="599" t="s">
        <v>1269</v>
      </c>
      <c r="X221" s="599"/>
      <c r="Y221" s="583"/>
      <c r="Z221" s="591"/>
      <c r="AA221" s="1814"/>
      <c r="AB221" s="1814"/>
      <c r="AC221" s="1814" t="s">
        <v>1271</v>
      </c>
      <c r="AD221" s="1814"/>
      <c r="AE221" s="1814" t="s">
        <v>1270</v>
      </c>
      <c r="AF221" s="1814"/>
      <c r="AG221" s="583"/>
      <c r="AH221" s="1814" t="s">
        <v>1271</v>
      </c>
      <c r="AI221" s="1814"/>
      <c r="AJ221" s="1814" t="s">
        <v>1270</v>
      </c>
      <c r="AK221" s="1814"/>
      <c r="AL221" s="583"/>
      <c r="AM221" s="599" t="s">
        <v>1269</v>
      </c>
      <c r="AN221" s="599"/>
      <c r="AO221" s="591"/>
      <c r="AP221" s="591"/>
      <c r="AQ221" s="599" t="s">
        <v>1174</v>
      </c>
      <c r="AR221" s="599"/>
      <c r="AS221" s="599"/>
      <c r="AT221" s="599"/>
      <c r="AU221" s="583"/>
      <c r="AV221" s="599" t="s">
        <v>1173</v>
      </c>
      <c r="AW221" s="599"/>
      <c r="AX221" s="599"/>
      <c r="AY221" s="599"/>
      <c r="AZ221" s="583"/>
      <c r="BA221" s="1814" t="s">
        <v>1253</v>
      </c>
      <c r="BB221" s="1814"/>
      <c r="BC221" s="1814"/>
      <c r="BD221" s="1814"/>
      <c r="BE221" s="589"/>
      <c r="BF221" s="1813"/>
      <c r="BG221" s="1813"/>
      <c r="BH221" s="1813"/>
      <c r="BI221" s="1813"/>
      <c r="BJ221" s="588"/>
    </row>
    <row r="222" spans="2:62" ht="20.25" customHeight="1">
      <c r="B222" s="556"/>
      <c r="C222" s="593"/>
      <c r="D222" s="593"/>
      <c r="E222" s="593"/>
      <c r="F222" s="593"/>
      <c r="G222" s="593"/>
      <c r="H222" s="593"/>
      <c r="I222" s="592"/>
      <c r="J222" s="583"/>
      <c r="K222" s="1820" t="s">
        <v>1159</v>
      </c>
      <c r="L222" s="1820"/>
      <c r="M222" s="1821">
        <f>SUMIFS($BB$17:$BB$216,$F$17:$F$216,"看護職員",$H$17:$H$216,"A")</f>
        <v>0</v>
      </c>
      <c r="N222" s="1821"/>
      <c r="O222" s="1830">
        <f>SUMIFS($BD$17:$BD$216,$F$17:$F$216,"看護職員",$H$17:$H$216,"A")</f>
        <v>0</v>
      </c>
      <c r="P222" s="1830"/>
      <c r="Q222" s="597"/>
      <c r="R222" s="1831">
        <v>0</v>
      </c>
      <c r="S222" s="1831"/>
      <c r="T222" s="1831">
        <v>0</v>
      </c>
      <c r="U222" s="1831"/>
      <c r="V222" s="597"/>
      <c r="W222" s="1832">
        <v>0</v>
      </c>
      <c r="X222" s="1833"/>
      <c r="Y222" s="583"/>
      <c r="Z222" s="591"/>
      <c r="AA222" s="1820" t="s">
        <v>1159</v>
      </c>
      <c r="AB222" s="1820"/>
      <c r="AC222" s="1821">
        <f>SUMIFS($BB$17:$BB$216,$F$17:$F$216,"介護職員",$H$17:$H$216,"A")</f>
        <v>0</v>
      </c>
      <c r="AD222" s="1821"/>
      <c r="AE222" s="1830">
        <f>SUMIFS($BD$17:$BD$216,$F$17:$F$216,"介護職員",$H$17:$H$216,"A")</f>
        <v>0</v>
      </c>
      <c r="AF222" s="1830"/>
      <c r="AG222" s="597"/>
      <c r="AH222" s="1831">
        <v>0</v>
      </c>
      <c r="AI222" s="1831"/>
      <c r="AJ222" s="1831">
        <v>0</v>
      </c>
      <c r="AK222" s="1831"/>
      <c r="AL222" s="597"/>
      <c r="AM222" s="1832">
        <v>0</v>
      </c>
      <c r="AN222" s="1833"/>
      <c r="AO222" s="591"/>
      <c r="AP222" s="591"/>
      <c r="AQ222" s="1834">
        <f>U236</f>
        <v>0</v>
      </c>
      <c r="AR222" s="1820"/>
      <c r="AS222" s="1820"/>
      <c r="AT222" s="1820"/>
      <c r="AU222" s="586" t="s">
        <v>1252</v>
      </c>
      <c r="AV222" s="1834">
        <f>AK236</f>
        <v>0</v>
      </c>
      <c r="AW222" s="1820"/>
      <c r="AX222" s="1820"/>
      <c r="AY222" s="1820"/>
      <c r="AZ222" s="586" t="s">
        <v>1251</v>
      </c>
      <c r="BA222" s="1836">
        <f>ROUNDDOWN(AQ222+AV222,1)</f>
        <v>0</v>
      </c>
      <c r="BB222" s="1836"/>
      <c r="BC222" s="1836"/>
      <c r="BD222" s="1836"/>
      <c r="BE222" s="589"/>
      <c r="BF222" s="598"/>
      <c r="BG222" s="598"/>
      <c r="BH222" s="598"/>
      <c r="BI222" s="598"/>
      <c r="BJ222" s="588"/>
    </row>
    <row r="223" spans="2:62" ht="20.25" customHeight="1">
      <c r="B223" s="556"/>
      <c r="C223" s="593"/>
      <c r="D223" s="593"/>
      <c r="E223" s="593"/>
      <c r="F223" s="593"/>
      <c r="G223" s="593"/>
      <c r="H223" s="593"/>
      <c r="I223" s="592"/>
      <c r="J223" s="583"/>
      <c r="K223" s="1820" t="s">
        <v>1157</v>
      </c>
      <c r="L223" s="1820"/>
      <c r="M223" s="1821">
        <f>SUMIFS($BB$17:$BB$216,$F$17:$F$216,"看護職員",$H$17:$H$216,"B")</f>
        <v>0</v>
      </c>
      <c r="N223" s="1821"/>
      <c r="O223" s="1830">
        <f>SUMIFS($BD$17:$BD$216,$F$17:$F$216,"看護職員",$H$17:$H$216,"B")</f>
        <v>0</v>
      </c>
      <c r="P223" s="1830"/>
      <c r="Q223" s="597"/>
      <c r="R223" s="1831">
        <v>0</v>
      </c>
      <c r="S223" s="1831"/>
      <c r="T223" s="1831">
        <v>0</v>
      </c>
      <c r="U223" s="1831"/>
      <c r="V223" s="597"/>
      <c r="W223" s="1832">
        <v>0</v>
      </c>
      <c r="X223" s="1833"/>
      <c r="Y223" s="583"/>
      <c r="Z223" s="591"/>
      <c r="AA223" s="1820" t="s">
        <v>1157</v>
      </c>
      <c r="AB223" s="1820"/>
      <c r="AC223" s="1821">
        <f>SUMIFS($BB$17:$BB$216,$F$17:$F$216,"介護職員",$H$17:$H$216,"B")</f>
        <v>0</v>
      </c>
      <c r="AD223" s="1821"/>
      <c r="AE223" s="1830">
        <f>SUMIFS($BD$17:$BD$216,$F$17:$F$216,"介護職員",$H$17:$H$216,"B")</f>
        <v>0</v>
      </c>
      <c r="AF223" s="1830"/>
      <c r="AG223" s="597"/>
      <c r="AH223" s="1831">
        <v>0</v>
      </c>
      <c r="AI223" s="1831"/>
      <c r="AJ223" s="1831">
        <v>0</v>
      </c>
      <c r="AK223" s="1831"/>
      <c r="AL223" s="597"/>
      <c r="AM223" s="1832">
        <v>0</v>
      </c>
      <c r="AN223" s="1833"/>
      <c r="AO223" s="591"/>
      <c r="AP223" s="591"/>
      <c r="AQ223" s="591"/>
      <c r="AR223" s="591"/>
      <c r="AS223" s="591"/>
      <c r="AT223" s="591"/>
      <c r="AU223" s="591"/>
      <c r="AV223" s="591"/>
      <c r="AW223" s="591"/>
      <c r="AX223" s="591"/>
      <c r="AY223" s="591"/>
      <c r="AZ223" s="591"/>
      <c r="BA223" s="591"/>
      <c r="BB223" s="591"/>
      <c r="BC223" s="591"/>
      <c r="BD223" s="590"/>
      <c r="BE223" s="589"/>
      <c r="BF223" s="588"/>
      <c r="BG223" s="588"/>
      <c r="BH223" s="588"/>
      <c r="BI223" s="588"/>
      <c r="BJ223" s="588"/>
    </row>
    <row r="224" spans="2:62" ht="20.25" customHeight="1">
      <c r="B224" s="556"/>
      <c r="C224" s="593"/>
      <c r="D224" s="593"/>
      <c r="E224" s="593"/>
      <c r="F224" s="593"/>
      <c r="G224" s="593"/>
      <c r="H224" s="593"/>
      <c r="I224" s="592"/>
      <c r="J224" s="583"/>
      <c r="K224" s="1820" t="s">
        <v>1155</v>
      </c>
      <c r="L224" s="1820"/>
      <c r="M224" s="1821">
        <f>SUMIFS($BB$17:$BB$216,$F$17:$F$216,"看護職員",$H$17:$H$216,"C")</f>
        <v>0</v>
      </c>
      <c r="N224" s="1821"/>
      <c r="O224" s="1830">
        <f>SUMIFS($BD$17:$BD$216,$F$17:$F$216,"看護職員",$H$17:$H$216,"C")</f>
        <v>0</v>
      </c>
      <c r="P224" s="1830"/>
      <c r="Q224" s="597"/>
      <c r="R224" s="1831">
        <v>0</v>
      </c>
      <c r="S224" s="1831"/>
      <c r="T224" s="1843">
        <v>0</v>
      </c>
      <c r="U224" s="1843"/>
      <c r="V224" s="597"/>
      <c r="W224" s="1844" t="s">
        <v>1200</v>
      </c>
      <c r="X224" s="1845"/>
      <c r="Y224" s="583"/>
      <c r="Z224" s="591"/>
      <c r="AA224" s="1820" t="s">
        <v>1155</v>
      </c>
      <c r="AB224" s="1820"/>
      <c r="AC224" s="1821">
        <f>SUMIFS($BB$17:$BB$216,$F$17:$F$216,"介護職員",$H$17:$H$216,"C")</f>
        <v>0</v>
      </c>
      <c r="AD224" s="1821"/>
      <c r="AE224" s="1830">
        <f>SUMIFS($BD$17:$BD$216,$F$17:$F$216,"介護職員",$H$17:$H$216,"C")</f>
        <v>0</v>
      </c>
      <c r="AF224" s="1830"/>
      <c r="AG224" s="597"/>
      <c r="AH224" s="1831">
        <v>0</v>
      </c>
      <c r="AI224" s="1831"/>
      <c r="AJ224" s="1843">
        <v>0</v>
      </c>
      <c r="AK224" s="1843"/>
      <c r="AL224" s="597"/>
      <c r="AM224" s="1844" t="s">
        <v>1200</v>
      </c>
      <c r="AN224" s="1845"/>
      <c r="AO224" s="591"/>
      <c r="AP224" s="591"/>
      <c r="AQ224" s="591"/>
      <c r="AR224" s="591"/>
      <c r="AS224" s="591"/>
      <c r="AT224" s="591"/>
      <c r="AU224" s="591"/>
      <c r="AV224" s="591"/>
      <c r="AW224" s="591"/>
      <c r="AX224" s="591"/>
      <c r="AY224" s="591"/>
      <c r="AZ224" s="591"/>
      <c r="BA224" s="591"/>
      <c r="BB224" s="591"/>
      <c r="BC224" s="591"/>
      <c r="BD224" s="590"/>
      <c r="BE224" s="589"/>
      <c r="BF224" s="588"/>
      <c r="BG224" s="588"/>
      <c r="BH224" s="588"/>
      <c r="BI224" s="588"/>
      <c r="BJ224" s="588"/>
    </row>
    <row r="225" spans="2:62" ht="20.25" customHeight="1">
      <c r="B225" s="556"/>
      <c r="C225" s="593"/>
      <c r="D225" s="593"/>
      <c r="E225" s="593"/>
      <c r="F225" s="593"/>
      <c r="G225" s="593"/>
      <c r="H225" s="593"/>
      <c r="I225" s="592"/>
      <c r="J225" s="583"/>
      <c r="K225" s="1820" t="s">
        <v>1153</v>
      </c>
      <c r="L225" s="1820"/>
      <c r="M225" s="1821">
        <f>SUMIFS($BB$17:$BB$216,$F$17:$F$216,"看護職員",$H$17:$H$216,"D")</f>
        <v>0</v>
      </c>
      <c r="N225" s="1821"/>
      <c r="O225" s="1830">
        <f>SUMIFS($BD$17:$BD$216,$F$17:$F$216,"看護職員",$H$17:$H$216,"D")</f>
        <v>0</v>
      </c>
      <c r="P225" s="1830"/>
      <c r="Q225" s="597"/>
      <c r="R225" s="1831">
        <v>0</v>
      </c>
      <c r="S225" s="1831"/>
      <c r="T225" s="1843">
        <v>0</v>
      </c>
      <c r="U225" s="1843"/>
      <c r="V225" s="597"/>
      <c r="W225" s="1844" t="s">
        <v>1200</v>
      </c>
      <c r="X225" s="1845"/>
      <c r="Y225" s="583"/>
      <c r="Z225" s="591"/>
      <c r="AA225" s="1820" t="s">
        <v>1153</v>
      </c>
      <c r="AB225" s="1820"/>
      <c r="AC225" s="1821">
        <f>SUMIFS($BB$17:$BB$216,$F$17:$F$216,"介護職員",$H$17:$H$216,"D")</f>
        <v>0</v>
      </c>
      <c r="AD225" s="1821"/>
      <c r="AE225" s="1830">
        <f>SUMIFS($BD$17:$BD$216,$F$17:$F$216,"介護職員",$H$17:$H$216,"D")</f>
        <v>0</v>
      </c>
      <c r="AF225" s="1830"/>
      <c r="AG225" s="597"/>
      <c r="AH225" s="1831">
        <v>0</v>
      </c>
      <c r="AI225" s="1831"/>
      <c r="AJ225" s="1843">
        <v>0</v>
      </c>
      <c r="AK225" s="1843"/>
      <c r="AL225" s="597"/>
      <c r="AM225" s="1844" t="s">
        <v>1200</v>
      </c>
      <c r="AN225" s="1845"/>
      <c r="AO225" s="591"/>
      <c r="AP225" s="591"/>
      <c r="AQ225" s="583" t="s">
        <v>1268</v>
      </c>
      <c r="AR225" s="583"/>
      <c r="AS225" s="583"/>
      <c r="AT225" s="583"/>
      <c r="AU225" s="583"/>
      <c r="AV225" s="583"/>
      <c r="AW225" s="591"/>
      <c r="AX225" s="591"/>
      <c r="AY225" s="591"/>
      <c r="AZ225" s="591"/>
      <c r="BA225" s="591"/>
      <c r="BB225" s="591"/>
      <c r="BC225" s="591"/>
      <c r="BD225" s="590"/>
      <c r="BE225" s="589"/>
      <c r="BF225" s="588"/>
      <c r="BG225" s="588"/>
      <c r="BH225" s="588"/>
      <c r="BI225" s="588"/>
      <c r="BJ225" s="588"/>
    </row>
    <row r="226" spans="2:62" ht="20.25" customHeight="1">
      <c r="B226" s="556"/>
      <c r="C226" s="593"/>
      <c r="D226" s="593"/>
      <c r="E226" s="593"/>
      <c r="F226" s="593"/>
      <c r="G226" s="593"/>
      <c r="H226" s="593"/>
      <c r="I226" s="592"/>
      <c r="J226" s="583"/>
      <c r="K226" s="1820" t="s">
        <v>1253</v>
      </c>
      <c r="L226" s="1820"/>
      <c r="M226" s="1821">
        <f>SUM(M222:N225)</f>
        <v>0</v>
      </c>
      <c r="N226" s="1821"/>
      <c r="O226" s="1830">
        <f>SUM(O222:P225)</f>
        <v>0</v>
      </c>
      <c r="P226" s="1830"/>
      <c r="Q226" s="597"/>
      <c r="R226" s="1821">
        <f>SUM(R222:S225)</f>
        <v>0</v>
      </c>
      <c r="S226" s="1821"/>
      <c r="T226" s="1830">
        <f>SUM(T222:U225)</f>
        <v>0</v>
      </c>
      <c r="U226" s="1830"/>
      <c r="V226" s="597"/>
      <c r="W226" s="1847">
        <f>SUM(W222:X223)</f>
        <v>0</v>
      </c>
      <c r="X226" s="1848"/>
      <c r="Y226" s="583"/>
      <c r="Z226" s="591"/>
      <c r="AA226" s="1820" t="s">
        <v>1253</v>
      </c>
      <c r="AB226" s="1820"/>
      <c r="AC226" s="1821">
        <f>SUM(AC222:AD225)</f>
        <v>0</v>
      </c>
      <c r="AD226" s="1821"/>
      <c r="AE226" s="1830">
        <f>SUM(AE222:AF225)</f>
        <v>0</v>
      </c>
      <c r="AF226" s="1830"/>
      <c r="AG226" s="597"/>
      <c r="AH226" s="1821">
        <f>SUM(AH222:AI225)</f>
        <v>0</v>
      </c>
      <c r="AI226" s="1821"/>
      <c r="AJ226" s="1830">
        <f>SUM(AJ222:AK225)</f>
        <v>0</v>
      </c>
      <c r="AK226" s="1830"/>
      <c r="AL226" s="597"/>
      <c r="AM226" s="1847">
        <f>SUM(AM222:AN223)</f>
        <v>0</v>
      </c>
      <c r="AN226" s="1848"/>
      <c r="AO226" s="591"/>
      <c r="AP226" s="591"/>
      <c r="AQ226" s="1820" t="s">
        <v>1161</v>
      </c>
      <c r="AR226" s="1820"/>
      <c r="AS226" s="1820" t="s">
        <v>1160</v>
      </c>
      <c r="AT226" s="1820"/>
      <c r="AU226" s="1820"/>
      <c r="AV226" s="1820"/>
      <c r="AW226" s="591"/>
      <c r="AX226" s="591"/>
      <c r="AY226" s="591"/>
      <c r="AZ226" s="591"/>
      <c r="BA226" s="591"/>
      <c r="BB226" s="591"/>
      <c r="BC226" s="591"/>
      <c r="BD226" s="590"/>
      <c r="BE226" s="589"/>
      <c r="BF226" s="588"/>
      <c r="BG226" s="588"/>
      <c r="BH226" s="588"/>
      <c r="BI226" s="588"/>
      <c r="BJ226" s="588"/>
    </row>
    <row r="227" spans="2:62" ht="20.25" customHeight="1">
      <c r="B227" s="556"/>
      <c r="C227" s="593"/>
      <c r="D227" s="593"/>
      <c r="E227" s="593"/>
      <c r="F227" s="593"/>
      <c r="G227" s="593"/>
      <c r="H227" s="593"/>
      <c r="I227" s="592"/>
      <c r="J227" s="592"/>
      <c r="K227" s="596"/>
      <c r="L227" s="596"/>
      <c r="M227" s="596"/>
      <c r="N227" s="596"/>
      <c r="O227" s="595"/>
      <c r="P227" s="595"/>
      <c r="Q227" s="595"/>
      <c r="R227" s="585"/>
      <c r="S227" s="585"/>
      <c r="T227" s="585"/>
      <c r="U227" s="585"/>
      <c r="V227" s="584"/>
      <c r="W227" s="591"/>
      <c r="X227" s="591"/>
      <c r="Y227" s="591"/>
      <c r="Z227" s="591"/>
      <c r="AA227" s="596"/>
      <c r="AB227" s="596"/>
      <c r="AC227" s="596"/>
      <c r="AD227" s="596"/>
      <c r="AE227" s="595"/>
      <c r="AF227" s="595"/>
      <c r="AG227" s="595"/>
      <c r="AH227" s="585"/>
      <c r="AI227" s="585"/>
      <c r="AJ227" s="585"/>
      <c r="AK227" s="585"/>
      <c r="AL227" s="584"/>
      <c r="AM227" s="591"/>
      <c r="AN227" s="591"/>
      <c r="AO227" s="591"/>
      <c r="AP227" s="591"/>
      <c r="AQ227" s="1820" t="s">
        <v>1159</v>
      </c>
      <c r="AR227" s="1820"/>
      <c r="AS227" s="1820" t="s">
        <v>1158</v>
      </c>
      <c r="AT227" s="1820"/>
      <c r="AU227" s="1820"/>
      <c r="AV227" s="1820"/>
      <c r="AW227" s="591"/>
      <c r="AX227" s="591"/>
      <c r="AY227" s="591"/>
      <c r="AZ227" s="591"/>
      <c r="BA227" s="591"/>
      <c r="BB227" s="591"/>
      <c r="BC227" s="591"/>
      <c r="BD227" s="590"/>
      <c r="BE227" s="589"/>
      <c r="BF227" s="588"/>
      <c r="BG227" s="588"/>
      <c r="BH227" s="588"/>
      <c r="BI227" s="588"/>
      <c r="BJ227" s="588"/>
    </row>
    <row r="228" spans="2:62" ht="20.25" customHeight="1">
      <c r="B228" s="556"/>
      <c r="C228" s="593"/>
      <c r="D228" s="593"/>
      <c r="E228" s="593"/>
      <c r="F228" s="593"/>
      <c r="G228" s="593"/>
      <c r="H228" s="593"/>
      <c r="I228" s="592"/>
      <c r="J228" s="592"/>
      <c r="K228" s="587" t="s">
        <v>1266</v>
      </c>
      <c r="L228" s="583"/>
      <c r="M228" s="583"/>
      <c r="N228" s="583"/>
      <c r="O228" s="583"/>
      <c r="P228" s="583"/>
      <c r="Q228" s="594" t="s">
        <v>1265</v>
      </c>
      <c r="R228" s="1849" t="s">
        <v>1267</v>
      </c>
      <c r="S228" s="1850"/>
      <c r="T228" s="594"/>
      <c r="U228" s="594"/>
      <c r="V228" s="583"/>
      <c r="W228" s="583"/>
      <c r="X228" s="583"/>
      <c r="Y228" s="591"/>
      <c r="Z228" s="591"/>
      <c r="AA228" s="587" t="s">
        <v>1266</v>
      </c>
      <c r="AB228" s="583"/>
      <c r="AC228" s="583"/>
      <c r="AD228" s="583"/>
      <c r="AE228" s="583"/>
      <c r="AF228" s="583"/>
      <c r="AG228" s="594" t="s">
        <v>1265</v>
      </c>
      <c r="AH228" s="1851" t="str">
        <f>R228</f>
        <v>週</v>
      </c>
      <c r="AI228" s="1852"/>
      <c r="AJ228" s="594"/>
      <c r="AK228" s="594"/>
      <c r="AL228" s="583"/>
      <c r="AM228" s="583"/>
      <c r="AN228" s="583"/>
      <c r="AO228" s="591"/>
      <c r="AP228" s="591"/>
      <c r="AQ228" s="1820" t="s">
        <v>1157</v>
      </c>
      <c r="AR228" s="1820"/>
      <c r="AS228" s="1820" t="s">
        <v>1156</v>
      </c>
      <c r="AT228" s="1820"/>
      <c r="AU228" s="1820"/>
      <c r="AV228" s="1820"/>
      <c r="AW228" s="591"/>
      <c r="AX228" s="591"/>
      <c r="AY228" s="591"/>
      <c r="AZ228" s="591"/>
      <c r="BA228" s="591"/>
      <c r="BB228" s="591"/>
      <c r="BC228" s="591"/>
      <c r="BD228" s="590"/>
      <c r="BE228" s="589"/>
      <c r="BF228" s="588"/>
      <c r="BG228" s="588"/>
      <c r="BH228" s="588"/>
      <c r="BI228" s="588"/>
      <c r="BJ228" s="588"/>
    </row>
    <row r="229" spans="2:62" ht="20.25" customHeight="1">
      <c r="B229" s="556"/>
      <c r="C229" s="593"/>
      <c r="D229" s="593"/>
      <c r="E229" s="593"/>
      <c r="F229" s="593"/>
      <c r="G229" s="593"/>
      <c r="H229" s="593"/>
      <c r="I229" s="592"/>
      <c r="J229" s="592"/>
      <c r="K229" s="583" t="s">
        <v>1264</v>
      </c>
      <c r="L229" s="583"/>
      <c r="M229" s="583"/>
      <c r="N229" s="583"/>
      <c r="O229" s="583"/>
      <c r="P229" s="583" t="s">
        <v>1263</v>
      </c>
      <c r="Q229" s="583"/>
      <c r="R229" s="583"/>
      <c r="S229" s="583"/>
      <c r="T229" s="587"/>
      <c r="U229" s="583"/>
      <c r="V229" s="583"/>
      <c r="W229" s="583"/>
      <c r="X229" s="583"/>
      <c r="Y229" s="591"/>
      <c r="Z229" s="591"/>
      <c r="AA229" s="583" t="s">
        <v>1264</v>
      </c>
      <c r="AB229" s="583"/>
      <c r="AC229" s="583"/>
      <c r="AD229" s="583"/>
      <c r="AE229" s="583"/>
      <c r="AF229" s="583" t="s">
        <v>1263</v>
      </c>
      <c r="AG229" s="583"/>
      <c r="AH229" s="583"/>
      <c r="AI229" s="583"/>
      <c r="AJ229" s="587"/>
      <c r="AK229" s="583"/>
      <c r="AL229" s="583"/>
      <c r="AM229" s="583"/>
      <c r="AN229" s="583"/>
      <c r="AO229" s="591"/>
      <c r="AP229" s="591"/>
      <c r="AQ229" s="1820" t="s">
        <v>1155</v>
      </c>
      <c r="AR229" s="1820"/>
      <c r="AS229" s="1820" t="s">
        <v>1154</v>
      </c>
      <c r="AT229" s="1820"/>
      <c r="AU229" s="1820"/>
      <c r="AV229" s="1820"/>
      <c r="AW229" s="591"/>
      <c r="AX229" s="591"/>
      <c r="AY229" s="591"/>
      <c r="AZ229" s="591"/>
      <c r="BA229" s="591"/>
      <c r="BB229" s="591"/>
      <c r="BC229" s="591"/>
      <c r="BD229" s="590"/>
      <c r="BE229" s="589"/>
      <c r="BF229" s="588"/>
      <c r="BG229" s="588"/>
      <c r="BH229" s="588"/>
      <c r="BI229" s="588"/>
      <c r="BJ229" s="588"/>
    </row>
    <row r="230" spans="2:62" ht="20.25" customHeight="1">
      <c r="B230" s="556"/>
      <c r="C230" s="593"/>
      <c r="D230" s="593"/>
      <c r="E230" s="593"/>
      <c r="F230" s="593"/>
      <c r="G230" s="593"/>
      <c r="H230" s="593"/>
      <c r="I230" s="592"/>
      <c r="J230" s="592"/>
      <c r="K230" s="583" t="str">
        <f>IF($R$228="週","対象時間数（週平均）","対象時間数（当月合計）")</f>
        <v>対象時間数（週平均）</v>
      </c>
      <c r="L230" s="583"/>
      <c r="M230" s="583"/>
      <c r="N230" s="583"/>
      <c r="O230" s="583"/>
      <c r="P230" s="583" t="str">
        <f>IF($R$228="週","週に勤務すべき時間数","当月に勤務すべき時間数")</f>
        <v>週に勤務すべき時間数</v>
      </c>
      <c r="Q230" s="583"/>
      <c r="R230" s="583"/>
      <c r="S230" s="583"/>
      <c r="T230" s="587"/>
      <c r="U230" s="583" t="s">
        <v>1262</v>
      </c>
      <c r="V230" s="583"/>
      <c r="W230" s="583"/>
      <c r="X230" s="583"/>
      <c r="Y230" s="591"/>
      <c r="Z230" s="591"/>
      <c r="AA230" s="583" t="str">
        <f>IF(AH228="週","対象時間数（週平均）","対象時間数（当月合計）")</f>
        <v>対象時間数（週平均）</v>
      </c>
      <c r="AB230" s="583"/>
      <c r="AC230" s="583"/>
      <c r="AD230" s="583"/>
      <c r="AE230" s="583"/>
      <c r="AF230" s="583" t="str">
        <f>IF($AH$228="週","週に勤務すべき時間数","当月に勤務すべき時間数")</f>
        <v>週に勤務すべき時間数</v>
      </c>
      <c r="AG230" s="583"/>
      <c r="AH230" s="583"/>
      <c r="AI230" s="583"/>
      <c r="AJ230" s="587"/>
      <c r="AK230" s="583" t="s">
        <v>1262</v>
      </c>
      <c r="AL230" s="583"/>
      <c r="AM230" s="583"/>
      <c r="AN230" s="583"/>
      <c r="AO230" s="591"/>
      <c r="AP230" s="591"/>
      <c r="AQ230" s="1820" t="s">
        <v>1153</v>
      </c>
      <c r="AR230" s="1820"/>
      <c r="AS230" s="1820" t="s">
        <v>1261</v>
      </c>
      <c r="AT230" s="1820"/>
      <c r="AU230" s="1820"/>
      <c r="AV230" s="1820"/>
      <c r="AW230" s="591"/>
      <c r="AX230" s="591"/>
      <c r="AY230" s="591"/>
      <c r="AZ230" s="591"/>
      <c r="BA230" s="591"/>
      <c r="BB230" s="591"/>
      <c r="BC230" s="591"/>
      <c r="BD230" s="590"/>
      <c r="BE230" s="589"/>
      <c r="BF230" s="588"/>
      <c r="BG230" s="588"/>
      <c r="BH230" s="588"/>
      <c r="BI230" s="588"/>
      <c r="BJ230" s="588"/>
    </row>
    <row r="231" spans="2:62" ht="20.25" customHeight="1">
      <c r="I231" s="583"/>
      <c r="J231" s="583"/>
      <c r="K231" s="1846">
        <f>IF($R$228="週",T226,R226)</f>
        <v>0</v>
      </c>
      <c r="L231" s="1846"/>
      <c r="M231" s="1846"/>
      <c r="N231" s="1846"/>
      <c r="O231" s="586" t="s">
        <v>1260</v>
      </c>
      <c r="P231" s="1820">
        <f>IF($R$228="週",$BA$6,$BE$6)</f>
        <v>40</v>
      </c>
      <c r="Q231" s="1820"/>
      <c r="R231" s="1820"/>
      <c r="S231" s="1820"/>
      <c r="T231" s="586" t="s">
        <v>1251</v>
      </c>
      <c r="U231" s="1840">
        <f>ROUNDDOWN(K231/P231,1)</f>
        <v>0</v>
      </c>
      <c r="V231" s="1840"/>
      <c r="W231" s="1840"/>
      <c r="X231" s="1840"/>
      <c r="Y231" s="583"/>
      <c r="Z231" s="583"/>
      <c r="AA231" s="1846">
        <f>IF($AH$228="週",AJ226,AH226)</f>
        <v>0</v>
      </c>
      <c r="AB231" s="1846"/>
      <c r="AC231" s="1846"/>
      <c r="AD231" s="1846"/>
      <c r="AE231" s="586" t="s">
        <v>1260</v>
      </c>
      <c r="AF231" s="1820">
        <f>IF($AH$228="週",$BA$6,$BE$6)</f>
        <v>40</v>
      </c>
      <c r="AG231" s="1820"/>
      <c r="AH231" s="1820"/>
      <c r="AI231" s="1820"/>
      <c r="AJ231" s="586" t="s">
        <v>1251</v>
      </c>
      <c r="AK231" s="1840">
        <f>ROUNDDOWN(AA231/AF231,1)</f>
        <v>0</v>
      </c>
      <c r="AL231" s="1840"/>
      <c r="AM231" s="1840"/>
      <c r="AN231" s="1840"/>
      <c r="AO231" s="583"/>
      <c r="AP231" s="583"/>
      <c r="AQ231" s="583"/>
      <c r="AR231" s="583"/>
      <c r="AS231" s="583"/>
      <c r="AT231" s="583"/>
      <c r="AU231" s="583"/>
      <c r="AV231" s="583"/>
      <c r="AW231" s="583"/>
      <c r="AX231" s="583"/>
      <c r="AY231" s="583"/>
      <c r="AZ231" s="583"/>
      <c r="BA231" s="583"/>
      <c r="BB231" s="583"/>
      <c r="BC231" s="583"/>
      <c r="BD231" s="583"/>
    </row>
    <row r="232" spans="2:62" ht="20.25" customHeight="1">
      <c r="I232" s="583"/>
      <c r="J232" s="583"/>
      <c r="K232" s="583"/>
      <c r="L232" s="583"/>
      <c r="M232" s="583"/>
      <c r="N232" s="583"/>
      <c r="O232" s="583"/>
      <c r="P232" s="583"/>
      <c r="Q232" s="583"/>
      <c r="R232" s="583"/>
      <c r="S232" s="583"/>
      <c r="T232" s="587"/>
      <c r="U232" s="583" t="s">
        <v>1259</v>
      </c>
      <c r="V232" s="583"/>
      <c r="W232" s="583"/>
      <c r="X232" s="583"/>
      <c r="Y232" s="583"/>
      <c r="Z232" s="583"/>
      <c r="AA232" s="583"/>
      <c r="AB232" s="583"/>
      <c r="AC232" s="583"/>
      <c r="AD232" s="583"/>
      <c r="AE232" s="583"/>
      <c r="AF232" s="583"/>
      <c r="AG232" s="583"/>
      <c r="AH232" s="583"/>
      <c r="AI232" s="583"/>
      <c r="AJ232" s="587"/>
      <c r="AK232" s="583" t="s">
        <v>1259</v>
      </c>
      <c r="AL232" s="583"/>
      <c r="AM232" s="583"/>
      <c r="AN232" s="583"/>
      <c r="AO232" s="583"/>
      <c r="AP232" s="583"/>
      <c r="AQ232" s="583"/>
      <c r="AR232" s="583"/>
      <c r="AS232" s="583"/>
      <c r="AT232" s="583"/>
      <c r="AU232" s="583"/>
      <c r="AV232" s="583"/>
      <c r="AW232" s="583"/>
      <c r="AX232" s="583"/>
      <c r="AY232" s="583"/>
      <c r="AZ232" s="583"/>
      <c r="BA232" s="583"/>
      <c r="BB232" s="583"/>
      <c r="BC232" s="583"/>
      <c r="BD232" s="583"/>
    </row>
    <row r="233" spans="2:62" ht="20.25" customHeight="1">
      <c r="I233" s="583"/>
      <c r="J233" s="583"/>
      <c r="K233" s="583" t="s">
        <v>1258</v>
      </c>
      <c r="L233" s="583"/>
      <c r="M233" s="583"/>
      <c r="N233" s="583"/>
      <c r="O233" s="583"/>
      <c r="P233" s="583"/>
      <c r="Q233" s="583"/>
      <c r="R233" s="583"/>
      <c r="S233" s="583"/>
      <c r="T233" s="587"/>
      <c r="U233" s="583"/>
      <c r="V233" s="583"/>
      <c r="W233" s="583"/>
      <c r="X233" s="583"/>
      <c r="Y233" s="583"/>
      <c r="Z233" s="583"/>
      <c r="AA233" s="583" t="s">
        <v>1257</v>
      </c>
      <c r="AB233" s="583"/>
      <c r="AC233" s="583"/>
      <c r="AD233" s="583"/>
      <c r="AE233" s="583"/>
      <c r="AF233" s="583"/>
      <c r="AG233" s="583"/>
      <c r="AH233" s="583"/>
      <c r="AI233" s="583"/>
      <c r="AJ233" s="587"/>
      <c r="AK233" s="583"/>
      <c r="AL233" s="583"/>
      <c r="AM233" s="583"/>
      <c r="AN233" s="583"/>
      <c r="AO233" s="583"/>
      <c r="AP233" s="583"/>
      <c r="AQ233" s="583"/>
      <c r="AR233" s="583"/>
      <c r="AS233" s="583"/>
      <c r="AT233" s="583"/>
      <c r="AU233" s="583"/>
      <c r="AV233" s="583"/>
      <c r="AW233" s="583"/>
      <c r="AX233" s="583"/>
      <c r="AY233" s="583"/>
      <c r="AZ233" s="583"/>
      <c r="BA233" s="583"/>
      <c r="BB233" s="583"/>
      <c r="BC233" s="583"/>
      <c r="BD233" s="583"/>
    </row>
    <row r="234" spans="2:62" ht="20.25" customHeight="1">
      <c r="I234" s="583"/>
      <c r="J234" s="583"/>
      <c r="K234" s="583" t="s">
        <v>1256</v>
      </c>
      <c r="L234" s="583"/>
      <c r="M234" s="583"/>
      <c r="N234" s="583"/>
      <c r="O234" s="583"/>
      <c r="P234" s="583"/>
      <c r="Q234" s="583"/>
      <c r="R234" s="583"/>
      <c r="S234" s="583"/>
      <c r="T234" s="587"/>
      <c r="U234" s="1816"/>
      <c r="V234" s="1816"/>
      <c r="W234" s="1816"/>
      <c r="X234" s="1816"/>
      <c r="Y234" s="583"/>
      <c r="Z234" s="583"/>
      <c r="AA234" s="583" t="s">
        <v>1256</v>
      </c>
      <c r="AB234" s="583"/>
      <c r="AC234" s="583"/>
      <c r="AD234" s="583"/>
      <c r="AE234" s="583"/>
      <c r="AF234" s="583"/>
      <c r="AG234" s="583"/>
      <c r="AH234" s="583"/>
      <c r="AI234" s="583"/>
      <c r="AJ234" s="587"/>
      <c r="AK234" s="1816"/>
      <c r="AL234" s="1816"/>
      <c r="AM234" s="1816"/>
      <c r="AN234" s="1816"/>
      <c r="AO234" s="583"/>
      <c r="AP234" s="583"/>
      <c r="AQ234" s="583"/>
      <c r="AR234" s="583"/>
      <c r="AS234" s="583"/>
      <c r="AT234" s="583"/>
      <c r="AU234" s="583"/>
      <c r="AV234" s="583"/>
      <c r="AW234" s="583"/>
      <c r="AX234" s="583"/>
      <c r="AY234" s="583"/>
      <c r="AZ234" s="583"/>
      <c r="BA234" s="583"/>
      <c r="BB234" s="583"/>
      <c r="BC234" s="583"/>
      <c r="BD234" s="583"/>
    </row>
    <row r="235" spans="2:62" ht="20.25" customHeight="1">
      <c r="I235" s="583"/>
      <c r="J235" s="583"/>
      <c r="K235" s="583" t="s">
        <v>1255</v>
      </c>
      <c r="L235" s="583"/>
      <c r="M235" s="583"/>
      <c r="N235" s="583"/>
      <c r="O235" s="583"/>
      <c r="P235" s="583" t="s">
        <v>1254</v>
      </c>
      <c r="Q235" s="583"/>
      <c r="R235" s="583"/>
      <c r="S235" s="583"/>
      <c r="T235" s="583"/>
      <c r="U235" s="1814" t="s">
        <v>1253</v>
      </c>
      <c r="V235" s="1814"/>
      <c r="W235" s="1814"/>
      <c r="X235" s="1814"/>
      <c r="Y235" s="583"/>
      <c r="Z235" s="583"/>
      <c r="AA235" s="583" t="s">
        <v>1255</v>
      </c>
      <c r="AB235" s="583"/>
      <c r="AC235" s="583"/>
      <c r="AD235" s="583"/>
      <c r="AE235" s="583"/>
      <c r="AF235" s="583" t="s">
        <v>1254</v>
      </c>
      <c r="AG235" s="583"/>
      <c r="AH235" s="583"/>
      <c r="AI235" s="583"/>
      <c r="AJ235" s="583"/>
      <c r="AK235" s="1814" t="s">
        <v>1253</v>
      </c>
      <c r="AL235" s="1814"/>
      <c r="AM235" s="1814"/>
      <c r="AN235" s="1814"/>
      <c r="AO235" s="583"/>
      <c r="AP235" s="583"/>
      <c r="AQ235" s="583"/>
      <c r="AR235" s="583"/>
      <c r="AS235" s="583"/>
      <c r="AT235" s="583"/>
      <c r="AU235" s="583"/>
      <c r="AV235" s="583"/>
      <c r="AW235" s="583"/>
      <c r="AX235" s="583"/>
      <c r="AY235" s="583"/>
      <c r="AZ235" s="583"/>
      <c r="BA235" s="583"/>
      <c r="BB235" s="583"/>
      <c r="BC235" s="583"/>
      <c r="BD235" s="583"/>
    </row>
    <row r="236" spans="2:62" ht="20.25" customHeight="1">
      <c r="I236" s="583"/>
      <c r="J236" s="583"/>
      <c r="K236" s="1820">
        <f>W226</f>
        <v>0</v>
      </c>
      <c r="L236" s="1820"/>
      <c r="M236" s="1820"/>
      <c r="N236" s="1820"/>
      <c r="O236" s="586" t="s">
        <v>1252</v>
      </c>
      <c r="P236" s="1840">
        <f>U231</f>
        <v>0</v>
      </c>
      <c r="Q236" s="1840"/>
      <c r="R236" s="1840"/>
      <c r="S236" s="1840"/>
      <c r="T236" s="586" t="s">
        <v>1251</v>
      </c>
      <c r="U236" s="1836">
        <f>ROUNDDOWN(K236+P236,1)</f>
        <v>0</v>
      </c>
      <c r="V236" s="1836"/>
      <c r="W236" s="1836"/>
      <c r="X236" s="1836"/>
      <c r="Y236" s="585"/>
      <c r="Z236" s="585"/>
      <c r="AA236" s="1841">
        <f>AM226</f>
        <v>0</v>
      </c>
      <c r="AB236" s="1841"/>
      <c r="AC236" s="1841"/>
      <c r="AD236" s="1841"/>
      <c r="AE236" s="584" t="s">
        <v>1252</v>
      </c>
      <c r="AF236" s="1842">
        <f>AK231</f>
        <v>0</v>
      </c>
      <c r="AG236" s="1842"/>
      <c r="AH236" s="1842"/>
      <c r="AI236" s="1842"/>
      <c r="AJ236" s="584" t="s">
        <v>1251</v>
      </c>
      <c r="AK236" s="1836">
        <f>ROUNDDOWN(AA236+AF236,1)</f>
        <v>0</v>
      </c>
      <c r="AL236" s="1836"/>
      <c r="AM236" s="1836"/>
      <c r="AN236" s="1836"/>
      <c r="AO236" s="583"/>
      <c r="AP236" s="583"/>
      <c r="AQ236" s="583"/>
      <c r="AR236" s="583"/>
      <c r="AS236" s="583"/>
      <c r="AT236" s="583"/>
      <c r="AU236" s="583"/>
      <c r="AV236" s="583"/>
      <c r="AW236" s="583"/>
      <c r="AX236" s="583"/>
      <c r="AY236" s="583"/>
      <c r="AZ236" s="583"/>
      <c r="BA236" s="583"/>
      <c r="BB236" s="583"/>
      <c r="BC236" s="583"/>
      <c r="BD236" s="583"/>
    </row>
    <row r="237" spans="2:62" ht="20.25" customHeight="1"/>
    <row r="238" spans="2:62" ht="20.25" customHeight="1"/>
    <row r="239" spans="2:62" ht="20.25" customHeight="1"/>
    <row r="240" spans="2:62" ht="20.25" customHeight="1"/>
    <row r="241" ht="20.25" customHeight="1"/>
    <row r="242" ht="20.25" customHeight="1"/>
    <row r="243" ht="20.25" customHeight="1"/>
    <row r="244" ht="20.25" customHeight="1"/>
    <row r="245" ht="20.25" customHeight="1"/>
    <row r="246" ht="20.25" customHeight="1"/>
    <row r="247" ht="20.25" customHeight="1"/>
    <row r="248" ht="20.25" customHeight="1"/>
    <row r="249" ht="20.25" customHeight="1"/>
    <row r="250" ht="20.25" customHeight="1"/>
    <row r="251" ht="20.25" customHeight="1"/>
    <row r="252" ht="20.25" customHeight="1"/>
    <row r="253" ht="20.25" customHeight="1"/>
    <row r="254" ht="20.25" customHeight="1"/>
    <row r="255" ht="20.25" customHeight="1"/>
    <row r="256" ht="20.25" customHeight="1"/>
    <row r="283" spans="3:59">
      <c r="C283" s="580"/>
      <c r="D283" s="580"/>
      <c r="E283" s="580"/>
      <c r="F283" s="580"/>
      <c r="G283" s="580"/>
      <c r="H283" s="580"/>
      <c r="I283" s="580"/>
      <c r="J283" s="580"/>
      <c r="K283" s="582"/>
      <c r="L283" s="582"/>
      <c r="M283" s="582"/>
      <c r="N283" s="582"/>
      <c r="O283" s="582"/>
      <c r="P283" s="582"/>
      <c r="Q283" s="582"/>
      <c r="R283" s="582"/>
      <c r="S283" s="582"/>
      <c r="T283" s="582"/>
      <c r="U283" s="582"/>
      <c r="V283" s="582"/>
      <c r="W283" s="582"/>
      <c r="X283" s="582"/>
      <c r="Y283" s="582"/>
      <c r="Z283" s="582"/>
      <c r="AA283" s="582"/>
      <c r="AB283" s="582"/>
      <c r="AC283" s="582"/>
      <c r="AD283" s="582"/>
      <c r="AE283" s="582"/>
      <c r="AF283" s="582"/>
      <c r="AG283" s="582"/>
      <c r="AH283" s="582"/>
      <c r="AI283" s="582"/>
      <c r="AJ283" s="582"/>
      <c r="AK283" s="582"/>
      <c r="AL283" s="582"/>
      <c r="AM283" s="582"/>
      <c r="AN283" s="582"/>
      <c r="AO283" s="582"/>
      <c r="AP283" s="582"/>
      <c r="AQ283" s="582"/>
      <c r="AR283" s="582"/>
      <c r="AS283" s="582"/>
      <c r="AT283" s="582"/>
      <c r="AU283" s="582"/>
      <c r="AV283" s="582"/>
      <c r="AW283" s="582"/>
      <c r="AX283" s="582"/>
      <c r="AY283" s="582"/>
      <c r="AZ283" s="582"/>
      <c r="BA283" s="582"/>
      <c r="BB283" s="582"/>
      <c r="BC283" s="582"/>
      <c r="BD283" s="582"/>
      <c r="BE283" s="582"/>
      <c r="BF283" s="582"/>
      <c r="BG283" s="582"/>
    </row>
    <row r="284" spans="3:59">
      <c r="C284" s="580"/>
      <c r="D284" s="580"/>
      <c r="E284" s="580"/>
      <c r="F284" s="580"/>
      <c r="G284" s="580"/>
      <c r="H284" s="580"/>
      <c r="I284" s="580"/>
      <c r="J284" s="580"/>
      <c r="K284" s="582"/>
      <c r="L284" s="582"/>
      <c r="M284" s="582"/>
      <c r="N284" s="582"/>
      <c r="O284" s="582"/>
      <c r="P284" s="582"/>
      <c r="Q284" s="582"/>
      <c r="R284" s="582"/>
      <c r="S284" s="582"/>
      <c r="T284" s="582"/>
      <c r="U284" s="582"/>
      <c r="V284" s="582"/>
      <c r="W284" s="582"/>
      <c r="X284" s="582"/>
      <c r="Y284" s="582"/>
      <c r="Z284" s="582"/>
      <c r="AA284" s="582"/>
      <c r="AB284" s="582"/>
      <c r="AC284" s="582"/>
      <c r="AD284" s="582"/>
      <c r="AE284" s="582"/>
      <c r="AF284" s="582"/>
      <c r="AG284" s="582"/>
      <c r="AH284" s="582"/>
      <c r="AI284" s="582"/>
      <c r="AJ284" s="582"/>
      <c r="AK284" s="582"/>
      <c r="AL284" s="582"/>
      <c r="AM284" s="582"/>
      <c r="AN284" s="582"/>
      <c r="AO284" s="582"/>
      <c r="AP284" s="582"/>
      <c r="AQ284" s="582"/>
      <c r="AR284" s="582"/>
      <c r="AS284" s="582"/>
      <c r="AT284" s="582"/>
      <c r="AU284" s="582"/>
      <c r="AV284" s="582"/>
      <c r="AW284" s="582"/>
      <c r="AX284" s="582"/>
      <c r="AY284" s="582"/>
      <c r="AZ284" s="582"/>
      <c r="BA284" s="582"/>
      <c r="BB284" s="582"/>
      <c r="BC284" s="582"/>
      <c r="BD284" s="582"/>
      <c r="BE284" s="582"/>
      <c r="BF284" s="582"/>
      <c r="BG284" s="582"/>
    </row>
    <row r="285" spans="3:59">
      <c r="C285" s="581"/>
      <c r="D285" s="581"/>
      <c r="E285" s="581"/>
      <c r="F285" s="581"/>
      <c r="G285" s="581"/>
      <c r="H285" s="581"/>
      <c r="I285" s="581"/>
      <c r="J285" s="581"/>
      <c r="K285" s="580"/>
      <c r="L285" s="580"/>
    </row>
    <row r="286" spans="3:59">
      <c r="C286" s="581"/>
      <c r="D286" s="581"/>
      <c r="E286" s="581"/>
      <c r="F286" s="581"/>
      <c r="G286" s="581"/>
      <c r="H286" s="581"/>
      <c r="I286" s="581"/>
      <c r="J286" s="581"/>
      <c r="K286" s="580"/>
      <c r="L286" s="580"/>
    </row>
    <row r="287" spans="3:59">
      <c r="C287" s="580"/>
      <c r="D287" s="580"/>
      <c r="E287" s="580"/>
      <c r="F287" s="580"/>
      <c r="G287" s="580"/>
      <c r="H287" s="580"/>
      <c r="I287" s="580"/>
      <c r="J287" s="580"/>
    </row>
    <row r="288" spans="3:59">
      <c r="C288" s="580"/>
      <c r="D288" s="580"/>
      <c r="E288" s="580"/>
      <c r="F288" s="580"/>
      <c r="G288" s="580"/>
      <c r="H288" s="580"/>
      <c r="I288" s="580"/>
      <c r="J288" s="580"/>
    </row>
    <row r="289" spans="3:10">
      <c r="C289" s="580"/>
      <c r="D289" s="580"/>
      <c r="E289" s="580"/>
      <c r="F289" s="580"/>
      <c r="G289" s="580"/>
      <c r="H289" s="580"/>
      <c r="I289" s="580"/>
      <c r="J289" s="580"/>
    </row>
    <row r="290" spans="3:10">
      <c r="C290" s="580"/>
      <c r="D290" s="580"/>
      <c r="E290" s="580"/>
      <c r="F290" s="580"/>
      <c r="G290" s="580"/>
      <c r="H290" s="580"/>
      <c r="I290" s="580"/>
      <c r="J290" s="580"/>
    </row>
  </sheetData>
  <sheetProtection insertRows="0" deleteRows="0"/>
  <mergeCells count="1134">
    <mergeCell ref="AS230:AV230"/>
    <mergeCell ref="AS228:AV228"/>
    <mergeCell ref="AH226:AI226"/>
    <mergeCell ref="AJ226:AK226"/>
    <mergeCell ref="AM226:AN226"/>
    <mergeCell ref="AH224:AI224"/>
    <mergeCell ref="AA226:AB226"/>
    <mergeCell ref="AQ230:AR230"/>
    <mergeCell ref="AQ226:AR226"/>
    <mergeCell ref="AQ227:AR227"/>
    <mergeCell ref="AM224:AN224"/>
    <mergeCell ref="AH225:AI225"/>
    <mergeCell ref="R228:S228"/>
    <mergeCell ref="AH228:AI228"/>
    <mergeCell ref="AQ229:AR229"/>
    <mergeCell ref="AS229:AV229"/>
    <mergeCell ref="AS226:AV226"/>
    <mergeCell ref="AS227:AV227"/>
    <mergeCell ref="AQ228:AR228"/>
    <mergeCell ref="AC226:AD226"/>
    <mergeCell ref="AE226:AF226"/>
    <mergeCell ref="AM225:AN225"/>
    <mergeCell ref="R226:S226"/>
    <mergeCell ref="T226:U226"/>
    <mergeCell ref="W226:X226"/>
    <mergeCell ref="W225:X225"/>
    <mergeCell ref="AA225:AB225"/>
    <mergeCell ref="AC225:AD225"/>
    <mergeCell ref="K224:L224"/>
    <mergeCell ref="M224:N224"/>
    <mergeCell ref="AJ225:AK225"/>
    <mergeCell ref="K225:L225"/>
    <mergeCell ref="M225:N225"/>
    <mergeCell ref="AJ224:AK224"/>
    <mergeCell ref="M223:N223"/>
    <mergeCell ref="O223:P223"/>
    <mergeCell ref="R223:S223"/>
    <mergeCell ref="T223:U223"/>
    <mergeCell ref="W223:X223"/>
    <mergeCell ref="AA223:AB223"/>
    <mergeCell ref="AC223:AD223"/>
    <mergeCell ref="K231:N231"/>
    <mergeCell ref="P231:S231"/>
    <mergeCell ref="U231:X231"/>
    <mergeCell ref="AA231:AD231"/>
    <mergeCell ref="AF231:AI231"/>
    <mergeCell ref="AK231:AN231"/>
    <mergeCell ref="K226:L226"/>
    <mergeCell ref="M226:N226"/>
    <mergeCell ref="O226:P226"/>
    <mergeCell ref="AM223:AN223"/>
    <mergeCell ref="K223:L223"/>
    <mergeCell ref="BF220:BI220"/>
    <mergeCell ref="M221:N221"/>
    <mergeCell ref="O221:P221"/>
    <mergeCell ref="BA222:BD222"/>
    <mergeCell ref="O215:S216"/>
    <mergeCell ref="BB215:BC215"/>
    <mergeCell ref="U234:X234"/>
    <mergeCell ref="AK234:AN234"/>
    <mergeCell ref="U235:X235"/>
    <mergeCell ref="AK235:AN235"/>
    <mergeCell ref="K236:N236"/>
    <mergeCell ref="P236:S236"/>
    <mergeCell ref="U236:X236"/>
    <mergeCell ref="AA236:AD236"/>
    <mergeCell ref="AF236:AI236"/>
    <mergeCell ref="AK236:AN236"/>
    <mergeCell ref="AJ221:AK221"/>
    <mergeCell ref="AH223:AI223"/>
    <mergeCell ref="AJ223:AK223"/>
    <mergeCell ref="O224:P224"/>
    <mergeCell ref="R224:S224"/>
    <mergeCell ref="T224:U224"/>
    <mergeCell ref="W224:X224"/>
    <mergeCell ref="AA224:AB224"/>
    <mergeCell ref="O225:P225"/>
    <mergeCell ref="R225:S225"/>
    <mergeCell ref="T225:U225"/>
    <mergeCell ref="W222:X222"/>
    <mergeCell ref="AC224:AD224"/>
    <mergeCell ref="AE224:AF224"/>
    <mergeCell ref="AE225:AF225"/>
    <mergeCell ref="AE223:AF223"/>
    <mergeCell ref="M220:P220"/>
    <mergeCell ref="R220:U220"/>
    <mergeCell ref="AA220:AB221"/>
    <mergeCell ref="BB216:BC216"/>
    <mergeCell ref="AA222:AB222"/>
    <mergeCell ref="AC222:AD222"/>
    <mergeCell ref="R221:S221"/>
    <mergeCell ref="T221:U221"/>
    <mergeCell ref="AC221:AD221"/>
    <mergeCell ref="AE221:AF221"/>
    <mergeCell ref="AC220:AF220"/>
    <mergeCell ref="B215:B216"/>
    <mergeCell ref="C215:D216"/>
    <mergeCell ref="I215:J216"/>
    <mergeCell ref="K215:N216"/>
    <mergeCell ref="BD216:BE216"/>
    <mergeCell ref="AE222:AF222"/>
    <mergeCell ref="AH222:AI222"/>
    <mergeCell ref="AJ222:AK222"/>
    <mergeCell ref="AM222:AN222"/>
    <mergeCell ref="AQ222:AT222"/>
    <mergeCell ref="AV222:AY222"/>
    <mergeCell ref="BA221:BD221"/>
    <mergeCell ref="AH220:AK220"/>
    <mergeCell ref="K222:L222"/>
    <mergeCell ref="M222:N222"/>
    <mergeCell ref="O222:P222"/>
    <mergeCell ref="R222:S222"/>
    <mergeCell ref="T222:U222"/>
    <mergeCell ref="BD215:BE215"/>
    <mergeCell ref="BF215:BJ216"/>
    <mergeCell ref="B207:B208"/>
    <mergeCell ref="C207:D208"/>
    <mergeCell ref="I207:J208"/>
    <mergeCell ref="K207:N208"/>
    <mergeCell ref="B209:B210"/>
    <mergeCell ref="C209:D210"/>
    <mergeCell ref="I209:J210"/>
    <mergeCell ref="K209:N210"/>
    <mergeCell ref="O213:S214"/>
    <mergeCell ref="BB213:BC213"/>
    <mergeCell ref="BF221:BI221"/>
    <mergeCell ref="AH221:AI221"/>
    <mergeCell ref="BD207:BE207"/>
    <mergeCell ref="BF207:BJ208"/>
    <mergeCell ref="BB208:BC208"/>
    <mergeCell ref="BD208:BE208"/>
    <mergeCell ref="O207:S208"/>
    <mergeCell ref="BB207:BC207"/>
    <mergeCell ref="B213:B214"/>
    <mergeCell ref="C213:D214"/>
    <mergeCell ref="I213:J214"/>
    <mergeCell ref="K213:N214"/>
    <mergeCell ref="O211:S212"/>
    <mergeCell ref="BB211:BC211"/>
    <mergeCell ref="BD213:BE213"/>
    <mergeCell ref="BF213:BJ214"/>
    <mergeCell ref="BB214:BC214"/>
    <mergeCell ref="BD214:BE214"/>
    <mergeCell ref="BF211:BJ212"/>
    <mergeCell ref="BF219:BI219"/>
    <mergeCell ref="K220:L221"/>
    <mergeCell ref="I205:J206"/>
    <mergeCell ref="K205:N206"/>
    <mergeCell ref="O203:S204"/>
    <mergeCell ref="BB203:BC203"/>
    <mergeCell ref="O205:S206"/>
    <mergeCell ref="BB205:BC205"/>
    <mergeCell ref="BB204:BC204"/>
    <mergeCell ref="BD204:BE204"/>
    <mergeCell ref="B203:B204"/>
    <mergeCell ref="C203:D204"/>
    <mergeCell ref="I203:J204"/>
    <mergeCell ref="K203:N204"/>
    <mergeCell ref="O209:S210"/>
    <mergeCell ref="BB209:BC209"/>
    <mergeCell ref="BD211:BE211"/>
    <mergeCell ref="B211:B212"/>
    <mergeCell ref="C211:D212"/>
    <mergeCell ref="I211:J212"/>
    <mergeCell ref="K211:N212"/>
    <mergeCell ref="BB212:BC212"/>
    <mergeCell ref="BD212:BE212"/>
    <mergeCell ref="BD201:BE201"/>
    <mergeCell ref="BF201:BJ202"/>
    <mergeCell ref="BB202:BC202"/>
    <mergeCell ref="BD202:BE202"/>
    <mergeCell ref="BD209:BE209"/>
    <mergeCell ref="BF209:BJ210"/>
    <mergeCell ref="BB210:BC210"/>
    <mergeCell ref="BD210:BE210"/>
    <mergeCell ref="BD203:BE203"/>
    <mergeCell ref="BF203:BJ204"/>
    <mergeCell ref="B201:B202"/>
    <mergeCell ref="C201:D202"/>
    <mergeCell ref="I201:J202"/>
    <mergeCell ref="K201:N202"/>
    <mergeCell ref="O199:S200"/>
    <mergeCell ref="BB199:BC199"/>
    <mergeCell ref="O201:S202"/>
    <mergeCell ref="BB201:BC201"/>
    <mergeCell ref="BD199:BE199"/>
    <mergeCell ref="BF199:BJ200"/>
    <mergeCell ref="BB200:BC200"/>
    <mergeCell ref="BD200:BE200"/>
    <mergeCell ref="B199:B200"/>
    <mergeCell ref="C199:D200"/>
    <mergeCell ref="I199:J200"/>
    <mergeCell ref="K199:N200"/>
    <mergeCell ref="BD205:BE205"/>
    <mergeCell ref="BF205:BJ206"/>
    <mergeCell ref="BB206:BC206"/>
    <mergeCell ref="BD206:BE206"/>
    <mergeCell ref="B205:B206"/>
    <mergeCell ref="C205:D206"/>
    <mergeCell ref="O195:S196"/>
    <mergeCell ref="BB195:BC195"/>
    <mergeCell ref="O197:S198"/>
    <mergeCell ref="BB197:BC197"/>
    <mergeCell ref="BD197:BE197"/>
    <mergeCell ref="BF197:BJ198"/>
    <mergeCell ref="BB198:BC198"/>
    <mergeCell ref="BD198:BE198"/>
    <mergeCell ref="B195:B196"/>
    <mergeCell ref="C195:D196"/>
    <mergeCell ref="I195:J196"/>
    <mergeCell ref="K195:N196"/>
    <mergeCell ref="B197:B198"/>
    <mergeCell ref="C197:D198"/>
    <mergeCell ref="I197:J198"/>
    <mergeCell ref="K197:N198"/>
    <mergeCell ref="BD193:BE193"/>
    <mergeCell ref="BF193:BJ194"/>
    <mergeCell ref="BB194:BC194"/>
    <mergeCell ref="BD194:BE194"/>
    <mergeCell ref="BD195:BE195"/>
    <mergeCell ref="BF195:BJ196"/>
    <mergeCell ref="BB196:BC196"/>
    <mergeCell ref="BD196:BE196"/>
    <mergeCell ref="B193:B194"/>
    <mergeCell ref="C193:D194"/>
    <mergeCell ref="I193:J194"/>
    <mergeCell ref="K193:N194"/>
    <mergeCell ref="O191:S192"/>
    <mergeCell ref="BB191:BC191"/>
    <mergeCell ref="O193:S194"/>
    <mergeCell ref="BB193:BC193"/>
    <mergeCell ref="BD191:BE191"/>
    <mergeCell ref="BF191:BJ192"/>
    <mergeCell ref="BB192:BC192"/>
    <mergeCell ref="BD192:BE192"/>
    <mergeCell ref="B191:B192"/>
    <mergeCell ref="C191:D192"/>
    <mergeCell ref="I191:J192"/>
    <mergeCell ref="K191:N192"/>
    <mergeCell ref="O187:S188"/>
    <mergeCell ref="BB187:BC187"/>
    <mergeCell ref="O189:S190"/>
    <mergeCell ref="BB189:BC189"/>
    <mergeCell ref="BD189:BE189"/>
    <mergeCell ref="BF189:BJ190"/>
    <mergeCell ref="BB190:BC190"/>
    <mergeCell ref="BD190:BE190"/>
    <mergeCell ref="B187:B188"/>
    <mergeCell ref="C187:D188"/>
    <mergeCell ref="I187:J188"/>
    <mergeCell ref="K187:N188"/>
    <mergeCell ref="B189:B190"/>
    <mergeCell ref="C189:D190"/>
    <mergeCell ref="I189:J190"/>
    <mergeCell ref="K189:N190"/>
    <mergeCell ref="BD185:BE185"/>
    <mergeCell ref="BF185:BJ186"/>
    <mergeCell ref="BB186:BC186"/>
    <mergeCell ref="BD186:BE186"/>
    <mergeCell ref="BD187:BE187"/>
    <mergeCell ref="BF187:BJ188"/>
    <mergeCell ref="BB188:BC188"/>
    <mergeCell ref="BD188:BE188"/>
    <mergeCell ref="B185:B186"/>
    <mergeCell ref="C185:D186"/>
    <mergeCell ref="I185:J186"/>
    <mergeCell ref="K185:N186"/>
    <mergeCell ref="O183:S184"/>
    <mergeCell ref="BB183:BC183"/>
    <mergeCell ref="O185:S186"/>
    <mergeCell ref="BB185:BC185"/>
    <mergeCell ref="BD183:BE183"/>
    <mergeCell ref="BF183:BJ184"/>
    <mergeCell ref="BB184:BC184"/>
    <mergeCell ref="BD184:BE184"/>
    <mergeCell ref="B183:B184"/>
    <mergeCell ref="C183:D184"/>
    <mergeCell ref="I183:J184"/>
    <mergeCell ref="K183:N184"/>
    <mergeCell ref="O179:S180"/>
    <mergeCell ref="BB179:BC179"/>
    <mergeCell ref="O181:S182"/>
    <mergeCell ref="BB181:BC181"/>
    <mergeCell ref="BD181:BE181"/>
    <mergeCell ref="BF181:BJ182"/>
    <mergeCell ref="BB182:BC182"/>
    <mergeCell ref="BD182:BE182"/>
    <mergeCell ref="B179:B180"/>
    <mergeCell ref="C179:D180"/>
    <mergeCell ref="I179:J180"/>
    <mergeCell ref="K179:N180"/>
    <mergeCell ref="B181:B182"/>
    <mergeCell ref="C181:D182"/>
    <mergeCell ref="I181:J182"/>
    <mergeCell ref="K181:N182"/>
    <mergeCell ref="BD177:BE177"/>
    <mergeCell ref="BF177:BJ178"/>
    <mergeCell ref="BB178:BC178"/>
    <mergeCell ref="BD178:BE178"/>
    <mergeCell ref="BD179:BE179"/>
    <mergeCell ref="BF179:BJ180"/>
    <mergeCell ref="BB180:BC180"/>
    <mergeCell ref="BD180:BE180"/>
    <mergeCell ref="B177:B178"/>
    <mergeCell ref="C177:D178"/>
    <mergeCell ref="I177:J178"/>
    <mergeCell ref="K177:N178"/>
    <mergeCell ref="O175:S176"/>
    <mergeCell ref="BB175:BC175"/>
    <mergeCell ref="O177:S178"/>
    <mergeCell ref="BB177:BC177"/>
    <mergeCell ref="BD175:BE175"/>
    <mergeCell ref="BF175:BJ176"/>
    <mergeCell ref="BB176:BC176"/>
    <mergeCell ref="BD176:BE176"/>
    <mergeCell ref="B175:B176"/>
    <mergeCell ref="C175:D176"/>
    <mergeCell ref="I175:J176"/>
    <mergeCell ref="K175:N176"/>
    <mergeCell ref="O171:S172"/>
    <mergeCell ref="BB171:BC171"/>
    <mergeCell ref="O173:S174"/>
    <mergeCell ref="BB173:BC173"/>
    <mergeCell ref="BD173:BE173"/>
    <mergeCell ref="BF173:BJ174"/>
    <mergeCell ref="BB174:BC174"/>
    <mergeCell ref="BD174:BE174"/>
    <mergeCell ref="B171:B172"/>
    <mergeCell ref="C171:D172"/>
    <mergeCell ref="I171:J172"/>
    <mergeCell ref="K171:N172"/>
    <mergeCell ref="B173:B174"/>
    <mergeCell ref="C173:D174"/>
    <mergeCell ref="I173:J174"/>
    <mergeCell ref="K173:N174"/>
    <mergeCell ref="BD169:BE169"/>
    <mergeCell ref="BF169:BJ170"/>
    <mergeCell ref="BB170:BC170"/>
    <mergeCell ref="BD170:BE170"/>
    <mergeCell ref="BD171:BE171"/>
    <mergeCell ref="BF171:BJ172"/>
    <mergeCell ref="BB172:BC172"/>
    <mergeCell ref="BD172:BE172"/>
    <mergeCell ref="B169:B170"/>
    <mergeCell ref="C169:D170"/>
    <mergeCell ref="I169:J170"/>
    <mergeCell ref="K169:N170"/>
    <mergeCell ref="O167:S168"/>
    <mergeCell ref="BB167:BC167"/>
    <mergeCell ref="O169:S170"/>
    <mergeCell ref="BB169:BC169"/>
    <mergeCell ref="BD167:BE167"/>
    <mergeCell ref="BF167:BJ168"/>
    <mergeCell ref="BB168:BC168"/>
    <mergeCell ref="BD168:BE168"/>
    <mergeCell ref="B167:B168"/>
    <mergeCell ref="C167:D168"/>
    <mergeCell ref="I167:J168"/>
    <mergeCell ref="K167:N168"/>
    <mergeCell ref="O163:S164"/>
    <mergeCell ref="BB163:BC163"/>
    <mergeCell ref="O165:S166"/>
    <mergeCell ref="BB165:BC165"/>
    <mergeCell ref="BD165:BE165"/>
    <mergeCell ref="BF165:BJ166"/>
    <mergeCell ref="BB166:BC166"/>
    <mergeCell ref="BD166:BE166"/>
    <mergeCell ref="B163:B164"/>
    <mergeCell ref="C163:D164"/>
    <mergeCell ref="I163:J164"/>
    <mergeCell ref="K163:N164"/>
    <mergeCell ref="B165:B166"/>
    <mergeCell ref="C165:D166"/>
    <mergeCell ref="I165:J166"/>
    <mergeCell ref="K165:N166"/>
    <mergeCell ref="BD161:BE161"/>
    <mergeCell ref="BF161:BJ162"/>
    <mergeCell ref="BB162:BC162"/>
    <mergeCell ref="BD162:BE162"/>
    <mergeCell ref="BD163:BE163"/>
    <mergeCell ref="BF163:BJ164"/>
    <mergeCell ref="BB164:BC164"/>
    <mergeCell ref="BD164:BE164"/>
    <mergeCell ref="B161:B162"/>
    <mergeCell ref="C161:D162"/>
    <mergeCell ref="I161:J162"/>
    <mergeCell ref="K161:N162"/>
    <mergeCell ref="O159:S160"/>
    <mergeCell ref="BB159:BC159"/>
    <mergeCell ref="O161:S162"/>
    <mergeCell ref="BB161:BC161"/>
    <mergeCell ref="BD159:BE159"/>
    <mergeCell ref="BF159:BJ160"/>
    <mergeCell ref="BB160:BC160"/>
    <mergeCell ref="BD160:BE160"/>
    <mergeCell ref="B159:B160"/>
    <mergeCell ref="C159:D160"/>
    <mergeCell ref="I159:J160"/>
    <mergeCell ref="K159:N160"/>
    <mergeCell ref="O155:S156"/>
    <mergeCell ref="BB155:BC155"/>
    <mergeCell ref="O157:S158"/>
    <mergeCell ref="BB157:BC157"/>
    <mergeCell ref="BD157:BE157"/>
    <mergeCell ref="BF157:BJ158"/>
    <mergeCell ref="BB158:BC158"/>
    <mergeCell ref="BD158:BE158"/>
    <mergeCell ref="B155:B156"/>
    <mergeCell ref="C155:D156"/>
    <mergeCell ref="I155:J156"/>
    <mergeCell ref="K155:N156"/>
    <mergeCell ref="B157:B158"/>
    <mergeCell ref="C157:D158"/>
    <mergeCell ref="I157:J158"/>
    <mergeCell ref="K157:N158"/>
    <mergeCell ref="BD153:BE153"/>
    <mergeCell ref="BF153:BJ154"/>
    <mergeCell ref="BB154:BC154"/>
    <mergeCell ref="BD154:BE154"/>
    <mergeCell ref="BD155:BE155"/>
    <mergeCell ref="BF155:BJ156"/>
    <mergeCell ref="BB156:BC156"/>
    <mergeCell ref="BD156:BE156"/>
    <mergeCell ref="B153:B154"/>
    <mergeCell ref="C153:D154"/>
    <mergeCell ref="I153:J154"/>
    <mergeCell ref="K153:N154"/>
    <mergeCell ref="O151:S152"/>
    <mergeCell ref="BB151:BC151"/>
    <mergeCell ref="O153:S154"/>
    <mergeCell ref="BB153:BC153"/>
    <mergeCell ref="BD151:BE151"/>
    <mergeCell ref="BF151:BJ152"/>
    <mergeCell ref="BB152:BC152"/>
    <mergeCell ref="BD152:BE152"/>
    <mergeCell ref="B151:B152"/>
    <mergeCell ref="C151:D152"/>
    <mergeCell ref="I151:J152"/>
    <mergeCell ref="K151:N152"/>
    <mergeCell ref="O147:S148"/>
    <mergeCell ref="BB147:BC147"/>
    <mergeCell ref="O149:S150"/>
    <mergeCell ref="BB149:BC149"/>
    <mergeCell ref="BD149:BE149"/>
    <mergeCell ref="BF149:BJ150"/>
    <mergeCell ref="BB150:BC150"/>
    <mergeCell ref="BD150:BE150"/>
    <mergeCell ref="B147:B148"/>
    <mergeCell ref="C147:D148"/>
    <mergeCell ref="I147:J148"/>
    <mergeCell ref="K147:N148"/>
    <mergeCell ref="B149:B150"/>
    <mergeCell ref="C149:D150"/>
    <mergeCell ref="I149:J150"/>
    <mergeCell ref="K149:N150"/>
    <mergeCell ref="BD145:BE145"/>
    <mergeCell ref="BF145:BJ146"/>
    <mergeCell ref="BB146:BC146"/>
    <mergeCell ref="BD146:BE146"/>
    <mergeCell ref="BD147:BE147"/>
    <mergeCell ref="BF147:BJ148"/>
    <mergeCell ref="BB148:BC148"/>
    <mergeCell ref="BD148:BE148"/>
    <mergeCell ref="B145:B146"/>
    <mergeCell ref="C145:D146"/>
    <mergeCell ref="I145:J146"/>
    <mergeCell ref="K145:N146"/>
    <mergeCell ref="O143:S144"/>
    <mergeCell ref="BB143:BC143"/>
    <mergeCell ref="O145:S146"/>
    <mergeCell ref="BB145:BC145"/>
    <mergeCell ref="BD143:BE143"/>
    <mergeCell ref="BF143:BJ144"/>
    <mergeCell ref="BB144:BC144"/>
    <mergeCell ref="BD144:BE144"/>
    <mergeCell ref="B143:B144"/>
    <mergeCell ref="C143:D144"/>
    <mergeCell ref="I143:J144"/>
    <mergeCell ref="K143:N144"/>
    <mergeCell ref="O139:S140"/>
    <mergeCell ref="BB139:BC139"/>
    <mergeCell ref="O141:S142"/>
    <mergeCell ref="BB141:BC141"/>
    <mergeCell ref="BD141:BE141"/>
    <mergeCell ref="BF141:BJ142"/>
    <mergeCell ref="BB142:BC142"/>
    <mergeCell ref="BD142:BE142"/>
    <mergeCell ref="B139:B140"/>
    <mergeCell ref="C139:D140"/>
    <mergeCell ref="I139:J140"/>
    <mergeCell ref="K139:N140"/>
    <mergeCell ref="B141:B142"/>
    <mergeCell ref="C141:D142"/>
    <mergeCell ref="I141:J142"/>
    <mergeCell ref="K141:N142"/>
    <mergeCell ref="BD137:BE137"/>
    <mergeCell ref="BF137:BJ138"/>
    <mergeCell ref="BB138:BC138"/>
    <mergeCell ref="BD138:BE138"/>
    <mergeCell ref="BD139:BE139"/>
    <mergeCell ref="BF139:BJ140"/>
    <mergeCell ref="BB140:BC140"/>
    <mergeCell ref="BD140:BE140"/>
    <mergeCell ref="B137:B138"/>
    <mergeCell ref="C137:D138"/>
    <mergeCell ref="I137:J138"/>
    <mergeCell ref="K137:N138"/>
    <mergeCell ref="O135:S136"/>
    <mergeCell ref="BB135:BC135"/>
    <mergeCell ref="O137:S138"/>
    <mergeCell ref="BB137:BC137"/>
    <mergeCell ref="BD135:BE135"/>
    <mergeCell ref="BF135:BJ136"/>
    <mergeCell ref="BB136:BC136"/>
    <mergeCell ref="BD136:BE136"/>
    <mergeCell ref="B135:B136"/>
    <mergeCell ref="C135:D136"/>
    <mergeCell ref="I135:J136"/>
    <mergeCell ref="K135:N136"/>
    <mergeCell ref="O131:S132"/>
    <mergeCell ref="BB131:BC131"/>
    <mergeCell ref="O133:S134"/>
    <mergeCell ref="BB133:BC133"/>
    <mergeCell ref="BD133:BE133"/>
    <mergeCell ref="BF133:BJ134"/>
    <mergeCell ref="BB134:BC134"/>
    <mergeCell ref="BD134:BE134"/>
    <mergeCell ref="B131:B132"/>
    <mergeCell ref="C131:D132"/>
    <mergeCell ref="I131:J132"/>
    <mergeCell ref="K131:N132"/>
    <mergeCell ref="B133:B134"/>
    <mergeCell ref="C133:D134"/>
    <mergeCell ref="I133:J134"/>
    <mergeCell ref="K133:N134"/>
    <mergeCell ref="BD129:BE129"/>
    <mergeCell ref="BF129:BJ130"/>
    <mergeCell ref="BB130:BC130"/>
    <mergeCell ref="BD130:BE130"/>
    <mergeCell ref="BD131:BE131"/>
    <mergeCell ref="BF131:BJ132"/>
    <mergeCell ref="BB132:BC132"/>
    <mergeCell ref="BD132:BE132"/>
    <mergeCell ref="B129:B130"/>
    <mergeCell ref="C129:D130"/>
    <mergeCell ref="I129:J130"/>
    <mergeCell ref="K129:N130"/>
    <mergeCell ref="O127:S128"/>
    <mergeCell ref="BB127:BC127"/>
    <mergeCell ref="O129:S130"/>
    <mergeCell ref="BB129:BC129"/>
    <mergeCell ref="BD127:BE127"/>
    <mergeCell ref="BF127:BJ128"/>
    <mergeCell ref="BB128:BC128"/>
    <mergeCell ref="BD128:BE128"/>
    <mergeCell ref="B127:B128"/>
    <mergeCell ref="C127:D128"/>
    <mergeCell ref="I127:J128"/>
    <mergeCell ref="K127:N128"/>
    <mergeCell ref="O123:S124"/>
    <mergeCell ref="BB123:BC123"/>
    <mergeCell ref="O125:S126"/>
    <mergeCell ref="BB125:BC125"/>
    <mergeCell ref="BD125:BE125"/>
    <mergeCell ref="BF125:BJ126"/>
    <mergeCell ref="BB126:BC126"/>
    <mergeCell ref="BD126:BE126"/>
    <mergeCell ref="B123:B124"/>
    <mergeCell ref="C123:D124"/>
    <mergeCell ref="I123:J124"/>
    <mergeCell ref="K123:N124"/>
    <mergeCell ref="B125:B126"/>
    <mergeCell ref="C125:D126"/>
    <mergeCell ref="I125:J126"/>
    <mergeCell ref="K125:N126"/>
    <mergeCell ref="BD121:BE121"/>
    <mergeCell ref="BF121:BJ122"/>
    <mergeCell ref="BB122:BC122"/>
    <mergeCell ref="BD122:BE122"/>
    <mergeCell ref="BD123:BE123"/>
    <mergeCell ref="BF123:BJ124"/>
    <mergeCell ref="BB124:BC124"/>
    <mergeCell ref="BD124:BE124"/>
    <mergeCell ref="B121:B122"/>
    <mergeCell ref="C121:D122"/>
    <mergeCell ref="I121:J122"/>
    <mergeCell ref="K121:N122"/>
    <mergeCell ref="O119:S120"/>
    <mergeCell ref="BB119:BC119"/>
    <mergeCell ref="O121:S122"/>
    <mergeCell ref="BB121:BC121"/>
    <mergeCell ref="BD119:BE119"/>
    <mergeCell ref="BF119:BJ120"/>
    <mergeCell ref="BB120:BC120"/>
    <mergeCell ref="BD120:BE120"/>
    <mergeCell ref="B119:B120"/>
    <mergeCell ref="C119:D120"/>
    <mergeCell ref="I119:J120"/>
    <mergeCell ref="K119:N120"/>
    <mergeCell ref="O115:S116"/>
    <mergeCell ref="BB115:BC115"/>
    <mergeCell ref="O117:S118"/>
    <mergeCell ref="BB117:BC117"/>
    <mergeCell ref="BD117:BE117"/>
    <mergeCell ref="BF117:BJ118"/>
    <mergeCell ref="BB118:BC118"/>
    <mergeCell ref="BD118:BE118"/>
    <mergeCell ref="B115:B116"/>
    <mergeCell ref="C115:D116"/>
    <mergeCell ref="I115:J116"/>
    <mergeCell ref="K115:N116"/>
    <mergeCell ref="B117:B118"/>
    <mergeCell ref="C117:D118"/>
    <mergeCell ref="I117:J118"/>
    <mergeCell ref="K117:N118"/>
    <mergeCell ref="BD113:BE113"/>
    <mergeCell ref="BF113:BJ114"/>
    <mergeCell ref="BB114:BC114"/>
    <mergeCell ref="BD114:BE114"/>
    <mergeCell ref="BD115:BE115"/>
    <mergeCell ref="BF115:BJ116"/>
    <mergeCell ref="BB116:BC116"/>
    <mergeCell ref="BD116:BE116"/>
    <mergeCell ref="B113:B114"/>
    <mergeCell ref="C113:D114"/>
    <mergeCell ref="I113:J114"/>
    <mergeCell ref="K113:N114"/>
    <mergeCell ref="O111:S112"/>
    <mergeCell ref="BB111:BC111"/>
    <mergeCell ref="O113:S114"/>
    <mergeCell ref="BB113:BC113"/>
    <mergeCell ref="BD111:BE111"/>
    <mergeCell ref="BF111:BJ112"/>
    <mergeCell ref="BB112:BC112"/>
    <mergeCell ref="BD112:BE112"/>
    <mergeCell ref="B111:B112"/>
    <mergeCell ref="C111:D112"/>
    <mergeCell ref="I111:J112"/>
    <mergeCell ref="K111:N112"/>
    <mergeCell ref="O107:S108"/>
    <mergeCell ref="BB107:BC107"/>
    <mergeCell ref="O109:S110"/>
    <mergeCell ref="BB109:BC109"/>
    <mergeCell ref="BD109:BE109"/>
    <mergeCell ref="BF109:BJ110"/>
    <mergeCell ref="BB110:BC110"/>
    <mergeCell ref="BD110:BE110"/>
    <mergeCell ref="B107:B108"/>
    <mergeCell ref="C107:D108"/>
    <mergeCell ref="I107:J108"/>
    <mergeCell ref="K107:N108"/>
    <mergeCell ref="B109:B110"/>
    <mergeCell ref="C109:D110"/>
    <mergeCell ref="I109:J110"/>
    <mergeCell ref="K109:N110"/>
    <mergeCell ref="BD105:BE105"/>
    <mergeCell ref="BF105:BJ106"/>
    <mergeCell ref="BB106:BC106"/>
    <mergeCell ref="BD106:BE106"/>
    <mergeCell ref="BD107:BE107"/>
    <mergeCell ref="BF107:BJ108"/>
    <mergeCell ref="BB108:BC108"/>
    <mergeCell ref="BD108:BE108"/>
    <mergeCell ref="B105:B106"/>
    <mergeCell ref="C105:D106"/>
    <mergeCell ref="I105:J106"/>
    <mergeCell ref="K105:N106"/>
    <mergeCell ref="O103:S104"/>
    <mergeCell ref="BB103:BC103"/>
    <mergeCell ref="O105:S106"/>
    <mergeCell ref="BB105:BC105"/>
    <mergeCell ref="BD103:BE103"/>
    <mergeCell ref="BF103:BJ104"/>
    <mergeCell ref="BB104:BC104"/>
    <mergeCell ref="BD104:BE104"/>
    <mergeCell ref="B103:B104"/>
    <mergeCell ref="C103:D104"/>
    <mergeCell ref="I103:J104"/>
    <mergeCell ref="K103:N104"/>
    <mergeCell ref="O99:S100"/>
    <mergeCell ref="BB99:BC99"/>
    <mergeCell ref="O101:S102"/>
    <mergeCell ref="BB101:BC101"/>
    <mergeCell ref="BD101:BE101"/>
    <mergeCell ref="BF101:BJ102"/>
    <mergeCell ref="BB102:BC102"/>
    <mergeCell ref="BD102:BE102"/>
    <mergeCell ref="B99:B100"/>
    <mergeCell ref="C99:D100"/>
    <mergeCell ref="I99:J100"/>
    <mergeCell ref="K99:N100"/>
    <mergeCell ref="B101:B102"/>
    <mergeCell ref="C101:D102"/>
    <mergeCell ref="I101:J102"/>
    <mergeCell ref="K101:N102"/>
    <mergeCell ref="BD97:BE97"/>
    <mergeCell ref="BF97:BJ98"/>
    <mergeCell ref="BB98:BC98"/>
    <mergeCell ref="BD98:BE98"/>
    <mergeCell ref="BD99:BE99"/>
    <mergeCell ref="BF99:BJ100"/>
    <mergeCell ref="BB100:BC100"/>
    <mergeCell ref="BD100:BE100"/>
    <mergeCell ref="B97:B98"/>
    <mergeCell ref="C97:D98"/>
    <mergeCell ref="I97:J98"/>
    <mergeCell ref="K97:N98"/>
    <mergeCell ref="O95:S96"/>
    <mergeCell ref="BB95:BC95"/>
    <mergeCell ref="O97:S98"/>
    <mergeCell ref="BB97:BC97"/>
    <mergeCell ref="BD95:BE95"/>
    <mergeCell ref="BF95:BJ96"/>
    <mergeCell ref="BB96:BC96"/>
    <mergeCell ref="BD96:BE96"/>
    <mergeCell ref="B95:B96"/>
    <mergeCell ref="C95:D96"/>
    <mergeCell ref="I95:J96"/>
    <mergeCell ref="K95:N96"/>
    <mergeCell ref="O91:S92"/>
    <mergeCell ref="BB91:BC91"/>
    <mergeCell ref="O93:S94"/>
    <mergeCell ref="BB93:BC93"/>
    <mergeCell ref="BD93:BE93"/>
    <mergeCell ref="BF93:BJ94"/>
    <mergeCell ref="BB94:BC94"/>
    <mergeCell ref="BD94:BE94"/>
    <mergeCell ref="B91:B92"/>
    <mergeCell ref="C91:D92"/>
    <mergeCell ref="I91:J92"/>
    <mergeCell ref="K91:N92"/>
    <mergeCell ref="B93:B94"/>
    <mergeCell ref="C93:D94"/>
    <mergeCell ref="I93:J94"/>
    <mergeCell ref="K93:N94"/>
    <mergeCell ref="BD89:BE89"/>
    <mergeCell ref="BF89:BJ90"/>
    <mergeCell ref="BB90:BC90"/>
    <mergeCell ref="BD90:BE90"/>
    <mergeCell ref="BD91:BE91"/>
    <mergeCell ref="BF91:BJ92"/>
    <mergeCell ref="BB92:BC92"/>
    <mergeCell ref="BD92:BE92"/>
    <mergeCell ref="B89:B90"/>
    <mergeCell ref="C89:D90"/>
    <mergeCell ref="I89:J90"/>
    <mergeCell ref="K89:N90"/>
    <mergeCell ref="O87:S88"/>
    <mergeCell ref="BB87:BC87"/>
    <mergeCell ref="O89:S90"/>
    <mergeCell ref="BB89:BC89"/>
    <mergeCell ref="BD87:BE87"/>
    <mergeCell ref="BF87:BJ88"/>
    <mergeCell ref="BB88:BC88"/>
    <mergeCell ref="BD88:BE88"/>
    <mergeCell ref="B87:B88"/>
    <mergeCell ref="C87:D88"/>
    <mergeCell ref="I87:J88"/>
    <mergeCell ref="K87:N88"/>
    <mergeCell ref="O83:S84"/>
    <mergeCell ref="BB83:BC83"/>
    <mergeCell ref="O85:S86"/>
    <mergeCell ref="BB85:BC85"/>
    <mergeCell ref="BD85:BE85"/>
    <mergeCell ref="BF85:BJ86"/>
    <mergeCell ref="BB86:BC86"/>
    <mergeCell ref="BD86:BE86"/>
    <mergeCell ref="B83:B84"/>
    <mergeCell ref="C83:D84"/>
    <mergeCell ref="I83:J84"/>
    <mergeCell ref="K83:N84"/>
    <mergeCell ref="B85:B86"/>
    <mergeCell ref="C85:D86"/>
    <mergeCell ref="I85:J86"/>
    <mergeCell ref="K85:N86"/>
    <mergeCell ref="BD81:BE81"/>
    <mergeCell ref="BF81:BJ82"/>
    <mergeCell ref="BB82:BC82"/>
    <mergeCell ref="BD82:BE82"/>
    <mergeCell ref="BD83:BE83"/>
    <mergeCell ref="BF83:BJ84"/>
    <mergeCell ref="BB84:BC84"/>
    <mergeCell ref="BD84:BE84"/>
    <mergeCell ref="B81:B82"/>
    <mergeCell ref="C81:D82"/>
    <mergeCell ref="I81:J82"/>
    <mergeCell ref="K81:N82"/>
    <mergeCell ref="O79:S80"/>
    <mergeCell ref="BB79:BC79"/>
    <mergeCell ref="O81:S82"/>
    <mergeCell ref="BB81:BC81"/>
    <mergeCell ref="BD79:BE79"/>
    <mergeCell ref="BF79:BJ80"/>
    <mergeCell ref="BB80:BC80"/>
    <mergeCell ref="BD80:BE80"/>
    <mergeCell ref="B79:B80"/>
    <mergeCell ref="C79:D80"/>
    <mergeCell ref="I79:J80"/>
    <mergeCell ref="K79:N80"/>
    <mergeCell ref="O75:S76"/>
    <mergeCell ref="BB75:BC75"/>
    <mergeCell ref="O77:S78"/>
    <mergeCell ref="BB77:BC77"/>
    <mergeCell ref="BD77:BE77"/>
    <mergeCell ref="BF77:BJ78"/>
    <mergeCell ref="BB78:BC78"/>
    <mergeCell ref="BD78:BE78"/>
    <mergeCell ref="B75:B76"/>
    <mergeCell ref="C75:D76"/>
    <mergeCell ref="I75:J76"/>
    <mergeCell ref="K75:N76"/>
    <mergeCell ref="B77:B78"/>
    <mergeCell ref="C77:D78"/>
    <mergeCell ref="I77:J78"/>
    <mergeCell ref="K77:N78"/>
    <mergeCell ref="BD73:BE73"/>
    <mergeCell ref="BF73:BJ74"/>
    <mergeCell ref="BB74:BC74"/>
    <mergeCell ref="BD74:BE74"/>
    <mergeCell ref="BD75:BE75"/>
    <mergeCell ref="BF75:BJ76"/>
    <mergeCell ref="BB76:BC76"/>
    <mergeCell ref="BD76:BE76"/>
    <mergeCell ref="B73:B74"/>
    <mergeCell ref="C73:D74"/>
    <mergeCell ref="I73:J74"/>
    <mergeCell ref="K73:N74"/>
    <mergeCell ref="O71:S72"/>
    <mergeCell ref="BB71:BC71"/>
    <mergeCell ref="O73:S74"/>
    <mergeCell ref="BB73:BC73"/>
    <mergeCell ref="BD71:BE71"/>
    <mergeCell ref="BF71:BJ72"/>
    <mergeCell ref="BB72:BC72"/>
    <mergeCell ref="BD72:BE72"/>
    <mergeCell ref="B71:B72"/>
    <mergeCell ref="C71:D72"/>
    <mergeCell ref="I71:J72"/>
    <mergeCell ref="K71:N72"/>
    <mergeCell ref="O67:S68"/>
    <mergeCell ref="BB67:BC67"/>
    <mergeCell ref="O69:S70"/>
    <mergeCell ref="BB69:BC69"/>
    <mergeCell ref="BD69:BE69"/>
    <mergeCell ref="BF69:BJ70"/>
    <mergeCell ref="BB70:BC70"/>
    <mergeCell ref="BD70:BE70"/>
    <mergeCell ref="B67:B68"/>
    <mergeCell ref="C67:D68"/>
    <mergeCell ref="I67:J68"/>
    <mergeCell ref="K67:N68"/>
    <mergeCell ref="B69:B70"/>
    <mergeCell ref="C69:D70"/>
    <mergeCell ref="I69:J70"/>
    <mergeCell ref="K69:N70"/>
    <mergeCell ref="BD65:BE65"/>
    <mergeCell ref="BF65:BJ66"/>
    <mergeCell ref="BB66:BC66"/>
    <mergeCell ref="BD66:BE66"/>
    <mergeCell ref="BD67:BE67"/>
    <mergeCell ref="BF67:BJ68"/>
    <mergeCell ref="BB68:BC68"/>
    <mergeCell ref="BD68:BE68"/>
    <mergeCell ref="B65:B66"/>
    <mergeCell ref="C65:D66"/>
    <mergeCell ref="I65:J66"/>
    <mergeCell ref="K65:N66"/>
    <mergeCell ref="O63:S64"/>
    <mergeCell ref="BB63:BC63"/>
    <mergeCell ref="O65:S66"/>
    <mergeCell ref="BB65:BC65"/>
    <mergeCell ref="BD63:BE63"/>
    <mergeCell ref="BF63:BJ64"/>
    <mergeCell ref="BB64:BC64"/>
    <mergeCell ref="BD64:BE64"/>
    <mergeCell ref="B63:B64"/>
    <mergeCell ref="C63:D64"/>
    <mergeCell ref="I63:J64"/>
    <mergeCell ref="K63:N64"/>
    <mergeCell ref="O59:S60"/>
    <mergeCell ref="BB59:BC59"/>
    <mergeCell ref="O61:S62"/>
    <mergeCell ref="BB61:BC61"/>
    <mergeCell ref="BD61:BE61"/>
    <mergeCell ref="BF61:BJ62"/>
    <mergeCell ref="BB62:BC62"/>
    <mergeCell ref="BD62:BE62"/>
    <mergeCell ref="B59:B60"/>
    <mergeCell ref="C59:D60"/>
    <mergeCell ref="I59:J60"/>
    <mergeCell ref="K59:N60"/>
    <mergeCell ref="B61:B62"/>
    <mergeCell ref="C61:D62"/>
    <mergeCell ref="I61:J62"/>
    <mergeCell ref="K61:N62"/>
    <mergeCell ref="BD57:BE57"/>
    <mergeCell ref="BF57:BJ58"/>
    <mergeCell ref="BB58:BC58"/>
    <mergeCell ref="BD58:BE58"/>
    <mergeCell ref="BD59:BE59"/>
    <mergeCell ref="BF59:BJ60"/>
    <mergeCell ref="BB60:BC60"/>
    <mergeCell ref="BD60:BE60"/>
    <mergeCell ref="B57:B58"/>
    <mergeCell ref="C57:D58"/>
    <mergeCell ref="I57:J58"/>
    <mergeCell ref="K57:N58"/>
    <mergeCell ref="O55:S56"/>
    <mergeCell ref="BB55:BC55"/>
    <mergeCell ref="O57:S58"/>
    <mergeCell ref="BB57:BC57"/>
    <mergeCell ref="BD55:BE55"/>
    <mergeCell ref="BF55:BJ56"/>
    <mergeCell ref="BB56:BC56"/>
    <mergeCell ref="BD56:BE56"/>
    <mergeCell ref="B55:B56"/>
    <mergeCell ref="C55:D56"/>
    <mergeCell ref="I55:J56"/>
    <mergeCell ref="K55:N56"/>
    <mergeCell ref="O51:S52"/>
    <mergeCell ref="BB51:BC51"/>
    <mergeCell ref="O53:S54"/>
    <mergeCell ref="BB53:BC53"/>
    <mergeCell ref="BD53:BE53"/>
    <mergeCell ref="BF53:BJ54"/>
    <mergeCell ref="BB54:BC54"/>
    <mergeCell ref="BD54:BE54"/>
    <mergeCell ref="B51:B52"/>
    <mergeCell ref="C51:D52"/>
    <mergeCell ref="I51:J52"/>
    <mergeCell ref="K51:N52"/>
    <mergeCell ref="B53:B54"/>
    <mergeCell ref="C53:D54"/>
    <mergeCell ref="I53:J54"/>
    <mergeCell ref="K53:N54"/>
    <mergeCell ref="BD49:BE49"/>
    <mergeCell ref="BF49:BJ50"/>
    <mergeCell ref="BB50:BC50"/>
    <mergeCell ref="BD50:BE50"/>
    <mergeCell ref="BD51:BE51"/>
    <mergeCell ref="BF51:BJ52"/>
    <mergeCell ref="BB52:BC52"/>
    <mergeCell ref="BD52:BE52"/>
    <mergeCell ref="B49:B50"/>
    <mergeCell ref="C49:D50"/>
    <mergeCell ref="I49:J50"/>
    <mergeCell ref="K49:N50"/>
    <mergeCell ref="O47:S48"/>
    <mergeCell ref="BB47:BC47"/>
    <mergeCell ref="O49:S50"/>
    <mergeCell ref="BB49:BC49"/>
    <mergeCell ref="BD47:BE47"/>
    <mergeCell ref="BF47:BJ48"/>
    <mergeCell ref="BB48:BC48"/>
    <mergeCell ref="BD48:BE48"/>
    <mergeCell ref="B47:B48"/>
    <mergeCell ref="C47:D48"/>
    <mergeCell ref="I47:J48"/>
    <mergeCell ref="K47:N48"/>
    <mergeCell ref="O43:S44"/>
    <mergeCell ref="BB43:BC43"/>
    <mergeCell ref="O45:S46"/>
    <mergeCell ref="BB45:BC45"/>
    <mergeCell ref="BD45:BE45"/>
    <mergeCell ref="BF45:BJ46"/>
    <mergeCell ref="BB46:BC46"/>
    <mergeCell ref="BD46:BE46"/>
    <mergeCell ref="B43:B44"/>
    <mergeCell ref="C43:D44"/>
    <mergeCell ref="I43:J44"/>
    <mergeCell ref="K43:N44"/>
    <mergeCell ref="B45:B46"/>
    <mergeCell ref="C45:D46"/>
    <mergeCell ref="I45:J46"/>
    <mergeCell ref="K45:N46"/>
    <mergeCell ref="BD41:BE41"/>
    <mergeCell ref="BF41:BJ42"/>
    <mergeCell ref="BB42:BC42"/>
    <mergeCell ref="BD42:BE42"/>
    <mergeCell ref="BD43:BE43"/>
    <mergeCell ref="BF43:BJ44"/>
    <mergeCell ref="BB44:BC44"/>
    <mergeCell ref="BD44:BE44"/>
    <mergeCell ref="B41:B42"/>
    <mergeCell ref="C41:D42"/>
    <mergeCell ref="I41:J42"/>
    <mergeCell ref="K41:N42"/>
    <mergeCell ref="O39:S40"/>
    <mergeCell ref="BB39:BC39"/>
    <mergeCell ref="O41:S42"/>
    <mergeCell ref="BB41:BC41"/>
    <mergeCell ref="BD39:BE39"/>
    <mergeCell ref="BF39:BJ40"/>
    <mergeCell ref="BB40:BC40"/>
    <mergeCell ref="BD40:BE40"/>
    <mergeCell ref="B39:B40"/>
    <mergeCell ref="C39:D40"/>
    <mergeCell ref="I39:J40"/>
    <mergeCell ref="K39:N40"/>
    <mergeCell ref="O35:S36"/>
    <mergeCell ref="BB35:BC35"/>
    <mergeCell ref="O37:S38"/>
    <mergeCell ref="BB37:BC37"/>
    <mergeCell ref="BD37:BE37"/>
    <mergeCell ref="BF37:BJ38"/>
    <mergeCell ref="BB38:BC38"/>
    <mergeCell ref="BD38:BE38"/>
    <mergeCell ref="B35:B36"/>
    <mergeCell ref="C35:D36"/>
    <mergeCell ref="I35:J36"/>
    <mergeCell ref="K35:N36"/>
    <mergeCell ref="B37:B38"/>
    <mergeCell ref="C37:D38"/>
    <mergeCell ref="I37:J38"/>
    <mergeCell ref="K37:N38"/>
    <mergeCell ref="BD35:BE35"/>
    <mergeCell ref="BF35:BJ36"/>
    <mergeCell ref="BB36:BC36"/>
    <mergeCell ref="BD36:BE36"/>
    <mergeCell ref="B33:B34"/>
    <mergeCell ref="C33:D34"/>
    <mergeCell ref="I33:J34"/>
    <mergeCell ref="K33:N34"/>
    <mergeCell ref="O31:S32"/>
    <mergeCell ref="BB31:BC31"/>
    <mergeCell ref="O33:S34"/>
    <mergeCell ref="BB33:BC33"/>
    <mergeCell ref="BD31:BE31"/>
    <mergeCell ref="BF31:BJ32"/>
    <mergeCell ref="BB32:BC32"/>
    <mergeCell ref="BD32:BE32"/>
    <mergeCell ref="B31:B32"/>
    <mergeCell ref="C31:D32"/>
    <mergeCell ref="I31:J32"/>
    <mergeCell ref="K31:N32"/>
    <mergeCell ref="B23:B24"/>
    <mergeCell ref="C23:D24"/>
    <mergeCell ref="I23:J24"/>
    <mergeCell ref="K23:N24"/>
    <mergeCell ref="B27:B28"/>
    <mergeCell ref="C27:D28"/>
    <mergeCell ref="I27:J28"/>
    <mergeCell ref="K27:N28"/>
    <mergeCell ref="BD29:BE29"/>
    <mergeCell ref="BF29:BJ30"/>
    <mergeCell ref="BB30:BC30"/>
    <mergeCell ref="BD30:BE30"/>
    <mergeCell ref="B29:B30"/>
    <mergeCell ref="C29:D30"/>
    <mergeCell ref="BD33:BE33"/>
    <mergeCell ref="BF33:BJ34"/>
    <mergeCell ref="BB34:BC34"/>
    <mergeCell ref="BD34:BE34"/>
    <mergeCell ref="BB26:BC26"/>
    <mergeCell ref="BD26:BE26"/>
    <mergeCell ref="O19:S20"/>
    <mergeCell ref="O23:S24"/>
    <mergeCell ref="BB23:BC23"/>
    <mergeCell ref="BD23:BE23"/>
    <mergeCell ref="BF23:BJ24"/>
    <mergeCell ref="BB24:BC24"/>
    <mergeCell ref="BD24:BE24"/>
    <mergeCell ref="O29:S30"/>
    <mergeCell ref="BB29:BC29"/>
    <mergeCell ref="O27:S28"/>
    <mergeCell ref="BB27:BC27"/>
    <mergeCell ref="I25:J26"/>
    <mergeCell ref="K25:N26"/>
    <mergeCell ref="I29:J30"/>
    <mergeCell ref="K29:N30"/>
    <mergeCell ref="O12:S16"/>
    <mergeCell ref="W12:BA12"/>
    <mergeCell ref="B12:B16"/>
    <mergeCell ref="C12:D16"/>
    <mergeCell ref="I12:J16"/>
    <mergeCell ref="K12:N16"/>
    <mergeCell ref="I17:J18"/>
    <mergeCell ref="K17:N18"/>
    <mergeCell ref="B17:B18"/>
    <mergeCell ref="C17:D18"/>
    <mergeCell ref="BD21:BE21"/>
    <mergeCell ref="BF21:BJ22"/>
    <mergeCell ref="BD27:BE27"/>
    <mergeCell ref="BF27:BJ28"/>
    <mergeCell ref="BB28:BC28"/>
    <mergeCell ref="BD28:BE28"/>
    <mergeCell ref="B19:B20"/>
    <mergeCell ref="C19:D20"/>
    <mergeCell ref="I19:J20"/>
    <mergeCell ref="K19:N20"/>
    <mergeCell ref="BD22:BE22"/>
    <mergeCell ref="B21:B22"/>
    <mergeCell ref="C21:D22"/>
    <mergeCell ref="I21:J22"/>
    <mergeCell ref="K21:N22"/>
    <mergeCell ref="O21:S22"/>
    <mergeCell ref="B25:B26"/>
    <mergeCell ref="C25:D26"/>
    <mergeCell ref="O25:S26"/>
    <mergeCell ref="BB25:BC25"/>
    <mergeCell ref="BD25:BE25"/>
    <mergeCell ref="BF25:BJ26"/>
    <mergeCell ref="AT1:BI1"/>
    <mergeCell ref="AC2:AD2"/>
    <mergeCell ref="AF2:AG2"/>
    <mergeCell ref="AJ2:AK2"/>
    <mergeCell ref="AT2:BI2"/>
    <mergeCell ref="BE3:BH3"/>
    <mergeCell ref="BB22:BC22"/>
    <mergeCell ref="BB12:BC16"/>
    <mergeCell ref="BD12:BE16"/>
    <mergeCell ref="BF12:BJ16"/>
    <mergeCell ref="W13:AC13"/>
    <mergeCell ref="AD13:AJ13"/>
    <mergeCell ref="AK13:AQ13"/>
    <mergeCell ref="AR13:AX13"/>
    <mergeCell ref="AY13:BA13"/>
    <mergeCell ref="BB21:BC21"/>
    <mergeCell ref="O17:S18"/>
    <mergeCell ref="BB17:BC17"/>
    <mergeCell ref="BD17:BE17"/>
    <mergeCell ref="BF17:BJ18"/>
    <mergeCell ref="BB18:BC18"/>
    <mergeCell ref="BD18:BE18"/>
    <mergeCell ref="BB19:BC19"/>
    <mergeCell ref="BD19:BE19"/>
    <mergeCell ref="BE4:BH4"/>
    <mergeCell ref="BA6:BB6"/>
    <mergeCell ref="BE6:BF6"/>
    <mergeCell ref="BE8:BF8"/>
    <mergeCell ref="BE10:BF10"/>
    <mergeCell ref="BF19:BJ20"/>
    <mergeCell ref="BB20:BC20"/>
    <mergeCell ref="BD20:BE20"/>
  </mergeCells>
  <phoneticPr fontId="5"/>
  <conditionalFormatting sqref="K231:N231">
    <cfRule type="expression" dxfId="145" priority="103">
      <formula>INDIRECT(ADDRESS(ROW(),COLUMN()))=TRUNC(INDIRECT(ADDRESS(ROW(),COLUMN())))</formula>
    </cfRule>
  </conditionalFormatting>
  <conditionalFormatting sqref="M222:X226">
    <cfRule type="expression" dxfId="144" priority="104">
      <formula>INDIRECT(ADDRESS(ROW(),COLUMN()))=TRUNC(INDIRECT(ADDRESS(ROW(),COLUMN())))</formula>
    </cfRule>
  </conditionalFormatting>
  <conditionalFormatting sqref="W220:X220 Z220 W229:Z229">
    <cfRule type="expression" dxfId="143" priority="108">
      <formula>OR(#REF!=$B218,#REF!=$B218)</formula>
    </cfRule>
  </conditionalFormatting>
  <conditionalFormatting sqref="W230:Z230">
    <cfRule type="expression" dxfId="142" priority="107">
      <formula>OR(#REF!=$B217,#REF!=$B217)</formula>
    </cfRule>
  </conditionalFormatting>
  <conditionalFormatting sqref="W18:BE18">
    <cfRule type="expression" dxfId="141" priority="99">
      <formula>INDIRECT(ADDRESS(ROW(),COLUMN()))=TRUNC(INDIRECT(ADDRESS(ROW(),COLUMN())))</formula>
    </cfRule>
  </conditionalFormatting>
  <conditionalFormatting sqref="W20:BE20">
    <cfRule type="expression" dxfId="140" priority="100">
      <formula>INDIRECT(ADDRESS(ROW(),COLUMN()))=TRUNC(INDIRECT(ADDRESS(ROW(),COLUMN())))</formula>
    </cfRule>
  </conditionalFormatting>
  <conditionalFormatting sqref="W22:BE22">
    <cfRule type="expression" dxfId="139" priority="98">
      <formula>INDIRECT(ADDRESS(ROW(),COLUMN()))=TRUNC(INDIRECT(ADDRESS(ROW(),COLUMN())))</formula>
    </cfRule>
  </conditionalFormatting>
  <conditionalFormatting sqref="W24:BE24">
    <cfRule type="expression" dxfId="138" priority="97">
      <formula>INDIRECT(ADDRESS(ROW(),COLUMN()))=TRUNC(INDIRECT(ADDRESS(ROW(),COLUMN())))</formula>
    </cfRule>
  </conditionalFormatting>
  <conditionalFormatting sqref="W26:BE26">
    <cfRule type="expression" dxfId="137" priority="96">
      <formula>INDIRECT(ADDRESS(ROW(),COLUMN()))=TRUNC(INDIRECT(ADDRESS(ROW(),COLUMN())))</formula>
    </cfRule>
  </conditionalFormatting>
  <conditionalFormatting sqref="W28:BE28">
    <cfRule type="expression" dxfId="136" priority="95">
      <formula>INDIRECT(ADDRESS(ROW(),COLUMN()))=TRUNC(INDIRECT(ADDRESS(ROW(),COLUMN())))</formula>
    </cfRule>
  </conditionalFormatting>
  <conditionalFormatting sqref="W30:BE30">
    <cfRule type="expression" dxfId="135" priority="94">
      <formula>INDIRECT(ADDRESS(ROW(),COLUMN()))=TRUNC(INDIRECT(ADDRESS(ROW(),COLUMN())))</formula>
    </cfRule>
  </conditionalFormatting>
  <conditionalFormatting sqref="W32:BE32">
    <cfRule type="expression" dxfId="134" priority="93">
      <formula>INDIRECT(ADDRESS(ROW(),COLUMN()))=TRUNC(INDIRECT(ADDRESS(ROW(),COLUMN())))</formula>
    </cfRule>
  </conditionalFormatting>
  <conditionalFormatting sqref="W34:BE34">
    <cfRule type="expression" dxfId="133" priority="92">
      <formula>INDIRECT(ADDRESS(ROW(),COLUMN()))=TRUNC(INDIRECT(ADDRESS(ROW(),COLUMN())))</formula>
    </cfRule>
  </conditionalFormatting>
  <conditionalFormatting sqref="W36:BE36">
    <cfRule type="expression" dxfId="132" priority="91">
      <formula>INDIRECT(ADDRESS(ROW(),COLUMN()))=TRUNC(INDIRECT(ADDRESS(ROW(),COLUMN())))</formula>
    </cfRule>
  </conditionalFormatting>
  <conditionalFormatting sqref="W38:BE38">
    <cfRule type="expression" dxfId="131" priority="90">
      <formula>INDIRECT(ADDRESS(ROW(),COLUMN()))=TRUNC(INDIRECT(ADDRESS(ROW(),COLUMN())))</formula>
    </cfRule>
  </conditionalFormatting>
  <conditionalFormatting sqref="W40:BE40">
    <cfRule type="expression" dxfId="130" priority="89">
      <formula>INDIRECT(ADDRESS(ROW(),COLUMN()))=TRUNC(INDIRECT(ADDRESS(ROW(),COLUMN())))</formula>
    </cfRule>
  </conditionalFormatting>
  <conditionalFormatting sqref="W42:BE42">
    <cfRule type="expression" dxfId="129" priority="88">
      <formula>INDIRECT(ADDRESS(ROW(),COLUMN()))=TRUNC(INDIRECT(ADDRESS(ROW(),COLUMN())))</formula>
    </cfRule>
  </conditionalFormatting>
  <conditionalFormatting sqref="W44:BE44">
    <cfRule type="expression" dxfId="128" priority="87">
      <formula>INDIRECT(ADDRESS(ROW(),COLUMN()))=TRUNC(INDIRECT(ADDRESS(ROW(),COLUMN())))</formula>
    </cfRule>
  </conditionalFormatting>
  <conditionalFormatting sqref="W46:BE46">
    <cfRule type="expression" dxfId="127" priority="86">
      <formula>INDIRECT(ADDRESS(ROW(),COLUMN()))=TRUNC(INDIRECT(ADDRESS(ROW(),COLUMN())))</formula>
    </cfRule>
  </conditionalFormatting>
  <conditionalFormatting sqref="W48:BE48">
    <cfRule type="expression" dxfId="126" priority="85">
      <formula>INDIRECT(ADDRESS(ROW(),COLUMN()))=TRUNC(INDIRECT(ADDRESS(ROW(),COLUMN())))</formula>
    </cfRule>
  </conditionalFormatting>
  <conditionalFormatting sqref="W50:BE50">
    <cfRule type="expression" dxfId="125" priority="84">
      <formula>INDIRECT(ADDRESS(ROW(),COLUMN()))=TRUNC(INDIRECT(ADDRESS(ROW(),COLUMN())))</formula>
    </cfRule>
  </conditionalFormatting>
  <conditionalFormatting sqref="W52:BE52">
    <cfRule type="expression" dxfId="124" priority="83">
      <formula>INDIRECT(ADDRESS(ROW(),COLUMN()))=TRUNC(INDIRECT(ADDRESS(ROW(),COLUMN())))</formula>
    </cfRule>
  </conditionalFormatting>
  <conditionalFormatting sqref="W54:BE54">
    <cfRule type="expression" dxfId="123" priority="82">
      <formula>INDIRECT(ADDRESS(ROW(),COLUMN()))=TRUNC(INDIRECT(ADDRESS(ROW(),COLUMN())))</formula>
    </cfRule>
  </conditionalFormatting>
  <conditionalFormatting sqref="W56:BE56">
    <cfRule type="expression" dxfId="122" priority="81">
      <formula>INDIRECT(ADDRESS(ROW(),COLUMN()))=TRUNC(INDIRECT(ADDRESS(ROW(),COLUMN())))</formula>
    </cfRule>
  </conditionalFormatting>
  <conditionalFormatting sqref="W58:BE58">
    <cfRule type="expression" dxfId="121" priority="80">
      <formula>INDIRECT(ADDRESS(ROW(),COLUMN()))=TRUNC(INDIRECT(ADDRESS(ROW(),COLUMN())))</formula>
    </cfRule>
  </conditionalFormatting>
  <conditionalFormatting sqref="W60:BE60">
    <cfRule type="expression" dxfId="120" priority="79">
      <formula>INDIRECT(ADDRESS(ROW(),COLUMN()))=TRUNC(INDIRECT(ADDRESS(ROW(),COLUMN())))</formula>
    </cfRule>
  </conditionalFormatting>
  <conditionalFormatting sqref="W62:BE62">
    <cfRule type="expression" dxfId="119" priority="78">
      <formula>INDIRECT(ADDRESS(ROW(),COLUMN()))=TRUNC(INDIRECT(ADDRESS(ROW(),COLUMN())))</formula>
    </cfRule>
  </conditionalFormatting>
  <conditionalFormatting sqref="W64:BE64">
    <cfRule type="expression" dxfId="118" priority="77">
      <formula>INDIRECT(ADDRESS(ROW(),COLUMN()))=TRUNC(INDIRECT(ADDRESS(ROW(),COLUMN())))</formula>
    </cfRule>
  </conditionalFormatting>
  <conditionalFormatting sqref="W66:BE66">
    <cfRule type="expression" dxfId="117" priority="76">
      <formula>INDIRECT(ADDRESS(ROW(),COLUMN()))=TRUNC(INDIRECT(ADDRESS(ROW(),COLUMN())))</formula>
    </cfRule>
  </conditionalFormatting>
  <conditionalFormatting sqref="W68:BE68">
    <cfRule type="expression" dxfId="116" priority="75">
      <formula>INDIRECT(ADDRESS(ROW(),COLUMN()))=TRUNC(INDIRECT(ADDRESS(ROW(),COLUMN())))</formula>
    </cfRule>
  </conditionalFormatting>
  <conditionalFormatting sqref="W70:BE70">
    <cfRule type="expression" dxfId="115" priority="74">
      <formula>INDIRECT(ADDRESS(ROW(),COLUMN()))=TRUNC(INDIRECT(ADDRESS(ROW(),COLUMN())))</formula>
    </cfRule>
  </conditionalFormatting>
  <conditionalFormatting sqref="W72:BE72">
    <cfRule type="expression" dxfId="114" priority="73">
      <formula>INDIRECT(ADDRESS(ROW(),COLUMN()))=TRUNC(INDIRECT(ADDRESS(ROW(),COLUMN())))</formula>
    </cfRule>
  </conditionalFormatting>
  <conditionalFormatting sqref="W74:BE74">
    <cfRule type="expression" dxfId="113" priority="72">
      <formula>INDIRECT(ADDRESS(ROW(),COLUMN()))=TRUNC(INDIRECT(ADDRESS(ROW(),COLUMN())))</formula>
    </cfRule>
  </conditionalFormatting>
  <conditionalFormatting sqref="W76:BE76">
    <cfRule type="expression" dxfId="112" priority="71">
      <formula>INDIRECT(ADDRESS(ROW(),COLUMN()))=TRUNC(INDIRECT(ADDRESS(ROW(),COLUMN())))</formula>
    </cfRule>
  </conditionalFormatting>
  <conditionalFormatting sqref="W78:BE78">
    <cfRule type="expression" dxfId="111" priority="70">
      <formula>INDIRECT(ADDRESS(ROW(),COLUMN()))=TRUNC(INDIRECT(ADDRESS(ROW(),COLUMN())))</formula>
    </cfRule>
  </conditionalFormatting>
  <conditionalFormatting sqref="W80:BE80">
    <cfRule type="expression" dxfId="110" priority="69">
      <formula>INDIRECT(ADDRESS(ROW(),COLUMN()))=TRUNC(INDIRECT(ADDRESS(ROW(),COLUMN())))</formula>
    </cfRule>
  </conditionalFormatting>
  <conditionalFormatting sqref="W82:BE82">
    <cfRule type="expression" dxfId="109" priority="68">
      <formula>INDIRECT(ADDRESS(ROW(),COLUMN()))=TRUNC(INDIRECT(ADDRESS(ROW(),COLUMN())))</formula>
    </cfRule>
  </conditionalFormatting>
  <conditionalFormatting sqref="W84:BE84">
    <cfRule type="expression" dxfId="108" priority="67">
      <formula>INDIRECT(ADDRESS(ROW(),COLUMN()))=TRUNC(INDIRECT(ADDRESS(ROW(),COLUMN())))</formula>
    </cfRule>
  </conditionalFormatting>
  <conditionalFormatting sqref="W86:BE86">
    <cfRule type="expression" dxfId="107" priority="66">
      <formula>INDIRECT(ADDRESS(ROW(),COLUMN()))=TRUNC(INDIRECT(ADDRESS(ROW(),COLUMN())))</formula>
    </cfRule>
  </conditionalFormatting>
  <conditionalFormatting sqref="W88:BE88">
    <cfRule type="expression" dxfId="106" priority="65">
      <formula>INDIRECT(ADDRESS(ROW(),COLUMN()))=TRUNC(INDIRECT(ADDRESS(ROW(),COLUMN())))</formula>
    </cfRule>
  </conditionalFormatting>
  <conditionalFormatting sqref="W90:BE90">
    <cfRule type="expression" dxfId="105" priority="64">
      <formula>INDIRECT(ADDRESS(ROW(),COLUMN()))=TRUNC(INDIRECT(ADDRESS(ROW(),COLUMN())))</formula>
    </cfRule>
  </conditionalFormatting>
  <conditionalFormatting sqref="W92:BE92">
    <cfRule type="expression" dxfId="104" priority="63">
      <formula>INDIRECT(ADDRESS(ROW(),COLUMN()))=TRUNC(INDIRECT(ADDRESS(ROW(),COLUMN())))</formula>
    </cfRule>
  </conditionalFormatting>
  <conditionalFormatting sqref="W94:BE94">
    <cfRule type="expression" dxfId="103" priority="62">
      <formula>INDIRECT(ADDRESS(ROW(),COLUMN()))=TRUNC(INDIRECT(ADDRESS(ROW(),COLUMN())))</formula>
    </cfRule>
  </conditionalFormatting>
  <conditionalFormatting sqref="W96:BE96">
    <cfRule type="expression" dxfId="102" priority="61">
      <formula>INDIRECT(ADDRESS(ROW(),COLUMN()))=TRUNC(INDIRECT(ADDRESS(ROW(),COLUMN())))</formula>
    </cfRule>
  </conditionalFormatting>
  <conditionalFormatting sqref="W98:BE98">
    <cfRule type="expression" dxfId="101" priority="60">
      <formula>INDIRECT(ADDRESS(ROW(),COLUMN()))=TRUNC(INDIRECT(ADDRESS(ROW(),COLUMN())))</formula>
    </cfRule>
  </conditionalFormatting>
  <conditionalFormatting sqref="W100:BE100">
    <cfRule type="expression" dxfId="100" priority="59">
      <formula>INDIRECT(ADDRESS(ROW(),COLUMN()))=TRUNC(INDIRECT(ADDRESS(ROW(),COLUMN())))</formula>
    </cfRule>
  </conditionalFormatting>
  <conditionalFormatting sqref="W102:BE102">
    <cfRule type="expression" dxfId="99" priority="58">
      <formula>INDIRECT(ADDRESS(ROW(),COLUMN()))=TRUNC(INDIRECT(ADDRESS(ROW(),COLUMN())))</formula>
    </cfRule>
  </conditionalFormatting>
  <conditionalFormatting sqref="W104:BE104">
    <cfRule type="expression" dxfId="98" priority="57">
      <formula>INDIRECT(ADDRESS(ROW(),COLUMN()))=TRUNC(INDIRECT(ADDRESS(ROW(),COLUMN())))</formula>
    </cfRule>
  </conditionalFormatting>
  <conditionalFormatting sqref="W106:BE106">
    <cfRule type="expression" dxfId="97" priority="56">
      <formula>INDIRECT(ADDRESS(ROW(),COLUMN()))=TRUNC(INDIRECT(ADDRESS(ROW(),COLUMN())))</formula>
    </cfRule>
  </conditionalFormatting>
  <conditionalFormatting sqref="W108:BE108">
    <cfRule type="expression" dxfId="96" priority="55">
      <formula>INDIRECT(ADDRESS(ROW(),COLUMN()))=TRUNC(INDIRECT(ADDRESS(ROW(),COLUMN())))</formula>
    </cfRule>
  </conditionalFormatting>
  <conditionalFormatting sqref="W110:BE110">
    <cfRule type="expression" dxfId="95" priority="54">
      <formula>INDIRECT(ADDRESS(ROW(),COLUMN()))=TRUNC(INDIRECT(ADDRESS(ROW(),COLUMN())))</formula>
    </cfRule>
  </conditionalFormatting>
  <conditionalFormatting sqref="W112:BE112">
    <cfRule type="expression" dxfId="94" priority="53">
      <formula>INDIRECT(ADDRESS(ROW(),COLUMN()))=TRUNC(INDIRECT(ADDRESS(ROW(),COLUMN())))</formula>
    </cfRule>
  </conditionalFormatting>
  <conditionalFormatting sqref="W114:BE114">
    <cfRule type="expression" dxfId="93" priority="52">
      <formula>INDIRECT(ADDRESS(ROW(),COLUMN()))=TRUNC(INDIRECT(ADDRESS(ROW(),COLUMN())))</formula>
    </cfRule>
  </conditionalFormatting>
  <conditionalFormatting sqref="W116:BE116">
    <cfRule type="expression" dxfId="92" priority="51">
      <formula>INDIRECT(ADDRESS(ROW(),COLUMN()))=TRUNC(INDIRECT(ADDRESS(ROW(),COLUMN())))</formula>
    </cfRule>
  </conditionalFormatting>
  <conditionalFormatting sqref="W118:BE118">
    <cfRule type="expression" dxfId="91" priority="50">
      <formula>INDIRECT(ADDRESS(ROW(),COLUMN()))=TRUNC(INDIRECT(ADDRESS(ROW(),COLUMN())))</formula>
    </cfRule>
  </conditionalFormatting>
  <conditionalFormatting sqref="W120:BE120">
    <cfRule type="expression" dxfId="90" priority="49">
      <formula>INDIRECT(ADDRESS(ROW(),COLUMN()))=TRUNC(INDIRECT(ADDRESS(ROW(),COLUMN())))</formula>
    </cfRule>
  </conditionalFormatting>
  <conditionalFormatting sqref="W122:BE122">
    <cfRule type="expression" dxfId="89" priority="48">
      <formula>INDIRECT(ADDRESS(ROW(),COLUMN()))=TRUNC(INDIRECT(ADDRESS(ROW(),COLUMN())))</formula>
    </cfRule>
  </conditionalFormatting>
  <conditionalFormatting sqref="W124:BE124">
    <cfRule type="expression" dxfId="88" priority="47">
      <formula>INDIRECT(ADDRESS(ROW(),COLUMN()))=TRUNC(INDIRECT(ADDRESS(ROW(),COLUMN())))</formula>
    </cfRule>
  </conditionalFormatting>
  <conditionalFormatting sqref="W126:BE126">
    <cfRule type="expression" dxfId="87" priority="46">
      <formula>INDIRECT(ADDRESS(ROW(),COLUMN()))=TRUNC(INDIRECT(ADDRESS(ROW(),COLUMN())))</formula>
    </cfRule>
  </conditionalFormatting>
  <conditionalFormatting sqref="W128:BE128">
    <cfRule type="expression" dxfId="86" priority="45">
      <formula>INDIRECT(ADDRESS(ROW(),COLUMN()))=TRUNC(INDIRECT(ADDRESS(ROW(),COLUMN())))</formula>
    </cfRule>
  </conditionalFormatting>
  <conditionalFormatting sqref="W130:BE130">
    <cfRule type="expression" dxfId="85" priority="44">
      <formula>INDIRECT(ADDRESS(ROW(),COLUMN()))=TRUNC(INDIRECT(ADDRESS(ROW(),COLUMN())))</formula>
    </cfRule>
  </conditionalFormatting>
  <conditionalFormatting sqref="W132:BE132">
    <cfRule type="expression" dxfId="84" priority="43">
      <formula>INDIRECT(ADDRESS(ROW(),COLUMN()))=TRUNC(INDIRECT(ADDRESS(ROW(),COLUMN())))</formula>
    </cfRule>
  </conditionalFormatting>
  <conditionalFormatting sqref="W134:BE134">
    <cfRule type="expression" dxfId="83" priority="42">
      <formula>INDIRECT(ADDRESS(ROW(),COLUMN()))=TRUNC(INDIRECT(ADDRESS(ROW(),COLUMN())))</formula>
    </cfRule>
  </conditionalFormatting>
  <conditionalFormatting sqref="W136:BE136">
    <cfRule type="expression" dxfId="82" priority="41">
      <formula>INDIRECT(ADDRESS(ROW(),COLUMN()))=TRUNC(INDIRECT(ADDRESS(ROW(),COLUMN())))</formula>
    </cfRule>
  </conditionalFormatting>
  <conditionalFormatting sqref="W138:BE138">
    <cfRule type="expression" dxfId="81" priority="40">
      <formula>INDIRECT(ADDRESS(ROW(),COLUMN()))=TRUNC(INDIRECT(ADDRESS(ROW(),COLUMN())))</formula>
    </cfRule>
  </conditionalFormatting>
  <conditionalFormatting sqref="W140:BE140">
    <cfRule type="expression" dxfId="80" priority="39">
      <formula>INDIRECT(ADDRESS(ROW(),COLUMN()))=TRUNC(INDIRECT(ADDRESS(ROW(),COLUMN())))</formula>
    </cfRule>
  </conditionalFormatting>
  <conditionalFormatting sqref="W142:BE142">
    <cfRule type="expression" dxfId="79" priority="38">
      <formula>INDIRECT(ADDRESS(ROW(),COLUMN()))=TRUNC(INDIRECT(ADDRESS(ROW(),COLUMN())))</formula>
    </cfRule>
  </conditionalFormatting>
  <conditionalFormatting sqref="W144:BE144">
    <cfRule type="expression" dxfId="78" priority="37">
      <formula>INDIRECT(ADDRESS(ROW(),COLUMN()))=TRUNC(INDIRECT(ADDRESS(ROW(),COLUMN())))</formula>
    </cfRule>
  </conditionalFormatting>
  <conditionalFormatting sqref="W146:BE146">
    <cfRule type="expression" dxfId="77" priority="36">
      <formula>INDIRECT(ADDRESS(ROW(),COLUMN()))=TRUNC(INDIRECT(ADDRESS(ROW(),COLUMN())))</formula>
    </cfRule>
  </conditionalFormatting>
  <conditionalFormatting sqref="W148:BE148">
    <cfRule type="expression" dxfId="76" priority="35">
      <formula>INDIRECT(ADDRESS(ROW(),COLUMN()))=TRUNC(INDIRECT(ADDRESS(ROW(),COLUMN())))</formula>
    </cfRule>
  </conditionalFormatting>
  <conditionalFormatting sqref="W150:BE150">
    <cfRule type="expression" dxfId="75" priority="34">
      <formula>INDIRECT(ADDRESS(ROW(),COLUMN()))=TRUNC(INDIRECT(ADDRESS(ROW(),COLUMN())))</formula>
    </cfRule>
  </conditionalFormatting>
  <conditionalFormatting sqref="W152:BE152">
    <cfRule type="expression" dxfId="74" priority="33">
      <formula>INDIRECT(ADDRESS(ROW(),COLUMN()))=TRUNC(INDIRECT(ADDRESS(ROW(),COLUMN())))</formula>
    </cfRule>
  </conditionalFormatting>
  <conditionalFormatting sqref="W154:BE154">
    <cfRule type="expression" dxfId="73" priority="32">
      <formula>INDIRECT(ADDRESS(ROW(),COLUMN()))=TRUNC(INDIRECT(ADDRESS(ROW(),COLUMN())))</formula>
    </cfRule>
  </conditionalFormatting>
  <conditionalFormatting sqref="W156:BE156">
    <cfRule type="expression" dxfId="72" priority="31">
      <formula>INDIRECT(ADDRESS(ROW(),COLUMN()))=TRUNC(INDIRECT(ADDRESS(ROW(),COLUMN())))</formula>
    </cfRule>
  </conditionalFormatting>
  <conditionalFormatting sqref="W158:BE158">
    <cfRule type="expression" dxfId="71" priority="30">
      <formula>INDIRECT(ADDRESS(ROW(),COLUMN()))=TRUNC(INDIRECT(ADDRESS(ROW(),COLUMN())))</formula>
    </cfRule>
  </conditionalFormatting>
  <conditionalFormatting sqref="W160:BE160">
    <cfRule type="expression" dxfId="70" priority="29">
      <formula>INDIRECT(ADDRESS(ROW(),COLUMN()))=TRUNC(INDIRECT(ADDRESS(ROW(),COLUMN())))</formula>
    </cfRule>
  </conditionalFormatting>
  <conditionalFormatting sqref="W162:BE162">
    <cfRule type="expression" dxfId="69" priority="28">
      <formula>INDIRECT(ADDRESS(ROW(),COLUMN()))=TRUNC(INDIRECT(ADDRESS(ROW(),COLUMN())))</formula>
    </cfRule>
  </conditionalFormatting>
  <conditionalFormatting sqref="W164:BE164">
    <cfRule type="expression" dxfId="68" priority="27">
      <formula>INDIRECT(ADDRESS(ROW(),COLUMN()))=TRUNC(INDIRECT(ADDRESS(ROW(),COLUMN())))</formula>
    </cfRule>
  </conditionalFormatting>
  <conditionalFormatting sqref="W166:BE166">
    <cfRule type="expression" dxfId="67" priority="26">
      <formula>INDIRECT(ADDRESS(ROW(),COLUMN()))=TRUNC(INDIRECT(ADDRESS(ROW(),COLUMN())))</formula>
    </cfRule>
  </conditionalFormatting>
  <conditionalFormatting sqref="W168:BE168">
    <cfRule type="expression" dxfId="66" priority="25">
      <formula>INDIRECT(ADDRESS(ROW(),COLUMN()))=TRUNC(INDIRECT(ADDRESS(ROW(),COLUMN())))</formula>
    </cfRule>
  </conditionalFormatting>
  <conditionalFormatting sqref="W170:BE170">
    <cfRule type="expression" dxfId="65" priority="24">
      <formula>INDIRECT(ADDRESS(ROW(),COLUMN()))=TRUNC(INDIRECT(ADDRESS(ROW(),COLUMN())))</formula>
    </cfRule>
  </conditionalFormatting>
  <conditionalFormatting sqref="W172:BE172">
    <cfRule type="expression" dxfId="64" priority="23">
      <formula>INDIRECT(ADDRESS(ROW(),COLUMN()))=TRUNC(INDIRECT(ADDRESS(ROW(),COLUMN())))</formula>
    </cfRule>
  </conditionalFormatting>
  <conditionalFormatting sqref="W174:BE174">
    <cfRule type="expression" dxfId="63" priority="22">
      <formula>INDIRECT(ADDRESS(ROW(),COLUMN()))=TRUNC(INDIRECT(ADDRESS(ROW(),COLUMN())))</formula>
    </cfRule>
  </conditionalFormatting>
  <conditionalFormatting sqref="W176:BE176">
    <cfRule type="expression" dxfId="62" priority="21">
      <formula>INDIRECT(ADDRESS(ROW(),COLUMN()))=TRUNC(INDIRECT(ADDRESS(ROW(),COLUMN())))</formula>
    </cfRule>
  </conditionalFormatting>
  <conditionalFormatting sqref="W178:BE178">
    <cfRule type="expression" dxfId="61" priority="20">
      <formula>INDIRECT(ADDRESS(ROW(),COLUMN()))=TRUNC(INDIRECT(ADDRESS(ROW(),COLUMN())))</formula>
    </cfRule>
  </conditionalFormatting>
  <conditionalFormatting sqref="W180:BE180">
    <cfRule type="expression" dxfId="60" priority="19">
      <formula>INDIRECT(ADDRESS(ROW(),COLUMN()))=TRUNC(INDIRECT(ADDRESS(ROW(),COLUMN())))</formula>
    </cfRule>
  </conditionalFormatting>
  <conditionalFormatting sqref="W182:BE182">
    <cfRule type="expression" dxfId="59" priority="18">
      <formula>INDIRECT(ADDRESS(ROW(),COLUMN()))=TRUNC(INDIRECT(ADDRESS(ROW(),COLUMN())))</formula>
    </cfRule>
  </conditionalFormatting>
  <conditionalFormatting sqref="W184:BE184">
    <cfRule type="expression" dxfId="58" priority="17">
      <formula>INDIRECT(ADDRESS(ROW(),COLUMN()))=TRUNC(INDIRECT(ADDRESS(ROW(),COLUMN())))</formula>
    </cfRule>
  </conditionalFormatting>
  <conditionalFormatting sqref="W186:BE186">
    <cfRule type="expression" dxfId="57" priority="16">
      <formula>INDIRECT(ADDRESS(ROW(),COLUMN()))=TRUNC(INDIRECT(ADDRESS(ROW(),COLUMN())))</formula>
    </cfRule>
  </conditionalFormatting>
  <conditionalFormatting sqref="W188:BE188">
    <cfRule type="expression" dxfId="56" priority="15">
      <formula>INDIRECT(ADDRESS(ROW(),COLUMN()))=TRUNC(INDIRECT(ADDRESS(ROW(),COLUMN())))</formula>
    </cfRule>
  </conditionalFormatting>
  <conditionalFormatting sqref="W190:BE190">
    <cfRule type="expression" dxfId="55" priority="14">
      <formula>INDIRECT(ADDRESS(ROW(),COLUMN()))=TRUNC(INDIRECT(ADDRESS(ROW(),COLUMN())))</formula>
    </cfRule>
  </conditionalFormatting>
  <conditionalFormatting sqref="W192:BE192">
    <cfRule type="expression" dxfId="54" priority="13">
      <formula>INDIRECT(ADDRESS(ROW(),COLUMN()))=TRUNC(INDIRECT(ADDRESS(ROW(),COLUMN())))</formula>
    </cfRule>
  </conditionalFormatting>
  <conditionalFormatting sqref="W194:BE194">
    <cfRule type="expression" dxfId="53" priority="12">
      <formula>INDIRECT(ADDRESS(ROW(),COLUMN()))=TRUNC(INDIRECT(ADDRESS(ROW(),COLUMN())))</formula>
    </cfRule>
  </conditionalFormatting>
  <conditionalFormatting sqref="W196:BE196">
    <cfRule type="expression" dxfId="52" priority="11">
      <formula>INDIRECT(ADDRESS(ROW(),COLUMN()))=TRUNC(INDIRECT(ADDRESS(ROW(),COLUMN())))</formula>
    </cfRule>
  </conditionalFormatting>
  <conditionalFormatting sqref="W198:BE198">
    <cfRule type="expression" dxfId="51" priority="10">
      <formula>INDIRECT(ADDRESS(ROW(),COLUMN()))=TRUNC(INDIRECT(ADDRESS(ROW(),COLUMN())))</formula>
    </cfRule>
  </conditionalFormatting>
  <conditionalFormatting sqref="W200:BE200">
    <cfRule type="expression" dxfId="50" priority="9">
      <formula>INDIRECT(ADDRESS(ROW(),COLUMN()))=TRUNC(INDIRECT(ADDRESS(ROW(),COLUMN())))</formula>
    </cfRule>
  </conditionalFormatting>
  <conditionalFormatting sqref="W202:BE202">
    <cfRule type="expression" dxfId="49" priority="8">
      <formula>INDIRECT(ADDRESS(ROW(),COLUMN()))=TRUNC(INDIRECT(ADDRESS(ROW(),COLUMN())))</formula>
    </cfRule>
  </conditionalFormatting>
  <conditionalFormatting sqref="W204:BE204">
    <cfRule type="expression" dxfId="48" priority="7">
      <formula>INDIRECT(ADDRESS(ROW(),COLUMN()))=TRUNC(INDIRECT(ADDRESS(ROW(),COLUMN())))</formula>
    </cfRule>
  </conditionalFormatting>
  <conditionalFormatting sqref="W206:BE206">
    <cfRule type="expression" dxfId="47" priority="6">
      <formula>INDIRECT(ADDRESS(ROW(),COLUMN()))=TRUNC(INDIRECT(ADDRESS(ROW(),COLUMN())))</formula>
    </cfRule>
  </conditionalFormatting>
  <conditionalFormatting sqref="W208:BE208">
    <cfRule type="expression" dxfId="46" priority="5">
      <formula>INDIRECT(ADDRESS(ROW(),COLUMN()))=TRUNC(INDIRECT(ADDRESS(ROW(),COLUMN())))</formula>
    </cfRule>
  </conditionalFormatting>
  <conditionalFormatting sqref="W210:BE210">
    <cfRule type="expression" dxfId="45" priority="4">
      <formula>INDIRECT(ADDRESS(ROW(),COLUMN()))=TRUNC(INDIRECT(ADDRESS(ROW(),COLUMN())))</formula>
    </cfRule>
  </conditionalFormatting>
  <conditionalFormatting sqref="W212:BE212">
    <cfRule type="expression" dxfId="44" priority="3">
      <formula>INDIRECT(ADDRESS(ROW(),COLUMN()))=TRUNC(INDIRECT(ADDRESS(ROW(),COLUMN())))</formula>
    </cfRule>
  </conditionalFormatting>
  <conditionalFormatting sqref="W214:BE214">
    <cfRule type="expression" dxfId="43" priority="2">
      <formula>INDIRECT(ADDRESS(ROW(),COLUMN()))=TRUNC(INDIRECT(ADDRESS(ROW(),COLUMN())))</formula>
    </cfRule>
  </conditionalFormatting>
  <conditionalFormatting sqref="W216:BE216">
    <cfRule type="expression" dxfId="42" priority="1">
      <formula>INDIRECT(ADDRESS(ROW(),COLUMN()))=TRUNC(INDIRECT(ADDRESS(ROW(),COLUMN())))</formula>
    </cfRule>
  </conditionalFormatting>
  <conditionalFormatting sqref="AA231:AD231">
    <cfRule type="expression" dxfId="41" priority="102">
      <formula>INDIRECT(ADDRESS(ROW(),COLUMN()))=TRUNC(INDIRECT(ADDRESS(ROW(),COLUMN())))</formula>
    </cfRule>
  </conditionalFormatting>
  <conditionalFormatting sqref="AC222:AN226">
    <cfRule type="expression" dxfId="40" priority="101">
      <formula>INDIRECT(ADDRESS(ROW(),COLUMN()))=TRUNC(INDIRECT(ADDRESS(ROW(),COLUMN())))</formula>
    </cfRule>
  </conditionalFormatting>
  <conditionalFormatting sqref="AM220:BA220 AM229:BA229">
    <cfRule type="expression" dxfId="39" priority="106">
      <formula>OR(#REF!=$B218,#REF!=$B218)</formula>
    </cfRule>
  </conditionalFormatting>
  <conditionalFormatting sqref="AM230:BA230">
    <cfRule type="expression" dxfId="38" priority="105">
      <formula>OR(#REF!=$B217,#REF!=$B217)</formula>
    </cfRule>
  </conditionalFormatting>
  <dataValidations count="10">
    <dataValidation type="list" allowBlank="1" showInputMessage="1" sqref="I17:J216" xr:uid="{00000000-0002-0000-0300-000009000000}">
      <formula1>"A, B, C, D"</formula1>
    </dataValidation>
    <dataValidation type="list" allowBlank="1" showInputMessage="1" sqref="W17:BA17 W19:BA19 W21:BA21 W23:BA23 W25:BA25 W27:BA27 W29:BA29 W31:BA31 W33:BA33 W35:BA35 W37:BA37 W39:BA39 W41:BA41 W43:BA43 W45:BA45 W47:BA47 W49:BA49 W51:BA51 W53:BA53 W55:BA55 W57:BA57 W59:BA59 W61:BA61 W63:BA63 W65:BA65 W67:BA67 W69:BA69 W71:BA71 W73:BA73 W75:BA75 W77:BA77 W79:BA79 W81:BA81 W83:BA83 W85:BA85 W87:BA87 W89:BA89 W91:BA91 W93:BA93 W95:BA95 W97:BA97 W99:BA99 W101:BA101 W103:BA103 W105:BA105 W107:BA107 W109:BA109 W111:BA111 W113:BA113 W115:BA115 W117:BA117 W119:BA119 W121:BA121 W123:BA123 W125:BA125 W127:BA127 W129:BA129 W131:BA131 W133:BA133 W135:BA135 W137:BA137 W139:BA139 W141:BA141 W143:BA143 W145:BA145 W147:BA147 W149:BA149 W151:BA151 W153:BA153 W155:BA155 W157:BA157 W159:BA159 W161:BA161 W163:BA163 W165:BA165 W167:BA167 W169:BA169 W171:BA171 W173:BA173 W175:BA175 W177:BA177 W179:BA179 W181:BA181 W183:BA183 W185:BA185 W187:BA187 W189:BA189 W191:BA191 W193:BA193 W195:BA195 W197:BA197 W199:BA199 W201:BA201 W203:BA203 W205:BA205 W207:BA207 W209:BA209 W211:BA211 W213:BA213 W215:BA215" xr:uid="{00000000-0002-0000-0300-000008000000}">
      <formula1>シフト記号表</formula1>
    </dataValidation>
    <dataValidation type="list" errorStyle="warning" allowBlank="1" showInputMessage="1" error="リストにない場合のみ、入力してください。" sqref="K17:N216" xr:uid="{00000000-0002-0000-0300-000007000000}">
      <formula1>INDIRECT(C17)</formula1>
    </dataValidation>
    <dataValidation type="list" allowBlank="1" showInputMessage="1" sqref="C17:D216" xr:uid="{00000000-0002-0000-0300-000006000000}">
      <formula1>職種</formula1>
    </dataValidation>
    <dataValidation type="list" allowBlank="1" showInputMessage="1" showErrorMessage="1" sqref="BE4:BH4" xr:uid="{00000000-0002-0000-0300-000005000000}">
      <formula1>"予定,実績,予定・実績"</formula1>
    </dataValidation>
    <dataValidation type="decimal" allowBlank="1" showInputMessage="1" showErrorMessage="1" error="入力可能範囲　32～40" sqref="BA6:BB6" xr:uid="{00000000-0002-0000-0300-000004000000}">
      <formula1>32</formula1>
      <formula2>40</formula2>
    </dataValidation>
    <dataValidation type="list" allowBlank="1" showInputMessage="1" showErrorMessage="1" sqref="AF3:AF4" xr:uid="{00000000-0002-0000-0300-000003000000}">
      <formula1>#REF!</formula1>
    </dataValidation>
    <dataValidation type="list" allowBlank="1" showInputMessage="1" showErrorMessage="1" sqref="BE3:BH3" xr:uid="{00000000-0002-0000-0300-000002000000}">
      <formula1>"４週,暦月"</formula1>
    </dataValidation>
    <dataValidation type="list" allowBlank="1" showInputMessage="1" showErrorMessage="1" sqref="R228:S228" xr:uid="{00000000-0002-0000-0300-000001000000}">
      <formula1>"週,暦月"</formula1>
    </dataValidation>
    <dataValidation allowBlank="1" showInputMessage="1" showErrorMessage="1" error="入力可能範囲　32～40" sqref="BE10" xr:uid="{00000000-0002-0000-0300-000000000000}"/>
  </dataValidations>
  <printOptions horizontalCentered="1"/>
  <pageMargins left="0.15748031496062992" right="0.15748031496062992" top="0.59055118110236227" bottom="0.35433070866141736" header="0.15748031496062992" footer="0.15748031496062992"/>
  <pageSetup paperSize="9" scale="41" fitToHeight="0" orientation="landscape" r:id="rId1"/>
  <headerFooter>
    <oddFooter>&amp;R&amp;16&amp;P/&amp;N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2D7BF-2C5D-4D3A-8BB0-4BFB126C3DC8}">
  <sheetPr>
    <pageSetUpPr fitToPage="1"/>
  </sheetPr>
  <dimension ref="B1:BS150"/>
  <sheetViews>
    <sheetView showGridLines="0" view="pageBreakPreview" zoomScaleNormal="55" zoomScaleSheetLayoutView="100" workbookViewId="0">
      <selection activeCell="AN8" sqref="AN8"/>
    </sheetView>
  </sheetViews>
  <sheetFormatPr defaultColWidth="5.140625" defaultRowHeight="14.25"/>
  <cols>
    <col min="1" max="1" width="1" style="579" customWidth="1"/>
    <col min="2" max="6" width="6.5703125" style="579" customWidth="1"/>
    <col min="7" max="8" width="9.28515625" style="579" customWidth="1"/>
    <col min="9" max="12" width="3.7109375" style="579" hidden="1" customWidth="1"/>
    <col min="13" max="14" width="3.7109375" style="579" customWidth="1"/>
    <col min="15" max="66" width="6.5703125" style="579" customWidth="1"/>
    <col min="67" max="67" width="1.28515625" style="579" customWidth="1"/>
    <col min="68" max="16384" width="5.140625" style="579"/>
  </cols>
  <sheetData>
    <row r="1" spans="2:71" s="668" customFormat="1" ht="20.25" customHeight="1">
      <c r="G1" s="677" t="s">
        <v>1315</v>
      </c>
      <c r="H1" s="677"/>
      <c r="I1" s="677"/>
      <c r="J1" s="677"/>
      <c r="K1" s="677"/>
      <c r="L1" s="677"/>
      <c r="M1" s="677"/>
      <c r="N1" s="677"/>
      <c r="Q1" s="679" t="s">
        <v>1314</v>
      </c>
      <c r="T1" s="677"/>
      <c r="U1" s="677"/>
      <c r="V1" s="677"/>
      <c r="W1" s="677"/>
      <c r="X1" s="677"/>
      <c r="Y1" s="677"/>
      <c r="Z1" s="677"/>
      <c r="AA1" s="677"/>
      <c r="AW1" s="667" t="s">
        <v>1313</v>
      </c>
      <c r="AX1" s="1703" t="s">
        <v>1370</v>
      </c>
      <c r="AY1" s="1704"/>
      <c r="AZ1" s="1704"/>
      <c r="BA1" s="1704"/>
      <c r="BB1" s="1704"/>
      <c r="BC1" s="1704"/>
      <c r="BD1" s="1704"/>
      <c r="BE1" s="1704"/>
      <c r="BF1" s="1704"/>
      <c r="BG1" s="1704"/>
      <c r="BH1" s="1704"/>
      <c r="BI1" s="1704"/>
      <c r="BJ1" s="1704"/>
      <c r="BK1" s="1704"/>
      <c r="BL1" s="1704"/>
      <c r="BM1" s="1704"/>
      <c r="BN1" s="667" t="s">
        <v>1199</v>
      </c>
    </row>
    <row r="2" spans="2:71" s="666" customFormat="1" ht="20.25" customHeight="1">
      <c r="N2" s="679"/>
      <c r="Q2" s="679"/>
      <c r="R2" s="679"/>
      <c r="T2" s="667"/>
      <c r="U2" s="667"/>
      <c r="V2" s="667"/>
      <c r="W2" s="667"/>
      <c r="X2" s="667"/>
      <c r="Y2" s="667"/>
      <c r="Z2" s="667"/>
      <c r="AA2" s="667"/>
      <c r="AF2" s="667" t="s">
        <v>1311</v>
      </c>
      <c r="AG2" s="1705">
        <v>8</v>
      </c>
      <c r="AH2" s="1705"/>
      <c r="AI2" s="667" t="s">
        <v>1310</v>
      </c>
      <c r="AJ2" s="1706">
        <f>IF(AG2=0,"",YEAR(DATE(2018+AG2,1,1)))</f>
        <v>2026</v>
      </c>
      <c r="AK2" s="1706"/>
      <c r="AL2" s="666" t="s">
        <v>1309</v>
      </c>
      <c r="AM2" s="666" t="s">
        <v>1308</v>
      </c>
      <c r="AN2" s="1705">
        <v>6</v>
      </c>
      <c r="AO2" s="1705"/>
      <c r="AP2" s="666" t="s">
        <v>1307</v>
      </c>
      <c r="AW2" s="667" t="s">
        <v>1306</v>
      </c>
      <c r="AX2" s="1705" t="s">
        <v>1305</v>
      </c>
      <c r="AY2" s="1705"/>
      <c r="AZ2" s="1705"/>
      <c r="BA2" s="1705"/>
      <c r="BB2" s="1705"/>
      <c r="BC2" s="1705"/>
      <c r="BD2" s="1705"/>
      <c r="BE2" s="1705"/>
      <c r="BF2" s="1705"/>
      <c r="BG2" s="1705"/>
      <c r="BH2" s="1705"/>
      <c r="BI2" s="1705"/>
      <c r="BJ2" s="1705"/>
      <c r="BK2" s="1705"/>
      <c r="BL2" s="1705"/>
      <c r="BM2" s="1705"/>
      <c r="BN2" s="667" t="s">
        <v>1199</v>
      </c>
      <c r="BO2" s="667"/>
      <c r="BP2" s="667"/>
      <c r="BQ2" s="667"/>
    </row>
    <row r="3" spans="2:71" s="666" customFormat="1" ht="20.25" customHeight="1">
      <c r="N3" s="679"/>
      <c r="Q3" s="679"/>
      <c r="S3" s="667"/>
      <c r="T3" s="667"/>
      <c r="U3" s="667"/>
      <c r="V3" s="667"/>
      <c r="W3" s="667"/>
      <c r="X3" s="667"/>
      <c r="Y3" s="667"/>
      <c r="AG3" s="681"/>
      <c r="AH3" s="681"/>
      <c r="AI3" s="681"/>
      <c r="AJ3" s="682"/>
      <c r="AK3" s="681"/>
      <c r="BH3" s="680" t="s">
        <v>1304</v>
      </c>
      <c r="BI3" s="1707" t="s">
        <v>1303</v>
      </c>
      <c r="BJ3" s="1708"/>
      <c r="BK3" s="1708"/>
      <c r="BL3" s="1709"/>
      <c r="BM3" s="667"/>
    </row>
    <row r="4" spans="2:71" s="666" customFormat="1" ht="20.25" customHeight="1">
      <c r="N4" s="679"/>
      <c r="Q4" s="679"/>
      <c r="S4" s="667"/>
      <c r="T4" s="667"/>
      <c r="U4" s="667"/>
      <c r="V4" s="667"/>
      <c r="W4" s="667"/>
      <c r="X4" s="667"/>
      <c r="Y4" s="667"/>
      <c r="AG4" s="681"/>
      <c r="AH4" s="681"/>
      <c r="AI4" s="681"/>
      <c r="AJ4" s="682"/>
      <c r="AK4" s="681"/>
      <c r="BH4" s="680" t="s">
        <v>1302</v>
      </c>
      <c r="BI4" s="1707" t="s">
        <v>1301</v>
      </c>
      <c r="BJ4" s="1708"/>
      <c r="BK4" s="1708"/>
      <c r="BL4" s="1709"/>
      <c r="BM4" s="667"/>
    </row>
    <row r="5" spans="2:71" s="666" customFormat="1" ht="9" customHeight="1">
      <c r="N5" s="679"/>
      <c r="Q5" s="679"/>
      <c r="S5" s="667"/>
      <c r="T5" s="667"/>
      <c r="U5" s="667"/>
      <c r="V5" s="667"/>
      <c r="W5" s="667"/>
      <c r="X5" s="667"/>
      <c r="Y5" s="667"/>
      <c r="AG5" s="678"/>
      <c r="AH5" s="678"/>
      <c r="AN5" s="668"/>
      <c r="AO5" s="668"/>
      <c r="AP5" s="668"/>
      <c r="AQ5" s="668"/>
      <c r="AR5" s="668"/>
      <c r="AS5" s="668"/>
      <c r="AT5" s="668"/>
      <c r="AU5" s="668"/>
      <c r="AV5" s="668"/>
      <c r="AW5" s="668"/>
      <c r="AX5" s="668"/>
      <c r="AY5" s="668"/>
      <c r="AZ5" s="668"/>
      <c r="BA5" s="668"/>
      <c r="BB5" s="668"/>
      <c r="BC5" s="668"/>
      <c r="BD5" s="668"/>
      <c r="BE5" s="668"/>
      <c r="BF5" s="668"/>
      <c r="BG5" s="668"/>
      <c r="BH5" s="668"/>
      <c r="BI5" s="668"/>
      <c r="BJ5" s="668"/>
      <c r="BK5" s="668"/>
      <c r="BL5" s="669"/>
      <c r="BM5" s="669"/>
    </row>
    <row r="6" spans="2:71" s="666" customFormat="1" ht="21" customHeight="1">
      <c r="B6" s="677"/>
      <c r="C6" s="677"/>
      <c r="D6" s="677"/>
      <c r="E6" s="677"/>
      <c r="F6" s="677"/>
      <c r="G6" s="668"/>
      <c r="H6" s="668"/>
      <c r="I6" s="668"/>
      <c r="J6" s="668"/>
      <c r="K6" s="668"/>
      <c r="L6" s="668"/>
      <c r="M6" s="668"/>
      <c r="N6" s="668"/>
      <c r="O6" s="674"/>
      <c r="P6" s="674"/>
      <c r="Q6" s="674"/>
      <c r="R6" s="675"/>
      <c r="S6" s="674"/>
      <c r="T6" s="674"/>
      <c r="U6" s="674"/>
      <c r="AN6" s="668"/>
      <c r="AO6" s="668"/>
      <c r="AP6" s="668"/>
      <c r="AQ6" s="668"/>
      <c r="AR6" s="668"/>
      <c r="AS6" s="668" t="s">
        <v>1300</v>
      </c>
      <c r="AT6" s="668"/>
      <c r="AU6" s="668"/>
      <c r="AV6" s="668"/>
      <c r="AW6" s="668"/>
      <c r="AX6" s="668"/>
      <c r="AY6" s="668"/>
      <c r="BA6" s="671"/>
      <c r="BB6" s="671"/>
      <c r="BC6" s="583"/>
      <c r="BD6" s="668"/>
      <c r="BE6" s="1754">
        <v>40</v>
      </c>
      <c r="BF6" s="1755"/>
      <c r="BG6" s="583" t="s">
        <v>1299</v>
      </c>
      <c r="BH6" s="668"/>
      <c r="BI6" s="1754">
        <v>160</v>
      </c>
      <c r="BJ6" s="1755"/>
      <c r="BK6" s="583" t="s">
        <v>1298</v>
      </c>
      <c r="BL6" s="668"/>
      <c r="BM6" s="669"/>
    </row>
    <row r="7" spans="2:71" s="666" customFormat="1" ht="5.25" customHeight="1">
      <c r="B7" s="677"/>
      <c r="C7" s="677"/>
      <c r="D7" s="677"/>
      <c r="E7" s="677"/>
      <c r="F7" s="677"/>
      <c r="G7" s="670"/>
      <c r="H7" s="670"/>
      <c r="I7" s="670"/>
      <c r="J7" s="670"/>
      <c r="K7" s="670"/>
      <c r="L7" s="670"/>
      <c r="M7" s="670"/>
      <c r="N7" s="674"/>
      <c r="O7" s="674"/>
      <c r="P7" s="674"/>
      <c r="Q7" s="675"/>
      <c r="R7" s="674"/>
      <c r="S7" s="674"/>
      <c r="T7" s="674"/>
      <c r="U7" s="674"/>
      <c r="AN7" s="668"/>
      <c r="AO7" s="668"/>
      <c r="AP7" s="668"/>
      <c r="AQ7" s="668"/>
      <c r="AR7" s="668"/>
      <c r="AS7" s="668"/>
      <c r="AT7" s="668"/>
      <c r="AU7" s="668"/>
      <c r="AV7" s="668"/>
      <c r="AW7" s="668"/>
      <c r="AX7" s="668"/>
      <c r="AY7" s="668"/>
      <c r="AZ7" s="668"/>
      <c r="BA7" s="668"/>
      <c r="BB7" s="668"/>
      <c r="BC7" s="668"/>
      <c r="BD7" s="668"/>
      <c r="BE7" s="668"/>
      <c r="BF7" s="668"/>
      <c r="BG7" s="668"/>
      <c r="BH7" s="668"/>
      <c r="BI7" s="668"/>
      <c r="BJ7" s="668"/>
      <c r="BK7" s="668"/>
      <c r="BL7" s="669"/>
      <c r="BM7" s="669"/>
    </row>
    <row r="8" spans="2:71" s="666" customFormat="1" ht="21" customHeight="1">
      <c r="B8" s="676"/>
      <c r="C8" s="676"/>
      <c r="D8" s="676"/>
      <c r="E8" s="676"/>
      <c r="F8" s="676"/>
      <c r="G8" s="675"/>
      <c r="H8" s="675"/>
      <c r="I8" s="675"/>
      <c r="J8" s="675"/>
      <c r="K8" s="675"/>
      <c r="L8" s="675"/>
      <c r="M8" s="675"/>
      <c r="N8" s="674"/>
      <c r="O8" s="674"/>
      <c r="P8" s="674"/>
      <c r="Q8" s="675"/>
      <c r="R8" s="674"/>
      <c r="S8" s="674"/>
      <c r="T8" s="674"/>
      <c r="U8" s="674"/>
      <c r="AN8" s="673"/>
      <c r="AO8" s="673"/>
      <c r="AP8" s="673"/>
      <c r="AQ8" s="668"/>
      <c r="AR8" s="669"/>
      <c r="AS8" s="672"/>
      <c r="AT8" s="672"/>
      <c r="AU8" s="677"/>
      <c r="AV8" s="671"/>
      <c r="AW8" s="671"/>
      <c r="AX8" s="671"/>
      <c r="AY8" s="587"/>
      <c r="AZ8" s="587"/>
      <c r="BA8" s="668"/>
      <c r="BB8" s="671"/>
      <c r="BC8" s="671"/>
      <c r="BD8" s="675"/>
      <c r="BE8" s="668"/>
      <c r="BF8" s="668" t="s">
        <v>1297</v>
      </c>
      <c r="BG8" s="668"/>
      <c r="BH8" s="668"/>
      <c r="BI8" s="1756">
        <f>DAY(EOMONTH(DATE(AJ2,AN2,1),0))</f>
        <v>30</v>
      </c>
      <c r="BJ8" s="1757"/>
      <c r="BK8" s="668" t="s">
        <v>1296</v>
      </c>
      <c r="BL8" s="668"/>
      <c r="BM8" s="668"/>
      <c r="BQ8" s="667"/>
      <c r="BR8" s="667"/>
      <c r="BS8" s="667"/>
    </row>
    <row r="9" spans="2:71" s="666" customFormat="1" ht="5.25" customHeight="1">
      <c r="B9" s="676"/>
      <c r="C9" s="676"/>
      <c r="D9" s="676"/>
      <c r="E9" s="676"/>
      <c r="F9" s="676"/>
      <c r="G9" s="675"/>
      <c r="H9" s="675"/>
      <c r="I9" s="675"/>
      <c r="J9" s="675"/>
      <c r="K9" s="675"/>
      <c r="L9" s="675"/>
      <c r="M9" s="675"/>
      <c r="N9" s="674"/>
      <c r="O9" s="674"/>
      <c r="P9" s="674"/>
      <c r="Q9" s="675"/>
      <c r="R9" s="674"/>
      <c r="S9" s="674"/>
      <c r="T9" s="674"/>
      <c r="U9" s="674"/>
      <c r="AN9" s="673"/>
      <c r="AO9" s="673"/>
      <c r="AP9" s="673"/>
      <c r="AQ9" s="668"/>
      <c r="AR9" s="669"/>
      <c r="AS9" s="672"/>
      <c r="AT9" s="672"/>
      <c r="AU9" s="677"/>
      <c r="AV9" s="671"/>
      <c r="AW9" s="671"/>
      <c r="AX9" s="671"/>
      <c r="AY9" s="587"/>
      <c r="AZ9" s="587"/>
      <c r="BA9" s="668"/>
      <c r="BB9" s="671"/>
      <c r="BC9" s="671"/>
      <c r="BD9" s="675"/>
      <c r="BE9" s="668"/>
      <c r="BF9" s="668"/>
      <c r="BG9" s="668"/>
      <c r="BH9" s="668"/>
      <c r="BI9" s="675"/>
      <c r="BJ9" s="675"/>
      <c r="BK9" s="668"/>
      <c r="BL9" s="668"/>
      <c r="BM9" s="668"/>
      <c r="BQ9" s="667"/>
      <c r="BR9" s="667"/>
      <c r="BS9" s="667"/>
    </row>
    <row r="10" spans="2:71" s="666" customFormat="1" ht="21" customHeight="1">
      <c r="B10" s="676"/>
      <c r="C10" s="676"/>
      <c r="D10" s="676"/>
      <c r="E10" s="676"/>
      <c r="F10" s="676"/>
      <c r="G10" s="675"/>
      <c r="H10" s="675"/>
      <c r="I10" s="675"/>
      <c r="J10" s="675"/>
      <c r="K10" s="675"/>
      <c r="L10" s="675"/>
      <c r="M10" s="675"/>
      <c r="N10" s="674"/>
      <c r="O10" s="674"/>
      <c r="P10" s="674"/>
      <c r="Q10" s="675"/>
      <c r="R10" s="674"/>
      <c r="S10" s="674"/>
      <c r="T10" s="674"/>
      <c r="U10" s="674"/>
      <c r="AN10" s="673"/>
      <c r="AO10" s="673"/>
      <c r="AP10" s="673"/>
      <c r="AQ10" s="668"/>
      <c r="AR10" s="669"/>
      <c r="AS10" s="672"/>
      <c r="AT10" s="672"/>
      <c r="AU10" s="668" t="s">
        <v>1295</v>
      </c>
      <c r="AV10" s="671"/>
      <c r="AW10" s="668"/>
      <c r="AX10" s="668"/>
      <c r="AY10" s="668"/>
      <c r="AZ10" s="668"/>
      <c r="BA10" s="668"/>
      <c r="BB10" s="670"/>
      <c r="BC10" s="670"/>
      <c r="BD10" s="670"/>
      <c r="BE10" s="668"/>
      <c r="BF10" s="668"/>
      <c r="BG10" s="669" t="s">
        <v>1294</v>
      </c>
      <c r="BH10" s="668"/>
      <c r="BI10" s="1754">
        <v>36</v>
      </c>
      <c r="BJ10" s="1755"/>
      <c r="BK10" s="583" t="s">
        <v>1293</v>
      </c>
      <c r="BL10" s="668"/>
      <c r="BM10" s="668"/>
      <c r="BQ10" s="667"/>
      <c r="BR10" s="667"/>
      <c r="BS10" s="667"/>
    </row>
    <row r="11" spans="2:71" ht="5.25" customHeight="1" thickBot="1">
      <c r="G11" s="580"/>
      <c r="H11" s="580"/>
      <c r="I11" s="580"/>
      <c r="J11" s="580"/>
      <c r="K11" s="580"/>
      <c r="L11" s="580"/>
      <c r="M11" s="580"/>
      <c r="N11" s="580"/>
      <c r="AG11" s="580"/>
      <c r="AX11" s="580"/>
      <c r="BO11" s="665"/>
      <c r="BP11" s="665"/>
      <c r="BQ11" s="665"/>
    </row>
    <row r="12" spans="2:71" ht="21.6" customHeight="1">
      <c r="B12" s="1769" t="s">
        <v>1179</v>
      </c>
      <c r="C12" s="1866" t="s">
        <v>1369</v>
      </c>
      <c r="D12" s="1721" t="s">
        <v>1368</v>
      </c>
      <c r="E12" s="1768"/>
      <c r="F12" s="1869"/>
      <c r="G12" s="1721" t="s">
        <v>1367</v>
      </c>
      <c r="H12" s="1762"/>
      <c r="I12" s="664"/>
      <c r="J12" s="663"/>
      <c r="K12" s="664"/>
      <c r="L12" s="663"/>
      <c r="M12" s="1772" t="s">
        <v>1366</v>
      </c>
      <c r="N12" s="1773"/>
      <c r="O12" s="1761" t="s">
        <v>1365</v>
      </c>
      <c r="P12" s="1722"/>
      <c r="Q12" s="1722"/>
      <c r="R12" s="1762"/>
      <c r="S12" s="1761" t="s">
        <v>1364</v>
      </c>
      <c r="T12" s="1722"/>
      <c r="U12" s="1722"/>
      <c r="V12" s="1722"/>
      <c r="W12" s="1762"/>
      <c r="X12" s="662"/>
      <c r="Y12" s="662"/>
      <c r="Z12" s="661"/>
      <c r="AA12" s="1767" t="s">
        <v>1363</v>
      </c>
      <c r="AB12" s="1768"/>
      <c r="AC12" s="1768"/>
      <c r="AD12" s="1768"/>
      <c r="AE12" s="1768"/>
      <c r="AF12" s="1768"/>
      <c r="AG12" s="1768"/>
      <c r="AH12" s="1768"/>
      <c r="AI12" s="1768"/>
      <c r="AJ12" s="1768"/>
      <c r="AK12" s="1768"/>
      <c r="AL12" s="1768"/>
      <c r="AM12" s="1768"/>
      <c r="AN12" s="1768"/>
      <c r="AO12" s="1768"/>
      <c r="AP12" s="1768"/>
      <c r="AQ12" s="1768"/>
      <c r="AR12" s="1768"/>
      <c r="AS12" s="1768"/>
      <c r="AT12" s="1768"/>
      <c r="AU12" s="1768"/>
      <c r="AV12" s="1768"/>
      <c r="AW12" s="1768"/>
      <c r="AX12" s="1768"/>
      <c r="AY12" s="1768"/>
      <c r="AZ12" s="1768"/>
      <c r="BA12" s="1768"/>
      <c r="BB12" s="1768"/>
      <c r="BC12" s="1768"/>
      <c r="BD12" s="1768"/>
      <c r="BE12" s="1768"/>
      <c r="BF12" s="1712" t="str">
        <f>IF(BI3="４週","(12)1～4週目の勤務時間数合計","(12)1か月の勤務時間数　合計")</f>
        <v>(12)1～4週目の勤務時間数合計</v>
      </c>
      <c r="BG12" s="1713"/>
      <c r="BH12" s="1718" t="s">
        <v>1362</v>
      </c>
      <c r="BI12" s="1713"/>
      <c r="BJ12" s="1721" t="s">
        <v>1361</v>
      </c>
      <c r="BK12" s="1722"/>
      <c r="BL12" s="1722"/>
      <c r="BM12" s="1722"/>
      <c r="BN12" s="1723"/>
    </row>
    <row r="13" spans="2:71" ht="20.25" customHeight="1">
      <c r="B13" s="1770"/>
      <c r="C13" s="1867"/>
      <c r="D13" s="1870"/>
      <c r="E13" s="1871"/>
      <c r="F13" s="1872"/>
      <c r="G13" s="1724"/>
      <c r="H13" s="1764"/>
      <c r="I13" s="660"/>
      <c r="J13" s="659"/>
      <c r="K13" s="660"/>
      <c r="L13" s="659"/>
      <c r="M13" s="1774"/>
      <c r="N13" s="1775"/>
      <c r="O13" s="1763"/>
      <c r="P13" s="1725"/>
      <c r="Q13" s="1725"/>
      <c r="R13" s="1764"/>
      <c r="S13" s="1763"/>
      <c r="T13" s="1725"/>
      <c r="U13" s="1725"/>
      <c r="V13" s="1725"/>
      <c r="W13" s="1764"/>
      <c r="X13" s="658"/>
      <c r="Y13" s="658"/>
      <c r="Z13" s="657"/>
      <c r="AA13" s="1730" t="s">
        <v>1285</v>
      </c>
      <c r="AB13" s="1730"/>
      <c r="AC13" s="1730"/>
      <c r="AD13" s="1730"/>
      <c r="AE13" s="1730"/>
      <c r="AF13" s="1730"/>
      <c r="AG13" s="1731"/>
      <c r="AH13" s="1732" t="s">
        <v>1284</v>
      </c>
      <c r="AI13" s="1730"/>
      <c r="AJ13" s="1730"/>
      <c r="AK13" s="1730"/>
      <c r="AL13" s="1730"/>
      <c r="AM13" s="1730"/>
      <c r="AN13" s="1731"/>
      <c r="AO13" s="1732" t="s">
        <v>1283</v>
      </c>
      <c r="AP13" s="1730"/>
      <c r="AQ13" s="1730"/>
      <c r="AR13" s="1730"/>
      <c r="AS13" s="1730"/>
      <c r="AT13" s="1730"/>
      <c r="AU13" s="1731"/>
      <c r="AV13" s="1732" t="s">
        <v>1282</v>
      </c>
      <c r="AW13" s="1730"/>
      <c r="AX13" s="1730"/>
      <c r="AY13" s="1730"/>
      <c r="AZ13" s="1730"/>
      <c r="BA13" s="1730"/>
      <c r="BB13" s="1731"/>
      <c r="BC13" s="1732" t="s">
        <v>1281</v>
      </c>
      <c r="BD13" s="1730"/>
      <c r="BE13" s="1730"/>
      <c r="BF13" s="1714"/>
      <c r="BG13" s="1715"/>
      <c r="BH13" s="1719"/>
      <c r="BI13" s="1715"/>
      <c r="BJ13" s="1724"/>
      <c r="BK13" s="1725"/>
      <c r="BL13" s="1725"/>
      <c r="BM13" s="1725"/>
      <c r="BN13" s="1726"/>
    </row>
    <row r="14" spans="2:71" ht="20.25" customHeight="1">
      <c r="B14" s="1770"/>
      <c r="C14" s="1867"/>
      <c r="D14" s="1870"/>
      <c r="E14" s="1871"/>
      <c r="F14" s="1872"/>
      <c r="G14" s="1724"/>
      <c r="H14" s="1764"/>
      <c r="I14" s="660"/>
      <c r="J14" s="659"/>
      <c r="K14" s="660"/>
      <c r="L14" s="659"/>
      <c r="M14" s="1774"/>
      <c r="N14" s="1775"/>
      <c r="O14" s="1763"/>
      <c r="P14" s="1725"/>
      <c r="Q14" s="1725"/>
      <c r="R14" s="1764"/>
      <c r="S14" s="1763"/>
      <c r="T14" s="1725"/>
      <c r="U14" s="1725"/>
      <c r="V14" s="1725"/>
      <c r="W14" s="1764"/>
      <c r="X14" s="658"/>
      <c r="Y14" s="658"/>
      <c r="Z14" s="657"/>
      <c r="AA14" s="656">
        <v>1</v>
      </c>
      <c r="AB14" s="654">
        <v>2</v>
      </c>
      <c r="AC14" s="654">
        <v>3</v>
      </c>
      <c r="AD14" s="654">
        <v>4</v>
      </c>
      <c r="AE14" s="654">
        <v>5</v>
      </c>
      <c r="AF14" s="654">
        <v>6</v>
      </c>
      <c r="AG14" s="653">
        <v>7</v>
      </c>
      <c r="AH14" s="655">
        <v>8</v>
      </c>
      <c r="AI14" s="654">
        <v>9</v>
      </c>
      <c r="AJ14" s="654">
        <v>10</v>
      </c>
      <c r="AK14" s="654">
        <v>11</v>
      </c>
      <c r="AL14" s="654">
        <v>12</v>
      </c>
      <c r="AM14" s="654">
        <v>13</v>
      </c>
      <c r="AN14" s="653">
        <v>14</v>
      </c>
      <c r="AO14" s="656">
        <v>15</v>
      </c>
      <c r="AP14" s="654">
        <v>16</v>
      </c>
      <c r="AQ14" s="654">
        <v>17</v>
      </c>
      <c r="AR14" s="654">
        <v>18</v>
      </c>
      <c r="AS14" s="654">
        <v>19</v>
      </c>
      <c r="AT14" s="654">
        <v>20</v>
      </c>
      <c r="AU14" s="653">
        <v>21</v>
      </c>
      <c r="AV14" s="655">
        <v>22</v>
      </c>
      <c r="AW14" s="654">
        <v>23</v>
      </c>
      <c r="AX14" s="654">
        <v>24</v>
      </c>
      <c r="AY14" s="654">
        <v>25</v>
      </c>
      <c r="AZ14" s="654">
        <v>26</v>
      </c>
      <c r="BA14" s="654">
        <v>27</v>
      </c>
      <c r="BB14" s="653">
        <v>28</v>
      </c>
      <c r="BC14" s="655" t="str">
        <f>IF($BI$3="実績",IF(DAY(DATE($AJ$2,$AN$2,29))=29,29,""),"")</f>
        <v/>
      </c>
      <c r="BD14" s="654" t="str">
        <f>IF($BI$3="実績",IF(DAY(DATE($AJ$2,$AN$2,30))=30,30,""),"")</f>
        <v/>
      </c>
      <c r="BE14" s="653" t="str">
        <f>IF($BI$3="実績",IF(DAY(DATE($AJ$2,$AN$2,31))=31,31,""),"")</f>
        <v/>
      </c>
      <c r="BF14" s="1714"/>
      <c r="BG14" s="1715"/>
      <c r="BH14" s="1719"/>
      <c r="BI14" s="1715"/>
      <c r="BJ14" s="1724"/>
      <c r="BK14" s="1725"/>
      <c r="BL14" s="1725"/>
      <c r="BM14" s="1725"/>
      <c r="BN14" s="1726"/>
    </row>
    <row r="15" spans="2:71" ht="20.25" hidden="1" customHeight="1">
      <c r="B15" s="1770"/>
      <c r="C15" s="1867"/>
      <c r="D15" s="1870"/>
      <c r="E15" s="1871"/>
      <c r="F15" s="1872"/>
      <c r="G15" s="1724"/>
      <c r="H15" s="1764"/>
      <c r="I15" s="660"/>
      <c r="J15" s="659"/>
      <c r="K15" s="660"/>
      <c r="L15" s="659"/>
      <c r="M15" s="1774"/>
      <c r="N15" s="1775"/>
      <c r="O15" s="1763"/>
      <c r="P15" s="1725"/>
      <c r="Q15" s="1725"/>
      <c r="R15" s="1764"/>
      <c r="S15" s="1763"/>
      <c r="T15" s="1725"/>
      <c r="U15" s="1725"/>
      <c r="V15" s="1725"/>
      <c r="W15" s="1764"/>
      <c r="X15" s="658"/>
      <c r="Y15" s="658"/>
      <c r="Z15" s="657"/>
      <c r="AA15" s="656">
        <f>WEEKDAY(DATE($AJ$2,$AN$2,1))</f>
        <v>2</v>
      </c>
      <c r="AB15" s="654">
        <f>WEEKDAY(DATE($AJ$2,$AN$2,2))</f>
        <v>3</v>
      </c>
      <c r="AC15" s="654">
        <f>WEEKDAY(DATE($AJ$2,$AN$2,3))</f>
        <v>4</v>
      </c>
      <c r="AD15" s="654">
        <f>WEEKDAY(DATE($AJ$2,$AN$2,4))</f>
        <v>5</v>
      </c>
      <c r="AE15" s="654">
        <f>WEEKDAY(DATE($AJ$2,$AN$2,5))</f>
        <v>6</v>
      </c>
      <c r="AF15" s="654">
        <f>WEEKDAY(DATE($AJ$2,$AN$2,6))</f>
        <v>7</v>
      </c>
      <c r="AG15" s="653">
        <f>WEEKDAY(DATE($AJ$2,$AN$2,7))</f>
        <v>1</v>
      </c>
      <c r="AH15" s="655">
        <f>WEEKDAY(DATE($AJ$2,$AN$2,8))</f>
        <v>2</v>
      </c>
      <c r="AI15" s="654">
        <f>WEEKDAY(DATE($AJ$2,$AN$2,9))</f>
        <v>3</v>
      </c>
      <c r="AJ15" s="654">
        <f>WEEKDAY(DATE($AJ$2,$AN$2,10))</f>
        <v>4</v>
      </c>
      <c r="AK15" s="654">
        <f>WEEKDAY(DATE($AJ$2,$AN$2,11))</f>
        <v>5</v>
      </c>
      <c r="AL15" s="654">
        <f>WEEKDAY(DATE($AJ$2,$AN$2,12))</f>
        <v>6</v>
      </c>
      <c r="AM15" s="654">
        <f>WEEKDAY(DATE($AJ$2,$AN$2,13))</f>
        <v>7</v>
      </c>
      <c r="AN15" s="653">
        <f>WEEKDAY(DATE($AJ$2,$AN$2,14))</f>
        <v>1</v>
      </c>
      <c r="AO15" s="655">
        <f>WEEKDAY(DATE($AJ$2,$AN$2,15))</f>
        <v>2</v>
      </c>
      <c r="AP15" s="654">
        <f>WEEKDAY(DATE($AJ$2,$AN$2,16))</f>
        <v>3</v>
      </c>
      <c r="AQ15" s="654">
        <f>WEEKDAY(DATE($AJ$2,$AN$2,17))</f>
        <v>4</v>
      </c>
      <c r="AR15" s="654">
        <f>WEEKDAY(DATE($AJ$2,$AN$2,18))</f>
        <v>5</v>
      </c>
      <c r="AS15" s="654">
        <f>WEEKDAY(DATE($AJ$2,$AN$2,19))</f>
        <v>6</v>
      </c>
      <c r="AT15" s="654">
        <f>WEEKDAY(DATE($AJ$2,$AN$2,20))</f>
        <v>7</v>
      </c>
      <c r="AU15" s="653">
        <f>WEEKDAY(DATE($AJ$2,$AN$2,21))</f>
        <v>1</v>
      </c>
      <c r="AV15" s="655">
        <f>WEEKDAY(DATE($AJ$2,$AN$2,22))</f>
        <v>2</v>
      </c>
      <c r="AW15" s="654">
        <f>WEEKDAY(DATE($AJ$2,$AN$2,23))</f>
        <v>3</v>
      </c>
      <c r="AX15" s="654">
        <f>WEEKDAY(DATE($AJ$2,$AN$2,24))</f>
        <v>4</v>
      </c>
      <c r="AY15" s="654">
        <f>WEEKDAY(DATE($AJ$2,$AN$2,25))</f>
        <v>5</v>
      </c>
      <c r="AZ15" s="654">
        <f>WEEKDAY(DATE($AJ$2,$AN$2,26))</f>
        <v>6</v>
      </c>
      <c r="BA15" s="654">
        <f>WEEKDAY(DATE($AJ$2,$AN$2,27))</f>
        <v>7</v>
      </c>
      <c r="BB15" s="653">
        <f>WEEKDAY(DATE($AJ$2,$AN$2,28))</f>
        <v>1</v>
      </c>
      <c r="BC15" s="655">
        <f>IF(BC14=29,WEEKDAY(DATE($AJ$2,$AN$2,29)),0)</f>
        <v>0</v>
      </c>
      <c r="BD15" s="654">
        <f>IF(BD14=30,WEEKDAY(DATE($AJ$2,$AN$2,30)),0)</f>
        <v>0</v>
      </c>
      <c r="BE15" s="653">
        <f>IF(BE14=31,WEEKDAY(DATE($AJ$2,$AN$2,31)),0)</f>
        <v>0</v>
      </c>
      <c r="BF15" s="1714"/>
      <c r="BG15" s="1715"/>
      <c r="BH15" s="1719"/>
      <c r="BI15" s="1715"/>
      <c r="BJ15" s="1724"/>
      <c r="BK15" s="1725"/>
      <c r="BL15" s="1725"/>
      <c r="BM15" s="1725"/>
      <c r="BN15" s="1726"/>
    </row>
    <row r="16" spans="2:71" ht="20.25" customHeight="1" thickBot="1">
      <c r="B16" s="1771"/>
      <c r="C16" s="1868"/>
      <c r="D16" s="1873"/>
      <c r="E16" s="1874"/>
      <c r="F16" s="1875"/>
      <c r="G16" s="1727"/>
      <c r="H16" s="1766"/>
      <c r="I16" s="652"/>
      <c r="J16" s="651"/>
      <c r="K16" s="652"/>
      <c r="L16" s="651"/>
      <c r="M16" s="1776"/>
      <c r="N16" s="1777"/>
      <c r="O16" s="1765"/>
      <c r="P16" s="1728"/>
      <c r="Q16" s="1728"/>
      <c r="R16" s="1766"/>
      <c r="S16" s="1765"/>
      <c r="T16" s="1728"/>
      <c r="U16" s="1728"/>
      <c r="V16" s="1728"/>
      <c r="W16" s="1766"/>
      <c r="X16" s="650"/>
      <c r="Y16" s="650"/>
      <c r="Z16" s="649"/>
      <c r="AA16" s="648" t="str">
        <f t="shared" ref="AA16:BB16" si="0">IF(AA15=1,"日",IF(AA15=2,"月",IF(AA15=3,"火",IF(AA15=4,"水",IF(AA15=5,"木",IF(AA15=6,"金","土"))))))</f>
        <v>月</v>
      </c>
      <c r="AB16" s="645" t="str">
        <f t="shared" si="0"/>
        <v>火</v>
      </c>
      <c r="AC16" s="645" t="str">
        <f t="shared" si="0"/>
        <v>水</v>
      </c>
      <c r="AD16" s="645" t="str">
        <f t="shared" si="0"/>
        <v>木</v>
      </c>
      <c r="AE16" s="645" t="str">
        <f t="shared" si="0"/>
        <v>金</v>
      </c>
      <c r="AF16" s="645" t="str">
        <f t="shared" si="0"/>
        <v>土</v>
      </c>
      <c r="AG16" s="646" t="str">
        <f t="shared" si="0"/>
        <v>日</v>
      </c>
      <c r="AH16" s="647" t="str">
        <f t="shared" si="0"/>
        <v>月</v>
      </c>
      <c r="AI16" s="645" t="str">
        <f t="shared" si="0"/>
        <v>火</v>
      </c>
      <c r="AJ16" s="645" t="str">
        <f t="shared" si="0"/>
        <v>水</v>
      </c>
      <c r="AK16" s="645" t="str">
        <f t="shared" si="0"/>
        <v>木</v>
      </c>
      <c r="AL16" s="645" t="str">
        <f t="shared" si="0"/>
        <v>金</v>
      </c>
      <c r="AM16" s="645" t="str">
        <f t="shared" si="0"/>
        <v>土</v>
      </c>
      <c r="AN16" s="646" t="str">
        <f t="shared" si="0"/>
        <v>日</v>
      </c>
      <c r="AO16" s="647" t="str">
        <f t="shared" si="0"/>
        <v>月</v>
      </c>
      <c r="AP16" s="645" t="str">
        <f t="shared" si="0"/>
        <v>火</v>
      </c>
      <c r="AQ16" s="645" t="str">
        <f t="shared" si="0"/>
        <v>水</v>
      </c>
      <c r="AR16" s="645" t="str">
        <f t="shared" si="0"/>
        <v>木</v>
      </c>
      <c r="AS16" s="645" t="str">
        <f t="shared" si="0"/>
        <v>金</v>
      </c>
      <c r="AT16" s="645" t="str">
        <f t="shared" si="0"/>
        <v>土</v>
      </c>
      <c r="AU16" s="646" t="str">
        <f t="shared" si="0"/>
        <v>日</v>
      </c>
      <c r="AV16" s="647" t="str">
        <f t="shared" si="0"/>
        <v>月</v>
      </c>
      <c r="AW16" s="645" t="str">
        <f t="shared" si="0"/>
        <v>火</v>
      </c>
      <c r="AX16" s="645" t="str">
        <f t="shared" si="0"/>
        <v>水</v>
      </c>
      <c r="AY16" s="645" t="str">
        <f t="shared" si="0"/>
        <v>木</v>
      </c>
      <c r="AZ16" s="645" t="str">
        <f t="shared" si="0"/>
        <v>金</v>
      </c>
      <c r="BA16" s="645" t="str">
        <f t="shared" si="0"/>
        <v>土</v>
      </c>
      <c r="BB16" s="646" t="str">
        <f t="shared" si="0"/>
        <v>日</v>
      </c>
      <c r="BC16" s="645" t="str">
        <f>IF(BC15=1,"日",IF(BC15=2,"月",IF(BC15=3,"火",IF(BC15=4,"水",IF(BC15=5,"木",IF(BC15=6,"金",IF(BC15=0,"","土")))))))</f>
        <v/>
      </c>
      <c r="BD16" s="645" t="str">
        <f>IF(BD15=1,"日",IF(BD15=2,"月",IF(BD15=3,"火",IF(BD15=4,"水",IF(BD15=5,"木",IF(BD15=6,"金",IF(BD15=0,"","土")))))))</f>
        <v/>
      </c>
      <c r="BE16" s="645" t="str">
        <f>IF(BE15=1,"日",IF(BE15=2,"月",IF(BE15=3,"火",IF(BE15=4,"水",IF(BE15=5,"木",IF(BE15=6,"金",IF(BE15=0,"","土")))))))</f>
        <v/>
      </c>
      <c r="BF16" s="1716"/>
      <c r="BG16" s="1717"/>
      <c r="BH16" s="1720"/>
      <c r="BI16" s="1717"/>
      <c r="BJ16" s="1727"/>
      <c r="BK16" s="1728"/>
      <c r="BL16" s="1728"/>
      <c r="BM16" s="1728"/>
      <c r="BN16" s="1729"/>
    </row>
    <row r="17" spans="2:66" ht="20.25" customHeight="1">
      <c r="B17" s="1788">
        <f>B15+1</f>
        <v>1</v>
      </c>
      <c r="C17" s="1862"/>
      <c r="D17" s="1863"/>
      <c r="E17" s="1864"/>
      <c r="F17" s="1865"/>
      <c r="G17" s="1790" t="s">
        <v>1177</v>
      </c>
      <c r="H17" s="1784"/>
      <c r="I17" s="644"/>
      <c r="J17" s="643"/>
      <c r="K17" s="644"/>
      <c r="L17" s="643"/>
      <c r="M17" s="1778" t="s">
        <v>1324</v>
      </c>
      <c r="N17" s="1779"/>
      <c r="O17" s="1782" t="s">
        <v>1319</v>
      </c>
      <c r="P17" s="1783"/>
      <c r="Q17" s="1783"/>
      <c r="R17" s="1784"/>
      <c r="S17" s="1735" t="s">
        <v>1360</v>
      </c>
      <c r="T17" s="1736"/>
      <c r="U17" s="1736"/>
      <c r="V17" s="1736"/>
      <c r="W17" s="1737"/>
      <c r="X17" s="642" t="s">
        <v>1280</v>
      </c>
      <c r="Y17" s="641"/>
      <c r="Z17" s="640"/>
      <c r="AA17" s="638" t="s">
        <v>1240</v>
      </c>
      <c r="AB17" s="637" t="s">
        <v>1240</v>
      </c>
      <c r="AC17" s="637" t="s">
        <v>1359</v>
      </c>
      <c r="AD17" s="637"/>
      <c r="AE17" s="637"/>
      <c r="AF17" s="637" t="s">
        <v>1240</v>
      </c>
      <c r="AG17" s="639" t="s">
        <v>1240</v>
      </c>
      <c r="AH17" s="638" t="s">
        <v>1240</v>
      </c>
      <c r="AI17" s="637" t="s">
        <v>1240</v>
      </c>
      <c r="AJ17" s="637" t="s">
        <v>1240</v>
      </c>
      <c r="AK17" s="637"/>
      <c r="AL17" s="637"/>
      <c r="AM17" s="637" t="s">
        <v>1240</v>
      </c>
      <c r="AN17" s="639" t="s">
        <v>1240</v>
      </c>
      <c r="AO17" s="638" t="s">
        <v>1240</v>
      </c>
      <c r="AP17" s="637" t="s">
        <v>1240</v>
      </c>
      <c r="AQ17" s="637" t="s">
        <v>1240</v>
      </c>
      <c r="AR17" s="637"/>
      <c r="AS17" s="637"/>
      <c r="AT17" s="637" t="s">
        <v>1240</v>
      </c>
      <c r="AU17" s="639" t="s">
        <v>1240</v>
      </c>
      <c r="AV17" s="638" t="s">
        <v>1240</v>
      </c>
      <c r="AW17" s="637" t="s">
        <v>1240</v>
      </c>
      <c r="AX17" s="637" t="s">
        <v>1240</v>
      </c>
      <c r="AY17" s="637"/>
      <c r="AZ17" s="637"/>
      <c r="BA17" s="637" t="s">
        <v>1240</v>
      </c>
      <c r="BB17" s="639" t="s">
        <v>1240</v>
      </c>
      <c r="BC17" s="638"/>
      <c r="BD17" s="637"/>
      <c r="BE17" s="637"/>
      <c r="BF17" s="1741"/>
      <c r="BG17" s="1742"/>
      <c r="BH17" s="1743"/>
      <c r="BI17" s="1744"/>
      <c r="BJ17" s="1745"/>
      <c r="BK17" s="1746"/>
      <c r="BL17" s="1746"/>
      <c r="BM17" s="1746"/>
      <c r="BN17" s="1747"/>
    </row>
    <row r="18" spans="2:66" ht="20.25" customHeight="1">
      <c r="B18" s="1789"/>
      <c r="C18" s="1857"/>
      <c r="D18" s="1855"/>
      <c r="E18" s="1708"/>
      <c r="F18" s="1854"/>
      <c r="G18" s="1791"/>
      <c r="H18" s="1787"/>
      <c r="I18" s="633"/>
      <c r="J18" s="632" t="str">
        <f>G17</f>
        <v>管理者</v>
      </c>
      <c r="K18" s="633"/>
      <c r="L18" s="632" t="str">
        <f>M17</f>
        <v>A</v>
      </c>
      <c r="M18" s="1780"/>
      <c r="N18" s="1781"/>
      <c r="O18" s="1785"/>
      <c r="P18" s="1786"/>
      <c r="Q18" s="1786"/>
      <c r="R18" s="1787"/>
      <c r="S18" s="1738"/>
      <c r="T18" s="1739"/>
      <c r="U18" s="1739"/>
      <c r="V18" s="1739"/>
      <c r="W18" s="1740"/>
      <c r="X18" s="636" t="s">
        <v>1279</v>
      </c>
      <c r="Y18" s="635"/>
      <c r="Z18" s="634"/>
      <c r="AA18" s="623">
        <v>8</v>
      </c>
      <c r="AB18" s="622">
        <v>8</v>
      </c>
      <c r="AC18" s="622">
        <v>8</v>
      </c>
      <c r="AD18" s="622" t="s">
        <v>1317</v>
      </c>
      <c r="AE18" s="622" t="s">
        <v>1317</v>
      </c>
      <c r="AF18" s="622">
        <v>8</v>
      </c>
      <c r="AG18" s="624">
        <v>8</v>
      </c>
      <c r="AH18" s="623">
        <v>8</v>
      </c>
      <c r="AI18" s="622">
        <v>8</v>
      </c>
      <c r="AJ18" s="622">
        <v>8</v>
      </c>
      <c r="AK18" s="622" t="s">
        <v>1317</v>
      </c>
      <c r="AL18" s="622" t="s">
        <v>1317</v>
      </c>
      <c r="AM18" s="622">
        <v>8</v>
      </c>
      <c r="AN18" s="624">
        <v>8</v>
      </c>
      <c r="AO18" s="623">
        <v>8</v>
      </c>
      <c r="AP18" s="622">
        <v>8</v>
      </c>
      <c r="AQ18" s="622">
        <v>8</v>
      </c>
      <c r="AR18" s="622" t="s">
        <v>1317</v>
      </c>
      <c r="AS18" s="622" t="s">
        <v>1317</v>
      </c>
      <c r="AT18" s="622">
        <v>8</v>
      </c>
      <c r="AU18" s="624">
        <v>8</v>
      </c>
      <c r="AV18" s="623">
        <v>8</v>
      </c>
      <c r="AW18" s="622">
        <v>8</v>
      </c>
      <c r="AX18" s="622">
        <v>8</v>
      </c>
      <c r="AY18" s="622" t="s">
        <v>1317</v>
      </c>
      <c r="AZ18" s="622" t="s">
        <v>1317</v>
      </c>
      <c r="BA18" s="622">
        <v>8</v>
      </c>
      <c r="BB18" s="624">
        <v>8</v>
      </c>
      <c r="BC18" s="623" t="s">
        <v>1317</v>
      </c>
      <c r="BD18" s="622" t="s">
        <v>1317</v>
      </c>
      <c r="BE18" s="622" t="s">
        <v>1317</v>
      </c>
      <c r="BF18" s="1710">
        <f>IF($BI$3="４週",SUM(AA18:BB18),IF($BI$3="暦月",SUM(AA18:BE18),""))</f>
        <v>160</v>
      </c>
      <c r="BG18" s="1711"/>
      <c r="BH18" s="1751">
        <f>IF($BI$3="４週",BF18/4,IF($BI$3="暦月",(BF18/($BI$8/7)),""))</f>
        <v>40</v>
      </c>
      <c r="BI18" s="1711"/>
      <c r="BJ18" s="1748"/>
      <c r="BK18" s="1749"/>
      <c r="BL18" s="1749"/>
      <c r="BM18" s="1749"/>
      <c r="BN18" s="1750"/>
    </row>
    <row r="19" spans="2:66" ht="20.25" customHeight="1">
      <c r="B19" s="1788">
        <f>B17+1</f>
        <v>2</v>
      </c>
      <c r="C19" s="1856"/>
      <c r="D19" s="1853"/>
      <c r="E19" s="1708"/>
      <c r="F19" s="1854"/>
      <c r="G19" s="1792" t="s">
        <v>1176</v>
      </c>
      <c r="H19" s="1793"/>
      <c r="I19" s="621"/>
      <c r="J19" s="620"/>
      <c r="K19" s="621"/>
      <c r="L19" s="620"/>
      <c r="M19" s="1794" t="s">
        <v>1324</v>
      </c>
      <c r="N19" s="1795"/>
      <c r="O19" s="1796" t="s">
        <v>1176</v>
      </c>
      <c r="P19" s="1797"/>
      <c r="Q19" s="1797"/>
      <c r="R19" s="1793"/>
      <c r="S19" s="1738" t="s">
        <v>1358</v>
      </c>
      <c r="T19" s="1739"/>
      <c r="U19" s="1739"/>
      <c r="V19" s="1739"/>
      <c r="W19" s="1740"/>
      <c r="X19" s="619" t="s">
        <v>1280</v>
      </c>
      <c r="Y19" s="618"/>
      <c r="Z19" s="617"/>
      <c r="AA19" s="615" t="s">
        <v>1240</v>
      </c>
      <c r="AB19" s="614" t="s">
        <v>1240</v>
      </c>
      <c r="AC19" s="614" t="s">
        <v>1240</v>
      </c>
      <c r="AD19" s="614"/>
      <c r="AE19" s="614"/>
      <c r="AF19" s="614" t="s">
        <v>1240</v>
      </c>
      <c r="AG19" s="616" t="s">
        <v>1240</v>
      </c>
      <c r="AH19" s="615" t="s">
        <v>1240</v>
      </c>
      <c r="AI19" s="614" t="s">
        <v>1240</v>
      </c>
      <c r="AJ19" s="614" t="s">
        <v>1240</v>
      </c>
      <c r="AK19" s="614"/>
      <c r="AL19" s="614"/>
      <c r="AM19" s="614" t="s">
        <v>1240</v>
      </c>
      <c r="AN19" s="616" t="s">
        <v>1240</v>
      </c>
      <c r="AO19" s="615" t="s">
        <v>1240</v>
      </c>
      <c r="AP19" s="614" t="s">
        <v>1240</v>
      </c>
      <c r="AQ19" s="614" t="s">
        <v>1240</v>
      </c>
      <c r="AR19" s="614"/>
      <c r="AS19" s="614"/>
      <c r="AT19" s="614" t="s">
        <v>1240</v>
      </c>
      <c r="AU19" s="616" t="s">
        <v>1240</v>
      </c>
      <c r="AV19" s="615" t="s">
        <v>1240</v>
      </c>
      <c r="AW19" s="614" t="s">
        <v>1240</v>
      </c>
      <c r="AX19" s="614" t="s">
        <v>1240</v>
      </c>
      <c r="AY19" s="614"/>
      <c r="AZ19" s="614"/>
      <c r="BA19" s="614" t="s">
        <v>1240</v>
      </c>
      <c r="BB19" s="616" t="s">
        <v>1240</v>
      </c>
      <c r="BC19" s="615"/>
      <c r="BD19" s="614"/>
      <c r="BE19" s="613"/>
      <c r="BF19" s="1733"/>
      <c r="BG19" s="1734"/>
      <c r="BH19" s="1752"/>
      <c r="BI19" s="1753"/>
      <c r="BJ19" s="1758"/>
      <c r="BK19" s="1759"/>
      <c r="BL19" s="1759"/>
      <c r="BM19" s="1759"/>
      <c r="BN19" s="1760"/>
    </row>
    <row r="20" spans="2:66" ht="20.25" customHeight="1">
      <c r="B20" s="1789"/>
      <c r="C20" s="1857"/>
      <c r="D20" s="1855"/>
      <c r="E20" s="1708"/>
      <c r="F20" s="1854"/>
      <c r="G20" s="1791"/>
      <c r="H20" s="1787"/>
      <c r="I20" s="633"/>
      <c r="J20" s="632" t="str">
        <f>G19</f>
        <v>医師</v>
      </c>
      <c r="K20" s="633"/>
      <c r="L20" s="632" t="str">
        <f>M19</f>
        <v>A</v>
      </c>
      <c r="M20" s="1780"/>
      <c r="N20" s="1781"/>
      <c r="O20" s="1785"/>
      <c r="P20" s="1786"/>
      <c r="Q20" s="1786"/>
      <c r="R20" s="1787"/>
      <c r="S20" s="1738"/>
      <c r="T20" s="1739"/>
      <c r="U20" s="1739"/>
      <c r="V20" s="1739"/>
      <c r="W20" s="1740"/>
      <c r="X20" s="636" t="s">
        <v>1279</v>
      </c>
      <c r="Y20" s="635"/>
      <c r="Z20" s="634"/>
      <c r="AA20" s="623">
        <v>8</v>
      </c>
      <c r="AB20" s="622">
        <v>8</v>
      </c>
      <c r="AC20" s="622">
        <v>8</v>
      </c>
      <c r="AD20" s="622" t="s">
        <v>1317</v>
      </c>
      <c r="AE20" s="622" t="s">
        <v>1317</v>
      </c>
      <c r="AF20" s="622">
        <v>8</v>
      </c>
      <c r="AG20" s="624">
        <v>8</v>
      </c>
      <c r="AH20" s="623">
        <v>8</v>
      </c>
      <c r="AI20" s="622">
        <v>8</v>
      </c>
      <c r="AJ20" s="622">
        <v>8</v>
      </c>
      <c r="AK20" s="622" t="s">
        <v>1317</v>
      </c>
      <c r="AL20" s="622" t="s">
        <v>1317</v>
      </c>
      <c r="AM20" s="622">
        <v>8</v>
      </c>
      <c r="AN20" s="624">
        <v>8</v>
      </c>
      <c r="AO20" s="623">
        <v>8</v>
      </c>
      <c r="AP20" s="622">
        <v>8</v>
      </c>
      <c r="AQ20" s="622">
        <v>8</v>
      </c>
      <c r="AR20" s="622" t="s">
        <v>1317</v>
      </c>
      <c r="AS20" s="622" t="s">
        <v>1317</v>
      </c>
      <c r="AT20" s="622">
        <v>8</v>
      </c>
      <c r="AU20" s="624">
        <v>8</v>
      </c>
      <c r="AV20" s="623">
        <v>8</v>
      </c>
      <c r="AW20" s="622">
        <v>8</v>
      </c>
      <c r="AX20" s="622">
        <v>8</v>
      </c>
      <c r="AY20" s="622" t="s">
        <v>1317</v>
      </c>
      <c r="AZ20" s="622" t="s">
        <v>1317</v>
      </c>
      <c r="BA20" s="622">
        <v>8</v>
      </c>
      <c r="BB20" s="624">
        <v>8</v>
      </c>
      <c r="BC20" s="623" t="s">
        <v>1317</v>
      </c>
      <c r="BD20" s="622" t="s">
        <v>1317</v>
      </c>
      <c r="BE20" s="622" t="s">
        <v>1317</v>
      </c>
      <c r="BF20" s="1710">
        <f>IF($BI$3="４週",SUM(AA20:BB20),IF($BI$3="暦月",SUM(AA20:BE20),""))</f>
        <v>160</v>
      </c>
      <c r="BG20" s="1711"/>
      <c r="BH20" s="1751">
        <f>IF($BI$3="４週",BF20/4,IF($BI$3="暦月",(BF20/($BI$8/7)),""))</f>
        <v>40</v>
      </c>
      <c r="BI20" s="1711"/>
      <c r="BJ20" s="1748"/>
      <c r="BK20" s="1749"/>
      <c r="BL20" s="1749"/>
      <c r="BM20" s="1749"/>
      <c r="BN20" s="1750"/>
    </row>
    <row r="21" spans="2:66" ht="20.25" customHeight="1">
      <c r="B21" s="1788">
        <f>B19+1</f>
        <v>3</v>
      </c>
      <c r="C21" s="1856"/>
      <c r="D21" s="1853"/>
      <c r="E21" s="1708"/>
      <c r="F21" s="1854"/>
      <c r="G21" s="1792" t="s">
        <v>1175</v>
      </c>
      <c r="H21" s="1793"/>
      <c r="I21" s="633"/>
      <c r="J21" s="632"/>
      <c r="K21" s="633"/>
      <c r="L21" s="632"/>
      <c r="M21" s="1794" t="s">
        <v>1324</v>
      </c>
      <c r="N21" s="1795"/>
      <c r="O21" s="1796" t="s">
        <v>1175</v>
      </c>
      <c r="P21" s="1797"/>
      <c r="Q21" s="1797"/>
      <c r="R21" s="1793"/>
      <c r="S21" s="1738" t="s">
        <v>1357</v>
      </c>
      <c r="T21" s="1739"/>
      <c r="U21" s="1739"/>
      <c r="V21" s="1739"/>
      <c r="W21" s="1740"/>
      <c r="X21" s="619" t="s">
        <v>1280</v>
      </c>
      <c r="Y21" s="618"/>
      <c r="Z21" s="617"/>
      <c r="AA21" s="615" t="s">
        <v>1240</v>
      </c>
      <c r="AB21" s="614" t="s">
        <v>1240</v>
      </c>
      <c r="AC21" s="614" t="s">
        <v>1240</v>
      </c>
      <c r="AD21" s="614"/>
      <c r="AE21" s="614"/>
      <c r="AF21" s="614" t="s">
        <v>1240</v>
      </c>
      <c r="AG21" s="616" t="s">
        <v>1240</v>
      </c>
      <c r="AH21" s="615" t="s">
        <v>1240</v>
      </c>
      <c r="AI21" s="614" t="s">
        <v>1240</v>
      </c>
      <c r="AJ21" s="614" t="s">
        <v>1240</v>
      </c>
      <c r="AK21" s="614"/>
      <c r="AL21" s="614"/>
      <c r="AM21" s="614" t="s">
        <v>1240</v>
      </c>
      <c r="AN21" s="616" t="s">
        <v>1240</v>
      </c>
      <c r="AO21" s="615" t="s">
        <v>1240</v>
      </c>
      <c r="AP21" s="614" t="s">
        <v>1240</v>
      </c>
      <c r="AQ21" s="614" t="s">
        <v>1240</v>
      </c>
      <c r="AR21" s="614"/>
      <c r="AS21" s="614"/>
      <c r="AT21" s="614" t="s">
        <v>1240</v>
      </c>
      <c r="AU21" s="616" t="s">
        <v>1240</v>
      </c>
      <c r="AV21" s="615" t="s">
        <v>1240</v>
      </c>
      <c r="AW21" s="614" t="s">
        <v>1240</v>
      </c>
      <c r="AX21" s="614" t="s">
        <v>1240</v>
      </c>
      <c r="AY21" s="614"/>
      <c r="AZ21" s="614"/>
      <c r="BA21" s="614" t="s">
        <v>1240</v>
      </c>
      <c r="BB21" s="616" t="s">
        <v>1240</v>
      </c>
      <c r="BC21" s="615"/>
      <c r="BD21" s="614"/>
      <c r="BE21" s="613"/>
      <c r="BF21" s="1733"/>
      <c r="BG21" s="1734"/>
      <c r="BH21" s="1752"/>
      <c r="BI21" s="1753"/>
      <c r="BJ21" s="1758"/>
      <c r="BK21" s="1759"/>
      <c r="BL21" s="1759"/>
      <c r="BM21" s="1759"/>
      <c r="BN21" s="1760"/>
    </row>
    <row r="22" spans="2:66" ht="20.25" customHeight="1">
      <c r="B22" s="1789"/>
      <c r="C22" s="1857"/>
      <c r="D22" s="1855"/>
      <c r="E22" s="1708"/>
      <c r="F22" s="1854"/>
      <c r="G22" s="1791"/>
      <c r="H22" s="1787"/>
      <c r="I22" s="633"/>
      <c r="J22" s="632" t="str">
        <f>G21</f>
        <v>薬剤師</v>
      </c>
      <c r="K22" s="633"/>
      <c r="L22" s="632" t="str">
        <f>M21</f>
        <v>A</v>
      </c>
      <c r="M22" s="1780"/>
      <c r="N22" s="1781"/>
      <c r="O22" s="1785"/>
      <c r="P22" s="1786"/>
      <c r="Q22" s="1786"/>
      <c r="R22" s="1787"/>
      <c r="S22" s="1738"/>
      <c r="T22" s="1739"/>
      <c r="U22" s="1739"/>
      <c r="V22" s="1739"/>
      <c r="W22" s="1740"/>
      <c r="X22" s="636" t="s">
        <v>1279</v>
      </c>
      <c r="Y22" s="635"/>
      <c r="Z22" s="634"/>
      <c r="AA22" s="623">
        <v>8</v>
      </c>
      <c r="AB22" s="622">
        <v>8</v>
      </c>
      <c r="AC22" s="622">
        <v>8</v>
      </c>
      <c r="AD22" s="622" t="s">
        <v>1317</v>
      </c>
      <c r="AE22" s="622" t="s">
        <v>1317</v>
      </c>
      <c r="AF22" s="622">
        <v>8</v>
      </c>
      <c r="AG22" s="624">
        <v>8</v>
      </c>
      <c r="AH22" s="623">
        <v>8</v>
      </c>
      <c r="AI22" s="622">
        <v>8</v>
      </c>
      <c r="AJ22" s="622">
        <v>8</v>
      </c>
      <c r="AK22" s="622" t="s">
        <v>1317</v>
      </c>
      <c r="AL22" s="622" t="s">
        <v>1317</v>
      </c>
      <c r="AM22" s="622">
        <v>8</v>
      </c>
      <c r="AN22" s="624">
        <v>8</v>
      </c>
      <c r="AO22" s="623">
        <v>8</v>
      </c>
      <c r="AP22" s="622">
        <v>8</v>
      </c>
      <c r="AQ22" s="622">
        <v>8</v>
      </c>
      <c r="AR22" s="622" t="s">
        <v>1317</v>
      </c>
      <c r="AS22" s="622" t="s">
        <v>1317</v>
      </c>
      <c r="AT22" s="622">
        <v>8</v>
      </c>
      <c r="AU22" s="624">
        <v>8</v>
      </c>
      <c r="AV22" s="623">
        <v>8</v>
      </c>
      <c r="AW22" s="622">
        <v>8</v>
      </c>
      <c r="AX22" s="622">
        <v>8</v>
      </c>
      <c r="AY22" s="622" t="s">
        <v>1317</v>
      </c>
      <c r="AZ22" s="622" t="s">
        <v>1317</v>
      </c>
      <c r="BA22" s="622">
        <v>8</v>
      </c>
      <c r="BB22" s="624">
        <v>8</v>
      </c>
      <c r="BC22" s="623" t="s">
        <v>1317</v>
      </c>
      <c r="BD22" s="622" t="s">
        <v>1317</v>
      </c>
      <c r="BE22" s="622" t="s">
        <v>1317</v>
      </c>
      <c r="BF22" s="1710">
        <f>IF($BI$3="４週",SUM(AA22:BB22),IF($BI$3="暦月",SUM(AA22:BE22),""))</f>
        <v>160</v>
      </c>
      <c r="BG22" s="1711"/>
      <c r="BH22" s="1751">
        <f>IF($BI$3="４週",BF22/4,IF($BI$3="暦月",(BF22/($BI$8/7)),""))</f>
        <v>40</v>
      </c>
      <c r="BI22" s="1711"/>
      <c r="BJ22" s="1748"/>
      <c r="BK22" s="1749"/>
      <c r="BL22" s="1749"/>
      <c r="BM22" s="1749"/>
      <c r="BN22" s="1750"/>
    </row>
    <row r="23" spans="2:66" ht="20.25" customHeight="1">
      <c r="B23" s="1788">
        <f>B21+1</f>
        <v>4</v>
      </c>
      <c r="C23" s="1856"/>
      <c r="D23" s="1853"/>
      <c r="E23" s="1708"/>
      <c r="F23" s="1854"/>
      <c r="G23" s="1792" t="s">
        <v>1172</v>
      </c>
      <c r="H23" s="1793"/>
      <c r="I23" s="633"/>
      <c r="J23" s="632"/>
      <c r="K23" s="633"/>
      <c r="L23" s="632"/>
      <c r="M23" s="1794" t="s">
        <v>1324</v>
      </c>
      <c r="N23" s="1795"/>
      <c r="O23" s="1796" t="s">
        <v>1319</v>
      </c>
      <c r="P23" s="1797"/>
      <c r="Q23" s="1797"/>
      <c r="R23" s="1793"/>
      <c r="S23" s="1738" t="s">
        <v>1356</v>
      </c>
      <c r="T23" s="1739"/>
      <c r="U23" s="1739"/>
      <c r="V23" s="1739"/>
      <c r="W23" s="1740"/>
      <c r="X23" s="619" t="s">
        <v>1280</v>
      </c>
      <c r="Y23" s="618"/>
      <c r="Z23" s="617"/>
      <c r="AA23" s="615" t="s">
        <v>1240</v>
      </c>
      <c r="AB23" s="614" t="s">
        <v>1240</v>
      </c>
      <c r="AC23" s="614" t="s">
        <v>1240</v>
      </c>
      <c r="AD23" s="614"/>
      <c r="AE23" s="614"/>
      <c r="AF23" s="614" t="s">
        <v>1240</v>
      </c>
      <c r="AG23" s="616" t="s">
        <v>1240</v>
      </c>
      <c r="AH23" s="615" t="s">
        <v>1240</v>
      </c>
      <c r="AI23" s="614" t="s">
        <v>1240</v>
      </c>
      <c r="AJ23" s="614" t="s">
        <v>1240</v>
      </c>
      <c r="AK23" s="614"/>
      <c r="AL23" s="614"/>
      <c r="AM23" s="614" t="s">
        <v>1240</v>
      </c>
      <c r="AN23" s="616" t="s">
        <v>1240</v>
      </c>
      <c r="AO23" s="615" t="s">
        <v>1240</v>
      </c>
      <c r="AP23" s="614" t="s">
        <v>1240</v>
      </c>
      <c r="AQ23" s="614" t="s">
        <v>1240</v>
      </c>
      <c r="AR23" s="614"/>
      <c r="AS23" s="614"/>
      <c r="AT23" s="614" t="s">
        <v>1240</v>
      </c>
      <c r="AU23" s="616" t="s">
        <v>1240</v>
      </c>
      <c r="AV23" s="615" t="s">
        <v>1240</v>
      </c>
      <c r="AW23" s="614" t="s">
        <v>1240</v>
      </c>
      <c r="AX23" s="614" t="s">
        <v>1240</v>
      </c>
      <c r="AY23" s="614"/>
      <c r="AZ23" s="614"/>
      <c r="BA23" s="614" t="s">
        <v>1240</v>
      </c>
      <c r="BB23" s="616" t="s">
        <v>1240</v>
      </c>
      <c r="BC23" s="615"/>
      <c r="BD23" s="614"/>
      <c r="BE23" s="613"/>
      <c r="BF23" s="1733"/>
      <c r="BG23" s="1734"/>
      <c r="BH23" s="1752"/>
      <c r="BI23" s="1753"/>
      <c r="BJ23" s="1758"/>
      <c r="BK23" s="1759"/>
      <c r="BL23" s="1759"/>
      <c r="BM23" s="1759"/>
      <c r="BN23" s="1760"/>
    </row>
    <row r="24" spans="2:66" ht="20.25" customHeight="1">
      <c r="B24" s="1789"/>
      <c r="C24" s="1857"/>
      <c r="D24" s="1855"/>
      <c r="E24" s="1708"/>
      <c r="F24" s="1854"/>
      <c r="G24" s="1791"/>
      <c r="H24" s="1787"/>
      <c r="I24" s="633"/>
      <c r="J24" s="632" t="str">
        <f>G23</f>
        <v>支援相談員</v>
      </c>
      <c r="K24" s="633"/>
      <c r="L24" s="632" t="str">
        <f>M23</f>
        <v>A</v>
      </c>
      <c r="M24" s="1780"/>
      <c r="N24" s="1781"/>
      <c r="O24" s="1785"/>
      <c r="P24" s="1786"/>
      <c r="Q24" s="1786"/>
      <c r="R24" s="1787"/>
      <c r="S24" s="1738"/>
      <c r="T24" s="1739"/>
      <c r="U24" s="1739"/>
      <c r="V24" s="1739"/>
      <c r="W24" s="1740"/>
      <c r="X24" s="636" t="s">
        <v>1279</v>
      </c>
      <c r="Y24" s="635"/>
      <c r="Z24" s="634"/>
      <c r="AA24" s="623">
        <v>8</v>
      </c>
      <c r="AB24" s="622">
        <v>8</v>
      </c>
      <c r="AC24" s="622">
        <v>8</v>
      </c>
      <c r="AD24" s="622" t="s">
        <v>1317</v>
      </c>
      <c r="AE24" s="622" t="s">
        <v>1317</v>
      </c>
      <c r="AF24" s="622">
        <v>8</v>
      </c>
      <c r="AG24" s="624">
        <v>8</v>
      </c>
      <c r="AH24" s="623">
        <v>8</v>
      </c>
      <c r="AI24" s="622">
        <v>8</v>
      </c>
      <c r="AJ24" s="622">
        <v>8</v>
      </c>
      <c r="AK24" s="622" t="s">
        <v>1317</v>
      </c>
      <c r="AL24" s="622" t="s">
        <v>1317</v>
      </c>
      <c r="AM24" s="622">
        <v>8</v>
      </c>
      <c r="AN24" s="624">
        <v>8</v>
      </c>
      <c r="AO24" s="623">
        <v>8</v>
      </c>
      <c r="AP24" s="622">
        <v>8</v>
      </c>
      <c r="AQ24" s="622">
        <v>8</v>
      </c>
      <c r="AR24" s="622" t="s">
        <v>1317</v>
      </c>
      <c r="AS24" s="622" t="s">
        <v>1317</v>
      </c>
      <c r="AT24" s="622">
        <v>8</v>
      </c>
      <c r="AU24" s="624">
        <v>8</v>
      </c>
      <c r="AV24" s="623">
        <v>8</v>
      </c>
      <c r="AW24" s="622">
        <v>8</v>
      </c>
      <c r="AX24" s="622">
        <v>8</v>
      </c>
      <c r="AY24" s="622" t="s">
        <v>1317</v>
      </c>
      <c r="AZ24" s="622" t="s">
        <v>1317</v>
      </c>
      <c r="BA24" s="622">
        <v>8</v>
      </c>
      <c r="BB24" s="624">
        <v>8</v>
      </c>
      <c r="BC24" s="623" t="s">
        <v>1317</v>
      </c>
      <c r="BD24" s="622" t="s">
        <v>1317</v>
      </c>
      <c r="BE24" s="622" t="s">
        <v>1317</v>
      </c>
      <c r="BF24" s="1710">
        <f>IF($BI$3="４週",SUM(AA24:BB24),IF($BI$3="暦月",SUM(AA24:BE24),""))</f>
        <v>160</v>
      </c>
      <c r="BG24" s="1711"/>
      <c r="BH24" s="1751">
        <f>IF($BI$3="４週",BF24/4,IF($BI$3="暦月",(BF24/($BI$8/7)),""))</f>
        <v>40</v>
      </c>
      <c r="BI24" s="1711"/>
      <c r="BJ24" s="1748"/>
      <c r="BK24" s="1749"/>
      <c r="BL24" s="1749"/>
      <c r="BM24" s="1749"/>
      <c r="BN24" s="1750"/>
    </row>
    <row r="25" spans="2:66" ht="20.25" customHeight="1">
      <c r="B25" s="1788">
        <f>B23+1</f>
        <v>5</v>
      </c>
      <c r="C25" s="1856"/>
      <c r="D25" s="1853"/>
      <c r="E25" s="1708"/>
      <c r="F25" s="1854"/>
      <c r="G25" s="1792" t="s">
        <v>1171</v>
      </c>
      <c r="H25" s="1793"/>
      <c r="I25" s="633"/>
      <c r="J25" s="632"/>
      <c r="K25" s="633"/>
      <c r="L25" s="632"/>
      <c r="M25" s="1794" t="s">
        <v>1324</v>
      </c>
      <c r="N25" s="1795"/>
      <c r="O25" s="1796" t="s">
        <v>1171</v>
      </c>
      <c r="P25" s="1797"/>
      <c r="Q25" s="1797"/>
      <c r="R25" s="1793"/>
      <c r="S25" s="1738" t="s">
        <v>1355</v>
      </c>
      <c r="T25" s="1739"/>
      <c r="U25" s="1739"/>
      <c r="V25" s="1739"/>
      <c r="W25" s="1740"/>
      <c r="X25" s="619" t="s">
        <v>1280</v>
      </c>
      <c r="Y25" s="618"/>
      <c r="Z25" s="617"/>
      <c r="AA25" s="615" t="s">
        <v>1240</v>
      </c>
      <c r="AB25" s="614" t="s">
        <v>1240</v>
      </c>
      <c r="AC25" s="614"/>
      <c r="AD25" s="614"/>
      <c r="AE25" s="614" t="s">
        <v>1240</v>
      </c>
      <c r="AF25" s="614" t="s">
        <v>1240</v>
      </c>
      <c r="AG25" s="616" t="s">
        <v>1240</v>
      </c>
      <c r="AH25" s="615" t="s">
        <v>1240</v>
      </c>
      <c r="AI25" s="614" t="s">
        <v>1240</v>
      </c>
      <c r="AJ25" s="614"/>
      <c r="AK25" s="614"/>
      <c r="AL25" s="614" t="s">
        <v>1240</v>
      </c>
      <c r="AM25" s="614" t="s">
        <v>1240</v>
      </c>
      <c r="AN25" s="616" t="s">
        <v>1240</v>
      </c>
      <c r="AO25" s="615" t="s">
        <v>1240</v>
      </c>
      <c r="AP25" s="614" t="s">
        <v>1240</v>
      </c>
      <c r="AQ25" s="614"/>
      <c r="AR25" s="614"/>
      <c r="AS25" s="614" t="s">
        <v>1240</v>
      </c>
      <c r="AT25" s="614" t="s">
        <v>1240</v>
      </c>
      <c r="AU25" s="616" t="s">
        <v>1240</v>
      </c>
      <c r="AV25" s="615" t="s">
        <v>1240</v>
      </c>
      <c r="AW25" s="614" t="s">
        <v>1240</v>
      </c>
      <c r="AX25" s="614"/>
      <c r="AY25" s="614"/>
      <c r="AZ25" s="614" t="s">
        <v>1240</v>
      </c>
      <c r="BA25" s="614" t="s">
        <v>1240</v>
      </c>
      <c r="BB25" s="616" t="s">
        <v>1240</v>
      </c>
      <c r="BC25" s="615"/>
      <c r="BD25" s="614"/>
      <c r="BE25" s="613"/>
      <c r="BF25" s="1733"/>
      <c r="BG25" s="1734"/>
      <c r="BH25" s="1752"/>
      <c r="BI25" s="1753"/>
      <c r="BJ25" s="1758"/>
      <c r="BK25" s="1759"/>
      <c r="BL25" s="1759"/>
      <c r="BM25" s="1759"/>
      <c r="BN25" s="1760"/>
    </row>
    <row r="26" spans="2:66" ht="20.25" customHeight="1">
      <c r="B26" s="1789"/>
      <c r="C26" s="1857"/>
      <c r="D26" s="1855"/>
      <c r="E26" s="1708"/>
      <c r="F26" s="1854"/>
      <c r="G26" s="1791"/>
      <c r="H26" s="1787"/>
      <c r="I26" s="633"/>
      <c r="J26" s="632" t="str">
        <f>G25</f>
        <v>理学療法士</v>
      </c>
      <c r="K26" s="633"/>
      <c r="L26" s="632" t="str">
        <f>M25</f>
        <v>A</v>
      </c>
      <c r="M26" s="1780"/>
      <c r="N26" s="1781"/>
      <c r="O26" s="1785"/>
      <c r="P26" s="1786"/>
      <c r="Q26" s="1786"/>
      <c r="R26" s="1787"/>
      <c r="S26" s="1738"/>
      <c r="T26" s="1739"/>
      <c r="U26" s="1739"/>
      <c r="V26" s="1739"/>
      <c r="W26" s="1740"/>
      <c r="X26" s="627" t="s">
        <v>1279</v>
      </c>
      <c r="Y26" s="626"/>
      <c r="Z26" s="625"/>
      <c r="AA26" s="623">
        <v>8</v>
      </c>
      <c r="AB26" s="622">
        <v>8</v>
      </c>
      <c r="AC26" s="622" t="s">
        <v>1317</v>
      </c>
      <c r="AD26" s="622" t="s">
        <v>1317</v>
      </c>
      <c r="AE26" s="622">
        <v>8</v>
      </c>
      <c r="AF26" s="622">
        <v>8</v>
      </c>
      <c r="AG26" s="624">
        <v>8</v>
      </c>
      <c r="AH26" s="623">
        <v>8</v>
      </c>
      <c r="AI26" s="622">
        <v>8</v>
      </c>
      <c r="AJ26" s="622" t="s">
        <v>1317</v>
      </c>
      <c r="AK26" s="622" t="s">
        <v>1317</v>
      </c>
      <c r="AL26" s="622">
        <v>8</v>
      </c>
      <c r="AM26" s="622">
        <v>8</v>
      </c>
      <c r="AN26" s="624">
        <v>8</v>
      </c>
      <c r="AO26" s="623">
        <v>8</v>
      </c>
      <c r="AP26" s="622">
        <v>8</v>
      </c>
      <c r="AQ26" s="622" t="s">
        <v>1317</v>
      </c>
      <c r="AR26" s="622" t="s">
        <v>1317</v>
      </c>
      <c r="AS26" s="622">
        <v>8</v>
      </c>
      <c r="AT26" s="622">
        <v>8</v>
      </c>
      <c r="AU26" s="624">
        <v>8</v>
      </c>
      <c r="AV26" s="623">
        <v>8</v>
      </c>
      <c r="AW26" s="622">
        <v>8</v>
      </c>
      <c r="AX26" s="622" t="s">
        <v>1317</v>
      </c>
      <c r="AY26" s="622" t="s">
        <v>1317</v>
      </c>
      <c r="AZ26" s="622">
        <v>8</v>
      </c>
      <c r="BA26" s="622">
        <v>8</v>
      </c>
      <c r="BB26" s="624">
        <v>8</v>
      </c>
      <c r="BC26" s="623" t="s">
        <v>1317</v>
      </c>
      <c r="BD26" s="622" t="s">
        <v>1317</v>
      </c>
      <c r="BE26" s="622" t="s">
        <v>1317</v>
      </c>
      <c r="BF26" s="1710">
        <f>IF($BI$3="４週",SUM(AA26:BB26),IF($BI$3="暦月",SUM(AA26:BE26),""))</f>
        <v>160</v>
      </c>
      <c r="BG26" s="1711"/>
      <c r="BH26" s="1751">
        <f>IF($BI$3="４週",BF26/4,IF($BI$3="暦月",(BF26/($BI$8/7)),""))</f>
        <v>40</v>
      </c>
      <c r="BI26" s="1711"/>
      <c r="BJ26" s="1748"/>
      <c r="BK26" s="1749"/>
      <c r="BL26" s="1749"/>
      <c r="BM26" s="1749"/>
      <c r="BN26" s="1750"/>
    </row>
    <row r="27" spans="2:66" ht="20.25" customHeight="1">
      <c r="B27" s="1788">
        <f>B25+1</f>
        <v>6</v>
      </c>
      <c r="C27" s="1856"/>
      <c r="D27" s="1853"/>
      <c r="E27" s="1708"/>
      <c r="F27" s="1854"/>
      <c r="G27" s="1792" t="s">
        <v>1167</v>
      </c>
      <c r="H27" s="1793"/>
      <c r="I27" s="633"/>
      <c r="J27" s="632"/>
      <c r="K27" s="633"/>
      <c r="L27" s="632"/>
      <c r="M27" s="1794" t="s">
        <v>1324</v>
      </c>
      <c r="N27" s="1795"/>
      <c r="O27" s="1796" t="s">
        <v>1167</v>
      </c>
      <c r="P27" s="1797"/>
      <c r="Q27" s="1797"/>
      <c r="R27" s="1793"/>
      <c r="S27" s="1738" t="s">
        <v>1354</v>
      </c>
      <c r="T27" s="1739"/>
      <c r="U27" s="1739"/>
      <c r="V27" s="1739"/>
      <c r="W27" s="1740"/>
      <c r="X27" s="631" t="s">
        <v>1280</v>
      </c>
      <c r="Z27" s="630"/>
      <c r="AA27" s="615" t="s">
        <v>1240</v>
      </c>
      <c r="AB27" s="614" t="s">
        <v>1240</v>
      </c>
      <c r="AC27" s="614"/>
      <c r="AD27" s="614"/>
      <c r="AE27" s="614" t="s">
        <v>1240</v>
      </c>
      <c r="AF27" s="614" t="s">
        <v>1240</v>
      </c>
      <c r="AG27" s="616" t="s">
        <v>1240</v>
      </c>
      <c r="AH27" s="615" t="s">
        <v>1240</v>
      </c>
      <c r="AI27" s="614" t="s">
        <v>1240</v>
      </c>
      <c r="AJ27" s="614"/>
      <c r="AK27" s="614"/>
      <c r="AL27" s="614" t="s">
        <v>1240</v>
      </c>
      <c r="AM27" s="614" t="s">
        <v>1240</v>
      </c>
      <c r="AN27" s="616" t="s">
        <v>1240</v>
      </c>
      <c r="AO27" s="615" t="s">
        <v>1240</v>
      </c>
      <c r="AP27" s="614" t="s">
        <v>1240</v>
      </c>
      <c r="AQ27" s="614"/>
      <c r="AR27" s="614"/>
      <c r="AS27" s="614" t="s">
        <v>1240</v>
      </c>
      <c r="AT27" s="614" t="s">
        <v>1240</v>
      </c>
      <c r="AU27" s="616" t="s">
        <v>1240</v>
      </c>
      <c r="AV27" s="615" t="s">
        <v>1240</v>
      </c>
      <c r="AW27" s="614" t="s">
        <v>1240</v>
      </c>
      <c r="AX27" s="614"/>
      <c r="AY27" s="614"/>
      <c r="AZ27" s="614" t="s">
        <v>1240</v>
      </c>
      <c r="BA27" s="614" t="s">
        <v>1240</v>
      </c>
      <c r="BB27" s="616" t="s">
        <v>1240</v>
      </c>
      <c r="BC27" s="615"/>
      <c r="BD27" s="614"/>
      <c r="BE27" s="613"/>
      <c r="BF27" s="1733"/>
      <c r="BG27" s="1734"/>
      <c r="BH27" s="1752"/>
      <c r="BI27" s="1753"/>
      <c r="BJ27" s="1758"/>
      <c r="BK27" s="1759"/>
      <c r="BL27" s="1759"/>
      <c r="BM27" s="1759"/>
      <c r="BN27" s="1760"/>
    </row>
    <row r="28" spans="2:66" ht="20.25" customHeight="1">
      <c r="B28" s="1789"/>
      <c r="C28" s="1857"/>
      <c r="D28" s="1855"/>
      <c r="E28" s="1708"/>
      <c r="F28" s="1854"/>
      <c r="G28" s="1791"/>
      <c r="H28" s="1787"/>
      <c r="I28" s="633"/>
      <c r="J28" s="632" t="str">
        <f>G27</f>
        <v>介護支援専門員</v>
      </c>
      <c r="K28" s="633"/>
      <c r="L28" s="632" t="str">
        <f>M27</f>
        <v>A</v>
      </c>
      <c r="M28" s="1780"/>
      <c r="N28" s="1781"/>
      <c r="O28" s="1785"/>
      <c r="P28" s="1786"/>
      <c r="Q28" s="1786"/>
      <c r="R28" s="1787"/>
      <c r="S28" s="1738"/>
      <c r="T28" s="1739"/>
      <c r="U28" s="1739"/>
      <c r="V28" s="1739"/>
      <c r="W28" s="1740"/>
      <c r="X28" s="636" t="s">
        <v>1279</v>
      </c>
      <c r="Y28" s="635"/>
      <c r="Z28" s="634"/>
      <c r="AA28" s="623">
        <v>8</v>
      </c>
      <c r="AB28" s="622">
        <v>8</v>
      </c>
      <c r="AC28" s="622" t="s">
        <v>1317</v>
      </c>
      <c r="AD28" s="622" t="s">
        <v>1317</v>
      </c>
      <c r="AE28" s="622">
        <v>8</v>
      </c>
      <c r="AF28" s="622">
        <v>8</v>
      </c>
      <c r="AG28" s="624">
        <v>8</v>
      </c>
      <c r="AH28" s="623">
        <v>8</v>
      </c>
      <c r="AI28" s="622">
        <v>8</v>
      </c>
      <c r="AJ28" s="622" t="s">
        <v>1317</v>
      </c>
      <c r="AK28" s="622" t="s">
        <v>1317</v>
      </c>
      <c r="AL28" s="622">
        <v>8</v>
      </c>
      <c r="AM28" s="622">
        <v>8</v>
      </c>
      <c r="AN28" s="624">
        <v>8</v>
      </c>
      <c r="AO28" s="623">
        <v>8</v>
      </c>
      <c r="AP28" s="622">
        <v>8</v>
      </c>
      <c r="AQ28" s="622" t="s">
        <v>1317</v>
      </c>
      <c r="AR28" s="622" t="s">
        <v>1317</v>
      </c>
      <c r="AS28" s="622">
        <v>8</v>
      </c>
      <c r="AT28" s="622">
        <v>8</v>
      </c>
      <c r="AU28" s="624">
        <v>8</v>
      </c>
      <c r="AV28" s="623">
        <v>8</v>
      </c>
      <c r="AW28" s="622">
        <v>8</v>
      </c>
      <c r="AX28" s="622" t="s">
        <v>1317</v>
      </c>
      <c r="AY28" s="622" t="s">
        <v>1317</v>
      </c>
      <c r="AZ28" s="622">
        <v>8</v>
      </c>
      <c r="BA28" s="622">
        <v>8</v>
      </c>
      <c r="BB28" s="624">
        <v>8</v>
      </c>
      <c r="BC28" s="623" t="s">
        <v>1317</v>
      </c>
      <c r="BD28" s="622" t="s">
        <v>1317</v>
      </c>
      <c r="BE28" s="622" t="s">
        <v>1317</v>
      </c>
      <c r="BF28" s="1710">
        <f>IF($BI$3="４週",SUM(AA28:BB28),IF($BI$3="暦月",SUM(AA28:BE28),""))</f>
        <v>160</v>
      </c>
      <c r="BG28" s="1711"/>
      <c r="BH28" s="1751">
        <f>IF($BI$3="４週",BF28/4,IF($BI$3="暦月",(BF28/($BI$8/7)),""))</f>
        <v>40</v>
      </c>
      <c r="BI28" s="1711"/>
      <c r="BJ28" s="1748"/>
      <c r="BK28" s="1749"/>
      <c r="BL28" s="1749"/>
      <c r="BM28" s="1749"/>
      <c r="BN28" s="1750"/>
    </row>
    <row r="29" spans="2:66" ht="20.25" customHeight="1">
      <c r="B29" s="1788">
        <f>B27+1</f>
        <v>7</v>
      </c>
      <c r="C29" s="1856"/>
      <c r="D29" s="1853"/>
      <c r="E29" s="1708"/>
      <c r="F29" s="1854"/>
      <c r="G29" s="1792" t="s">
        <v>1174</v>
      </c>
      <c r="H29" s="1793"/>
      <c r="I29" s="633"/>
      <c r="J29" s="632"/>
      <c r="K29" s="633"/>
      <c r="L29" s="632"/>
      <c r="M29" s="1794" t="s">
        <v>1324</v>
      </c>
      <c r="N29" s="1795"/>
      <c r="O29" s="1796" t="s">
        <v>1329</v>
      </c>
      <c r="P29" s="1797"/>
      <c r="Q29" s="1797"/>
      <c r="R29" s="1793"/>
      <c r="S29" s="1738" t="s">
        <v>1353</v>
      </c>
      <c r="T29" s="1739"/>
      <c r="U29" s="1739"/>
      <c r="V29" s="1739"/>
      <c r="W29" s="1740"/>
      <c r="X29" s="619" t="s">
        <v>1280</v>
      </c>
      <c r="Y29" s="618"/>
      <c r="Z29" s="617"/>
      <c r="AA29" s="615" t="s">
        <v>1240</v>
      </c>
      <c r="AB29" s="614" t="s">
        <v>1240</v>
      </c>
      <c r="AC29" s="614" t="s">
        <v>1240</v>
      </c>
      <c r="AD29" s="614"/>
      <c r="AE29" s="614"/>
      <c r="AF29" s="614" t="s">
        <v>1240</v>
      </c>
      <c r="AG29" s="616" t="s">
        <v>1240</v>
      </c>
      <c r="AH29" s="615" t="s">
        <v>1240</v>
      </c>
      <c r="AI29" s="614" t="s">
        <v>1240</v>
      </c>
      <c r="AJ29" s="614" t="s">
        <v>1240</v>
      </c>
      <c r="AK29" s="614"/>
      <c r="AL29" s="614"/>
      <c r="AM29" s="614" t="s">
        <v>1240</v>
      </c>
      <c r="AN29" s="616" t="s">
        <v>1240</v>
      </c>
      <c r="AO29" s="615" t="s">
        <v>1240</v>
      </c>
      <c r="AP29" s="614" t="s">
        <v>1240</v>
      </c>
      <c r="AQ29" s="614" t="s">
        <v>1240</v>
      </c>
      <c r="AR29" s="614"/>
      <c r="AS29" s="614"/>
      <c r="AT29" s="614" t="s">
        <v>1240</v>
      </c>
      <c r="AU29" s="616" t="s">
        <v>1240</v>
      </c>
      <c r="AV29" s="615" t="s">
        <v>1240</v>
      </c>
      <c r="AW29" s="614" t="s">
        <v>1240</v>
      </c>
      <c r="AX29" s="614" t="s">
        <v>1240</v>
      </c>
      <c r="AY29" s="614"/>
      <c r="AZ29" s="614"/>
      <c r="BA29" s="614" t="s">
        <v>1240</v>
      </c>
      <c r="BB29" s="616" t="s">
        <v>1240</v>
      </c>
      <c r="BC29" s="615"/>
      <c r="BD29" s="614"/>
      <c r="BE29" s="613"/>
      <c r="BF29" s="1733"/>
      <c r="BG29" s="1734"/>
      <c r="BH29" s="1752"/>
      <c r="BI29" s="1753"/>
      <c r="BJ29" s="1758"/>
      <c r="BK29" s="1759"/>
      <c r="BL29" s="1759"/>
      <c r="BM29" s="1759"/>
      <c r="BN29" s="1760"/>
    </row>
    <row r="30" spans="2:66" ht="20.25" customHeight="1">
      <c r="B30" s="1789"/>
      <c r="C30" s="1857"/>
      <c r="D30" s="1855"/>
      <c r="E30" s="1708"/>
      <c r="F30" s="1854"/>
      <c r="G30" s="1791"/>
      <c r="H30" s="1787"/>
      <c r="I30" s="633"/>
      <c r="J30" s="632" t="str">
        <f>G29</f>
        <v>看護職員</v>
      </c>
      <c r="K30" s="633"/>
      <c r="L30" s="632" t="str">
        <f>M29</f>
        <v>A</v>
      </c>
      <c r="M30" s="1780"/>
      <c r="N30" s="1781"/>
      <c r="O30" s="1785"/>
      <c r="P30" s="1786"/>
      <c r="Q30" s="1786"/>
      <c r="R30" s="1787"/>
      <c r="S30" s="1738"/>
      <c r="T30" s="1739"/>
      <c r="U30" s="1739"/>
      <c r="V30" s="1739"/>
      <c r="W30" s="1740"/>
      <c r="X30" s="636" t="s">
        <v>1279</v>
      </c>
      <c r="Y30" s="635"/>
      <c r="Z30" s="634"/>
      <c r="AA30" s="623">
        <v>8</v>
      </c>
      <c r="AB30" s="622">
        <v>8</v>
      </c>
      <c r="AC30" s="622">
        <v>8</v>
      </c>
      <c r="AD30" s="622" t="s">
        <v>1317</v>
      </c>
      <c r="AE30" s="622" t="s">
        <v>1317</v>
      </c>
      <c r="AF30" s="622">
        <v>8</v>
      </c>
      <c r="AG30" s="624">
        <v>8</v>
      </c>
      <c r="AH30" s="623">
        <v>8</v>
      </c>
      <c r="AI30" s="622">
        <v>8</v>
      </c>
      <c r="AJ30" s="622">
        <v>8</v>
      </c>
      <c r="AK30" s="622" t="s">
        <v>1317</v>
      </c>
      <c r="AL30" s="622" t="s">
        <v>1317</v>
      </c>
      <c r="AM30" s="622">
        <v>8</v>
      </c>
      <c r="AN30" s="624">
        <v>8</v>
      </c>
      <c r="AO30" s="623">
        <v>8</v>
      </c>
      <c r="AP30" s="622">
        <v>8</v>
      </c>
      <c r="AQ30" s="622">
        <v>8</v>
      </c>
      <c r="AR30" s="622" t="s">
        <v>1317</v>
      </c>
      <c r="AS30" s="622" t="s">
        <v>1317</v>
      </c>
      <c r="AT30" s="622">
        <v>8</v>
      </c>
      <c r="AU30" s="624">
        <v>8</v>
      </c>
      <c r="AV30" s="623">
        <v>8</v>
      </c>
      <c r="AW30" s="622">
        <v>8</v>
      </c>
      <c r="AX30" s="622">
        <v>8</v>
      </c>
      <c r="AY30" s="622" t="s">
        <v>1317</v>
      </c>
      <c r="AZ30" s="622" t="s">
        <v>1317</v>
      </c>
      <c r="BA30" s="622">
        <v>8</v>
      </c>
      <c r="BB30" s="624">
        <v>8</v>
      </c>
      <c r="BC30" s="623" t="s">
        <v>1317</v>
      </c>
      <c r="BD30" s="622" t="s">
        <v>1317</v>
      </c>
      <c r="BE30" s="622" t="s">
        <v>1317</v>
      </c>
      <c r="BF30" s="1710">
        <f>IF($BI$3="４週",SUM(AA30:BB30),IF($BI$3="暦月",SUM(AA30:BE30),""))</f>
        <v>160</v>
      </c>
      <c r="BG30" s="1711"/>
      <c r="BH30" s="1751">
        <f>IF($BI$3="４週",BF30/4,IF($BI$3="暦月",(BF30/($BI$8/7)),""))</f>
        <v>40</v>
      </c>
      <c r="BI30" s="1711"/>
      <c r="BJ30" s="1748"/>
      <c r="BK30" s="1749"/>
      <c r="BL30" s="1749"/>
      <c r="BM30" s="1749"/>
      <c r="BN30" s="1750"/>
    </row>
    <row r="31" spans="2:66" ht="20.25" customHeight="1">
      <c r="B31" s="1788">
        <f>B29+1</f>
        <v>8</v>
      </c>
      <c r="C31" s="1856"/>
      <c r="D31" s="1853"/>
      <c r="E31" s="1708"/>
      <c r="F31" s="1854"/>
      <c r="G31" s="1792" t="s">
        <v>1174</v>
      </c>
      <c r="H31" s="1793"/>
      <c r="I31" s="633"/>
      <c r="J31" s="632"/>
      <c r="K31" s="633"/>
      <c r="L31" s="632"/>
      <c r="M31" s="1794" t="s">
        <v>1324</v>
      </c>
      <c r="N31" s="1795"/>
      <c r="O31" s="1796" t="s">
        <v>1329</v>
      </c>
      <c r="P31" s="1797"/>
      <c r="Q31" s="1797"/>
      <c r="R31" s="1793"/>
      <c r="S31" s="1738" t="s">
        <v>1352</v>
      </c>
      <c r="T31" s="1739"/>
      <c r="U31" s="1739"/>
      <c r="V31" s="1739"/>
      <c r="W31" s="1740"/>
      <c r="X31" s="619" t="s">
        <v>1280</v>
      </c>
      <c r="Y31" s="618"/>
      <c r="Z31" s="617"/>
      <c r="AA31" s="615"/>
      <c r="AB31" s="614"/>
      <c r="AC31" s="614" t="s">
        <v>1240</v>
      </c>
      <c r="AD31" s="614" t="s">
        <v>1240</v>
      </c>
      <c r="AE31" s="614" t="s">
        <v>1240</v>
      </c>
      <c r="AF31" s="614" t="s">
        <v>1240</v>
      </c>
      <c r="AG31" s="616" t="s">
        <v>1240</v>
      </c>
      <c r="AH31" s="615"/>
      <c r="AI31" s="614"/>
      <c r="AJ31" s="614" t="s">
        <v>1240</v>
      </c>
      <c r="AK31" s="614" t="s">
        <v>1240</v>
      </c>
      <c r="AL31" s="614" t="s">
        <v>1240</v>
      </c>
      <c r="AM31" s="614" t="s">
        <v>1240</v>
      </c>
      <c r="AN31" s="616" t="s">
        <v>1240</v>
      </c>
      <c r="AO31" s="615"/>
      <c r="AP31" s="614"/>
      <c r="AQ31" s="614" t="s">
        <v>1240</v>
      </c>
      <c r="AR31" s="614" t="s">
        <v>1240</v>
      </c>
      <c r="AS31" s="614" t="s">
        <v>1240</v>
      </c>
      <c r="AT31" s="614" t="s">
        <v>1240</v>
      </c>
      <c r="AU31" s="616" t="s">
        <v>1240</v>
      </c>
      <c r="AV31" s="615"/>
      <c r="AW31" s="614"/>
      <c r="AX31" s="614" t="s">
        <v>1240</v>
      </c>
      <c r="AY31" s="614" t="s">
        <v>1240</v>
      </c>
      <c r="AZ31" s="614" t="s">
        <v>1240</v>
      </c>
      <c r="BA31" s="614" t="s">
        <v>1240</v>
      </c>
      <c r="BB31" s="616" t="s">
        <v>1240</v>
      </c>
      <c r="BC31" s="615"/>
      <c r="BD31" s="614"/>
      <c r="BE31" s="613"/>
      <c r="BF31" s="1733"/>
      <c r="BG31" s="1734"/>
      <c r="BH31" s="1752"/>
      <c r="BI31" s="1753"/>
      <c r="BJ31" s="1758"/>
      <c r="BK31" s="1759"/>
      <c r="BL31" s="1759"/>
      <c r="BM31" s="1759"/>
      <c r="BN31" s="1760"/>
    </row>
    <row r="32" spans="2:66" ht="20.25" customHeight="1">
      <c r="B32" s="1789"/>
      <c r="C32" s="1857"/>
      <c r="D32" s="1855"/>
      <c r="E32" s="1708"/>
      <c r="F32" s="1854"/>
      <c r="G32" s="1791"/>
      <c r="H32" s="1787"/>
      <c r="I32" s="633"/>
      <c r="J32" s="632" t="str">
        <f>G31</f>
        <v>看護職員</v>
      </c>
      <c r="K32" s="633"/>
      <c r="L32" s="632" t="str">
        <f>M31</f>
        <v>A</v>
      </c>
      <c r="M32" s="1780"/>
      <c r="N32" s="1781"/>
      <c r="O32" s="1785"/>
      <c r="P32" s="1786"/>
      <c r="Q32" s="1786"/>
      <c r="R32" s="1787"/>
      <c r="S32" s="1738"/>
      <c r="T32" s="1739"/>
      <c r="U32" s="1739"/>
      <c r="V32" s="1739"/>
      <c r="W32" s="1740"/>
      <c r="X32" s="636" t="s">
        <v>1279</v>
      </c>
      <c r="Y32" s="635"/>
      <c r="Z32" s="634"/>
      <c r="AA32" s="623" t="s">
        <v>1317</v>
      </c>
      <c r="AB32" s="622" t="s">
        <v>1317</v>
      </c>
      <c r="AC32" s="622">
        <v>8</v>
      </c>
      <c r="AD32" s="622">
        <v>8</v>
      </c>
      <c r="AE32" s="622">
        <v>8</v>
      </c>
      <c r="AF32" s="622">
        <v>8</v>
      </c>
      <c r="AG32" s="624">
        <v>8</v>
      </c>
      <c r="AH32" s="623" t="s">
        <v>1317</v>
      </c>
      <c r="AI32" s="622" t="s">
        <v>1317</v>
      </c>
      <c r="AJ32" s="622">
        <v>8</v>
      </c>
      <c r="AK32" s="622">
        <v>8</v>
      </c>
      <c r="AL32" s="622">
        <v>8</v>
      </c>
      <c r="AM32" s="622">
        <v>8</v>
      </c>
      <c r="AN32" s="624">
        <v>8</v>
      </c>
      <c r="AO32" s="623" t="s">
        <v>1317</v>
      </c>
      <c r="AP32" s="622" t="s">
        <v>1317</v>
      </c>
      <c r="AQ32" s="622">
        <v>8</v>
      </c>
      <c r="AR32" s="622">
        <v>8</v>
      </c>
      <c r="AS32" s="622">
        <v>8</v>
      </c>
      <c r="AT32" s="622">
        <v>8</v>
      </c>
      <c r="AU32" s="624">
        <v>8</v>
      </c>
      <c r="AV32" s="623" t="s">
        <v>1317</v>
      </c>
      <c r="AW32" s="622" t="s">
        <v>1317</v>
      </c>
      <c r="AX32" s="622">
        <v>8</v>
      </c>
      <c r="AY32" s="622">
        <v>8</v>
      </c>
      <c r="AZ32" s="622">
        <v>8</v>
      </c>
      <c r="BA32" s="622">
        <v>8</v>
      </c>
      <c r="BB32" s="624">
        <v>8</v>
      </c>
      <c r="BC32" s="623" t="s">
        <v>1317</v>
      </c>
      <c r="BD32" s="622" t="s">
        <v>1317</v>
      </c>
      <c r="BE32" s="622" t="s">
        <v>1317</v>
      </c>
      <c r="BF32" s="1710">
        <f>IF($BI$3="４週",SUM(AA32:BB32),IF($BI$3="暦月",SUM(AA32:BE32),""))</f>
        <v>160</v>
      </c>
      <c r="BG32" s="1711"/>
      <c r="BH32" s="1751">
        <f>IF($BI$3="４週",BF32/4,IF($BI$3="暦月",(BF32/($BI$8/7)),""))</f>
        <v>40</v>
      </c>
      <c r="BI32" s="1711"/>
      <c r="BJ32" s="1748"/>
      <c r="BK32" s="1749"/>
      <c r="BL32" s="1749"/>
      <c r="BM32" s="1749"/>
      <c r="BN32" s="1750"/>
    </row>
    <row r="33" spans="2:66" ht="20.25" customHeight="1">
      <c r="B33" s="1788">
        <f>B31+1</f>
        <v>9</v>
      </c>
      <c r="C33" s="1856"/>
      <c r="D33" s="1853"/>
      <c r="E33" s="1708"/>
      <c r="F33" s="1854"/>
      <c r="G33" s="1792" t="s">
        <v>1174</v>
      </c>
      <c r="H33" s="1793"/>
      <c r="I33" s="633"/>
      <c r="J33" s="632"/>
      <c r="K33" s="633"/>
      <c r="L33" s="632"/>
      <c r="M33" s="1794" t="s">
        <v>1320</v>
      </c>
      <c r="N33" s="1795"/>
      <c r="O33" s="1796" t="s">
        <v>1329</v>
      </c>
      <c r="P33" s="1797"/>
      <c r="Q33" s="1797"/>
      <c r="R33" s="1793"/>
      <c r="S33" s="1738" t="s">
        <v>1351</v>
      </c>
      <c r="T33" s="1739"/>
      <c r="U33" s="1739"/>
      <c r="V33" s="1739"/>
      <c r="W33" s="1740"/>
      <c r="X33" s="619" t="s">
        <v>1280</v>
      </c>
      <c r="Y33" s="618"/>
      <c r="Z33" s="617"/>
      <c r="AA33" s="615" t="s">
        <v>1240</v>
      </c>
      <c r="AB33" s="614" t="s">
        <v>1240</v>
      </c>
      <c r="AC33" s="614"/>
      <c r="AD33" s="614" t="s">
        <v>1240</v>
      </c>
      <c r="AE33" s="614" t="s">
        <v>1240</v>
      </c>
      <c r="AF33" s="614"/>
      <c r="AG33" s="616"/>
      <c r="AH33" s="615" t="s">
        <v>1240</v>
      </c>
      <c r="AI33" s="614" t="s">
        <v>1240</v>
      </c>
      <c r="AJ33" s="614"/>
      <c r="AK33" s="614" t="s">
        <v>1240</v>
      </c>
      <c r="AL33" s="614" t="s">
        <v>1240</v>
      </c>
      <c r="AM33" s="614"/>
      <c r="AN33" s="616"/>
      <c r="AO33" s="615" t="s">
        <v>1240</v>
      </c>
      <c r="AP33" s="614" t="s">
        <v>1240</v>
      </c>
      <c r="AQ33" s="614"/>
      <c r="AR33" s="614" t="s">
        <v>1240</v>
      </c>
      <c r="AS33" s="614" t="s">
        <v>1240</v>
      </c>
      <c r="AT33" s="614"/>
      <c r="AU33" s="616"/>
      <c r="AV33" s="615" t="s">
        <v>1240</v>
      </c>
      <c r="AW33" s="614" t="s">
        <v>1240</v>
      </c>
      <c r="AX33" s="614"/>
      <c r="AY33" s="614" t="s">
        <v>1240</v>
      </c>
      <c r="AZ33" s="614" t="s">
        <v>1240</v>
      </c>
      <c r="BA33" s="614"/>
      <c r="BB33" s="616"/>
      <c r="BC33" s="615"/>
      <c r="BD33" s="614"/>
      <c r="BE33" s="613"/>
      <c r="BF33" s="1733"/>
      <c r="BG33" s="1734"/>
      <c r="BH33" s="1752"/>
      <c r="BI33" s="1753"/>
      <c r="BJ33" s="1758"/>
      <c r="BK33" s="1759"/>
      <c r="BL33" s="1759"/>
      <c r="BM33" s="1759"/>
      <c r="BN33" s="1760"/>
    </row>
    <row r="34" spans="2:66" ht="20.25" customHeight="1">
      <c r="B34" s="1789"/>
      <c r="C34" s="1857"/>
      <c r="D34" s="1855"/>
      <c r="E34" s="1708"/>
      <c r="F34" s="1854"/>
      <c r="G34" s="1791"/>
      <c r="H34" s="1787"/>
      <c r="I34" s="633"/>
      <c r="J34" s="632" t="str">
        <f>G33</f>
        <v>看護職員</v>
      </c>
      <c r="K34" s="633"/>
      <c r="L34" s="632" t="str">
        <f>M33</f>
        <v>C</v>
      </c>
      <c r="M34" s="1780"/>
      <c r="N34" s="1781"/>
      <c r="O34" s="1785"/>
      <c r="P34" s="1786"/>
      <c r="Q34" s="1786"/>
      <c r="R34" s="1787"/>
      <c r="S34" s="1738"/>
      <c r="T34" s="1739"/>
      <c r="U34" s="1739"/>
      <c r="V34" s="1739"/>
      <c r="W34" s="1740"/>
      <c r="X34" s="627" t="s">
        <v>1279</v>
      </c>
      <c r="Y34" s="626"/>
      <c r="Z34" s="625"/>
      <c r="AA34" s="623">
        <v>8</v>
      </c>
      <c r="AB34" s="622">
        <v>8</v>
      </c>
      <c r="AC34" s="622" t="s">
        <v>1317</v>
      </c>
      <c r="AD34" s="622">
        <v>8</v>
      </c>
      <c r="AE34" s="622">
        <v>8</v>
      </c>
      <c r="AF34" s="622" t="s">
        <v>1317</v>
      </c>
      <c r="AG34" s="624" t="s">
        <v>1317</v>
      </c>
      <c r="AH34" s="623">
        <v>8</v>
      </c>
      <c r="AI34" s="622">
        <v>8</v>
      </c>
      <c r="AJ34" s="622" t="s">
        <v>1317</v>
      </c>
      <c r="AK34" s="622">
        <v>8</v>
      </c>
      <c r="AL34" s="622">
        <v>8</v>
      </c>
      <c r="AM34" s="622" t="s">
        <v>1317</v>
      </c>
      <c r="AN34" s="624" t="s">
        <v>1317</v>
      </c>
      <c r="AO34" s="623">
        <v>8</v>
      </c>
      <c r="AP34" s="622">
        <v>8</v>
      </c>
      <c r="AQ34" s="622" t="s">
        <v>1317</v>
      </c>
      <c r="AR34" s="622">
        <v>8</v>
      </c>
      <c r="AS34" s="622">
        <v>8</v>
      </c>
      <c r="AT34" s="622" t="s">
        <v>1317</v>
      </c>
      <c r="AU34" s="624" t="s">
        <v>1317</v>
      </c>
      <c r="AV34" s="623">
        <v>8</v>
      </c>
      <c r="AW34" s="622">
        <v>8</v>
      </c>
      <c r="AX34" s="622" t="s">
        <v>1317</v>
      </c>
      <c r="AY34" s="622">
        <v>8</v>
      </c>
      <c r="AZ34" s="622">
        <v>8</v>
      </c>
      <c r="BA34" s="622" t="s">
        <v>1317</v>
      </c>
      <c r="BB34" s="624" t="s">
        <v>1317</v>
      </c>
      <c r="BC34" s="623" t="s">
        <v>1317</v>
      </c>
      <c r="BD34" s="622" t="s">
        <v>1317</v>
      </c>
      <c r="BE34" s="622" t="s">
        <v>1317</v>
      </c>
      <c r="BF34" s="1710">
        <f>IF($BI$3="４週",SUM(AA34:BB34),IF($BI$3="暦月",SUM(AA34:BE34),""))</f>
        <v>128</v>
      </c>
      <c r="BG34" s="1711"/>
      <c r="BH34" s="1751">
        <f>IF($BI$3="４週",BF34/4,IF($BI$3="暦月",(BF34/($BI$8/7)),""))</f>
        <v>32</v>
      </c>
      <c r="BI34" s="1711"/>
      <c r="BJ34" s="1748"/>
      <c r="BK34" s="1749"/>
      <c r="BL34" s="1749"/>
      <c r="BM34" s="1749"/>
      <c r="BN34" s="1750"/>
    </row>
    <row r="35" spans="2:66" ht="20.25" customHeight="1">
      <c r="B35" s="1788">
        <f>B33+1</f>
        <v>10</v>
      </c>
      <c r="C35" s="1856" t="s">
        <v>1338</v>
      </c>
      <c r="D35" s="1853" t="s">
        <v>1346</v>
      </c>
      <c r="E35" s="1708"/>
      <c r="F35" s="1854"/>
      <c r="G35" s="1792" t="s">
        <v>1174</v>
      </c>
      <c r="H35" s="1793"/>
      <c r="I35" s="633"/>
      <c r="J35" s="632"/>
      <c r="K35" s="633"/>
      <c r="L35" s="632"/>
      <c r="M35" s="1794" t="s">
        <v>1324</v>
      </c>
      <c r="N35" s="1795"/>
      <c r="O35" s="1796" t="s">
        <v>1329</v>
      </c>
      <c r="P35" s="1797"/>
      <c r="Q35" s="1797"/>
      <c r="R35" s="1793"/>
      <c r="S35" s="1738" t="s">
        <v>1350</v>
      </c>
      <c r="T35" s="1739"/>
      <c r="U35" s="1739"/>
      <c r="V35" s="1739"/>
      <c r="W35" s="1740"/>
      <c r="X35" s="631" t="s">
        <v>1280</v>
      </c>
      <c r="Z35" s="630"/>
      <c r="AA35" s="615" t="s">
        <v>1234</v>
      </c>
      <c r="AB35" s="614" t="s">
        <v>1232</v>
      </c>
      <c r="AC35" s="614" t="s">
        <v>1241</v>
      </c>
      <c r="AD35" s="614" t="s">
        <v>1241</v>
      </c>
      <c r="AE35" s="614"/>
      <c r="AF35" s="614" t="s">
        <v>1238</v>
      </c>
      <c r="AG35" s="616"/>
      <c r="AH35" s="615"/>
      <c r="AI35" s="614" t="s">
        <v>1234</v>
      </c>
      <c r="AJ35" s="614" t="s">
        <v>1232</v>
      </c>
      <c r="AK35" s="614" t="s">
        <v>1241</v>
      </c>
      <c r="AL35" s="614" t="s">
        <v>1241</v>
      </c>
      <c r="AM35" s="614"/>
      <c r="AN35" s="616" t="s">
        <v>1238</v>
      </c>
      <c r="AO35" s="615" t="s">
        <v>1238</v>
      </c>
      <c r="AP35" s="614"/>
      <c r="AQ35" s="614" t="s">
        <v>1234</v>
      </c>
      <c r="AR35" s="614" t="s">
        <v>1232</v>
      </c>
      <c r="AS35" s="614" t="s">
        <v>1241</v>
      </c>
      <c r="AT35" s="614" t="s">
        <v>1241</v>
      </c>
      <c r="AU35" s="616"/>
      <c r="AV35" s="615" t="s">
        <v>1238</v>
      </c>
      <c r="AW35" s="614"/>
      <c r="AX35" s="614"/>
      <c r="AY35" s="614" t="s">
        <v>1234</v>
      </c>
      <c r="AZ35" s="614" t="s">
        <v>1232</v>
      </c>
      <c r="BA35" s="614" t="s">
        <v>1241</v>
      </c>
      <c r="BB35" s="616" t="s">
        <v>1241</v>
      </c>
      <c r="BC35" s="615"/>
      <c r="BD35" s="614"/>
      <c r="BE35" s="613"/>
      <c r="BF35" s="1733"/>
      <c r="BG35" s="1734"/>
      <c r="BH35" s="1752"/>
      <c r="BI35" s="1753"/>
      <c r="BJ35" s="1758"/>
      <c r="BK35" s="1759"/>
      <c r="BL35" s="1759"/>
      <c r="BM35" s="1759"/>
      <c r="BN35" s="1760"/>
    </row>
    <row r="36" spans="2:66" ht="20.25" customHeight="1">
      <c r="B36" s="1789"/>
      <c r="C36" s="1857"/>
      <c r="D36" s="1855"/>
      <c r="E36" s="1708"/>
      <c r="F36" s="1854"/>
      <c r="G36" s="1791"/>
      <c r="H36" s="1787"/>
      <c r="I36" s="633"/>
      <c r="J36" s="632" t="str">
        <f>G35</f>
        <v>看護職員</v>
      </c>
      <c r="K36" s="633"/>
      <c r="L36" s="632" t="str">
        <f>M35</f>
        <v>A</v>
      </c>
      <c r="M36" s="1780"/>
      <c r="N36" s="1781"/>
      <c r="O36" s="1785"/>
      <c r="P36" s="1786"/>
      <c r="Q36" s="1786"/>
      <c r="R36" s="1787"/>
      <c r="S36" s="1738"/>
      <c r="T36" s="1739"/>
      <c r="U36" s="1739"/>
      <c r="V36" s="1739"/>
      <c r="W36" s="1740"/>
      <c r="X36" s="627" t="s">
        <v>1279</v>
      </c>
      <c r="Y36" s="626"/>
      <c r="Z36" s="625"/>
      <c r="AA36" s="623">
        <v>8</v>
      </c>
      <c r="AB36" s="622">
        <v>8</v>
      </c>
      <c r="AC36" s="622">
        <v>7.9999999999999982</v>
      </c>
      <c r="AD36" s="622">
        <v>7.9999999999999982</v>
      </c>
      <c r="AE36" s="622" t="s">
        <v>1317</v>
      </c>
      <c r="AF36" s="622">
        <v>8</v>
      </c>
      <c r="AG36" s="624" t="s">
        <v>1317</v>
      </c>
      <c r="AH36" s="623" t="s">
        <v>1317</v>
      </c>
      <c r="AI36" s="622">
        <v>8</v>
      </c>
      <c r="AJ36" s="622">
        <v>8</v>
      </c>
      <c r="AK36" s="622">
        <v>7.9999999999999982</v>
      </c>
      <c r="AL36" s="622">
        <v>7.9999999999999982</v>
      </c>
      <c r="AM36" s="622" t="s">
        <v>1317</v>
      </c>
      <c r="AN36" s="624">
        <v>8</v>
      </c>
      <c r="AO36" s="623">
        <v>8</v>
      </c>
      <c r="AP36" s="622" t="s">
        <v>1317</v>
      </c>
      <c r="AQ36" s="622">
        <v>8</v>
      </c>
      <c r="AR36" s="622">
        <v>8</v>
      </c>
      <c r="AS36" s="622">
        <v>7.9999999999999982</v>
      </c>
      <c r="AT36" s="622">
        <v>7.9999999999999982</v>
      </c>
      <c r="AU36" s="624" t="s">
        <v>1317</v>
      </c>
      <c r="AV36" s="623">
        <v>8</v>
      </c>
      <c r="AW36" s="622" t="s">
        <v>1317</v>
      </c>
      <c r="AX36" s="622" t="s">
        <v>1317</v>
      </c>
      <c r="AY36" s="622">
        <v>8</v>
      </c>
      <c r="AZ36" s="622">
        <v>8</v>
      </c>
      <c r="BA36" s="622">
        <v>7.9999999999999982</v>
      </c>
      <c r="BB36" s="624">
        <v>7.9999999999999982</v>
      </c>
      <c r="BC36" s="623" t="s">
        <v>1317</v>
      </c>
      <c r="BD36" s="622" t="s">
        <v>1317</v>
      </c>
      <c r="BE36" s="622" t="s">
        <v>1317</v>
      </c>
      <c r="BF36" s="1710">
        <f>IF($BI$3="４週",SUM(AA36:BB36),IF($BI$3="暦月",SUM(AA36:BE36),""))</f>
        <v>160</v>
      </c>
      <c r="BG36" s="1711"/>
      <c r="BH36" s="1751">
        <f>IF($BI$3="４週",BF36/4,IF($BI$3="暦月",(BF36/($BI$8/7)),""))</f>
        <v>40</v>
      </c>
      <c r="BI36" s="1711"/>
      <c r="BJ36" s="1748"/>
      <c r="BK36" s="1749"/>
      <c r="BL36" s="1749"/>
      <c r="BM36" s="1749"/>
      <c r="BN36" s="1750"/>
    </row>
    <row r="37" spans="2:66" ht="20.25" customHeight="1">
      <c r="B37" s="1788">
        <f>B35+1</f>
        <v>11</v>
      </c>
      <c r="C37" s="1856"/>
      <c r="D37" s="1853" t="s">
        <v>1346</v>
      </c>
      <c r="E37" s="1708"/>
      <c r="F37" s="1854"/>
      <c r="G37" s="1792" t="s">
        <v>1173</v>
      </c>
      <c r="H37" s="1793"/>
      <c r="I37" s="633"/>
      <c r="J37" s="632"/>
      <c r="K37" s="633"/>
      <c r="L37" s="632"/>
      <c r="M37" s="1794" t="s">
        <v>1324</v>
      </c>
      <c r="N37" s="1795"/>
      <c r="O37" s="1796" t="s">
        <v>1327</v>
      </c>
      <c r="P37" s="1797"/>
      <c r="Q37" s="1797"/>
      <c r="R37" s="1793"/>
      <c r="S37" s="1738" t="s">
        <v>1349</v>
      </c>
      <c r="T37" s="1739"/>
      <c r="U37" s="1739"/>
      <c r="V37" s="1739"/>
      <c r="W37" s="1740"/>
      <c r="X37" s="631" t="s">
        <v>1280</v>
      </c>
      <c r="Z37" s="630"/>
      <c r="AA37" s="615"/>
      <c r="AB37" s="614" t="s">
        <v>1234</v>
      </c>
      <c r="AC37" s="614" t="s">
        <v>1232</v>
      </c>
      <c r="AD37" s="614" t="s">
        <v>1238</v>
      </c>
      <c r="AE37" s="614" t="s">
        <v>1241</v>
      </c>
      <c r="AF37" s="614"/>
      <c r="AG37" s="616" t="s">
        <v>1238</v>
      </c>
      <c r="AH37" s="615" t="s">
        <v>1238</v>
      </c>
      <c r="AI37" s="614"/>
      <c r="AJ37" s="614" t="s">
        <v>1234</v>
      </c>
      <c r="AK37" s="614" t="s">
        <v>1232</v>
      </c>
      <c r="AL37" s="614" t="s">
        <v>1238</v>
      </c>
      <c r="AM37" s="614" t="s">
        <v>1241</v>
      </c>
      <c r="AN37" s="616"/>
      <c r="AO37" s="615" t="s">
        <v>1238</v>
      </c>
      <c r="AP37" s="614" t="s">
        <v>1241</v>
      </c>
      <c r="AQ37" s="614"/>
      <c r="AR37" s="614" t="s">
        <v>1234</v>
      </c>
      <c r="AS37" s="614" t="s">
        <v>1232</v>
      </c>
      <c r="AT37" s="614" t="s">
        <v>1238</v>
      </c>
      <c r="AU37" s="616"/>
      <c r="AV37" s="615"/>
      <c r="AW37" s="614" t="s">
        <v>1238</v>
      </c>
      <c r="AX37" s="614" t="s">
        <v>1241</v>
      </c>
      <c r="AY37" s="614"/>
      <c r="AZ37" s="614" t="s">
        <v>1234</v>
      </c>
      <c r="BA37" s="614" t="s">
        <v>1232</v>
      </c>
      <c r="BB37" s="616" t="s">
        <v>1238</v>
      </c>
      <c r="BC37" s="615"/>
      <c r="BD37" s="614"/>
      <c r="BE37" s="613"/>
      <c r="BF37" s="1733"/>
      <c r="BG37" s="1734"/>
      <c r="BH37" s="1752"/>
      <c r="BI37" s="1753"/>
      <c r="BJ37" s="1758"/>
      <c r="BK37" s="1759"/>
      <c r="BL37" s="1759"/>
      <c r="BM37" s="1759"/>
      <c r="BN37" s="1760"/>
    </row>
    <row r="38" spans="2:66" ht="20.25" customHeight="1">
      <c r="B38" s="1789"/>
      <c r="C38" s="1857"/>
      <c r="D38" s="1855"/>
      <c r="E38" s="1708"/>
      <c r="F38" s="1854"/>
      <c r="G38" s="1791"/>
      <c r="H38" s="1787"/>
      <c r="I38" s="633"/>
      <c r="J38" s="632" t="str">
        <f>G37</f>
        <v>介護職員</v>
      </c>
      <c r="K38" s="633"/>
      <c r="L38" s="632" t="str">
        <f>M37</f>
        <v>A</v>
      </c>
      <c r="M38" s="1780"/>
      <c r="N38" s="1781"/>
      <c r="O38" s="1785"/>
      <c r="P38" s="1786"/>
      <c r="Q38" s="1786"/>
      <c r="R38" s="1787"/>
      <c r="S38" s="1738"/>
      <c r="T38" s="1739"/>
      <c r="U38" s="1739"/>
      <c r="V38" s="1739"/>
      <c r="W38" s="1740"/>
      <c r="X38" s="627" t="s">
        <v>1279</v>
      </c>
      <c r="Y38" s="626"/>
      <c r="Z38" s="625"/>
      <c r="AA38" s="623" t="s">
        <v>1317</v>
      </c>
      <c r="AB38" s="622">
        <v>8</v>
      </c>
      <c r="AC38" s="622">
        <v>8</v>
      </c>
      <c r="AD38" s="622">
        <v>8</v>
      </c>
      <c r="AE38" s="622">
        <v>7.9999999999999982</v>
      </c>
      <c r="AF38" s="622" t="s">
        <v>1317</v>
      </c>
      <c r="AG38" s="624">
        <v>8</v>
      </c>
      <c r="AH38" s="623">
        <v>8</v>
      </c>
      <c r="AI38" s="622" t="s">
        <v>1317</v>
      </c>
      <c r="AJ38" s="622">
        <v>8</v>
      </c>
      <c r="AK38" s="622">
        <v>8</v>
      </c>
      <c r="AL38" s="622">
        <v>8</v>
      </c>
      <c r="AM38" s="622">
        <v>7.9999999999999982</v>
      </c>
      <c r="AN38" s="624" t="s">
        <v>1317</v>
      </c>
      <c r="AO38" s="623">
        <v>8</v>
      </c>
      <c r="AP38" s="622">
        <v>7.9999999999999982</v>
      </c>
      <c r="AQ38" s="622" t="s">
        <v>1317</v>
      </c>
      <c r="AR38" s="622">
        <v>8</v>
      </c>
      <c r="AS38" s="622">
        <v>8</v>
      </c>
      <c r="AT38" s="622">
        <v>8</v>
      </c>
      <c r="AU38" s="624" t="s">
        <v>1317</v>
      </c>
      <c r="AV38" s="623" t="s">
        <v>1317</v>
      </c>
      <c r="AW38" s="622">
        <v>8</v>
      </c>
      <c r="AX38" s="622">
        <v>7.9999999999999982</v>
      </c>
      <c r="AY38" s="622" t="s">
        <v>1317</v>
      </c>
      <c r="AZ38" s="622">
        <v>8</v>
      </c>
      <c r="BA38" s="622">
        <v>8</v>
      </c>
      <c r="BB38" s="624">
        <v>8</v>
      </c>
      <c r="BC38" s="623" t="s">
        <v>1317</v>
      </c>
      <c r="BD38" s="622" t="s">
        <v>1317</v>
      </c>
      <c r="BE38" s="622" t="s">
        <v>1317</v>
      </c>
      <c r="BF38" s="1710">
        <f>IF($BI$3="４週",SUM(AA38:BB38),IF($BI$3="暦月",SUM(AA38:BE38),""))</f>
        <v>160</v>
      </c>
      <c r="BG38" s="1711"/>
      <c r="BH38" s="1751">
        <f>IF($BI$3="４週",BF38/4,IF($BI$3="暦月",(BF38/($BI$8/7)),""))</f>
        <v>40</v>
      </c>
      <c r="BI38" s="1711"/>
      <c r="BJ38" s="1748"/>
      <c r="BK38" s="1749"/>
      <c r="BL38" s="1749"/>
      <c r="BM38" s="1749"/>
      <c r="BN38" s="1750"/>
    </row>
    <row r="39" spans="2:66" ht="20.25" customHeight="1">
      <c r="B39" s="1788">
        <f>B37+1</f>
        <v>12</v>
      </c>
      <c r="C39" s="1856"/>
      <c r="D39" s="1853" t="s">
        <v>1346</v>
      </c>
      <c r="E39" s="1708"/>
      <c r="F39" s="1854"/>
      <c r="G39" s="1792" t="s">
        <v>1173</v>
      </c>
      <c r="H39" s="1793"/>
      <c r="I39" s="633"/>
      <c r="J39" s="632"/>
      <c r="K39" s="633"/>
      <c r="L39" s="632"/>
      <c r="M39" s="1794" t="s">
        <v>1324</v>
      </c>
      <c r="N39" s="1795"/>
      <c r="O39" s="1796" t="s">
        <v>1319</v>
      </c>
      <c r="P39" s="1797"/>
      <c r="Q39" s="1797"/>
      <c r="R39" s="1793"/>
      <c r="S39" s="1738" t="s">
        <v>1348</v>
      </c>
      <c r="T39" s="1739"/>
      <c r="U39" s="1739"/>
      <c r="V39" s="1739"/>
      <c r="W39" s="1740"/>
      <c r="X39" s="631" t="s">
        <v>1280</v>
      </c>
      <c r="Z39" s="630"/>
      <c r="AA39" s="615" t="s">
        <v>1238</v>
      </c>
      <c r="AB39" s="614"/>
      <c r="AC39" s="614" t="s">
        <v>1234</v>
      </c>
      <c r="AD39" s="614" t="s">
        <v>1232</v>
      </c>
      <c r="AE39" s="614" t="s">
        <v>1238</v>
      </c>
      <c r="AF39" s="614" t="s">
        <v>1241</v>
      </c>
      <c r="AG39" s="616"/>
      <c r="AH39" s="615" t="s">
        <v>1241</v>
      </c>
      <c r="AI39" s="614" t="s">
        <v>1238</v>
      </c>
      <c r="AJ39" s="614"/>
      <c r="AK39" s="614" t="s">
        <v>1234</v>
      </c>
      <c r="AL39" s="614" t="s">
        <v>1232</v>
      </c>
      <c r="AM39" s="614" t="s">
        <v>1238</v>
      </c>
      <c r="AN39" s="616"/>
      <c r="AO39" s="615" t="s">
        <v>1241</v>
      </c>
      <c r="AP39" s="614" t="s">
        <v>1238</v>
      </c>
      <c r="AQ39" s="614"/>
      <c r="AR39" s="614"/>
      <c r="AS39" s="614" t="s">
        <v>1234</v>
      </c>
      <c r="AT39" s="614" t="s">
        <v>1232</v>
      </c>
      <c r="AU39" s="616" t="s">
        <v>1241</v>
      </c>
      <c r="AV39" s="615" t="s">
        <v>1241</v>
      </c>
      <c r="AW39" s="614"/>
      <c r="AX39" s="614" t="s">
        <v>1238</v>
      </c>
      <c r="AY39" s="614" t="s">
        <v>1241</v>
      </c>
      <c r="AZ39" s="614"/>
      <c r="BA39" s="614" t="s">
        <v>1234</v>
      </c>
      <c r="BB39" s="616" t="s">
        <v>1232</v>
      </c>
      <c r="BC39" s="615"/>
      <c r="BD39" s="614"/>
      <c r="BE39" s="613"/>
      <c r="BF39" s="1733"/>
      <c r="BG39" s="1734"/>
      <c r="BH39" s="1752"/>
      <c r="BI39" s="1753"/>
      <c r="BJ39" s="1758"/>
      <c r="BK39" s="1759"/>
      <c r="BL39" s="1759"/>
      <c r="BM39" s="1759"/>
      <c r="BN39" s="1760"/>
    </row>
    <row r="40" spans="2:66" ht="20.25" customHeight="1">
      <c r="B40" s="1789"/>
      <c r="C40" s="1857"/>
      <c r="D40" s="1855"/>
      <c r="E40" s="1708"/>
      <c r="F40" s="1854"/>
      <c r="G40" s="1791"/>
      <c r="H40" s="1787"/>
      <c r="I40" s="633"/>
      <c r="J40" s="632" t="str">
        <f>G39</f>
        <v>介護職員</v>
      </c>
      <c r="K40" s="633"/>
      <c r="L40" s="632" t="str">
        <f>M39</f>
        <v>A</v>
      </c>
      <c r="M40" s="1780"/>
      <c r="N40" s="1781"/>
      <c r="O40" s="1785"/>
      <c r="P40" s="1786"/>
      <c r="Q40" s="1786"/>
      <c r="R40" s="1787"/>
      <c r="S40" s="1738"/>
      <c r="T40" s="1739"/>
      <c r="U40" s="1739"/>
      <c r="V40" s="1739"/>
      <c r="W40" s="1740"/>
      <c r="X40" s="627" t="s">
        <v>1279</v>
      </c>
      <c r="Y40" s="626"/>
      <c r="Z40" s="625"/>
      <c r="AA40" s="623">
        <v>8</v>
      </c>
      <c r="AB40" s="622" t="s">
        <v>1317</v>
      </c>
      <c r="AC40" s="622">
        <v>8</v>
      </c>
      <c r="AD40" s="622">
        <v>8</v>
      </c>
      <c r="AE40" s="622">
        <v>8</v>
      </c>
      <c r="AF40" s="622">
        <v>7.9999999999999982</v>
      </c>
      <c r="AG40" s="624" t="s">
        <v>1317</v>
      </c>
      <c r="AH40" s="623">
        <v>7.9999999999999982</v>
      </c>
      <c r="AI40" s="622">
        <v>8</v>
      </c>
      <c r="AJ40" s="622" t="s">
        <v>1317</v>
      </c>
      <c r="AK40" s="622">
        <v>8</v>
      </c>
      <c r="AL40" s="622">
        <v>8</v>
      </c>
      <c r="AM40" s="622">
        <v>8</v>
      </c>
      <c r="AN40" s="624" t="s">
        <v>1317</v>
      </c>
      <c r="AO40" s="623">
        <v>7.9999999999999982</v>
      </c>
      <c r="AP40" s="622">
        <v>8</v>
      </c>
      <c r="AQ40" s="622" t="s">
        <v>1317</v>
      </c>
      <c r="AR40" s="622" t="s">
        <v>1317</v>
      </c>
      <c r="AS40" s="622">
        <v>8</v>
      </c>
      <c r="AT40" s="622">
        <v>8</v>
      </c>
      <c r="AU40" s="624">
        <v>7.9999999999999982</v>
      </c>
      <c r="AV40" s="623">
        <v>7.9999999999999982</v>
      </c>
      <c r="AW40" s="622" t="s">
        <v>1317</v>
      </c>
      <c r="AX40" s="622">
        <v>8</v>
      </c>
      <c r="AY40" s="622">
        <v>7.9999999999999982</v>
      </c>
      <c r="AZ40" s="622" t="s">
        <v>1317</v>
      </c>
      <c r="BA40" s="622">
        <v>8</v>
      </c>
      <c r="BB40" s="624">
        <v>8</v>
      </c>
      <c r="BC40" s="623" t="s">
        <v>1317</v>
      </c>
      <c r="BD40" s="622" t="s">
        <v>1317</v>
      </c>
      <c r="BE40" s="622" t="s">
        <v>1317</v>
      </c>
      <c r="BF40" s="1710">
        <f>IF($BI$3="４週",SUM(AA40:BB40),IF($BI$3="暦月",SUM(AA40:BE40),""))</f>
        <v>160</v>
      </c>
      <c r="BG40" s="1711"/>
      <c r="BH40" s="1751">
        <f>IF($BI$3="４週",BF40/4,IF($BI$3="暦月",(BF40/($BI$8/7)),""))</f>
        <v>40</v>
      </c>
      <c r="BI40" s="1711"/>
      <c r="BJ40" s="1748"/>
      <c r="BK40" s="1749"/>
      <c r="BL40" s="1749"/>
      <c r="BM40" s="1749"/>
      <c r="BN40" s="1750"/>
    </row>
    <row r="41" spans="2:66" ht="20.25" customHeight="1">
      <c r="B41" s="1788">
        <f>B39+1</f>
        <v>13</v>
      </c>
      <c r="C41" s="1856"/>
      <c r="D41" s="1853" t="s">
        <v>1346</v>
      </c>
      <c r="E41" s="1708"/>
      <c r="F41" s="1854"/>
      <c r="G41" s="1792" t="s">
        <v>1173</v>
      </c>
      <c r="H41" s="1793"/>
      <c r="I41" s="633"/>
      <c r="J41" s="632"/>
      <c r="K41" s="633"/>
      <c r="L41" s="632"/>
      <c r="M41" s="1794" t="s">
        <v>1324</v>
      </c>
      <c r="N41" s="1795"/>
      <c r="O41" s="1796" t="s">
        <v>1319</v>
      </c>
      <c r="P41" s="1797"/>
      <c r="Q41" s="1797"/>
      <c r="R41" s="1793"/>
      <c r="S41" s="1738" t="s">
        <v>1347</v>
      </c>
      <c r="T41" s="1739"/>
      <c r="U41" s="1739"/>
      <c r="V41" s="1739"/>
      <c r="W41" s="1740"/>
      <c r="X41" s="631" t="s">
        <v>1280</v>
      </c>
      <c r="Z41" s="630"/>
      <c r="AA41" s="615" t="s">
        <v>1241</v>
      </c>
      <c r="AB41" s="614" t="s">
        <v>1238</v>
      </c>
      <c r="AC41" s="614"/>
      <c r="AD41" s="614" t="s">
        <v>1234</v>
      </c>
      <c r="AE41" s="614" t="s">
        <v>1232</v>
      </c>
      <c r="AF41" s="614"/>
      <c r="AG41" s="616" t="s">
        <v>1241</v>
      </c>
      <c r="AH41" s="615" t="s">
        <v>1238</v>
      </c>
      <c r="AI41" s="614" t="s">
        <v>1238</v>
      </c>
      <c r="AJ41" s="614" t="s">
        <v>1241</v>
      </c>
      <c r="AK41" s="614"/>
      <c r="AL41" s="614" t="s">
        <v>1234</v>
      </c>
      <c r="AM41" s="614" t="s">
        <v>1232</v>
      </c>
      <c r="AN41" s="616"/>
      <c r="AO41" s="615" t="s">
        <v>1238</v>
      </c>
      <c r="AP41" s="614"/>
      <c r="AQ41" s="614" t="s">
        <v>1238</v>
      </c>
      <c r="AR41" s="614" t="s">
        <v>1238</v>
      </c>
      <c r="AS41" s="614"/>
      <c r="AT41" s="614" t="s">
        <v>1234</v>
      </c>
      <c r="AU41" s="616" t="s">
        <v>1232</v>
      </c>
      <c r="AV41" s="615" t="s">
        <v>1238</v>
      </c>
      <c r="AW41" s="614" t="s">
        <v>1241</v>
      </c>
      <c r="AX41" s="614"/>
      <c r="AY41" s="614" t="s">
        <v>1238</v>
      </c>
      <c r="AZ41" s="614" t="s">
        <v>1333</v>
      </c>
      <c r="BA41" s="614"/>
      <c r="BB41" s="616" t="s">
        <v>1234</v>
      </c>
      <c r="BC41" s="615"/>
      <c r="BD41" s="614"/>
      <c r="BE41" s="613"/>
      <c r="BF41" s="1733"/>
      <c r="BG41" s="1734"/>
      <c r="BH41" s="1752"/>
      <c r="BI41" s="1753"/>
      <c r="BJ41" s="1758"/>
      <c r="BK41" s="1759"/>
      <c r="BL41" s="1759"/>
      <c r="BM41" s="1759"/>
      <c r="BN41" s="1760"/>
    </row>
    <row r="42" spans="2:66" ht="20.25" customHeight="1">
      <c r="B42" s="1789"/>
      <c r="C42" s="1857"/>
      <c r="D42" s="1855"/>
      <c r="E42" s="1708"/>
      <c r="F42" s="1854"/>
      <c r="G42" s="1791"/>
      <c r="H42" s="1787"/>
      <c r="I42" s="633"/>
      <c r="J42" s="632" t="str">
        <f>G41</f>
        <v>介護職員</v>
      </c>
      <c r="K42" s="633"/>
      <c r="L42" s="632" t="str">
        <f>M41</f>
        <v>A</v>
      </c>
      <c r="M42" s="1780"/>
      <c r="N42" s="1781"/>
      <c r="O42" s="1785"/>
      <c r="P42" s="1786"/>
      <c r="Q42" s="1786"/>
      <c r="R42" s="1787"/>
      <c r="S42" s="1738"/>
      <c r="T42" s="1739"/>
      <c r="U42" s="1739"/>
      <c r="V42" s="1739"/>
      <c r="W42" s="1740"/>
      <c r="X42" s="627" t="s">
        <v>1279</v>
      </c>
      <c r="Y42" s="626"/>
      <c r="Z42" s="625"/>
      <c r="AA42" s="623">
        <v>7.9999999999999982</v>
      </c>
      <c r="AB42" s="622">
        <v>8</v>
      </c>
      <c r="AC42" s="622" t="s">
        <v>1317</v>
      </c>
      <c r="AD42" s="622">
        <v>8</v>
      </c>
      <c r="AE42" s="622">
        <v>8</v>
      </c>
      <c r="AF42" s="622" t="s">
        <v>1317</v>
      </c>
      <c r="AG42" s="624">
        <v>7.9999999999999982</v>
      </c>
      <c r="AH42" s="623">
        <v>8</v>
      </c>
      <c r="AI42" s="622">
        <v>8</v>
      </c>
      <c r="AJ42" s="622">
        <v>7.9999999999999982</v>
      </c>
      <c r="AK42" s="622" t="s">
        <v>1317</v>
      </c>
      <c r="AL42" s="622">
        <v>8</v>
      </c>
      <c r="AM42" s="622">
        <v>8</v>
      </c>
      <c r="AN42" s="624" t="s">
        <v>1317</v>
      </c>
      <c r="AO42" s="623">
        <v>8</v>
      </c>
      <c r="AP42" s="622" t="s">
        <v>1317</v>
      </c>
      <c r="AQ42" s="622">
        <v>8</v>
      </c>
      <c r="AR42" s="622">
        <v>8</v>
      </c>
      <c r="AS42" s="622" t="s">
        <v>1317</v>
      </c>
      <c r="AT42" s="622">
        <v>8</v>
      </c>
      <c r="AU42" s="624">
        <v>8</v>
      </c>
      <c r="AV42" s="623">
        <v>8</v>
      </c>
      <c r="AW42" s="622">
        <v>7.9999999999999982</v>
      </c>
      <c r="AX42" s="622" t="s">
        <v>1317</v>
      </c>
      <c r="AY42" s="622">
        <v>8</v>
      </c>
      <c r="AZ42" s="622">
        <v>8</v>
      </c>
      <c r="BA42" s="622" t="s">
        <v>1317</v>
      </c>
      <c r="BB42" s="624">
        <v>8</v>
      </c>
      <c r="BC42" s="623" t="s">
        <v>1317</v>
      </c>
      <c r="BD42" s="622" t="s">
        <v>1317</v>
      </c>
      <c r="BE42" s="622" t="s">
        <v>1317</v>
      </c>
      <c r="BF42" s="1710">
        <f>IF($BI$3="４週",SUM(AA42:BB42),IF($BI$3="暦月",SUM(AA42:BE42),""))</f>
        <v>160</v>
      </c>
      <c r="BG42" s="1711"/>
      <c r="BH42" s="1751">
        <f>IF($BI$3="４週",BF42/4,IF($BI$3="暦月",(BF42/($BI$8/7)),""))</f>
        <v>40</v>
      </c>
      <c r="BI42" s="1711"/>
      <c r="BJ42" s="1748"/>
      <c r="BK42" s="1749"/>
      <c r="BL42" s="1749"/>
      <c r="BM42" s="1749"/>
      <c r="BN42" s="1750"/>
    </row>
    <row r="43" spans="2:66" ht="20.25" customHeight="1">
      <c r="B43" s="1788">
        <f>B41+1</f>
        <v>14</v>
      </c>
      <c r="C43" s="1856"/>
      <c r="D43" s="1853" t="s">
        <v>1346</v>
      </c>
      <c r="E43" s="1708"/>
      <c r="F43" s="1854"/>
      <c r="G43" s="1792" t="s">
        <v>1173</v>
      </c>
      <c r="H43" s="1793"/>
      <c r="I43" s="633"/>
      <c r="J43" s="632"/>
      <c r="K43" s="633"/>
      <c r="L43" s="632"/>
      <c r="M43" s="1794" t="s">
        <v>1320</v>
      </c>
      <c r="N43" s="1795"/>
      <c r="O43" s="1796" t="s">
        <v>1319</v>
      </c>
      <c r="P43" s="1797"/>
      <c r="Q43" s="1797"/>
      <c r="R43" s="1793"/>
      <c r="S43" s="1738" t="s">
        <v>1345</v>
      </c>
      <c r="T43" s="1739"/>
      <c r="U43" s="1739"/>
      <c r="V43" s="1739"/>
      <c r="W43" s="1740"/>
      <c r="X43" s="631" t="s">
        <v>1280</v>
      </c>
      <c r="Z43" s="630"/>
      <c r="AA43" s="615"/>
      <c r="AB43" s="614" t="s">
        <v>1241</v>
      </c>
      <c r="AC43" s="614" t="s">
        <v>1238</v>
      </c>
      <c r="AD43" s="614"/>
      <c r="AE43" s="614" t="s">
        <v>1238</v>
      </c>
      <c r="AF43" s="614" t="s">
        <v>1238</v>
      </c>
      <c r="AG43" s="616"/>
      <c r="AH43" s="615"/>
      <c r="AI43" s="614" t="s">
        <v>1241</v>
      </c>
      <c r="AJ43" s="614" t="s">
        <v>1238</v>
      </c>
      <c r="AK43" s="614" t="s">
        <v>1238</v>
      </c>
      <c r="AL43" s="614"/>
      <c r="AM43" s="614"/>
      <c r="AN43" s="616" t="s">
        <v>1241</v>
      </c>
      <c r="AO43" s="615"/>
      <c r="AP43" s="614"/>
      <c r="AQ43" s="614" t="s">
        <v>1241</v>
      </c>
      <c r="AR43" s="614" t="s">
        <v>1241</v>
      </c>
      <c r="AS43" s="614" t="s">
        <v>1238</v>
      </c>
      <c r="AT43" s="614"/>
      <c r="AU43" s="616" t="s">
        <v>1238</v>
      </c>
      <c r="AV43" s="615"/>
      <c r="AW43" s="614" t="s">
        <v>1238</v>
      </c>
      <c r="AX43" s="614" t="s">
        <v>1238</v>
      </c>
      <c r="AY43" s="614"/>
      <c r="AZ43" s="614" t="s">
        <v>1238</v>
      </c>
      <c r="BA43" s="614" t="s">
        <v>1241</v>
      </c>
      <c r="BB43" s="616"/>
      <c r="BC43" s="615"/>
      <c r="BD43" s="614"/>
      <c r="BE43" s="613"/>
      <c r="BF43" s="1733"/>
      <c r="BG43" s="1734"/>
      <c r="BH43" s="1752"/>
      <c r="BI43" s="1753"/>
      <c r="BJ43" s="1758"/>
      <c r="BK43" s="1759"/>
      <c r="BL43" s="1759"/>
      <c r="BM43" s="1759"/>
      <c r="BN43" s="1760"/>
    </row>
    <row r="44" spans="2:66" ht="20.25" customHeight="1">
      <c r="B44" s="1789"/>
      <c r="C44" s="1857"/>
      <c r="D44" s="1855"/>
      <c r="E44" s="1708"/>
      <c r="F44" s="1854"/>
      <c r="G44" s="1791"/>
      <c r="H44" s="1787"/>
      <c r="I44" s="633"/>
      <c r="J44" s="632" t="str">
        <f>G43</f>
        <v>介護職員</v>
      </c>
      <c r="K44" s="633"/>
      <c r="L44" s="632" t="str">
        <f>M43</f>
        <v>C</v>
      </c>
      <c r="M44" s="1780"/>
      <c r="N44" s="1781"/>
      <c r="O44" s="1785"/>
      <c r="P44" s="1786"/>
      <c r="Q44" s="1786"/>
      <c r="R44" s="1787"/>
      <c r="S44" s="1738"/>
      <c r="T44" s="1739"/>
      <c r="U44" s="1739"/>
      <c r="V44" s="1739"/>
      <c r="W44" s="1740"/>
      <c r="X44" s="627" t="s">
        <v>1279</v>
      </c>
      <c r="Y44" s="626"/>
      <c r="Z44" s="625"/>
      <c r="AA44" s="623" t="s">
        <v>1317</v>
      </c>
      <c r="AB44" s="622">
        <v>7.9999999999999982</v>
      </c>
      <c r="AC44" s="622">
        <v>8</v>
      </c>
      <c r="AD44" s="622" t="s">
        <v>1317</v>
      </c>
      <c r="AE44" s="622">
        <v>8</v>
      </c>
      <c r="AF44" s="622">
        <v>8</v>
      </c>
      <c r="AG44" s="624" t="s">
        <v>1317</v>
      </c>
      <c r="AH44" s="623" t="s">
        <v>1317</v>
      </c>
      <c r="AI44" s="622">
        <v>7.9999999999999982</v>
      </c>
      <c r="AJ44" s="622">
        <v>8</v>
      </c>
      <c r="AK44" s="622">
        <v>8</v>
      </c>
      <c r="AL44" s="622" t="s">
        <v>1317</v>
      </c>
      <c r="AM44" s="622" t="s">
        <v>1317</v>
      </c>
      <c r="AN44" s="624">
        <v>7.9999999999999982</v>
      </c>
      <c r="AO44" s="623" t="s">
        <v>1317</v>
      </c>
      <c r="AP44" s="622" t="s">
        <v>1317</v>
      </c>
      <c r="AQ44" s="622">
        <v>7.9999999999999982</v>
      </c>
      <c r="AR44" s="622">
        <v>7.9999999999999982</v>
      </c>
      <c r="AS44" s="622">
        <v>8</v>
      </c>
      <c r="AT44" s="622" t="s">
        <v>1317</v>
      </c>
      <c r="AU44" s="624">
        <v>8</v>
      </c>
      <c r="AV44" s="623" t="s">
        <v>1317</v>
      </c>
      <c r="AW44" s="622">
        <v>8</v>
      </c>
      <c r="AX44" s="622">
        <v>8</v>
      </c>
      <c r="AY44" s="622" t="s">
        <v>1317</v>
      </c>
      <c r="AZ44" s="622">
        <v>8</v>
      </c>
      <c r="BA44" s="622">
        <v>7.9999999999999982</v>
      </c>
      <c r="BB44" s="624" t="s">
        <v>1317</v>
      </c>
      <c r="BC44" s="623" t="s">
        <v>1317</v>
      </c>
      <c r="BD44" s="622" t="s">
        <v>1317</v>
      </c>
      <c r="BE44" s="622" t="s">
        <v>1317</v>
      </c>
      <c r="BF44" s="1710">
        <f>IF($BI$3="４週",SUM(AA44:BB44),IF($BI$3="暦月",SUM(AA44:BE44),""))</f>
        <v>128</v>
      </c>
      <c r="BG44" s="1711"/>
      <c r="BH44" s="1751">
        <f>IF($BI$3="４週",BF44/4,IF($BI$3="暦月",(BF44/($BI$8/7)),""))</f>
        <v>32</v>
      </c>
      <c r="BI44" s="1711"/>
      <c r="BJ44" s="1748"/>
      <c r="BK44" s="1749"/>
      <c r="BL44" s="1749"/>
      <c r="BM44" s="1749"/>
      <c r="BN44" s="1750"/>
    </row>
    <row r="45" spans="2:66" ht="20.25" customHeight="1">
      <c r="B45" s="1788">
        <f>B43+1</f>
        <v>15</v>
      </c>
      <c r="C45" s="1856" t="s">
        <v>1330</v>
      </c>
      <c r="D45" s="1853" t="s">
        <v>1340</v>
      </c>
      <c r="E45" s="1708"/>
      <c r="F45" s="1854"/>
      <c r="G45" s="1792" t="s">
        <v>1174</v>
      </c>
      <c r="H45" s="1793"/>
      <c r="I45" s="633"/>
      <c r="J45" s="632"/>
      <c r="K45" s="633"/>
      <c r="L45" s="632"/>
      <c r="M45" s="1794" t="s">
        <v>1324</v>
      </c>
      <c r="N45" s="1795"/>
      <c r="O45" s="1796" t="s">
        <v>1329</v>
      </c>
      <c r="P45" s="1797"/>
      <c r="Q45" s="1797"/>
      <c r="R45" s="1793"/>
      <c r="S45" s="1738" t="s">
        <v>1344</v>
      </c>
      <c r="T45" s="1739"/>
      <c r="U45" s="1739"/>
      <c r="V45" s="1739"/>
      <c r="W45" s="1740"/>
      <c r="X45" s="631" t="s">
        <v>1280</v>
      </c>
      <c r="Z45" s="630"/>
      <c r="AA45" s="615" t="s">
        <v>1238</v>
      </c>
      <c r="AB45" s="614" t="s">
        <v>1238</v>
      </c>
      <c r="AC45" s="614"/>
      <c r="AD45" s="614"/>
      <c r="AE45" s="614" t="s">
        <v>1234</v>
      </c>
      <c r="AF45" s="614" t="s">
        <v>1232</v>
      </c>
      <c r="AG45" s="616" t="s">
        <v>1241</v>
      </c>
      <c r="AH45" s="615" t="s">
        <v>1241</v>
      </c>
      <c r="AI45" s="614"/>
      <c r="AJ45" s="614" t="s">
        <v>1238</v>
      </c>
      <c r="AK45" s="614" t="s">
        <v>1238</v>
      </c>
      <c r="AL45" s="614"/>
      <c r="AM45" s="614" t="s">
        <v>1234</v>
      </c>
      <c r="AN45" s="616" t="s">
        <v>1232</v>
      </c>
      <c r="AO45" s="615" t="s">
        <v>1241</v>
      </c>
      <c r="AP45" s="614" t="s">
        <v>1241</v>
      </c>
      <c r="AQ45" s="614"/>
      <c r="AR45" s="614" t="s">
        <v>1238</v>
      </c>
      <c r="AS45" s="614"/>
      <c r="AT45" s="614"/>
      <c r="AU45" s="616" t="s">
        <v>1234</v>
      </c>
      <c r="AV45" s="615" t="s">
        <v>1232</v>
      </c>
      <c r="AW45" s="614" t="s">
        <v>1241</v>
      </c>
      <c r="AX45" s="614" t="s">
        <v>1241</v>
      </c>
      <c r="AY45" s="614"/>
      <c r="AZ45" s="614" t="s">
        <v>1241</v>
      </c>
      <c r="BA45" s="614" t="s">
        <v>1238</v>
      </c>
      <c r="BB45" s="616" t="s">
        <v>1238</v>
      </c>
      <c r="BC45" s="615"/>
      <c r="BD45" s="614"/>
      <c r="BE45" s="613"/>
      <c r="BF45" s="1733"/>
      <c r="BG45" s="1734"/>
      <c r="BH45" s="1752"/>
      <c r="BI45" s="1753"/>
      <c r="BJ45" s="1758"/>
      <c r="BK45" s="1759"/>
      <c r="BL45" s="1759"/>
      <c r="BM45" s="1759"/>
      <c r="BN45" s="1760"/>
    </row>
    <row r="46" spans="2:66" ht="20.25" customHeight="1">
      <c r="B46" s="1789"/>
      <c r="C46" s="1857"/>
      <c r="D46" s="1855"/>
      <c r="E46" s="1708"/>
      <c r="F46" s="1854"/>
      <c r="G46" s="1791"/>
      <c r="H46" s="1787"/>
      <c r="I46" s="633"/>
      <c r="J46" s="632" t="str">
        <f>G45</f>
        <v>看護職員</v>
      </c>
      <c r="K46" s="633"/>
      <c r="L46" s="632" t="str">
        <f>M45</f>
        <v>A</v>
      </c>
      <c r="M46" s="1780"/>
      <c r="N46" s="1781"/>
      <c r="O46" s="1785"/>
      <c r="P46" s="1786"/>
      <c r="Q46" s="1786"/>
      <c r="R46" s="1787"/>
      <c r="S46" s="1738"/>
      <c r="T46" s="1739"/>
      <c r="U46" s="1739"/>
      <c r="V46" s="1739"/>
      <c r="W46" s="1740"/>
      <c r="X46" s="627" t="s">
        <v>1279</v>
      </c>
      <c r="Y46" s="626"/>
      <c r="Z46" s="625"/>
      <c r="AA46" s="623">
        <v>8</v>
      </c>
      <c r="AB46" s="622">
        <v>8</v>
      </c>
      <c r="AC46" s="622" t="s">
        <v>1317</v>
      </c>
      <c r="AD46" s="622" t="s">
        <v>1317</v>
      </c>
      <c r="AE46" s="622">
        <v>8</v>
      </c>
      <c r="AF46" s="622">
        <v>8</v>
      </c>
      <c r="AG46" s="624">
        <v>7.9999999999999982</v>
      </c>
      <c r="AH46" s="623">
        <v>7.9999999999999982</v>
      </c>
      <c r="AI46" s="622" t="s">
        <v>1317</v>
      </c>
      <c r="AJ46" s="622">
        <v>8</v>
      </c>
      <c r="AK46" s="622">
        <v>8</v>
      </c>
      <c r="AL46" s="622" t="s">
        <v>1317</v>
      </c>
      <c r="AM46" s="622">
        <v>8</v>
      </c>
      <c r="AN46" s="624">
        <v>8</v>
      </c>
      <c r="AO46" s="623">
        <v>7.9999999999999982</v>
      </c>
      <c r="AP46" s="622">
        <v>7.9999999999999982</v>
      </c>
      <c r="AQ46" s="622" t="s">
        <v>1317</v>
      </c>
      <c r="AR46" s="622">
        <v>8</v>
      </c>
      <c r="AS46" s="622" t="s">
        <v>1317</v>
      </c>
      <c r="AT46" s="622" t="s">
        <v>1317</v>
      </c>
      <c r="AU46" s="624">
        <v>8</v>
      </c>
      <c r="AV46" s="623">
        <v>8</v>
      </c>
      <c r="AW46" s="622">
        <v>7.9999999999999982</v>
      </c>
      <c r="AX46" s="622">
        <v>7.9999999999999982</v>
      </c>
      <c r="AY46" s="622" t="s">
        <v>1317</v>
      </c>
      <c r="AZ46" s="622">
        <v>7.9999999999999982</v>
      </c>
      <c r="BA46" s="622">
        <v>8</v>
      </c>
      <c r="BB46" s="624">
        <v>8</v>
      </c>
      <c r="BC46" s="623" t="s">
        <v>1317</v>
      </c>
      <c r="BD46" s="622" t="s">
        <v>1317</v>
      </c>
      <c r="BE46" s="622" t="s">
        <v>1317</v>
      </c>
      <c r="BF46" s="1710">
        <f>IF($BI$3="４週",SUM(AA46:BB46),IF($BI$3="暦月",SUM(AA46:BE46),""))</f>
        <v>160</v>
      </c>
      <c r="BG46" s="1711"/>
      <c r="BH46" s="1751">
        <f>IF($BI$3="４週",BF46/4,IF($BI$3="暦月",(BF46/($BI$8/7)),""))</f>
        <v>40</v>
      </c>
      <c r="BI46" s="1711"/>
      <c r="BJ46" s="1748"/>
      <c r="BK46" s="1749"/>
      <c r="BL46" s="1749"/>
      <c r="BM46" s="1749"/>
      <c r="BN46" s="1750"/>
    </row>
    <row r="47" spans="2:66" ht="20.25" customHeight="1">
      <c r="B47" s="1788">
        <f>B45+1</f>
        <v>16</v>
      </c>
      <c r="C47" s="1856"/>
      <c r="D47" s="1853" t="s">
        <v>1340</v>
      </c>
      <c r="E47" s="1708"/>
      <c r="F47" s="1854"/>
      <c r="G47" s="1792" t="s">
        <v>1173</v>
      </c>
      <c r="H47" s="1793"/>
      <c r="I47" s="633"/>
      <c r="J47" s="632"/>
      <c r="K47" s="633"/>
      <c r="L47" s="632"/>
      <c r="M47" s="1794" t="s">
        <v>1324</v>
      </c>
      <c r="N47" s="1795"/>
      <c r="O47" s="1796" t="s">
        <v>1327</v>
      </c>
      <c r="P47" s="1797"/>
      <c r="Q47" s="1797"/>
      <c r="R47" s="1793"/>
      <c r="S47" s="1738" t="s">
        <v>1343</v>
      </c>
      <c r="T47" s="1739"/>
      <c r="U47" s="1739"/>
      <c r="V47" s="1739"/>
      <c r="W47" s="1740"/>
      <c r="X47" s="631" t="s">
        <v>1280</v>
      </c>
      <c r="Z47" s="630"/>
      <c r="AA47" s="615"/>
      <c r="AB47" s="614" t="s">
        <v>1241</v>
      </c>
      <c r="AC47" s="614" t="s">
        <v>1238</v>
      </c>
      <c r="AD47" s="614" t="s">
        <v>1238</v>
      </c>
      <c r="AE47" s="614"/>
      <c r="AF47" s="614" t="s">
        <v>1234</v>
      </c>
      <c r="AG47" s="616" t="s">
        <v>1232</v>
      </c>
      <c r="AH47" s="615" t="s">
        <v>1238</v>
      </c>
      <c r="AI47" s="614"/>
      <c r="AJ47" s="614" t="s">
        <v>1238</v>
      </c>
      <c r="AK47" s="614" t="s">
        <v>1238</v>
      </c>
      <c r="AL47" s="614"/>
      <c r="AM47" s="614"/>
      <c r="AN47" s="616" t="s">
        <v>1234</v>
      </c>
      <c r="AO47" s="615" t="s">
        <v>1232</v>
      </c>
      <c r="AP47" s="614" t="s">
        <v>1238</v>
      </c>
      <c r="AQ47" s="614" t="s">
        <v>1238</v>
      </c>
      <c r="AR47" s="614" t="s">
        <v>1238</v>
      </c>
      <c r="AS47" s="614" t="s">
        <v>1241</v>
      </c>
      <c r="AT47" s="614" t="s">
        <v>1241</v>
      </c>
      <c r="AU47" s="616"/>
      <c r="AV47" s="615" t="s">
        <v>1234</v>
      </c>
      <c r="AW47" s="614" t="s">
        <v>1232</v>
      </c>
      <c r="AX47" s="614" t="s">
        <v>1241</v>
      </c>
      <c r="AY47" s="614" t="s">
        <v>1238</v>
      </c>
      <c r="AZ47" s="614"/>
      <c r="BA47" s="614"/>
      <c r="BB47" s="616" t="s">
        <v>1241</v>
      </c>
      <c r="BC47" s="615"/>
      <c r="BD47" s="614"/>
      <c r="BE47" s="613"/>
      <c r="BF47" s="1733"/>
      <c r="BG47" s="1734"/>
      <c r="BH47" s="1752"/>
      <c r="BI47" s="1753"/>
      <c r="BJ47" s="1758"/>
      <c r="BK47" s="1759"/>
      <c r="BL47" s="1759"/>
      <c r="BM47" s="1759"/>
      <c r="BN47" s="1760"/>
    </row>
    <row r="48" spans="2:66" ht="20.25" customHeight="1">
      <c r="B48" s="1789"/>
      <c r="C48" s="1857"/>
      <c r="D48" s="1855"/>
      <c r="E48" s="1708"/>
      <c r="F48" s="1854"/>
      <c r="G48" s="1791"/>
      <c r="H48" s="1787"/>
      <c r="I48" s="633"/>
      <c r="J48" s="632" t="str">
        <f>G47</f>
        <v>介護職員</v>
      </c>
      <c r="K48" s="633"/>
      <c r="L48" s="632" t="str">
        <f>M47</f>
        <v>A</v>
      </c>
      <c r="M48" s="1780"/>
      <c r="N48" s="1781"/>
      <c r="O48" s="1785"/>
      <c r="P48" s="1786"/>
      <c r="Q48" s="1786"/>
      <c r="R48" s="1787"/>
      <c r="S48" s="1738"/>
      <c r="T48" s="1739"/>
      <c r="U48" s="1739"/>
      <c r="V48" s="1739"/>
      <c r="W48" s="1740"/>
      <c r="X48" s="627" t="s">
        <v>1279</v>
      </c>
      <c r="Y48" s="626"/>
      <c r="Z48" s="625"/>
      <c r="AA48" s="623" t="s">
        <v>1317</v>
      </c>
      <c r="AB48" s="622">
        <v>7.9999999999999982</v>
      </c>
      <c r="AC48" s="622">
        <v>8</v>
      </c>
      <c r="AD48" s="622">
        <v>8</v>
      </c>
      <c r="AE48" s="622" t="s">
        <v>1317</v>
      </c>
      <c r="AF48" s="622">
        <v>8</v>
      </c>
      <c r="AG48" s="624">
        <v>8</v>
      </c>
      <c r="AH48" s="623">
        <v>8</v>
      </c>
      <c r="AI48" s="622" t="s">
        <v>1317</v>
      </c>
      <c r="AJ48" s="622">
        <v>8</v>
      </c>
      <c r="AK48" s="622">
        <v>8</v>
      </c>
      <c r="AL48" s="622" t="s">
        <v>1317</v>
      </c>
      <c r="AM48" s="622" t="s">
        <v>1317</v>
      </c>
      <c r="AN48" s="624">
        <v>8</v>
      </c>
      <c r="AO48" s="623">
        <v>8</v>
      </c>
      <c r="AP48" s="622">
        <v>8</v>
      </c>
      <c r="AQ48" s="622">
        <v>8</v>
      </c>
      <c r="AR48" s="622">
        <v>8</v>
      </c>
      <c r="AS48" s="622">
        <v>7.9999999999999982</v>
      </c>
      <c r="AT48" s="622">
        <v>7.9999999999999982</v>
      </c>
      <c r="AU48" s="624" t="s">
        <v>1317</v>
      </c>
      <c r="AV48" s="623">
        <v>8</v>
      </c>
      <c r="AW48" s="622">
        <v>8</v>
      </c>
      <c r="AX48" s="622">
        <v>7.9999999999999982</v>
      </c>
      <c r="AY48" s="622">
        <v>8</v>
      </c>
      <c r="AZ48" s="622" t="s">
        <v>1317</v>
      </c>
      <c r="BA48" s="622" t="s">
        <v>1317</v>
      </c>
      <c r="BB48" s="624">
        <v>7.9999999999999982</v>
      </c>
      <c r="BC48" s="623" t="s">
        <v>1317</v>
      </c>
      <c r="BD48" s="622" t="s">
        <v>1317</v>
      </c>
      <c r="BE48" s="622" t="s">
        <v>1317</v>
      </c>
      <c r="BF48" s="1710">
        <f>IF($BI$3="４週",SUM(AA48:BB48),IF($BI$3="暦月",SUM(AA48:BE48),""))</f>
        <v>160</v>
      </c>
      <c r="BG48" s="1711"/>
      <c r="BH48" s="1751">
        <f>IF($BI$3="４週",BF48/4,IF($BI$3="暦月",(BF48/($BI$8/7)),""))</f>
        <v>40</v>
      </c>
      <c r="BI48" s="1711"/>
      <c r="BJ48" s="1748"/>
      <c r="BK48" s="1749"/>
      <c r="BL48" s="1749"/>
      <c r="BM48" s="1749"/>
      <c r="BN48" s="1750"/>
    </row>
    <row r="49" spans="2:66" ht="20.25" customHeight="1">
      <c r="B49" s="1788">
        <f>B47+1</f>
        <v>17</v>
      </c>
      <c r="C49" s="1856"/>
      <c r="D49" s="1853" t="s">
        <v>1340</v>
      </c>
      <c r="E49" s="1708"/>
      <c r="F49" s="1854"/>
      <c r="G49" s="1792" t="s">
        <v>1173</v>
      </c>
      <c r="H49" s="1793"/>
      <c r="I49" s="633"/>
      <c r="J49" s="632"/>
      <c r="K49" s="633"/>
      <c r="L49" s="632"/>
      <c r="M49" s="1794" t="s">
        <v>1324</v>
      </c>
      <c r="N49" s="1795"/>
      <c r="O49" s="1796" t="s">
        <v>1319</v>
      </c>
      <c r="P49" s="1797"/>
      <c r="Q49" s="1797"/>
      <c r="R49" s="1793"/>
      <c r="S49" s="1738" t="s">
        <v>1342</v>
      </c>
      <c r="T49" s="1739"/>
      <c r="U49" s="1739"/>
      <c r="V49" s="1739"/>
      <c r="W49" s="1740"/>
      <c r="X49" s="631" t="s">
        <v>1280</v>
      </c>
      <c r="Z49" s="630"/>
      <c r="AA49" s="615" t="s">
        <v>1241</v>
      </c>
      <c r="AB49" s="614"/>
      <c r="AC49" s="614" t="s">
        <v>1241</v>
      </c>
      <c r="AD49" s="614"/>
      <c r="AE49" s="614" t="s">
        <v>1238</v>
      </c>
      <c r="AF49" s="614"/>
      <c r="AG49" s="616" t="s">
        <v>1234</v>
      </c>
      <c r="AH49" s="615" t="s">
        <v>1232</v>
      </c>
      <c r="AI49" s="614" t="s">
        <v>1238</v>
      </c>
      <c r="AJ49" s="614" t="s">
        <v>1238</v>
      </c>
      <c r="AK49" s="614" t="s">
        <v>1241</v>
      </c>
      <c r="AL49" s="614" t="s">
        <v>1241</v>
      </c>
      <c r="AM49" s="614"/>
      <c r="AN49" s="616" t="s">
        <v>1238</v>
      </c>
      <c r="AO49" s="615" t="s">
        <v>1234</v>
      </c>
      <c r="AP49" s="614" t="s">
        <v>1232</v>
      </c>
      <c r="AQ49" s="614" t="s">
        <v>1241</v>
      </c>
      <c r="AR49" s="614"/>
      <c r="AS49" s="614" t="s">
        <v>1238</v>
      </c>
      <c r="AT49" s="614" t="s">
        <v>1238</v>
      </c>
      <c r="AU49" s="616"/>
      <c r="AV49" s="615"/>
      <c r="AW49" s="614" t="s">
        <v>1234</v>
      </c>
      <c r="AX49" s="614" t="s">
        <v>1232</v>
      </c>
      <c r="AY49" s="614" t="s">
        <v>1241</v>
      </c>
      <c r="AZ49" s="614" t="s">
        <v>1238</v>
      </c>
      <c r="BA49" s="614" t="s">
        <v>1238</v>
      </c>
      <c r="BB49" s="616"/>
      <c r="BC49" s="615"/>
      <c r="BD49" s="614"/>
      <c r="BE49" s="613"/>
      <c r="BF49" s="1733"/>
      <c r="BG49" s="1734"/>
      <c r="BH49" s="1752"/>
      <c r="BI49" s="1753"/>
      <c r="BJ49" s="1758"/>
      <c r="BK49" s="1759"/>
      <c r="BL49" s="1759"/>
      <c r="BM49" s="1759"/>
      <c r="BN49" s="1760"/>
    </row>
    <row r="50" spans="2:66" ht="20.25" customHeight="1">
      <c r="B50" s="1789"/>
      <c r="C50" s="1857"/>
      <c r="D50" s="1855"/>
      <c r="E50" s="1708"/>
      <c r="F50" s="1854"/>
      <c r="G50" s="1791"/>
      <c r="H50" s="1787"/>
      <c r="I50" s="633"/>
      <c r="J50" s="632" t="str">
        <f>G49</f>
        <v>介護職員</v>
      </c>
      <c r="K50" s="633"/>
      <c r="L50" s="632" t="str">
        <f>M49</f>
        <v>A</v>
      </c>
      <c r="M50" s="1780"/>
      <c r="N50" s="1781"/>
      <c r="O50" s="1785"/>
      <c r="P50" s="1786"/>
      <c r="Q50" s="1786"/>
      <c r="R50" s="1787"/>
      <c r="S50" s="1738"/>
      <c r="T50" s="1739"/>
      <c r="U50" s="1739"/>
      <c r="V50" s="1739"/>
      <c r="W50" s="1740"/>
      <c r="X50" s="627" t="s">
        <v>1279</v>
      </c>
      <c r="Y50" s="626"/>
      <c r="Z50" s="625"/>
      <c r="AA50" s="623">
        <v>7.9999999999999982</v>
      </c>
      <c r="AB50" s="622" t="s">
        <v>1317</v>
      </c>
      <c r="AC50" s="622">
        <v>7.9999999999999982</v>
      </c>
      <c r="AD50" s="622" t="s">
        <v>1317</v>
      </c>
      <c r="AE50" s="622">
        <v>8</v>
      </c>
      <c r="AF50" s="622" t="s">
        <v>1317</v>
      </c>
      <c r="AG50" s="624">
        <v>8</v>
      </c>
      <c r="AH50" s="623">
        <v>8</v>
      </c>
      <c r="AI50" s="622">
        <v>8</v>
      </c>
      <c r="AJ50" s="622">
        <v>8</v>
      </c>
      <c r="AK50" s="622">
        <v>7.9999999999999982</v>
      </c>
      <c r="AL50" s="622">
        <v>7.9999999999999982</v>
      </c>
      <c r="AM50" s="622" t="s">
        <v>1317</v>
      </c>
      <c r="AN50" s="624">
        <v>8</v>
      </c>
      <c r="AO50" s="623">
        <v>8</v>
      </c>
      <c r="AP50" s="622">
        <v>8</v>
      </c>
      <c r="AQ50" s="622">
        <v>7.9999999999999982</v>
      </c>
      <c r="AR50" s="622" t="s">
        <v>1317</v>
      </c>
      <c r="AS50" s="622">
        <v>8</v>
      </c>
      <c r="AT50" s="622">
        <v>8</v>
      </c>
      <c r="AU50" s="624" t="s">
        <v>1317</v>
      </c>
      <c r="AV50" s="623" t="s">
        <v>1317</v>
      </c>
      <c r="AW50" s="622">
        <v>8</v>
      </c>
      <c r="AX50" s="622">
        <v>8</v>
      </c>
      <c r="AY50" s="622">
        <v>7.9999999999999982</v>
      </c>
      <c r="AZ50" s="622">
        <v>8</v>
      </c>
      <c r="BA50" s="622">
        <v>8</v>
      </c>
      <c r="BB50" s="624" t="s">
        <v>1317</v>
      </c>
      <c r="BC50" s="623" t="s">
        <v>1317</v>
      </c>
      <c r="BD50" s="622" t="s">
        <v>1317</v>
      </c>
      <c r="BE50" s="622" t="s">
        <v>1317</v>
      </c>
      <c r="BF50" s="1710">
        <f>IF($BI$3="４週",SUM(AA50:BB50),IF($BI$3="暦月",SUM(AA50:BE50),""))</f>
        <v>160</v>
      </c>
      <c r="BG50" s="1711"/>
      <c r="BH50" s="1751">
        <f>IF($BI$3="４週",BF50/4,IF($BI$3="暦月",(BF50/($BI$8/7)),""))</f>
        <v>40</v>
      </c>
      <c r="BI50" s="1711"/>
      <c r="BJ50" s="1748"/>
      <c r="BK50" s="1749"/>
      <c r="BL50" s="1749"/>
      <c r="BM50" s="1749"/>
      <c r="BN50" s="1750"/>
    </row>
    <row r="51" spans="2:66" ht="20.25" customHeight="1">
      <c r="B51" s="1788">
        <f>B49+1</f>
        <v>18</v>
      </c>
      <c r="C51" s="1856"/>
      <c r="D51" s="1853" t="s">
        <v>1340</v>
      </c>
      <c r="E51" s="1708"/>
      <c r="F51" s="1854"/>
      <c r="G51" s="1792" t="s">
        <v>1173</v>
      </c>
      <c r="H51" s="1793"/>
      <c r="I51" s="633"/>
      <c r="J51" s="632"/>
      <c r="K51" s="633"/>
      <c r="L51" s="632"/>
      <c r="M51" s="1794" t="s">
        <v>1324</v>
      </c>
      <c r="N51" s="1795"/>
      <c r="O51" s="1796" t="s">
        <v>1319</v>
      </c>
      <c r="P51" s="1797"/>
      <c r="Q51" s="1797"/>
      <c r="R51" s="1793"/>
      <c r="S51" s="1738" t="s">
        <v>1341</v>
      </c>
      <c r="T51" s="1739"/>
      <c r="U51" s="1739"/>
      <c r="V51" s="1739"/>
      <c r="W51" s="1740"/>
      <c r="X51" s="631" t="s">
        <v>1280</v>
      </c>
      <c r="Z51" s="630"/>
      <c r="AA51" s="615" t="s">
        <v>1322</v>
      </c>
      <c r="AB51" s="614"/>
      <c r="AC51" s="614" t="s">
        <v>1238</v>
      </c>
      <c r="AD51" s="614" t="s">
        <v>1241</v>
      </c>
      <c r="AE51" s="614" t="s">
        <v>1241</v>
      </c>
      <c r="AF51" s="614" t="s">
        <v>1241</v>
      </c>
      <c r="AG51" s="616"/>
      <c r="AH51" s="615" t="s">
        <v>1234</v>
      </c>
      <c r="AI51" s="614" t="s">
        <v>1232</v>
      </c>
      <c r="AJ51" s="614" t="s">
        <v>1241</v>
      </c>
      <c r="AK51" s="614"/>
      <c r="AL51" s="614" t="s">
        <v>1238</v>
      </c>
      <c r="AM51" s="614" t="s">
        <v>1238</v>
      </c>
      <c r="AN51" s="616"/>
      <c r="AO51" s="615"/>
      <c r="AP51" s="614" t="s">
        <v>1234</v>
      </c>
      <c r="AQ51" s="614" t="s">
        <v>1232</v>
      </c>
      <c r="AR51" s="614" t="s">
        <v>1241</v>
      </c>
      <c r="AS51" s="614"/>
      <c r="AT51" s="614" t="s">
        <v>1238</v>
      </c>
      <c r="AU51" s="616" t="s">
        <v>1238</v>
      </c>
      <c r="AV51" s="615" t="s">
        <v>1238</v>
      </c>
      <c r="AW51" s="614"/>
      <c r="AX51" s="614" t="s">
        <v>1234</v>
      </c>
      <c r="AY51" s="614" t="s">
        <v>1232</v>
      </c>
      <c r="AZ51" s="614" t="s">
        <v>1241</v>
      </c>
      <c r="BA51" s="614"/>
      <c r="BB51" s="616" t="s">
        <v>1238</v>
      </c>
      <c r="BC51" s="615"/>
      <c r="BD51" s="614"/>
      <c r="BE51" s="613"/>
      <c r="BF51" s="1733"/>
      <c r="BG51" s="1734"/>
      <c r="BH51" s="1752"/>
      <c r="BI51" s="1753"/>
      <c r="BJ51" s="1758"/>
      <c r="BK51" s="1759"/>
      <c r="BL51" s="1759"/>
      <c r="BM51" s="1759"/>
      <c r="BN51" s="1760"/>
    </row>
    <row r="52" spans="2:66" ht="20.25" customHeight="1">
      <c r="B52" s="1789"/>
      <c r="C52" s="1857"/>
      <c r="D52" s="1855"/>
      <c r="E52" s="1708"/>
      <c r="F52" s="1854"/>
      <c r="G52" s="1791"/>
      <c r="H52" s="1787"/>
      <c r="I52" s="633"/>
      <c r="J52" s="632" t="str">
        <f>G51</f>
        <v>介護職員</v>
      </c>
      <c r="K52" s="633"/>
      <c r="L52" s="632" t="str">
        <f>M51</f>
        <v>A</v>
      </c>
      <c r="M52" s="1780"/>
      <c r="N52" s="1781"/>
      <c r="O52" s="1785"/>
      <c r="P52" s="1786"/>
      <c r="Q52" s="1786"/>
      <c r="R52" s="1787"/>
      <c r="S52" s="1738"/>
      <c r="T52" s="1739"/>
      <c r="U52" s="1739"/>
      <c r="V52" s="1739"/>
      <c r="W52" s="1740"/>
      <c r="X52" s="627" t="s">
        <v>1279</v>
      </c>
      <c r="Y52" s="626"/>
      <c r="Z52" s="625"/>
      <c r="AA52" s="623">
        <v>8</v>
      </c>
      <c r="AB52" s="622" t="s">
        <v>1317</v>
      </c>
      <c r="AC52" s="622">
        <v>8</v>
      </c>
      <c r="AD52" s="622">
        <v>7.9999999999999982</v>
      </c>
      <c r="AE52" s="622">
        <v>7.9999999999999982</v>
      </c>
      <c r="AF52" s="622">
        <v>7.9999999999999982</v>
      </c>
      <c r="AG52" s="624" t="s">
        <v>1317</v>
      </c>
      <c r="AH52" s="623">
        <v>8</v>
      </c>
      <c r="AI52" s="622">
        <v>8</v>
      </c>
      <c r="AJ52" s="622">
        <v>7.9999999999999982</v>
      </c>
      <c r="AK52" s="622" t="s">
        <v>1317</v>
      </c>
      <c r="AL52" s="622">
        <v>8</v>
      </c>
      <c r="AM52" s="622">
        <v>8</v>
      </c>
      <c r="AN52" s="624" t="s">
        <v>1317</v>
      </c>
      <c r="AO52" s="623" t="s">
        <v>1317</v>
      </c>
      <c r="AP52" s="622">
        <v>8</v>
      </c>
      <c r="AQ52" s="622">
        <v>8</v>
      </c>
      <c r="AR52" s="622">
        <v>7.9999999999999982</v>
      </c>
      <c r="AS52" s="622" t="s">
        <v>1317</v>
      </c>
      <c r="AT52" s="622">
        <v>8</v>
      </c>
      <c r="AU52" s="624">
        <v>8</v>
      </c>
      <c r="AV52" s="623">
        <v>8</v>
      </c>
      <c r="AW52" s="622" t="s">
        <v>1317</v>
      </c>
      <c r="AX52" s="622">
        <v>8</v>
      </c>
      <c r="AY52" s="622">
        <v>8</v>
      </c>
      <c r="AZ52" s="622">
        <v>7.9999999999999982</v>
      </c>
      <c r="BA52" s="622" t="s">
        <v>1317</v>
      </c>
      <c r="BB52" s="624">
        <v>8</v>
      </c>
      <c r="BC52" s="623" t="s">
        <v>1317</v>
      </c>
      <c r="BD52" s="622" t="s">
        <v>1317</v>
      </c>
      <c r="BE52" s="622" t="s">
        <v>1317</v>
      </c>
      <c r="BF52" s="1710">
        <f>IF($BI$3="４週",SUM(AA52:BB52),IF($BI$3="暦月",SUM(AA52:BE52),""))</f>
        <v>160</v>
      </c>
      <c r="BG52" s="1711"/>
      <c r="BH52" s="1751">
        <f>IF($BI$3="４週",BF52/4,IF($BI$3="暦月",(BF52/($BI$8/7)),""))</f>
        <v>40</v>
      </c>
      <c r="BI52" s="1711"/>
      <c r="BJ52" s="1748"/>
      <c r="BK52" s="1749"/>
      <c r="BL52" s="1749"/>
      <c r="BM52" s="1749"/>
      <c r="BN52" s="1750"/>
    </row>
    <row r="53" spans="2:66" ht="20.25" customHeight="1">
      <c r="B53" s="1788">
        <f>B51+1</f>
        <v>19</v>
      </c>
      <c r="C53" s="1856"/>
      <c r="D53" s="1853" t="s">
        <v>1340</v>
      </c>
      <c r="E53" s="1708"/>
      <c r="F53" s="1854"/>
      <c r="G53" s="1792" t="s">
        <v>1173</v>
      </c>
      <c r="H53" s="1793"/>
      <c r="I53" s="621"/>
      <c r="J53" s="620"/>
      <c r="K53" s="621"/>
      <c r="L53" s="620"/>
      <c r="M53" s="1794" t="s">
        <v>1320</v>
      </c>
      <c r="N53" s="1795"/>
      <c r="O53" s="1796" t="s">
        <v>1319</v>
      </c>
      <c r="P53" s="1797"/>
      <c r="Q53" s="1797"/>
      <c r="R53" s="1793"/>
      <c r="S53" s="1738" t="s">
        <v>1339</v>
      </c>
      <c r="T53" s="1739"/>
      <c r="U53" s="1739"/>
      <c r="V53" s="1739"/>
      <c r="W53" s="1740"/>
      <c r="X53" s="619" t="s">
        <v>1280</v>
      </c>
      <c r="Y53" s="618"/>
      <c r="Z53" s="617"/>
      <c r="AA53" s="615" t="s">
        <v>1238</v>
      </c>
      <c r="AB53" s="614"/>
      <c r="AC53" s="614"/>
      <c r="AD53" s="614" t="s">
        <v>1238</v>
      </c>
      <c r="AE53" s="614"/>
      <c r="AF53" s="614" t="s">
        <v>1238</v>
      </c>
      <c r="AG53" s="616" t="s">
        <v>1238</v>
      </c>
      <c r="AH53" s="615"/>
      <c r="AI53" s="614" t="s">
        <v>1238</v>
      </c>
      <c r="AJ53" s="614"/>
      <c r="AK53" s="614"/>
      <c r="AL53" s="614" t="s">
        <v>1238</v>
      </c>
      <c r="AM53" s="614" t="s">
        <v>1241</v>
      </c>
      <c r="AN53" s="616" t="s">
        <v>1241</v>
      </c>
      <c r="AO53" s="615" t="s">
        <v>1238</v>
      </c>
      <c r="AP53" s="614"/>
      <c r="AQ53" s="614" t="s">
        <v>1238</v>
      </c>
      <c r="AR53" s="614"/>
      <c r="AS53" s="614" t="s">
        <v>1238</v>
      </c>
      <c r="AT53" s="614"/>
      <c r="AU53" s="616" t="s">
        <v>1241</v>
      </c>
      <c r="AV53" s="615" t="s">
        <v>1241</v>
      </c>
      <c r="AW53" s="614" t="s">
        <v>1238</v>
      </c>
      <c r="AX53" s="614"/>
      <c r="AY53" s="614" t="s">
        <v>1238</v>
      </c>
      <c r="AZ53" s="614"/>
      <c r="BA53" s="614" t="s">
        <v>1241</v>
      </c>
      <c r="BB53" s="616"/>
      <c r="BC53" s="615"/>
      <c r="BD53" s="614"/>
      <c r="BE53" s="613"/>
      <c r="BF53" s="1733"/>
      <c r="BG53" s="1734"/>
      <c r="BH53" s="1752"/>
      <c r="BI53" s="1753"/>
      <c r="BJ53" s="1758"/>
      <c r="BK53" s="1759"/>
      <c r="BL53" s="1759"/>
      <c r="BM53" s="1759"/>
      <c r="BN53" s="1760"/>
    </row>
    <row r="54" spans="2:66" ht="20.25" customHeight="1">
      <c r="B54" s="1789"/>
      <c r="C54" s="1857"/>
      <c r="D54" s="1855"/>
      <c r="E54" s="1708"/>
      <c r="F54" s="1854"/>
      <c r="G54" s="1791"/>
      <c r="H54" s="1787"/>
      <c r="I54" s="633"/>
      <c r="J54" s="632" t="str">
        <f>G53</f>
        <v>介護職員</v>
      </c>
      <c r="K54" s="633"/>
      <c r="L54" s="632" t="str">
        <f>M53</f>
        <v>C</v>
      </c>
      <c r="M54" s="1780"/>
      <c r="N54" s="1781"/>
      <c r="O54" s="1785"/>
      <c r="P54" s="1786"/>
      <c r="Q54" s="1786"/>
      <c r="R54" s="1787"/>
      <c r="S54" s="1738"/>
      <c r="T54" s="1739"/>
      <c r="U54" s="1739"/>
      <c r="V54" s="1739"/>
      <c r="W54" s="1740"/>
      <c r="X54" s="627" t="s">
        <v>1279</v>
      </c>
      <c r="Y54" s="635"/>
      <c r="Z54" s="634"/>
      <c r="AA54" s="623">
        <v>8</v>
      </c>
      <c r="AB54" s="622" t="s">
        <v>1317</v>
      </c>
      <c r="AC54" s="622" t="s">
        <v>1317</v>
      </c>
      <c r="AD54" s="622">
        <v>8</v>
      </c>
      <c r="AE54" s="622" t="s">
        <v>1317</v>
      </c>
      <c r="AF54" s="622">
        <v>8</v>
      </c>
      <c r="AG54" s="624">
        <v>8</v>
      </c>
      <c r="AH54" s="623" t="s">
        <v>1317</v>
      </c>
      <c r="AI54" s="622">
        <v>8</v>
      </c>
      <c r="AJ54" s="622" t="s">
        <v>1317</v>
      </c>
      <c r="AK54" s="622" t="s">
        <v>1317</v>
      </c>
      <c r="AL54" s="622">
        <v>8</v>
      </c>
      <c r="AM54" s="622">
        <v>7.9999999999999982</v>
      </c>
      <c r="AN54" s="624">
        <v>7.9999999999999982</v>
      </c>
      <c r="AO54" s="623">
        <v>8</v>
      </c>
      <c r="AP54" s="622" t="s">
        <v>1317</v>
      </c>
      <c r="AQ54" s="622">
        <v>8</v>
      </c>
      <c r="AR54" s="622" t="s">
        <v>1317</v>
      </c>
      <c r="AS54" s="622">
        <v>8</v>
      </c>
      <c r="AT54" s="622" t="s">
        <v>1317</v>
      </c>
      <c r="AU54" s="624">
        <v>7.9999999999999982</v>
      </c>
      <c r="AV54" s="623">
        <v>7.9999999999999982</v>
      </c>
      <c r="AW54" s="622">
        <v>8</v>
      </c>
      <c r="AX54" s="622" t="s">
        <v>1317</v>
      </c>
      <c r="AY54" s="622">
        <v>8</v>
      </c>
      <c r="AZ54" s="622" t="s">
        <v>1317</v>
      </c>
      <c r="BA54" s="622">
        <v>7.9999999999999982</v>
      </c>
      <c r="BB54" s="624" t="s">
        <v>1317</v>
      </c>
      <c r="BC54" s="623" t="s">
        <v>1317</v>
      </c>
      <c r="BD54" s="622" t="s">
        <v>1317</v>
      </c>
      <c r="BE54" s="622" t="s">
        <v>1317</v>
      </c>
      <c r="BF54" s="1710">
        <f>IF($BI$3="４週",SUM(AA54:BB54),IF($BI$3="暦月",SUM(AA54:BE54),""))</f>
        <v>128</v>
      </c>
      <c r="BG54" s="1711"/>
      <c r="BH54" s="1751">
        <f>IF($BI$3="４週",BF54/4,IF($BI$3="暦月",(BF54/($BI$8/7)),""))</f>
        <v>32</v>
      </c>
      <c r="BI54" s="1711"/>
      <c r="BJ54" s="1748"/>
      <c r="BK54" s="1749"/>
      <c r="BL54" s="1749"/>
      <c r="BM54" s="1749"/>
      <c r="BN54" s="1750"/>
    </row>
    <row r="55" spans="2:66" ht="20.25" customHeight="1">
      <c r="B55" s="1788">
        <f>B53+1</f>
        <v>20</v>
      </c>
      <c r="C55" s="1856" t="s">
        <v>1338</v>
      </c>
      <c r="D55" s="1853" t="s">
        <v>1332</v>
      </c>
      <c r="E55" s="1708"/>
      <c r="F55" s="1854"/>
      <c r="G55" s="1792" t="s">
        <v>1174</v>
      </c>
      <c r="H55" s="1793"/>
      <c r="I55" s="621"/>
      <c r="J55" s="620"/>
      <c r="K55" s="621"/>
      <c r="L55" s="620"/>
      <c r="M55" s="1794" t="s">
        <v>1324</v>
      </c>
      <c r="N55" s="1795"/>
      <c r="O55" s="1796" t="s">
        <v>1329</v>
      </c>
      <c r="P55" s="1797"/>
      <c r="Q55" s="1797"/>
      <c r="R55" s="1793"/>
      <c r="S55" s="1738" t="s">
        <v>1337</v>
      </c>
      <c r="T55" s="1739"/>
      <c r="U55" s="1739"/>
      <c r="V55" s="1739"/>
      <c r="W55" s="1740"/>
      <c r="X55" s="619" t="s">
        <v>1280</v>
      </c>
      <c r="Y55" s="618"/>
      <c r="Z55" s="617"/>
      <c r="AA55" s="615" t="s">
        <v>1234</v>
      </c>
      <c r="AB55" s="614" t="s">
        <v>1232</v>
      </c>
      <c r="AC55" s="614" t="s">
        <v>1241</v>
      </c>
      <c r="AD55" s="614" t="s">
        <v>1241</v>
      </c>
      <c r="AE55" s="614"/>
      <c r="AF55" s="614" t="s">
        <v>1238</v>
      </c>
      <c r="AG55" s="616"/>
      <c r="AH55" s="615"/>
      <c r="AI55" s="614" t="s">
        <v>1234</v>
      </c>
      <c r="AJ55" s="614" t="s">
        <v>1232</v>
      </c>
      <c r="AK55" s="614" t="s">
        <v>1241</v>
      </c>
      <c r="AL55" s="614" t="s">
        <v>1241</v>
      </c>
      <c r="AM55" s="614"/>
      <c r="AN55" s="616" t="s">
        <v>1238</v>
      </c>
      <c r="AO55" s="615" t="s">
        <v>1238</v>
      </c>
      <c r="AP55" s="614"/>
      <c r="AQ55" s="614" t="s">
        <v>1234</v>
      </c>
      <c r="AR55" s="614" t="s">
        <v>1232</v>
      </c>
      <c r="AS55" s="614" t="s">
        <v>1241</v>
      </c>
      <c r="AT55" s="614" t="s">
        <v>1241</v>
      </c>
      <c r="AU55" s="616"/>
      <c r="AV55" s="615" t="s">
        <v>1238</v>
      </c>
      <c r="AW55" s="614"/>
      <c r="AX55" s="614"/>
      <c r="AY55" s="614" t="s">
        <v>1234</v>
      </c>
      <c r="AZ55" s="614" t="s">
        <v>1232</v>
      </c>
      <c r="BA55" s="614" t="s">
        <v>1241</v>
      </c>
      <c r="BB55" s="616" t="s">
        <v>1241</v>
      </c>
      <c r="BC55" s="615"/>
      <c r="BD55" s="614"/>
      <c r="BE55" s="613"/>
      <c r="BF55" s="1733"/>
      <c r="BG55" s="1734"/>
      <c r="BH55" s="1752"/>
      <c r="BI55" s="1753"/>
      <c r="BJ55" s="1758"/>
      <c r="BK55" s="1759"/>
      <c r="BL55" s="1759"/>
      <c r="BM55" s="1759"/>
      <c r="BN55" s="1760"/>
    </row>
    <row r="56" spans="2:66" ht="20.25" customHeight="1">
      <c r="B56" s="1789"/>
      <c r="C56" s="1857"/>
      <c r="D56" s="1855"/>
      <c r="E56" s="1708"/>
      <c r="F56" s="1854"/>
      <c r="G56" s="1791"/>
      <c r="H56" s="1787"/>
      <c r="I56" s="633"/>
      <c r="J56" s="632" t="str">
        <f>G55</f>
        <v>看護職員</v>
      </c>
      <c r="K56" s="633"/>
      <c r="L56" s="632" t="str">
        <f>M55</f>
        <v>A</v>
      </c>
      <c r="M56" s="1780"/>
      <c r="N56" s="1781"/>
      <c r="O56" s="1785"/>
      <c r="P56" s="1786"/>
      <c r="Q56" s="1786"/>
      <c r="R56" s="1787"/>
      <c r="S56" s="1738"/>
      <c r="T56" s="1739"/>
      <c r="U56" s="1739"/>
      <c r="V56" s="1739"/>
      <c r="W56" s="1740"/>
      <c r="X56" s="627" t="s">
        <v>1279</v>
      </c>
      <c r="Y56" s="626"/>
      <c r="Z56" s="625"/>
      <c r="AA56" s="623">
        <v>8</v>
      </c>
      <c r="AB56" s="622">
        <v>8</v>
      </c>
      <c r="AC56" s="622">
        <v>7.9999999999999982</v>
      </c>
      <c r="AD56" s="622">
        <v>7.9999999999999982</v>
      </c>
      <c r="AE56" s="622" t="s">
        <v>1317</v>
      </c>
      <c r="AF56" s="622">
        <v>8</v>
      </c>
      <c r="AG56" s="624" t="s">
        <v>1317</v>
      </c>
      <c r="AH56" s="623" t="s">
        <v>1317</v>
      </c>
      <c r="AI56" s="622">
        <v>8</v>
      </c>
      <c r="AJ56" s="622">
        <v>8</v>
      </c>
      <c r="AK56" s="622">
        <v>7.9999999999999982</v>
      </c>
      <c r="AL56" s="622">
        <v>7.9999999999999982</v>
      </c>
      <c r="AM56" s="622" t="s">
        <v>1317</v>
      </c>
      <c r="AN56" s="624">
        <v>8</v>
      </c>
      <c r="AO56" s="623">
        <v>8</v>
      </c>
      <c r="AP56" s="622" t="s">
        <v>1317</v>
      </c>
      <c r="AQ56" s="622">
        <v>8</v>
      </c>
      <c r="AR56" s="622">
        <v>8</v>
      </c>
      <c r="AS56" s="622">
        <v>7.9999999999999982</v>
      </c>
      <c r="AT56" s="622">
        <v>7.9999999999999982</v>
      </c>
      <c r="AU56" s="624" t="s">
        <v>1317</v>
      </c>
      <c r="AV56" s="623">
        <v>8</v>
      </c>
      <c r="AW56" s="622" t="s">
        <v>1317</v>
      </c>
      <c r="AX56" s="622" t="s">
        <v>1317</v>
      </c>
      <c r="AY56" s="622">
        <v>8</v>
      </c>
      <c r="AZ56" s="622">
        <v>8</v>
      </c>
      <c r="BA56" s="622">
        <v>7.9999999999999982</v>
      </c>
      <c r="BB56" s="624">
        <v>7.9999999999999982</v>
      </c>
      <c r="BC56" s="623" t="s">
        <v>1317</v>
      </c>
      <c r="BD56" s="622" t="s">
        <v>1317</v>
      </c>
      <c r="BE56" s="622" t="s">
        <v>1317</v>
      </c>
      <c r="BF56" s="1710">
        <f>IF($BI$3="４週",SUM(AA56:BB56),IF($BI$3="暦月",SUM(AA56:BE56),""))</f>
        <v>160</v>
      </c>
      <c r="BG56" s="1711"/>
      <c r="BH56" s="1751">
        <f>IF($BI$3="４週",BF56/4,IF($BI$3="暦月",(BF56/($BI$8/7)),""))</f>
        <v>40</v>
      </c>
      <c r="BI56" s="1711"/>
      <c r="BJ56" s="1748"/>
      <c r="BK56" s="1749"/>
      <c r="BL56" s="1749"/>
      <c r="BM56" s="1749"/>
      <c r="BN56" s="1750"/>
    </row>
    <row r="57" spans="2:66" ht="20.25" customHeight="1">
      <c r="B57" s="1788">
        <f>B55+1</f>
        <v>21</v>
      </c>
      <c r="C57" s="1856"/>
      <c r="D57" s="1853" t="s">
        <v>1332</v>
      </c>
      <c r="E57" s="1708"/>
      <c r="F57" s="1854"/>
      <c r="G57" s="1792" t="s">
        <v>1173</v>
      </c>
      <c r="H57" s="1793"/>
      <c r="I57" s="633"/>
      <c r="J57" s="632"/>
      <c r="K57" s="633"/>
      <c r="L57" s="632"/>
      <c r="M57" s="1794" t="s">
        <v>1324</v>
      </c>
      <c r="N57" s="1795"/>
      <c r="O57" s="1796" t="s">
        <v>1327</v>
      </c>
      <c r="P57" s="1797"/>
      <c r="Q57" s="1797"/>
      <c r="R57" s="1793"/>
      <c r="S57" s="1738" t="s">
        <v>1336</v>
      </c>
      <c r="T57" s="1739"/>
      <c r="U57" s="1739"/>
      <c r="V57" s="1739"/>
      <c r="W57" s="1740"/>
      <c r="X57" s="631" t="s">
        <v>1280</v>
      </c>
      <c r="Z57" s="630"/>
      <c r="AA57" s="615"/>
      <c r="AB57" s="614" t="s">
        <v>1234</v>
      </c>
      <c r="AC57" s="614" t="s">
        <v>1232</v>
      </c>
      <c r="AD57" s="614" t="s">
        <v>1238</v>
      </c>
      <c r="AE57" s="614" t="s">
        <v>1241</v>
      </c>
      <c r="AF57" s="614"/>
      <c r="AG57" s="616" t="s">
        <v>1238</v>
      </c>
      <c r="AH57" s="615" t="s">
        <v>1238</v>
      </c>
      <c r="AI57" s="614"/>
      <c r="AJ57" s="614" t="s">
        <v>1234</v>
      </c>
      <c r="AK57" s="614" t="s">
        <v>1232</v>
      </c>
      <c r="AL57" s="614" t="s">
        <v>1238</v>
      </c>
      <c r="AM57" s="614" t="s">
        <v>1241</v>
      </c>
      <c r="AN57" s="616"/>
      <c r="AO57" s="615" t="s">
        <v>1238</v>
      </c>
      <c r="AP57" s="614" t="s">
        <v>1241</v>
      </c>
      <c r="AQ57" s="614"/>
      <c r="AR57" s="614" t="s">
        <v>1234</v>
      </c>
      <c r="AS57" s="614" t="s">
        <v>1232</v>
      </c>
      <c r="AT57" s="614" t="s">
        <v>1238</v>
      </c>
      <c r="AU57" s="616"/>
      <c r="AV57" s="615"/>
      <c r="AW57" s="614" t="s">
        <v>1238</v>
      </c>
      <c r="AX57" s="614" t="s">
        <v>1241</v>
      </c>
      <c r="AY57" s="614"/>
      <c r="AZ57" s="614" t="s">
        <v>1234</v>
      </c>
      <c r="BA57" s="614" t="s">
        <v>1232</v>
      </c>
      <c r="BB57" s="616" t="s">
        <v>1238</v>
      </c>
      <c r="BC57" s="615"/>
      <c r="BD57" s="614"/>
      <c r="BE57" s="613"/>
      <c r="BF57" s="1733"/>
      <c r="BG57" s="1734"/>
      <c r="BH57" s="1752"/>
      <c r="BI57" s="1753"/>
      <c r="BJ57" s="1758"/>
      <c r="BK57" s="1759"/>
      <c r="BL57" s="1759"/>
      <c r="BM57" s="1759"/>
      <c r="BN57" s="1760"/>
    </row>
    <row r="58" spans="2:66" ht="20.25" customHeight="1">
      <c r="B58" s="1789"/>
      <c r="C58" s="1857"/>
      <c r="D58" s="1855"/>
      <c r="E58" s="1708"/>
      <c r="F58" s="1854"/>
      <c r="G58" s="1791"/>
      <c r="H58" s="1787"/>
      <c r="I58" s="633"/>
      <c r="J58" s="632" t="str">
        <f>G57</f>
        <v>介護職員</v>
      </c>
      <c r="K58" s="633"/>
      <c r="L58" s="632" t="str">
        <f>M57</f>
        <v>A</v>
      </c>
      <c r="M58" s="1780"/>
      <c r="N58" s="1781"/>
      <c r="O58" s="1785"/>
      <c r="P58" s="1786"/>
      <c r="Q58" s="1786"/>
      <c r="R58" s="1787"/>
      <c r="S58" s="1738"/>
      <c r="T58" s="1739"/>
      <c r="U58" s="1739"/>
      <c r="V58" s="1739"/>
      <c r="W58" s="1740"/>
      <c r="X58" s="627" t="s">
        <v>1279</v>
      </c>
      <c r="Y58" s="626"/>
      <c r="Z58" s="625"/>
      <c r="AA58" s="623" t="s">
        <v>1317</v>
      </c>
      <c r="AB58" s="622">
        <v>8</v>
      </c>
      <c r="AC58" s="622">
        <v>8</v>
      </c>
      <c r="AD58" s="622">
        <v>8</v>
      </c>
      <c r="AE58" s="622">
        <v>7.9999999999999982</v>
      </c>
      <c r="AF58" s="622" t="s">
        <v>1317</v>
      </c>
      <c r="AG58" s="624">
        <v>8</v>
      </c>
      <c r="AH58" s="623">
        <v>8</v>
      </c>
      <c r="AI58" s="622" t="s">
        <v>1317</v>
      </c>
      <c r="AJ58" s="622">
        <v>8</v>
      </c>
      <c r="AK58" s="622">
        <v>8</v>
      </c>
      <c r="AL58" s="622">
        <v>8</v>
      </c>
      <c r="AM58" s="622">
        <v>7.9999999999999982</v>
      </c>
      <c r="AN58" s="624" t="s">
        <v>1317</v>
      </c>
      <c r="AO58" s="623">
        <v>8</v>
      </c>
      <c r="AP58" s="622">
        <v>7.9999999999999982</v>
      </c>
      <c r="AQ58" s="622" t="s">
        <v>1317</v>
      </c>
      <c r="AR58" s="622">
        <v>8</v>
      </c>
      <c r="AS58" s="622">
        <v>8</v>
      </c>
      <c r="AT58" s="622">
        <v>8</v>
      </c>
      <c r="AU58" s="624" t="s">
        <v>1317</v>
      </c>
      <c r="AV58" s="623" t="s">
        <v>1317</v>
      </c>
      <c r="AW58" s="622">
        <v>8</v>
      </c>
      <c r="AX58" s="622">
        <v>7.9999999999999982</v>
      </c>
      <c r="AY58" s="622" t="s">
        <v>1317</v>
      </c>
      <c r="AZ58" s="622">
        <v>8</v>
      </c>
      <c r="BA58" s="622">
        <v>8</v>
      </c>
      <c r="BB58" s="624">
        <v>8</v>
      </c>
      <c r="BC58" s="623" t="s">
        <v>1317</v>
      </c>
      <c r="BD58" s="622" t="s">
        <v>1317</v>
      </c>
      <c r="BE58" s="622" t="s">
        <v>1317</v>
      </c>
      <c r="BF58" s="1710">
        <f>IF($BI$3="４週",SUM(AA58:BB58),IF($BI$3="暦月",SUM(AA58:BE58),""))</f>
        <v>160</v>
      </c>
      <c r="BG58" s="1711"/>
      <c r="BH58" s="1751">
        <f>IF($BI$3="４週",BF58/4,IF($BI$3="暦月",(BF58/($BI$8/7)),""))</f>
        <v>40</v>
      </c>
      <c r="BI58" s="1711"/>
      <c r="BJ58" s="1748"/>
      <c r="BK58" s="1749"/>
      <c r="BL58" s="1749"/>
      <c r="BM58" s="1749"/>
      <c r="BN58" s="1750"/>
    </row>
    <row r="59" spans="2:66" ht="20.25" customHeight="1">
      <c r="B59" s="1788">
        <f>B57+1</f>
        <v>22</v>
      </c>
      <c r="C59" s="1856"/>
      <c r="D59" s="1853" t="s">
        <v>1332</v>
      </c>
      <c r="E59" s="1708"/>
      <c r="F59" s="1854"/>
      <c r="G59" s="1792" t="s">
        <v>1173</v>
      </c>
      <c r="H59" s="1793"/>
      <c r="I59" s="633"/>
      <c r="J59" s="632"/>
      <c r="K59" s="633"/>
      <c r="L59" s="632"/>
      <c r="M59" s="1794" t="s">
        <v>1324</v>
      </c>
      <c r="N59" s="1795"/>
      <c r="O59" s="1796" t="s">
        <v>1319</v>
      </c>
      <c r="P59" s="1797"/>
      <c r="Q59" s="1797"/>
      <c r="R59" s="1793"/>
      <c r="S59" s="1738" t="s">
        <v>1335</v>
      </c>
      <c r="T59" s="1739"/>
      <c r="U59" s="1739"/>
      <c r="V59" s="1739"/>
      <c r="W59" s="1740"/>
      <c r="X59" s="631" t="s">
        <v>1280</v>
      </c>
      <c r="Z59" s="630"/>
      <c r="AA59" s="615" t="s">
        <v>1238</v>
      </c>
      <c r="AB59" s="614"/>
      <c r="AC59" s="614" t="s">
        <v>1234</v>
      </c>
      <c r="AD59" s="614" t="s">
        <v>1232</v>
      </c>
      <c r="AE59" s="614" t="s">
        <v>1238</v>
      </c>
      <c r="AF59" s="614" t="s">
        <v>1241</v>
      </c>
      <c r="AG59" s="616"/>
      <c r="AH59" s="615" t="s">
        <v>1241</v>
      </c>
      <c r="AI59" s="614" t="s">
        <v>1238</v>
      </c>
      <c r="AJ59" s="614"/>
      <c r="AK59" s="614" t="s">
        <v>1234</v>
      </c>
      <c r="AL59" s="614" t="s">
        <v>1232</v>
      </c>
      <c r="AM59" s="614" t="s">
        <v>1238</v>
      </c>
      <c r="AN59" s="616"/>
      <c r="AO59" s="615" t="s">
        <v>1241</v>
      </c>
      <c r="AP59" s="614" t="s">
        <v>1238</v>
      </c>
      <c r="AQ59" s="614"/>
      <c r="AR59" s="614"/>
      <c r="AS59" s="614" t="s">
        <v>1234</v>
      </c>
      <c r="AT59" s="614" t="s">
        <v>1232</v>
      </c>
      <c r="AU59" s="616" t="s">
        <v>1241</v>
      </c>
      <c r="AV59" s="615" t="s">
        <v>1241</v>
      </c>
      <c r="AW59" s="614"/>
      <c r="AX59" s="614" t="s">
        <v>1238</v>
      </c>
      <c r="AY59" s="614" t="s">
        <v>1241</v>
      </c>
      <c r="AZ59" s="614"/>
      <c r="BA59" s="614" t="s">
        <v>1234</v>
      </c>
      <c r="BB59" s="616" t="s">
        <v>1232</v>
      </c>
      <c r="BC59" s="615"/>
      <c r="BD59" s="614"/>
      <c r="BE59" s="613"/>
      <c r="BF59" s="1733"/>
      <c r="BG59" s="1734"/>
      <c r="BH59" s="1752"/>
      <c r="BI59" s="1753"/>
      <c r="BJ59" s="1758"/>
      <c r="BK59" s="1759"/>
      <c r="BL59" s="1759"/>
      <c r="BM59" s="1759"/>
      <c r="BN59" s="1760"/>
    </row>
    <row r="60" spans="2:66" ht="20.25" customHeight="1">
      <c r="B60" s="1789"/>
      <c r="C60" s="1857"/>
      <c r="D60" s="1855"/>
      <c r="E60" s="1708"/>
      <c r="F60" s="1854"/>
      <c r="G60" s="1791"/>
      <c r="H60" s="1787"/>
      <c r="I60" s="633"/>
      <c r="J60" s="632" t="str">
        <f>G59</f>
        <v>介護職員</v>
      </c>
      <c r="K60" s="633"/>
      <c r="L60" s="632" t="str">
        <f>M59</f>
        <v>A</v>
      </c>
      <c r="M60" s="1780"/>
      <c r="N60" s="1781"/>
      <c r="O60" s="1785"/>
      <c r="P60" s="1786"/>
      <c r="Q60" s="1786"/>
      <c r="R60" s="1787"/>
      <c r="S60" s="1738"/>
      <c r="T60" s="1739"/>
      <c r="U60" s="1739"/>
      <c r="V60" s="1739"/>
      <c r="W60" s="1740"/>
      <c r="X60" s="627" t="s">
        <v>1279</v>
      </c>
      <c r="Y60" s="626"/>
      <c r="Z60" s="625"/>
      <c r="AA60" s="623">
        <v>8</v>
      </c>
      <c r="AB60" s="622" t="s">
        <v>1317</v>
      </c>
      <c r="AC60" s="622">
        <v>8</v>
      </c>
      <c r="AD60" s="622">
        <v>8</v>
      </c>
      <c r="AE60" s="622">
        <v>8</v>
      </c>
      <c r="AF60" s="622">
        <v>7.9999999999999982</v>
      </c>
      <c r="AG60" s="624" t="s">
        <v>1317</v>
      </c>
      <c r="AH60" s="623">
        <v>7.9999999999999982</v>
      </c>
      <c r="AI60" s="622">
        <v>8</v>
      </c>
      <c r="AJ60" s="622" t="s">
        <v>1317</v>
      </c>
      <c r="AK60" s="622">
        <v>8</v>
      </c>
      <c r="AL60" s="622">
        <v>8</v>
      </c>
      <c r="AM60" s="622">
        <v>8</v>
      </c>
      <c r="AN60" s="624" t="s">
        <v>1317</v>
      </c>
      <c r="AO60" s="623">
        <v>7.9999999999999982</v>
      </c>
      <c r="AP60" s="622">
        <v>8</v>
      </c>
      <c r="AQ60" s="622" t="s">
        <v>1317</v>
      </c>
      <c r="AR60" s="622" t="s">
        <v>1317</v>
      </c>
      <c r="AS60" s="622">
        <v>8</v>
      </c>
      <c r="AT60" s="622">
        <v>8</v>
      </c>
      <c r="AU60" s="624">
        <v>7.9999999999999982</v>
      </c>
      <c r="AV60" s="623">
        <v>7.9999999999999982</v>
      </c>
      <c r="AW60" s="622" t="s">
        <v>1317</v>
      </c>
      <c r="AX60" s="622">
        <v>8</v>
      </c>
      <c r="AY60" s="622">
        <v>7.9999999999999982</v>
      </c>
      <c r="AZ60" s="622" t="s">
        <v>1317</v>
      </c>
      <c r="BA60" s="622">
        <v>8</v>
      </c>
      <c r="BB60" s="624">
        <v>8</v>
      </c>
      <c r="BC60" s="623" t="s">
        <v>1317</v>
      </c>
      <c r="BD60" s="622" t="s">
        <v>1317</v>
      </c>
      <c r="BE60" s="622" t="s">
        <v>1317</v>
      </c>
      <c r="BF60" s="1710">
        <f>IF($BI$3="４週",SUM(AA60:BB60),IF($BI$3="暦月",SUM(AA60:BE60),""))</f>
        <v>160</v>
      </c>
      <c r="BG60" s="1711"/>
      <c r="BH60" s="1751">
        <f>IF($BI$3="４週",BF60/4,IF($BI$3="暦月",(BF60/($BI$8/7)),""))</f>
        <v>40</v>
      </c>
      <c r="BI60" s="1711"/>
      <c r="BJ60" s="1748"/>
      <c r="BK60" s="1749"/>
      <c r="BL60" s="1749"/>
      <c r="BM60" s="1749"/>
      <c r="BN60" s="1750"/>
    </row>
    <row r="61" spans="2:66" ht="20.25" customHeight="1">
      <c r="B61" s="1788">
        <f>B59+1</f>
        <v>23</v>
      </c>
      <c r="C61" s="1856"/>
      <c r="D61" s="1853" t="s">
        <v>1332</v>
      </c>
      <c r="E61" s="1708"/>
      <c r="F61" s="1854"/>
      <c r="G61" s="1792" t="s">
        <v>1173</v>
      </c>
      <c r="H61" s="1793"/>
      <c r="I61" s="633"/>
      <c r="J61" s="632"/>
      <c r="K61" s="633"/>
      <c r="L61" s="632"/>
      <c r="M61" s="1794" t="s">
        <v>1324</v>
      </c>
      <c r="N61" s="1795"/>
      <c r="O61" s="1796" t="s">
        <v>1319</v>
      </c>
      <c r="P61" s="1797"/>
      <c r="Q61" s="1797"/>
      <c r="R61" s="1793"/>
      <c r="S61" s="1738" t="s">
        <v>1334</v>
      </c>
      <c r="T61" s="1739"/>
      <c r="U61" s="1739"/>
      <c r="V61" s="1739"/>
      <c r="W61" s="1740"/>
      <c r="X61" s="631" t="s">
        <v>1280</v>
      </c>
      <c r="Z61" s="630"/>
      <c r="AA61" s="615" t="s">
        <v>1241</v>
      </c>
      <c r="AB61" s="614" t="s">
        <v>1238</v>
      </c>
      <c r="AC61" s="614"/>
      <c r="AD61" s="614" t="s">
        <v>1234</v>
      </c>
      <c r="AE61" s="614" t="s">
        <v>1232</v>
      </c>
      <c r="AF61" s="614"/>
      <c r="AG61" s="616" t="s">
        <v>1241</v>
      </c>
      <c r="AH61" s="615" t="s">
        <v>1238</v>
      </c>
      <c r="AI61" s="614" t="s">
        <v>1238</v>
      </c>
      <c r="AJ61" s="614" t="s">
        <v>1241</v>
      </c>
      <c r="AK61" s="614"/>
      <c r="AL61" s="614" t="s">
        <v>1234</v>
      </c>
      <c r="AM61" s="614" t="s">
        <v>1232</v>
      </c>
      <c r="AN61" s="616"/>
      <c r="AO61" s="615" t="s">
        <v>1238</v>
      </c>
      <c r="AP61" s="614"/>
      <c r="AQ61" s="614" t="s">
        <v>1238</v>
      </c>
      <c r="AR61" s="614" t="s">
        <v>1238</v>
      </c>
      <c r="AS61" s="614"/>
      <c r="AT61" s="614" t="s">
        <v>1234</v>
      </c>
      <c r="AU61" s="616" t="s">
        <v>1232</v>
      </c>
      <c r="AV61" s="615" t="s">
        <v>1238</v>
      </c>
      <c r="AW61" s="614" t="s">
        <v>1241</v>
      </c>
      <c r="AX61" s="614"/>
      <c r="AY61" s="614" t="s">
        <v>1238</v>
      </c>
      <c r="AZ61" s="614" t="s">
        <v>1333</v>
      </c>
      <c r="BA61" s="614"/>
      <c r="BB61" s="616" t="s">
        <v>1234</v>
      </c>
      <c r="BC61" s="615"/>
      <c r="BD61" s="614"/>
      <c r="BE61" s="613"/>
      <c r="BF61" s="1733"/>
      <c r="BG61" s="1734"/>
      <c r="BH61" s="1752"/>
      <c r="BI61" s="1753"/>
      <c r="BJ61" s="1758"/>
      <c r="BK61" s="1759"/>
      <c r="BL61" s="1759"/>
      <c r="BM61" s="1759"/>
      <c r="BN61" s="1760"/>
    </row>
    <row r="62" spans="2:66" ht="20.25" customHeight="1">
      <c r="B62" s="1789"/>
      <c r="C62" s="1857"/>
      <c r="D62" s="1855"/>
      <c r="E62" s="1708"/>
      <c r="F62" s="1854"/>
      <c r="G62" s="1791"/>
      <c r="H62" s="1787"/>
      <c r="I62" s="633"/>
      <c r="J62" s="632" t="str">
        <f>G61</f>
        <v>介護職員</v>
      </c>
      <c r="K62" s="633"/>
      <c r="L62" s="632" t="str">
        <f>M61</f>
        <v>A</v>
      </c>
      <c r="M62" s="1780"/>
      <c r="N62" s="1781"/>
      <c r="O62" s="1785"/>
      <c r="P62" s="1786"/>
      <c r="Q62" s="1786"/>
      <c r="R62" s="1787"/>
      <c r="S62" s="1738"/>
      <c r="T62" s="1739"/>
      <c r="U62" s="1739"/>
      <c r="V62" s="1739"/>
      <c r="W62" s="1740"/>
      <c r="X62" s="627" t="s">
        <v>1279</v>
      </c>
      <c r="Y62" s="626"/>
      <c r="Z62" s="625"/>
      <c r="AA62" s="623">
        <v>7.9999999999999982</v>
      </c>
      <c r="AB62" s="622">
        <v>8</v>
      </c>
      <c r="AC62" s="622" t="s">
        <v>1317</v>
      </c>
      <c r="AD62" s="622">
        <v>8</v>
      </c>
      <c r="AE62" s="622">
        <v>8</v>
      </c>
      <c r="AF62" s="622" t="s">
        <v>1317</v>
      </c>
      <c r="AG62" s="624">
        <v>7.9999999999999982</v>
      </c>
      <c r="AH62" s="623">
        <v>8</v>
      </c>
      <c r="AI62" s="622">
        <v>8</v>
      </c>
      <c r="AJ62" s="622">
        <v>7.9999999999999982</v>
      </c>
      <c r="AK62" s="622" t="s">
        <v>1317</v>
      </c>
      <c r="AL62" s="622">
        <v>8</v>
      </c>
      <c r="AM62" s="622">
        <v>8</v>
      </c>
      <c r="AN62" s="624" t="s">
        <v>1317</v>
      </c>
      <c r="AO62" s="623">
        <v>8</v>
      </c>
      <c r="AP62" s="622" t="s">
        <v>1317</v>
      </c>
      <c r="AQ62" s="622">
        <v>8</v>
      </c>
      <c r="AR62" s="622">
        <v>8</v>
      </c>
      <c r="AS62" s="622" t="s">
        <v>1317</v>
      </c>
      <c r="AT62" s="622">
        <v>8</v>
      </c>
      <c r="AU62" s="624">
        <v>8</v>
      </c>
      <c r="AV62" s="623">
        <v>8</v>
      </c>
      <c r="AW62" s="622">
        <v>7.9999999999999982</v>
      </c>
      <c r="AX62" s="622" t="s">
        <v>1317</v>
      </c>
      <c r="AY62" s="622">
        <v>8</v>
      </c>
      <c r="AZ62" s="622">
        <v>8</v>
      </c>
      <c r="BA62" s="622" t="s">
        <v>1317</v>
      </c>
      <c r="BB62" s="624">
        <v>8</v>
      </c>
      <c r="BC62" s="623" t="s">
        <v>1317</v>
      </c>
      <c r="BD62" s="622" t="s">
        <v>1317</v>
      </c>
      <c r="BE62" s="622" t="s">
        <v>1317</v>
      </c>
      <c r="BF62" s="1710">
        <f>IF($BI$3="４週",SUM(AA62:BB62),IF($BI$3="暦月",SUM(AA62:BE62),""))</f>
        <v>160</v>
      </c>
      <c r="BG62" s="1711"/>
      <c r="BH62" s="1751">
        <f>IF($BI$3="４週",BF62/4,IF($BI$3="暦月",(BF62/($BI$8/7)),""))</f>
        <v>40</v>
      </c>
      <c r="BI62" s="1711"/>
      <c r="BJ62" s="1748"/>
      <c r="BK62" s="1749"/>
      <c r="BL62" s="1749"/>
      <c r="BM62" s="1749"/>
      <c r="BN62" s="1750"/>
    </row>
    <row r="63" spans="2:66" ht="20.25" customHeight="1">
      <c r="B63" s="1788">
        <f>B61+1</f>
        <v>24</v>
      </c>
      <c r="C63" s="1856"/>
      <c r="D63" s="1853" t="s">
        <v>1332</v>
      </c>
      <c r="E63" s="1708"/>
      <c r="F63" s="1854"/>
      <c r="G63" s="1792" t="s">
        <v>1173</v>
      </c>
      <c r="H63" s="1793"/>
      <c r="I63" s="633"/>
      <c r="J63" s="632"/>
      <c r="K63" s="633"/>
      <c r="L63" s="632"/>
      <c r="M63" s="1794" t="s">
        <v>1320</v>
      </c>
      <c r="N63" s="1795"/>
      <c r="O63" s="1796" t="s">
        <v>1319</v>
      </c>
      <c r="P63" s="1797"/>
      <c r="Q63" s="1797"/>
      <c r="R63" s="1793"/>
      <c r="S63" s="1738" t="s">
        <v>1331</v>
      </c>
      <c r="T63" s="1739"/>
      <c r="U63" s="1739"/>
      <c r="V63" s="1739"/>
      <c r="W63" s="1740"/>
      <c r="X63" s="631" t="s">
        <v>1280</v>
      </c>
      <c r="Z63" s="630"/>
      <c r="AA63" s="615"/>
      <c r="AB63" s="614" t="s">
        <v>1241</v>
      </c>
      <c r="AC63" s="614" t="s">
        <v>1238</v>
      </c>
      <c r="AD63" s="614"/>
      <c r="AE63" s="614" t="s">
        <v>1238</v>
      </c>
      <c r="AF63" s="614" t="s">
        <v>1238</v>
      </c>
      <c r="AG63" s="616"/>
      <c r="AH63" s="615"/>
      <c r="AI63" s="614" t="s">
        <v>1241</v>
      </c>
      <c r="AJ63" s="614" t="s">
        <v>1238</v>
      </c>
      <c r="AK63" s="614" t="s">
        <v>1238</v>
      </c>
      <c r="AL63" s="614"/>
      <c r="AM63" s="614"/>
      <c r="AN63" s="616" t="s">
        <v>1241</v>
      </c>
      <c r="AO63" s="615"/>
      <c r="AP63" s="614"/>
      <c r="AQ63" s="614" t="s">
        <v>1241</v>
      </c>
      <c r="AR63" s="614" t="s">
        <v>1241</v>
      </c>
      <c r="AS63" s="614" t="s">
        <v>1238</v>
      </c>
      <c r="AT63" s="614"/>
      <c r="AU63" s="616" t="s">
        <v>1238</v>
      </c>
      <c r="AV63" s="615"/>
      <c r="AW63" s="614" t="s">
        <v>1238</v>
      </c>
      <c r="AX63" s="614" t="s">
        <v>1238</v>
      </c>
      <c r="AY63" s="614"/>
      <c r="AZ63" s="614" t="s">
        <v>1238</v>
      </c>
      <c r="BA63" s="614" t="s">
        <v>1241</v>
      </c>
      <c r="BB63" s="616"/>
      <c r="BC63" s="615"/>
      <c r="BD63" s="614"/>
      <c r="BE63" s="613"/>
      <c r="BF63" s="1733"/>
      <c r="BG63" s="1734"/>
      <c r="BH63" s="1752"/>
      <c r="BI63" s="1753"/>
      <c r="BJ63" s="1758"/>
      <c r="BK63" s="1759"/>
      <c r="BL63" s="1759"/>
      <c r="BM63" s="1759"/>
      <c r="BN63" s="1760"/>
    </row>
    <row r="64" spans="2:66" ht="20.25" customHeight="1">
      <c r="B64" s="1789"/>
      <c r="C64" s="1857"/>
      <c r="D64" s="1855"/>
      <c r="E64" s="1708"/>
      <c r="F64" s="1854"/>
      <c r="G64" s="1791"/>
      <c r="H64" s="1787"/>
      <c r="I64" s="633"/>
      <c r="J64" s="632" t="str">
        <f>G63</f>
        <v>介護職員</v>
      </c>
      <c r="K64" s="633"/>
      <c r="L64" s="632" t="str">
        <f>M63</f>
        <v>C</v>
      </c>
      <c r="M64" s="1780"/>
      <c r="N64" s="1781"/>
      <c r="O64" s="1785"/>
      <c r="P64" s="1786"/>
      <c r="Q64" s="1786"/>
      <c r="R64" s="1787"/>
      <c r="S64" s="1738"/>
      <c r="T64" s="1739"/>
      <c r="U64" s="1739"/>
      <c r="V64" s="1739"/>
      <c r="W64" s="1740"/>
      <c r="X64" s="627" t="s">
        <v>1279</v>
      </c>
      <c r="Y64" s="626"/>
      <c r="Z64" s="625"/>
      <c r="AA64" s="623" t="s">
        <v>1317</v>
      </c>
      <c r="AB64" s="622">
        <v>7.9999999999999982</v>
      </c>
      <c r="AC64" s="622">
        <v>8</v>
      </c>
      <c r="AD64" s="622" t="s">
        <v>1317</v>
      </c>
      <c r="AE64" s="622">
        <v>8</v>
      </c>
      <c r="AF64" s="622">
        <v>8</v>
      </c>
      <c r="AG64" s="624" t="s">
        <v>1317</v>
      </c>
      <c r="AH64" s="623" t="s">
        <v>1317</v>
      </c>
      <c r="AI64" s="622">
        <v>7.9999999999999982</v>
      </c>
      <c r="AJ64" s="622">
        <v>8</v>
      </c>
      <c r="AK64" s="622">
        <v>8</v>
      </c>
      <c r="AL64" s="622" t="s">
        <v>1317</v>
      </c>
      <c r="AM64" s="622" t="s">
        <v>1317</v>
      </c>
      <c r="AN64" s="624">
        <v>7.9999999999999982</v>
      </c>
      <c r="AO64" s="623" t="s">
        <v>1317</v>
      </c>
      <c r="AP64" s="622" t="s">
        <v>1317</v>
      </c>
      <c r="AQ64" s="622">
        <v>7.9999999999999982</v>
      </c>
      <c r="AR64" s="622">
        <v>7.9999999999999982</v>
      </c>
      <c r="AS64" s="622">
        <v>8</v>
      </c>
      <c r="AT64" s="622" t="s">
        <v>1317</v>
      </c>
      <c r="AU64" s="624">
        <v>8</v>
      </c>
      <c r="AV64" s="623" t="s">
        <v>1317</v>
      </c>
      <c r="AW64" s="622">
        <v>8</v>
      </c>
      <c r="AX64" s="622">
        <v>8</v>
      </c>
      <c r="AY64" s="622" t="s">
        <v>1317</v>
      </c>
      <c r="AZ64" s="622">
        <v>8</v>
      </c>
      <c r="BA64" s="622">
        <v>7.9999999999999982</v>
      </c>
      <c r="BB64" s="624" t="s">
        <v>1317</v>
      </c>
      <c r="BC64" s="623" t="s">
        <v>1317</v>
      </c>
      <c r="BD64" s="622" t="s">
        <v>1317</v>
      </c>
      <c r="BE64" s="622" t="s">
        <v>1317</v>
      </c>
      <c r="BF64" s="1710">
        <f>IF($BI$3="４週",SUM(AA64:BB64),IF($BI$3="暦月",SUM(AA64:BE64),""))</f>
        <v>128</v>
      </c>
      <c r="BG64" s="1711"/>
      <c r="BH64" s="1751">
        <f>IF($BI$3="４週",BF64/4,IF($BI$3="暦月",(BF64/($BI$8/7)),""))</f>
        <v>32</v>
      </c>
      <c r="BI64" s="1711"/>
      <c r="BJ64" s="1748"/>
      <c r="BK64" s="1749"/>
      <c r="BL64" s="1749"/>
      <c r="BM64" s="1749"/>
      <c r="BN64" s="1750"/>
    </row>
    <row r="65" spans="2:66" ht="20.25" customHeight="1">
      <c r="B65" s="1788">
        <f>B63+1</f>
        <v>25</v>
      </c>
      <c r="C65" s="1856" t="s">
        <v>1330</v>
      </c>
      <c r="D65" s="1853" t="s">
        <v>1321</v>
      </c>
      <c r="E65" s="1708"/>
      <c r="F65" s="1854"/>
      <c r="G65" s="1792" t="s">
        <v>1174</v>
      </c>
      <c r="H65" s="1793"/>
      <c r="I65" s="633"/>
      <c r="J65" s="632"/>
      <c r="K65" s="633"/>
      <c r="L65" s="632"/>
      <c r="M65" s="1794" t="s">
        <v>1324</v>
      </c>
      <c r="N65" s="1795"/>
      <c r="O65" s="1796" t="s">
        <v>1329</v>
      </c>
      <c r="P65" s="1797"/>
      <c r="Q65" s="1797"/>
      <c r="R65" s="1793"/>
      <c r="S65" s="1738" t="s">
        <v>1328</v>
      </c>
      <c r="T65" s="1739"/>
      <c r="U65" s="1739"/>
      <c r="V65" s="1739"/>
      <c r="W65" s="1740"/>
      <c r="X65" s="631" t="s">
        <v>1280</v>
      </c>
      <c r="Z65" s="630"/>
      <c r="AA65" s="615" t="s">
        <v>1238</v>
      </c>
      <c r="AB65" s="614" t="s">
        <v>1238</v>
      </c>
      <c r="AC65" s="614"/>
      <c r="AD65" s="614"/>
      <c r="AE65" s="614" t="s">
        <v>1234</v>
      </c>
      <c r="AF65" s="614" t="s">
        <v>1232</v>
      </c>
      <c r="AG65" s="616" t="s">
        <v>1241</v>
      </c>
      <c r="AH65" s="615" t="s">
        <v>1241</v>
      </c>
      <c r="AI65" s="614"/>
      <c r="AJ65" s="614" t="s">
        <v>1238</v>
      </c>
      <c r="AK65" s="614" t="s">
        <v>1238</v>
      </c>
      <c r="AL65" s="614"/>
      <c r="AM65" s="614" t="s">
        <v>1234</v>
      </c>
      <c r="AN65" s="616" t="s">
        <v>1232</v>
      </c>
      <c r="AO65" s="615" t="s">
        <v>1241</v>
      </c>
      <c r="AP65" s="614" t="s">
        <v>1241</v>
      </c>
      <c r="AQ65" s="614"/>
      <c r="AR65" s="614" t="s">
        <v>1238</v>
      </c>
      <c r="AS65" s="614"/>
      <c r="AT65" s="614"/>
      <c r="AU65" s="616" t="s">
        <v>1234</v>
      </c>
      <c r="AV65" s="615" t="s">
        <v>1232</v>
      </c>
      <c r="AW65" s="614" t="s">
        <v>1241</v>
      </c>
      <c r="AX65" s="614" t="s">
        <v>1241</v>
      </c>
      <c r="AY65" s="614"/>
      <c r="AZ65" s="614" t="s">
        <v>1241</v>
      </c>
      <c r="BA65" s="614" t="s">
        <v>1238</v>
      </c>
      <c r="BB65" s="616" t="s">
        <v>1238</v>
      </c>
      <c r="BC65" s="615"/>
      <c r="BD65" s="614"/>
      <c r="BE65" s="613"/>
      <c r="BF65" s="1733"/>
      <c r="BG65" s="1734"/>
      <c r="BH65" s="1752"/>
      <c r="BI65" s="1753"/>
      <c r="BJ65" s="1758"/>
      <c r="BK65" s="1759"/>
      <c r="BL65" s="1759"/>
      <c r="BM65" s="1759"/>
      <c r="BN65" s="1760"/>
    </row>
    <row r="66" spans="2:66" ht="20.25" customHeight="1">
      <c r="B66" s="1789"/>
      <c r="C66" s="1857"/>
      <c r="D66" s="1855"/>
      <c r="E66" s="1708"/>
      <c r="F66" s="1854"/>
      <c r="G66" s="1791"/>
      <c r="H66" s="1787"/>
      <c r="I66" s="633"/>
      <c r="J66" s="632" t="str">
        <f>G65</f>
        <v>看護職員</v>
      </c>
      <c r="K66" s="633"/>
      <c r="L66" s="632" t="str">
        <f>M65</f>
        <v>A</v>
      </c>
      <c r="M66" s="1780"/>
      <c r="N66" s="1781"/>
      <c r="O66" s="1785"/>
      <c r="P66" s="1786"/>
      <c r="Q66" s="1786"/>
      <c r="R66" s="1787"/>
      <c r="S66" s="1738"/>
      <c r="T66" s="1739"/>
      <c r="U66" s="1739"/>
      <c r="V66" s="1739"/>
      <c r="W66" s="1740"/>
      <c r="X66" s="627" t="s">
        <v>1279</v>
      </c>
      <c r="Y66" s="626"/>
      <c r="Z66" s="625"/>
      <c r="AA66" s="623">
        <v>8</v>
      </c>
      <c r="AB66" s="622">
        <v>8</v>
      </c>
      <c r="AC66" s="622" t="s">
        <v>1317</v>
      </c>
      <c r="AD66" s="622" t="s">
        <v>1317</v>
      </c>
      <c r="AE66" s="622">
        <v>8</v>
      </c>
      <c r="AF66" s="622">
        <v>8</v>
      </c>
      <c r="AG66" s="624">
        <v>7.9999999999999982</v>
      </c>
      <c r="AH66" s="623">
        <v>7.9999999999999982</v>
      </c>
      <c r="AI66" s="622" t="s">
        <v>1317</v>
      </c>
      <c r="AJ66" s="622">
        <v>8</v>
      </c>
      <c r="AK66" s="622">
        <v>8</v>
      </c>
      <c r="AL66" s="622" t="s">
        <v>1317</v>
      </c>
      <c r="AM66" s="622">
        <v>8</v>
      </c>
      <c r="AN66" s="624">
        <v>8</v>
      </c>
      <c r="AO66" s="623">
        <v>7.9999999999999982</v>
      </c>
      <c r="AP66" s="622">
        <v>7.9999999999999982</v>
      </c>
      <c r="AQ66" s="622" t="s">
        <v>1317</v>
      </c>
      <c r="AR66" s="622">
        <v>8</v>
      </c>
      <c r="AS66" s="622" t="s">
        <v>1317</v>
      </c>
      <c r="AT66" s="622" t="s">
        <v>1317</v>
      </c>
      <c r="AU66" s="624">
        <v>8</v>
      </c>
      <c r="AV66" s="623">
        <v>8</v>
      </c>
      <c r="AW66" s="622">
        <v>7.9999999999999982</v>
      </c>
      <c r="AX66" s="622">
        <v>7.9999999999999982</v>
      </c>
      <c r="AY66" s="622" t="s">
        <v>1317</v>
      </c>
      <c r="AZ66" s="622">
        <v>7.9999999999999982</v>
      </c>
      <c r="BA66" s="622">
        <v>8</v>
      </c>
      <c r="BB66" s="624">
        <v>8</v>
      </c>
      <c r="BC66" s="623" t="s">
        <v>1317</v>
      </c>
      <c r="BD66" s="622" t="s">
        <v>1317</v>
      </c>
      <c r="BE66" s="622" t="s">
        <v>1317</v>
      </c>
      <c r="BF66" s="1710">
        <f>IF($BI$3="４週",SUM(AA66:BB66),IF($BI$3="暦月",SUM(AA66:BE66),""))</f>
        <v>160</v>
      </c>
      <c r="BG66" s="1711"/>
      <c r="BH66" s="1751">
        <f>IF($BI$3="４週",BF66/4,IF($BI$3="暦月",(BF66/($BI$8/7)),""))</f>
        <v>40</v>
      </c>
      <c r="BI66" s="1711"/>
      <c r="BJ66" s="1748"/>
      <c r="BK66" s="1749"/>
      <c r="BL66" s="1749"/>
      <c r="BM66" s="1749"/>
      <c r="BN66" s="1750"/>
    </row>
    <row r="67" spans="2:66" ht="20.25" customHeight="1">
      <c r="B67" s="1788">
        <f>B65+1</f>
        <v>26</v>
      </c>
      <c r="C67" s="1856"/>
      <c r="D67" s="1853" t="s">
        <v>1321</v>
      </c>
      <c r="E67" s="1708"/>
      <c r="F67" s="1854"/>
      <c r="G67" s="1792" t="s">
        <v>1173</v>
      </c>
      <c r="H67" s="1793"/>
      <c r="I67" s="633"/>
      <c r="J67" s="632"/>
      <c r="K67" s="633"/>
      <c r="L67" s="632"/>
      <c r="M67" s="1794" t="s">
        <v>1324</v>
      </c>
      <c r="N67" s="1795"/>
      <c r="O67" s="1796" t="s">
        <v>1327</v>
      </c>
      <c r="P67" s="1797"/>
      <c r="Q67" s="1797"/>
      <c r="R67" s="1793"/>
      <c r="S67" s="1738" t="s">
        <v>1326</v>
      </c>
      <c r="T67" s="1739"/>
      <c r="U67" s="1739"/>
      <c r="V67" s="1739"/>
      <c r="W67" s="1740"/>
      <c r="X67" s="631" t="s">
        <v>1280</v>
      </c>
      <c r="Z67" s="630"/>
      <c r="AA67" s="615"/>
      <c r="AB67" s="614" t="s">
        <v>1241</v>
      </c>
      <c r="AC67" s="614" t="s">
        <v>1238</v>
      </c>
      <c r="AD67" s="614" t="s">
        <v>1238</v>
      </c>
      <c r="AE67" s="614"/>
      <c r="AF67" s="614" t="s">
        <v>1234</v>
      </c>
      <c r="AG67" s="616" t="s">
        <v>1232</v>
      </c>
      <c r="AH67" s="615" t="s">
        <v>1238</v>
      </c>
      <c r="AI67" s="614"/>
      <c r="AJ67" s="614" t="s">
        <v>1238</v>
      </c>
      <c r="AK67" s="614" t="s">
        <v>1238</v>
      </c>
      <c r="AL67" s="614"/>
      <c r="AM67" s="614"/>
      <c r="AN67" s="616" t="s">
        <v>1234</v>
      </c>
      <c r="AO67" s="615" t="s">
        <v>1232</v>
      </c>
      <c r="AP67" s="614" t="s">
        <v>1238</v>
      </c>
      <c r="AQ67" s="614" t="s">
        <v>1238</v>
      </c>
      <c r="AR67" s="614" t="s">
        <v>1238</v>
      </c>
      <c r="AS67" s="614" t="s">
        <v>1241</v>
      </c>
      <c r="AT67" s="614" t="s">
        <v>1241</v>
      </c>
      <c r="AU67" s="616"/>
      <c r="AV67" s="615" t="s">
        <v>1234</v>
      </c>
      <c r="AW67" s="614" t="s">
        <v>1232</v>
      </c>
      <c r="AX67" s="614" t="s">
        <v>1241</v>
      </c>
      <c r="AY67" s="614" t="s">
        <v>1238</v>
      </c>
      <c r="AZ67" s="614"/>
      <c r="BA67" s="614"/>
      <c r="BB67" s="616" t="s">
        <v>1241</v>
      </c>
      <c r="BC67" s="615"/>
      <c r="BD67" s="614"/>
      <c r="BE67" s="613"/>
      <c r="BF67" s="1733"/>
      <c r="BG67" s="1734"/>
      <c r="BH67" s="1752"/>
      <c r="BI67" s="1753"/>
      <c r="BJ67" s="1758"/>
      <c r="BK67" s="1759"/>
      <c r="BL67" s="1759"/>
      <c r="BM67" s="1759"/>
      <c r="BN67" s="1760"/>
    </row>
    <row r="68" spans="2:66" ht="20.25" customHeight="1">
      <c r="B68" s="1789"/>
      <c r="C68" s="1857"/>
      <c r="D68" s="1855"/>
      <c r="E68" s="1708"/>
      <c r="F68" s="1854"/>
      <c r="G68" s="1791"/>
      <c r="H68" s="1787"/>
      <c r="I68" s="633"/>
      <c r="J68" s="632" t="str">
        <f>G67</f>
        <v>介護職員</v>
      </c>
      <c r="K68" s="633"/>
      <c r="L68" s="632" t="str">
        <f>M67</f>
        <v>A</v>
      </c>
      <c r="M68" s="1780"/>
      <c r="N68" s="1781"/>
      <c r="O68" s="1785"/>
      <c r="P68" s="1786"/>
      <c r="Q68" s="1786"/>
      <c r="R68" s="1787"/>
      <c r="S68" s="1738"/>
      <c r="T68" s="1739"/>
      <c r="U68" s="1739"/>
      <c r="V68" s="1739"/>
      <c r="W68" s="1740"/>
      <c r="X68" s="627" t="s">
        <v>1279</v>
      </c>
      <c r="Y68" s="626"/>
      <c r="Z68" s="625"/>
      <c r="AA68" s="623" t="s">
        <v>1317</v>
      </c>
      <c r="AB68" s="622">
        <v>7.9999999999999982</v>
      </c>
      <c r="AC68" s="622">
        <v>8</v>
      </c>
      <c r="AD68" s="622">
        <v>8</v>
      </c>
      <c r="AE68" s="622" t="s">
        <v>1317</v>
      </c>
      <c r="AF68" s="622">
        <v>8</v>
      </c>
      <c r="AG68" s="624">
        <v>8</v>
      </c>
      <c r="AH68" s="623">
        <v>8</v>
      </c>
      <c r="AI68" s="622" t="s">
        <v>1317</v>
      </c>
      <c r="AJ68" s="622">
        <v>8</v>
      </c>
      <c r="AK68" s="622">
        <v>8</v>
      </c>
      <c r="AL68" s="622" t="s">
        <v>1317</v>
      </c>
      <c r="AM68" s="622" t="s">
        <v>1317</v>
      </c>
      <c r="AN68" s="624">
        <v>8</v>
      </c>
      <c r="AO68" s="623">
        <v>8</v>
      </c>
      <c r="AP68" s="622">
        <v>8</v>
      </c>
      <c r="AQ68" s="622">
        <v>8</v>
      </c>
      <c r="AR68" s="622">
        <v>8</v>
      </c>
      <c r="AS68" s="622">
        <v>7.9999999999999982</v>
      </c>
      <c r="AT68" s="622">
        <v>7.9999999999999982</v>
      </c>
      <c r="AU68" s="624" t="s">
        <v>1317</v>
      </c>
      <c r="AV68" s="623">
        <v>8</v>
      </c>
      <c r="AW68" s="622">
        <v>8</v>
      </c>
      <c r="AX68" s="622">
        <v>7.9999999999999982</v>
      </c>
      <c r="AY68" s="622">
        <v>8</v>
      </c>
      <c r="AZ68" s="622" t="s">
        <v>1317</v>
      </c>
      <c r="BA68" s="622" t="s">
        <v>1317</v>
      </c>
      <c r="BB68" s="624">
        <v>7.9999999999999982</v>
      </c>
      <c r="BC68" s="623" t="s">
        <v>1317</v>
      </c>
      <c r="BD68" s="622" t="s">
        <v>1317</v>
      </c>
      <c r="BE68" s="622" t="s">
        <v>1317</v>
      </c>
      <c r="BF68" s="1710">
        <f>IF($BI$3="４週",SUM(AA68:BB68),IF($BI$3="暦月",SUM(AA68:BE68),""))</f>
        <v>160</v>
      </c>
      <c r="BG68" s="1711"/>
      <c r="BH68" s="1751">
        <f>IF($BI$3="４週",BF68/4,IF($BI$3="暦月",(BF68/($BI$8/7)),""))</f>
        <v>40</v>
      </c>
      <c r="BI68" s="1711"/>
      <c r="BJ68" s="1748"/>
      <c r="BK68" s="1749"/>
      <c r="BL68" s="1749"/>
      <c r="BM68" s="1749"/>
      <c r="BN68" s="1750"/>
    </row>
    <row r="69" spans="2:66" ht="20.25" customHeight="1">
      <c r="B69" s="1788">
        <f>B67+1</f>
        <v>27</v>
      </c>
      <c r="C69" s="1856"/>
      <c r="D69" s="1853" t="s">
        <v>1321</v>
      </c>
      <c r="E69" s="1708"/>
      <c r="F69" s="1854"/>
      <c r="G69" s="1792" t="s">
        <v>1173</v>
      </c>
      <c r="H69" s="1793"/>
      <c r="I69" s="633"/>
      <c r="J69" s="632"/>
      <c r="K69" s="633"/>
      <c r="L69" s="632"/>
      <c r="M69" s="1794" t="s">
        <v>1324</v>
      </c>
      <c r="N69" s="1795"/>
      <c r="O69" s="1796" t="s">
        <v>1319</v>
      </c>
      <c r="P69" s="1797"/>
      <c r="Q69" s="1797"/>
      <c r="R69" s="1793"/>
      <c r="S69" s="1738" t="s">
        <v>1325</v>
      </c>
      <c r="T69" s="1739"/>
      <c r="U69" s="1739"/>
      <c r="V69" s="1739"/>
      <c r="W69" s="1740"/>
      <c r="X69" s="631" t="s">
        <v>1280</v>
      </c>
      <c r="Z69" s="630"/>
      <c r="AA69" s="615" t="s">
        <v>1241</v>
      </c>
      <c r="AB69" s="614"/>
      <c r="AC69" s="614" t="s">
        <v>1241</v>
      </c>
      <c r="AD69" s="614"/>
      <c r="AE69" s="614" t="s">
        <v>1238</v>
      </c>
      <c r="AF69" s="614"/>
      <c r="AG69" s="616" t="s">
        <v>1234</v>
      </c>
      <c r="AH69" s="615" t="s">
        <v>1232</v>
      </c>
      <c r="AI69" s="614" t="s">
        <v>1238</v>
      </c>
      <c r="AJ69" s="614" t="s">
        <v>1238</v>
      </c>
      <c r="AK69" s="614" t="s">
        <v>1241</v>
      </c>
      <c r="AL69" s="614" t="s">
        <v>1241</v>
      </c>
      <c r="AM69" s="614"/>
      <c r="AN69" s="616" t="s">
        <v>1238</v>
      </c>
      <c r="AO69" s="615" t="s">
        <v>1234</v>
      </c>
      <c r="AP69" s="614" t="s">
        <v>1232</v>
      </c>
      <c r="AQ69" s="614" t="s">
        <v>1241</v>
      </c>
      <c r="AR69" s="614"/>
      <c r="AS69" s="614" t="s">
        <v>1238</v>
      </c>
      <c r="AT69" s="614" t="s">
        <v>1238</v>
      </c>
      <c r="AU69" s="616"/>
      <c r="AV69" s="615"/>
      <c r="AW69" s="614" t="s">
        <v>1234</v>
      </c>
      <c r="AX69" s="614" t="s">
        <v>1232</v>
      </c>
      <c r="AY69" s="614" t="s">
        <v>1241</v>
      </c>
      <c r="AZ69" s="614" t="s">
        <v>1238</v>
      </c>
      <c r="BA69" s="614" t="s">
        <v>1238</v>
      </c>
      <c r="BB69" s="616"/>
      <c r="BC69" s="615"/>
      <c r="BD69" s="614"/>
      <c r="BE69" s="613"/>
      <c r="BF69" s="1733"/>
      <c r="BG69" s="1734"/>
      <c r="BH69" s="1752"/>
      <c r="BI69" s="1753"/>
      <c r="BJ69" s="1758"/>
      <c r="BK69" s="1759"/>
      <c r="BL69" s="1759"/>
      <c r="BM69" s="1759"/>
      <c r="BN69" s="1760"/>
    </row>
    <row r="70" spans="2:66" ht="20.25" customHeight="1">
      <c r="B70" s="1789"/>
      <c r="C70" s="1857"/>
      <c r="D70" s="1855"/>
      <c r="E70" s="1708"/>
      <c r="F70" s="1854"/>
      <c r="G70" s="1791"/>
      <c r="H70" s="1787"/>
      <c r="I70" s="633"/>
      <c r="J70" s="632" t="str">
        <f>G69</f>
        <v>介護職員</v>
      </c>
      <c r="K70" s="633"/>
      <c r="L70" s="632" t="str">
        <f>M69</f>
        <v>A</v>
      </c>
      <c r="M70" s="1780"/>
      <c r="N70" s="1781"/>
      <c r="O70" s="1785"/>
      <c r="P70" s="1786"/>
      <c r="Q70" s="1786"/>
      <c r="R70" s="1787"/>
      <c r="S70" s="1738"/>
      <c r="T70" s="1739"/>
      <c r="U70" s="1739"/>
      <c r="V70" s="1739"/>
      <c r="W70" s="1740"/>
      <c r="X70" s="627" t="s">
        <v>1279</v>
      </c>
      <c r="Y70" s="626"/>
      <c r="Z70" s="625"/>
      <c r="AA70" s="623">
        <v>7.9999999999999982</v>
      </c>
      <c r="AB70" s="622" t="s">
        <v>1317</v>
      </c>
      <c r="AC70" s="622">
        <v>7.9999999999999982</v>
      </c>
      <c r="AD70" s="622" t="s">
        <v>1317</v>
      </c>
      <c r="AE70" s="622">
        <v>8</v>
      </c>
      <c r="AF70" s="622" t="s">
        <v>1317</v>
      </c>
      <c r="AG70" s="624">
        <v>8</v>
      </c>
      <c r="AH70" s="623">
        <v>8</v>
      </c>
      <c r="AI70" s="622">
        <v>8</v>
      </c>
      <c r="AJ70" s="622">
        <v>8</v>
      </c>
      <c r="AK70" s="622">
        <v>7.9999999999999982</v>
      </c>
      <c r="AL70" s="622">
        <v>7.9999999999999982</v>
      </c>
      <c r="AM70" s="622" t="s">
        <v>1317</v>
      </c>
      <c r="AN70" s="624">
        <v>8</v>
      </c>
      <c r="AO70" s="623">
        <v>8</v>
      </c>
      <c r="AP70" s="622">
        <v>8</v>
      </c>
      <c r="AQ70" s="622">
        <v>7.9999999999999982</v>
      </c>
      <c r="AR70" s="622" t="s">
        <v>1317</v>
      </c>
      <c r="AS70" s="622">
        <v>8</v>
      </c>
      <c r="AT70" s="622">
        <v>8</v>
      </c>
      <c r="AU70" s="624" t="s">
        <v>1317</v>
      </c>
      <c r="AV70" s="623" t="s">
        <v>1317</v>
      </c>
      <c r="AW70" s="622">
        <v>8</v>
      </c>
      <c r="AX70" s="622">
        <v>8</v>
      </c>
      <c r="AY70" s="622">
        <v>7.9999999999999982</v>
      </c>
      <c r="AZ70" s="622">
        <v>8</v>
      </c>
      <c r="BA70" s="622">
        <v>8</v>
      </c>
      <c r="BB70" s="624" t="s">
        <v>1317</v>
      </c>
      <c r="BC70" s="623" t="s">
        <v>1317</v>
      </c>
      <c r="BD70" s="622" t="s">
        <v>1317</v>
      </c>
      <c r="BE70" s="622" t="s">
        <v>1317</v>
      </c>
      <c r="BF70" s="1710">
        <f>IF($BI$3="４週",SUM(AA70:BB70),IF($BI$3="暦月",SUM(AA70:BE70),""))</f>
        <v>160</v>
      </c>
      <c r="BG70" s="1711"/>
      <c r="BH70" s="1751">
        <f>IF($BI$3="４週",BF70/4,IF($BI$3="暦月",(BF70/($BI$8/7)),""))</f>
        <v>40</v>
      </c>
      <c r="BI70" s="1711"/>
      <c r="BJ70" s="1748"/>
      <c r="BK70" s="1749"/>
      <c r="BL70" s="1749"/>
      <c r="BM70" s="1749"/>
      <c r="BN70" s="1750"/>
    </row>
    <row r="71" spans="2:66" ht="20.25" customHeight="1">
      <c r="B71" s="1788">
        <f>B69+1</f>
        <v>28</v>
      </c>
      <c r="C71" s="1856"/>
      <c r="D71" s="1853" t="s">
        <v>1321</v>
      </c>
      <c r="E71" s="1708"/>
      <c r="F71" s="1854"/>
      <c r="G71" s="1792" t="s">
        <v>1173</v>
      </c>
      <c r="H71" s="1793"/>
      <c r="I71" s="633"/>
      <c r="J71" s="632"/>
      <c r="K71" s="633"/>
      <c r="L71" s="632"/>
      <c r="M71" s="1794" t="s">
        <v>1324</v>
      </c>
      <c r="N71" s="1795"/>
      <c r="O71" s="1796" t="s">
        <v>1319</v>
      </c>
      <c r="P71" s="1797"/>
      <c r="Q71" s="1797"/>
      <c r="R71" s="1793"/>
      <c r="S71" s="1738" t="s">
        <v>1323</v>
      </c>
      <c r="T71" s="1739"/>
      <c r="U71" s="1739"/>
      <c r="V71" s="1739"/>
      <c r="W71" s="1740"/>
      <c r="X71" s="631" t="s">
        <v>1280</v>
      </c>
      <c r="Z71" s="630"/>
      <c r="AA71" s="615" t="s">
        <v>1322</v>
      </c>
      <c r="AB71" s="614"/>
      <c r="AC71" s="614" t="s">
        <v>1238</v>
      </c>
      <c r="AD71" s="614" t="s">
        <v>1241</v>
      </c>
      <c r="AE71" s="614" t="s">
        <v>1241</v>
      </c>
      <c r="AF71" s="614" t="s">
        <v>1241</v>
      </c>
      <c r="AG71" s="616"/>
      <c r="AH71" s="615" t="s">
        <v>1234</v>
      </c>
      <c r="AI71" s="614" t="s">
        <v>1232</v>
      </c>
      <c r="AJ71" s="614" t="s">
        <v>1241</v>
      </c>
      <c r="AK71" s="614"/>
      <c r="AL71" s="614" t="s">
        <v>1238</v>
      </c>
      <c r="AM71" s="614" t="s">
        <v>1238</v>
      </c>
      <c r="AN71" s="616"/>
      <c r="AO71" s="615"/>
      <c r="AP71" s="614" t="s">
        <v>1234</v>
      </c>
      <c r="AQ71" s="614" t="s">
        <v>1232</v>
      </c>
      <c r="AR71" s="614" t="s">
        <v>1241</v>
      </c>
      <c r="AS71" s="614"/>
      <c r="AT71" s="614" t="s">
        <v>1238</v>
      </c>
      <c r="AU71" s="616" t="s">
        <v>1238</v>
      </c>
      <c r="AV71" s="615" t="s">
        <v>1238</v>
      </c>
      <c r="AW71" s="614"/>
      <c r="AX71" s="614" t="s">
        <v>1234</v>
      </c>
      <c r="AY71" s="614" t="s">
        <v>1232</v>
      </c>
      <c r="AZ71" s="614" t="s">
        <v>1241</v>
      </c>
      <c r="BA71" s="614"/>
      <c r="BB71" s="616" t="s">
        <v>1238</v>
      </c>
      <c r="BC71" s="615"/>
      <c r="BD71" s="614"/>
      <c r="BE71" s="613"/>
      <c r="BF71" s="1733"/>
      <c r="BG71" s="1734"/>
      <c r="BH71" s="1752"/>
      <c r="BI71" s="1753"/>
      <c r="BJ71" s="1758"/>
      <c r="BK71" s="1759"/>
      <c r="BL71" s="1759"/>
      <c r="BM71" s="1759"/>
      <c r="BN71" s="1760"/>
    </row>
    <row r="72" spans="2:66" ht="20.25" customHeight="1">
      <c r="B72" s="1789"/>
      <c r="C72" s="1857"/>
      <c r="D72" s="1855"/>
      <c r="E72" s="1708"/>
      <c r="F72" s="1854"/>
      <c r="G72" s="1791"/>
      <c r="H72" s="1787"/>
      <c r="I72" s="633"/>
      <c r="J72" s="632" t="str">
        <f>G71</f>
        <v>介護職員</v>
      </c>
      <c r="K72" s="633"/>
      <c r="L72" s="632" t="str">
        <f>M71</f>
        <v>A</v>
      </c>
      <c r="M72" s="1780"/>
      <c r="N72" s="1781"/>
      <c r="O72" s="1785"/>
      <c r="P72" s="1786"/>
      <c r="Q72" s="1786"/>
      <c r="R72" s="1787"/>
      <c r="S72" s="1738"/>
      <c r="T72" s="1739"/>
      <c r="U72" s="1739"/>
      <c r="V72" s="1739"/>
      <c r="W72" s="1740"/>
      <c r="X72" s="627" t="s">
        <v>1279</v>
      </c>
      <c r="Y72" s="626"/>
      <c r="Z72" s="625"/>
      <c r="AA72" s="623">
        <v>8</v>
      </c>
      <c r="AB72" s="622" t="s">
        <v>1317</v>
      </c>
      <c r="AC72" s="622">
        <v>8</v>
      </c>
      <c r="AD72" s="622">
        <v>7.9999999999999982</v>
      </c>
      <c r="AE72" s="622">
        <v>7.9999999999999982</v>
      </c>
      <c r="AF72" s="622">
        <v>7.9999999999999982</v>
      </c>
      <c r="AG72" s="624" t="s">
        <v>1317</v>
      </c>
      <c r="AH72" s="623">
        <v>8</v>
      </c>
      <c r="AI72" s="622">
        <v>8</v>
      </c>
      <c r="AJ72" s="622">
        <v>7.9999999999999982</v>
      </c>
      <c r="AK72" s="622" t="s">
        <v>1317</v>
      </c>
      <c r="AL72" s="622">
        <v>8</v>
      </c>
      <c r="AM72" s="622">
        <v>8</v>
      </c>
      <c r="AN72" s="624" t="s">
        <v>1317</v>
      </c>
      <c r="AO72" s="623" t="s">
        <v>1317</v>
      </c>
      <c r="AP72" s="622">
        <v>8</v>
      </c>
      <c r="AQ72" s="622">
        <v>8</v>
      </c>
      <c r="AR72" s="622">
        <v>7.9999999999999982</v>
      </c>
      <c r="AS72" s="622" t="s">
        <v>1317</v>
      </c>
      <c r="AT72" s="622">
        <v>8</v>
      </c>
      <c r="AU72" s="624">
        <v>8</v>
      </c>
      <c r="AV72" s="623">
        <v>8</v>
      </c>
      <c r="AW72" s="622" t="s">
        <v>1317</v>
      </c>
      <c r="AX72" s="622">
        <v>8</v>
      </c>
      <c r="AY72" s="622">
        <v>8</v>
      </c>
      <c r="AZ72" s="622">
        <v>7.9999999999999982</v>
      </c>
      <c r="BA72" s="622" t="s">
        <v>1317</v>
      </c>
      <c r="BB72" s="624">
        <v>8</v>
      </c>
      <c r="BC72" s="623" t="s">
        <v>1317</v>
      </c>
      <c r="BD72" s="622" t="s">
        <v>1317</v>
      </c>
      <c r="BE72" s="622" t="s">
        <v>1317</v>
      </c>
      <c r="BF72" s="1710">
        <f>IF($BI$3="４週",SUM(AA72:BB72),IF($BI$3="暦月",SUM(AA72:BE72),""))</f>
        <v>160</v>
      </c>
      <c r="BG72" s="1711"/>
      <c r="BH72" s="1751">
        <f>IF($BI$3="４週",BF72/4,IF($BI$3="暦月",(BF72/($BI$8/7)),""))</f>
        <v>40</v>
      </c>
      <c r="BI72" s="1711"/>
      <c r="BJ72" s="1748"/>
      <c r="BK72" s="1749"/>
      <c r="BL72" s="1749"/>
      <c r="BM72" s="1749"/>
      <c r="BN72" s="1750"/>
    </row>
    <row r="73" spans="2:66" ht="20.25" customHeight="1">
      <c r="B73" s="1788">
        <f>B71+1</f>
        <v>29</v>
      </c>
      <c r="C73" s="1856"/>
      <c r="D73" s="1853" t="s">
        <v>1321</v>
      </c>
      <c r="E73" s="1708"/>
      <c r="F73" s="1854"/>
      <c r="G73" s="1792" t="s">
        <v>1173</v>
      </c>
      <c r="H73" s="1793"/>
      <c r="I73" s="633"/>
      <c r="J73" s="632"/>
      <c r="K73" s="633"/>
      <c r="L73" s="632"/>
      <c r="M73" s="1794" t="s">
        <v>1320</v>
      </c>
      <c r="N73" s="1795"/>
      <c r="O73" s="1796" t="s">
        <v>1319</v>
      </c>
      <c r="P73" s="1797"/>
      <c r="Q73" s="1797"/>
      <c r="R73" s="1793"/>
      <c r="S73" s="1738" t="s">
        <v>1318</v>
      </c>
      <c r="T73" s="1739"/>
      <c r="U73" s="1739"/>
      <c r="V73" s="1739"/>
      <c r="W73" s="1740"/>
      <c r="X73" s="631" t="s">
        <v>1280</v>
      </c>
      <c r="Z73" s="630"/>
      <c r="AA73" s="615" t="s">
        <v>1238</v>
      </c>
      <c r="AB73" s="614"/>
      <c r="AC73" s="614"/>
      <c r="AD73" s="614" t="s">
        <v>1238</v>
      </c>
      <c r="AE73" s="614"/>
      <c r="AF73" s="614" t="s">
        <v>1238</v>
      </c>
      <c r="AG73" s="616" t="s">
        <v>1238</v>
      </c>
      <c r="AH73" s="615"/>
      <c r="AI73" s="614" t="s">
        <v>1238</v>
      </c>
      <c r="AJ73" s="614"/>
      <c r="AK73" s="614"/>
      <c r="AL73" s="614" t="s">
        <v>1238</v>
      </c>
      <c r="AM73" s="614" t="s">
        <v>1241</v>
      </c>
      <c r="AN73" s="616" t="s">
        <v>1241</v>
      </c>
      <c r="AO73" s="615" t="s">
        <v>1238</v>
      </c>
      <c r="AP73" s="614"/>
      <c r="AQ73" s="614" t="s">
        <v>1238</v>
      </c>
      <c r="AR73" s="614"/>
      <c r="AS73" s="614" t="s">
        <v>1238</v>
      </c>
      <c r="AT73" s="614"/>
      <c r="AU73" s="616" t="s">
        <v>1241</v>
      </c>
      <c r="AV73" s="615" t="s">
        <v>1241</v>
      </c>
      <c r="AW73" s="614" t="s">
        <v>1238</v>
      </c>
      <c r="AX73" s="614"/>
      <c r="AY73" s="614" t="s">
        <v>1238</v>
      </c>
      <c r="AZ73" s="614"/>
      <c r="BA73" s="614" t="s">
        <v>1241</v>
      </c>
      <c r="BB73" s="616"/>
      <c r="BC73" s="615"/>
      <c r="BD73" s="614"/>
      <c r="BE73" s="613"/>
      <c r="BF73" s="1733"/>
      <c r="BG73" s="1734"/>
      <c r="BH73" s="1752"/>
      <c r="BI73" s="1753"/>
      <c r="BJ73" s="1758"/>
      <c r="BK73" s="1759"/>
      <c r="BL73" s="1759"/>
      <c r="BM73" s="1759"/>
      <c r="BN73" s="1760"/>
    </row>
    <row r="74" spans="2:66" ht="20.25" customHeight="1">
      <c r="B74" s="1789"/>
      <c r="C74" s="1857"/>
      <c r="D74" s="1855"/>
      <c r="E74" s="1708"/>
      <c r="F74" s="1854"/>
      <c r="G74" s="1804"/>
      <c r="H74" s="1805"/>
      <c r="I74" s="629"/>
      <c r="J74" s="628" t="str">
        <f>G73</f>
        <v>介護職員</v>
      </c>
      <c r="K74" s="629"/>
      <c r="L74" s="628" t="str">
        <f>M73</f>
        <v>C</v>
      </c>
      <c r="M74" s="1806"/>
      <c r="N74" s="1807"/>
      <c r="O74" s="1808"/>
      <c r="P74" s="1809"/>
      <c r="Q74" s="1809"/>
      <c r="R74" s="1805"/>
      <c r="S74" s="1738"/>
      <c r="T74" s="1739"/>
      <c r="U74" s="1739"/>
      <c r="V74" s="1739"/>
      <c r="W74" s="1740"/>
      <c r="X74" s="627" t="s">
        <v>1279</v>
      </c>
      <c r="Y74" s="626"/>
      <c r="Z74" s="625"/>
      <c r="AA74" s="623">
        <v>8</v>
      </c>
      <c r="AB74" s="622" t="s">
        <v>1317</v>
      </c>
      <c r="AC74" s="622" t="s">
        <v>1317</v>
      </c>
      <c r="AD74" s="622">
        <v>8</v>
      </c>
      <c r="AE74" s="622" t="s">
        <v>1317</v>
      </c>
      <c r="AF74" s="622">
        <v>8</v>
      </c>
      <c r="AG74" s="624">
        <v>8</v>
      </c>
      <c r="AH74" s="623" t="s">
        <v>1317</v>
      </c>
      <c r="AI74" s="622">
        <v>8</v>
      </c>
      <c r="AJ74" s="622" t="s">
        <v>1317</v>
      </c>
      <c r="AK74" s="622" t="s">
        <v>1317</v>
      </c>
      <c r="AL74" s="622">
        <v>8</v>
      </c>
      <c r="AM74" s="622">
        <v>7.9999999999999982</v>
      </c>
      <c r="AN74" s="624">
        <v>7.9999999999999982</v>
      </c>
      <c r="AO74" s="623">
        <v>8</v>
      </c>
      <c r="AP74" s="622" t="s">
        <v>1317</v>
      </c>
      <c r="AQ74" s="622">
        <v>8</v>
      </c>
      <c r="AR74" s="622" t="s">
        <v>1317</v>
      </c>
      <c r="AS74" s="622">
        <v>8</v>
      </c>
      <c r="AT74" s="622" t="s">
        <v>1317</v>
      </c>
      <c r="AU74" s="624">
        <v>7.9999999999999982</v>
      </c>
      <c r="AV74" s="623">
        <v>7.9999999999999982</v>
      </c>
      <c r="AW74" s="622">
        <v>8</v>
      </c>
      <c r="AX74" s="622" t="s">
        <v>1317</v>
      </c>
      <c r="AY74" s="622">
        <v>8</v>
      </c>
      <c r="AZ74" s="622" t="s">
        <v>1317</v>
      </c>
      <c r="BA74" s="622">
        <v>7.9999999999999982</v>
      </c>
      <c r="BB74" s="624" t="s">
        <v>1317</v>
      </c>
      <c r="BC74" s="623" t="s">
        <v>1317</v>
      </c>
      <c r="BD74" s="622" t="s">
        <v>1317</v>
      </c>
      <c r="BE74" s="622" t="s">
        <v>1317</v>
      </c>
      <c r="BF74" s="1801">
        <f>IF($BI$3="４週",SUM(AA74:BB74),IF($BI$3="暦月",SUM(AA74:BE74),""))</f>
        <v>128</v>
      </c>
      <c r="BG74" s="1802"/>
      <c r="BH74" s="1803">
        <f>IF($BI$3="４週",BF74/4,IF($BI$3="暦月",(BF74/($BI$8/7)),""))</f>
        <v>32</v>
      </c>
      <c r="BI74" s="1802"/>
      <c r="BJ74" s="1798"/>
      <c r="BK74" s="1799"/>
      <c r="BL74" s="1799"/>
      <c r="BM74" s="1799"/>
      <c r="BN74" s="1800"/>
    </row>
    <row r="75" spans="2:66" ht="20.25" customHeight="1">
      <c r="B75" s="1788">
        <f>B73+1</f>
        <v>30</v>
      </c>
      <c r="C75" s="1856"/>
      <c r="D75" s="1853"/>
      <c r="E75" s="1708"/>
      <c r="F75" s="1854"/>
      <c r="G75" s="1792"/>
      <c r="H75" s="1793"/>
      <c r="I75" s="621"/>
      <c r="J75" s="620"/>
      <c r="K75" s="621"/>
      <c r="L75" s="620"/>
      <c r="M75" s="1794"/>
      <c r="N75" s="1795"/>
      <c r="O75" s="1796"/>
      <c r="P75" s="1797"/>
      <c r="Q75" s="1797"/>
      <c r="R75" s="1793"/>
      <c r="S75" s="1738"/>
      <c r="T75" s="1739"/>
      <c r="U75" s="1739"/>
      <c r="V75" s="1739"/>
      <c r="W75" s="1740"/>
      <c r="X75" s="686" t="s">
        <v>1280</v>
      </c>
      <c r="Y75" s="685"/>
      <c r="Z75" s="684"/>
      <c r="AA75" s="615"/>
      <c r="AB75" s="614"/>
      <c r="AC75" s="614"/>
      <c r="AD75" s="614"/>
      <c r="AE75" s="614"/>
      <c r="AF75" s="614"/>
      <c r="AG75" s="616"/>
      <c r="AH75" s="615"/>
      <c r="AI75" s="614"/>
      <c r="AJ75" s="614"/>
      <c r="AK75" s="614"/>
      <c r="AL75" s="614"/>
      <c r="AM75" s="614"/>
      <c r="AN75" s="616"/>
      <c r="AO75" s="615"/>
      <c r="AP75" s="614"/>
      <c r="AQ75" s="614"/>
      <c r="AR75" s="614"/>
      <c r="AS75" s="614"/>
      <c r="AT75" s="614"/>
      <c r="AU75" s="616"/>
      <c r="AV75" s="615"/>
      <c r="AW75" s="614"/>
      <c r="AX75" s="614"/>
      <c r="AY75" s="614"/>
      <c r="AZ75" s="614"/>
      <c r="BA75" s="614"/>
      <c r="BB75" s="616"/>
      <c r="BC75" s="615"/>
      <c r="BD75" s="614"/>
      <c r="BE75" s="613"/>
      <c r="BF75" s="1733"/>
      <c r="BG75" s="1734"/>
      <c r="BH75" s="1752"/>
      <c r="BI75" s="1753"/>
      <c r="BJ75" s="1758"/>
      <c r="BK75" s="1759"/>
      <c r="BL75" s="1759"/>
      <c r="BM75" s="1759"/>
      <c r="BN75" s="1760"/>
    </row>
    <row r="76" spans="2:66" ht="20.25" customHeight="1" thickBot="1">
      <c r="B76" s="1822"/>
      <c r="C76" s="1858"/>
      <c r="D76" s="1859"/>
      <c r="E76" s="1860"/>
      <c r="F76" s="1861"/>
      <c r="G76" s="1823"/>
      <c r="H76" s="1824"/>
      <c r="I76" s="612"/>
      <c r="J76" s="611">
        <f>G76</f>
        <v>0</v>
      </c>
      <c r="K76" s="612"/>
      <c r="L76" s="611">
        <f>M76</f>
        <v>0</v>
      </c>
      <c r="M76" s="1825"/>
      <c r="N76" s="1826"/>
      <c r="O76" s="1827"/>
      <c r="P76" s="1828"/>
      <c r="Q76" s="1828"/>
      <c r="R76" s="1824"/>
      <c r="S76" s="1837"/>
      <c r="T76" s="1838"/>
      <c r="U76" s="1838"/>
      <c r="V76" s="1838"/>
      <c r="W76" s="1839"/>
      <c r="X76" s="610" t="s">
        <v>1279</v>
      </c>
      <c r="Y76" s="609"/>
      <c r="Z76" s="608"/>
      <c r="AA76" s="606" t="s">
        <v>1317</v>
      </c>
      <c r="AB76" s="605" t="s">
        <v>1317</v>
      </c>
      <c r="AC76" s="605" t="s">
        <v>1317</v>
      </c>
      <c r="AD76" s="605" t="s">
        <v>1317</v>
      </c>
      <c r="AE76" s="605" t="s">
        <v>1317</v>
      </c>
      <c r="AF76" s="605" t="s">
        <v>1317</v>
      </c>
      <c r="AG76" s="607" t="s">
        <v>1317</v>
      </c>
      <c r="AH76" s="606" t="s">
        <v>1317</v>
      </c>
      <c r="AI76" s="605" t="s">
        <v>1317</v>
      </c>
      <c r="AJ76" s="605" t="s">
        <v>1317</v>
      </c>
      <c r="AK76" s="605" t="s">
        <v>1317</v>
      </c>
      <c r="AL76" s="605" t="s">
        <v>1317</v>
      </c>
      <c r="AM76" s="605" t="s">
        <v>1317</v>
      </c>
      <c r="AN76" s="607" t="s">
        <v>1317</v>
      </c>
      <c r="AO76" s="606" t="s">
        <v>1317</v>
      </c>
      <c r="AP76" s="605" t="s">
        <v>1317</v>
      </c>
      <c r="AQ76" s="605" t="s">
        <v>1317</v>
      </c>
      <c r="AR76" s="605" t="s">
        <v>1317</v>
      </c>
      <c r="AS76" s="605" t="s">
        <v>1317</v>
      </c>
      <c r="AT76" s="605" t="s">
        <v>1317</v>
      </c>
      <c r="AU76" s="607" t="s">
        <v>1317</v>
      </c>
      <c r="AV76" s="606" t="s">
        <v>1317</v>
      </c>
      <c r="AW76" s="605" t="s">
        <v>1317</v>
      </c>
      <c r="AX76" s="605" t="s">
        <v>1317</v>
      </c>
      <c r="AY76" s="605" t="s">
        <v>1317</v>
      </c>
      <c r="AZ76" s="605" t="s">
        <v>1317</v>
      </c>
      <c r="BA76" s="605" t="s">
        <v>1317</v>
      </c>
      <c r="BB76" s="607" t="s">
        <v>1317</v>
      </c>
      <c r="BC76" s="606" t="s">
        <v>1317</v>
      </c>
      <c r="BD76" s="605" t="s">
        <v>1317</v>
      </c>
      <c r="BE76" s="683" t="s">
        <v>1317</v>
      </c>
      <c r="BF76" s="1818">
        <f>IF($BI$3="４週",SUM(AA76:BB76),IF($BI$3="暦月",SUM(AA76:BE76),""))</f>
        <v>0</v>
      </c>
      <c r="BG76" s="1819"/>
      <c r="BH76" s="1829">
        <f>IF($BI$3="４週",BF76/4,IF($BI$3="暦月",(BF76/($BI$8/7)),""))</f>
        <v>0</v>
      </c>
      <c r="BI76" s="1819"/>
      <c r="BJ76" s="1810"/>
      <c r="BK76" s="1811"/>
      <c r="BL76" s="1811"/>
      <c r="BM76" s="1811"/>
      <c r="BN76" s="1812"/>
    </row>
    <row r="77" spans="2:66" ht="20.25" customHeight="1">
      <c r="B77" s="556"/>
      <c r="C77" s="556"/>
      <c r="D77" s="556"/>
      <c r="E77" s="556"/>
      <c r="F77" s="556"/>
      <c r="G77" s="593"/>
      <c r="H77" s="593"/>
      <c r="I77" s="593"/>
      <c r="J77" s="593"/>
      <c r="K77" s="593"/>
      <c r="L77" s="593"/>
      <c r="M77" s="604"/>
      <c r="N77" s="604"/>
      <c r="O77" s="593"/>
      <c r="P77" s="593"/>
      <c r="Q77" s="593"/>
      <c r="R77" s="593"/>
      <c r="S77" s="588"/>
      <c r="T77" s="588"/>
      <c r="U77" s="588"/>
      <c r="V77" s="603"/>
      <c r="W77" s="603"/>
      <c r="X77" s="603"/>
      <c r="Y77" s="602"/>
      <c r="Z77" s="601"/>
      <c r="AA77" s="600"/>
      <c r="AB77" s="600"/>
      <c r="AC77" s="600"/>
      <c r="AD77" s="600"/>
      <c r="AE77" s="600"/>
      <c r="AF77" s="600"/>
      <c r="AG77" s="600"/>
      <c r="AH77" s="600"/>
      <c r="AI77" s="600"/>
      <c r="AJ77" s="600"/>
      <c r="AK77" s="600"/>
      <c r="AL77" s="600"/>
      <c r="AM77" s="600"/>
      <c r="AN77" s="600"/>
      <c r="AO77" s="600"/>
      <c r="AP77" s="600"/>
      <c r="AQ77" s="600"/>
      <c r="AR77" s="600"/>
      <c r="AS77" s="600"/>
      <c r="AT77" s="600"/>
      <c r="AU77" s="600"/>
      <c r="AV77" s="600"/>
      <c r="AW77" s="600"/>
      <c r="AX77" s="600"/>
      <c r="AY77" s="600"/>
      <c r="AZ77" s="600"/>
      <c r="BA77" s="600"/>
      <c r="BB77" s="600"/>
      <c r="BC77" s="600"/>
      <c r="BD77" s="600"/>
      <c r="BE77" s="600"/>
      <c r="BF77" s="600"/>
      <c r="BG77" s="600"/>
      <c r="BH77" s="589"/>
      <c r="BI77" s="589"/>
      <c r="BJ77" s="588"/>
      <c r="BK77" s="588"/>
      <c r="BL77" s="588"/>
      <c r="BM77" s="588"/>
      <c r="BN77" s="588"/>
    </row>
    <row r="78" spans="2:66" ht="20.25" customHeight="1">
      <c r="B78" s="556"/>
      <c r="C78" s="556"/>
      <c r="D78" s="556"/>
      <c r="E78" s="556"/>
      <c r="F78" s="556"/>
      <c r="G78" s="593"/>
      <c r="H78" s="593"/>
      <c r="I78" s="593"/>
      <c r="J78" s="593"/>
      <c r="K78" s="593"/>
      <c r="L78" s="593"/>
      <c r="M78" s="592"/>
      <c r="N78" s="583" t="s">
        <v>1316</v>
      </c>
      <c r="O78" s="583"/>
      <c r="P78" s="583"/>
      <c r="Q78" s="583"/>
      <c r="R78" s="583"/>
      <c r="S78" s="583"/>
      <c r="T78" s="583"/>
      <c r="U78" s="583"/>
      <c r="V78" s="583"/>
      <c r="W78" s="583"/>
      <c r="X78" s="587"/>
      <c r="Y78" s="583"/>
      <c r="Z78" s="583"/>
      <c r="AA78" s="583"/>
      <c r="AB78" s="583"/>
      <c r="AC78" s="583"/>
      <c r="AD78" s="591"/>
      <c r="AE78" s="591"/>
      <c r="AF78" s="591"/>
      <c r="AG78" s="591"/>
      <c r="AH78" s="591"/>
      <c r="AI78" s="591"/>
      <c r="AJ78" s="591"/>
      <c r="AK78" s="591"/>
      <c r="AL78" s="591"/>
      <c r="AM78" s="591"/>
      <c r="AN78" s="591"/>
      <c r="AO78" s="591"/>
      <c r="AP78" s="591"/>
      <c r="AQ78" s="591"/>
      <c r="AR78" s="591"/>
      <c r="AS78" s="591"/>
      <c r="AT78" s="591"/>
      <c r="AU78" s="591"/>
      <c r="AV78" s="591"/>
      <c r="AW78" s="591"/>
      <c r="AX78" s="591"/>
      <c r="AY78" s="591"/>
      <c r="AZ78" s="591"/>
      <c r="BA78" s="591"/>
      <c r="BB78" s="591"/>
      <c r="BC78" s="591"/>
      <c r="BD78" s="591"/>
      <c r="BE78" s="591"/>
      <c r="BF78" s="591"/>
      <c r="BG78" s="591"/>
      <c r="BH78" s="590"/>
      <c r="BI78" s="589"/>
      <c r="BJ78" s="588"/>
      <c r="BK78" s="588"/>
      <c r="BL78" s="588"/>
      <c r="BM78" s="588"/>
      <c r="BN78" s="588"/>
    </row>
    <row r="79" spans="2:66" ht="20.25" customHeight="1">
      <c r="B79" s="556"/>
      <c r="C79" s="556"/>
      <c r="D79" s="556"/>
      <c r="E79" s="556"/>
      <c r="F79" s="556"/>
      <c r="G79" s="593"/>
      <c r="H79" s="593"/>
      <c r="I79" s="593"/>
      <c r="J79" s="593"/>
      <c r="K79" s="593"/>
      <c r="L79" s="593"/>
      <c r="M79" s="592"/>
      <c r="N79" s="583"/>
      <c r="O79" s="583" t="s">
        <v>1277</v>
      </c>
      <c r="P79" s="583"/>
      <c r="Q79" s="583"/>
      <c r="R79" s="583"/>
      <c r="S79" s="583"/>
      <c r="T79" s="583"/>
      <c r="U79" s="583"/>
      <c r="V79" s="583"/>
      <c r="W79" s="583"/>
      <c r="X79" s="587"/>
      <c r="Y79" s="583"/>
      <c r="Z79" s="583"/>
      <c r="AA79" s="583"/>
      <c r="AB79" s="583"/>
      <c r="AC79" s="583"/>
      <c r="AD79" s="591"/>
      <c r="AE79" s="583" t="s">
        <v>1276</v>
      </c>
      <c r="AF79" s="583"/>
      <c r="AG79" s="583"/>
      <c r="AH79" s="583"/>
      <c r="AI79" s="583"/>
      <c r="AJ79" s="583"/>
      <c r="AK79" s="583"/>
      <c r="AL79" s="583"/>
      <c r="AM79" s="583"/>
      <c r="AN79" s="587"/>
      <c r="AO79" s="583"/>
      <c r="AP79" s="583"/>
      <c r="AQ79" s="583"/>
      <c r="AR79" s="583"/>
      <c r="AS79" s="591"/>
      <c r="AT79" s="591"/>
      <c r="AU79" s="583" t="s">
        <v>1275</v>
      </c>
      <c r="AV79" s="591"/>
      <c r="AW79" s="591"/>
      <c r="AX79" s="591"/>
      <c r="AY79" s="591"/>
      <c r="AZ79" s="591"/>
      <c r="BA79" s="591"/>
      <c r="BB79" s="591"/>
      <c r="BC79" s="591"/>
      <c r="BD79" s="591"/>
      <c r="BE79" s="591"/>
      <c r="BF79" s="591"/>
      <c r="BG79" s="591"/>
      <c r="BH79" s="590"/>
      <c r="BI79" s="589"/>
      <c r="BJ79" s="1815"/>
      <c r="BK79" s="1815"/>
      <c r="BL79" s="1815"/>
      <c r="BM79" s="1815"/>
      <c r="BN79" s="588"/>
    </row>
    <row r="80" spans="2:66" ht="20.25" customHeight="1">
      <c r="B80" s="556"/>
      <c r="C80" s="556"/>
      <c r="D80" s="556"/>
      <c r="E80" s="556"/>
      <c r="F80" s="556"/>
      <c r="G80" s="593"/>
      <c r="H80" s="593"/>
      <c r="I80" s="593"/>
      <c r="J80" s="593"/>
      <c r="K80" s="593"/>
      <c r="L80" s="593"/>
      <c r="M80" s="592"/>
      <c r="N80" s="583"/>
      <c r="O80" s="1816" t="s">
        <v>1274</v>
      </c>
      <c r="P80" s="1816"/>
      <c r="Q80" s="1816" t="s">
        <v>1273</v>
      </c>
      <c r="R80" s="1816"/>
      <c r="S80" s="1816"/>
      <c r="T80" s="1816"/>
      <c r="U80" s="583"/>
      <c r="V80" s="1817" t="s">
        <v>1272</v>
      </c>
      <c r="W80" s="1817"/>
      <c r="X80" s="1817"/>
      <c r="Y80" s="1817"/>
      <c r="Z80" s="583"/>
      <c r="AA80" s="599" t="s">
        <v>1256</v>
      </c>
      <c r="AB80" s="599"/>
      <c r="AC80" s="583"/>
      <c r="AD80" s="591"/>
      <c r="AE80" s="1816" t="s">
        <v>1274</v>
      </c>
      <c r="AF80" s="1816"/>
      <c r="AG80" s="1816" t="s">
        <v>1273</v>
      </c>
      <c r="AH80" s="1816"/>
      <c r="AI80" s="1816"/>
      <c r="AJ80" s="1816"/>
      <c r="AK80" s="583"/>
      <c r="AL80" s="1817" t="s">
        <v>1272</v>
      </c>
      <c r="AM80" s="1817"/>
      <c r="AN80" s="1817"/>
      <c r="AO80" s="1817"/>
      <c r="AP80" s="583"/>
      <c r="AQ80" s="599" t="s">
        <v>1256</v>
      </c>
      <c r="AR80" s="599"/>
      <c r="AS80" s="591"/>
      <c r="AT80" s="591"/>
      <c r="AU80" s="591"/>
      <c r="AV80" s="591"/>
      <c r="AW80" s="591"/>
      <c r="AX80" s="591"/>
      <c r="AY80" s="591"/>
      <c r="AZ80" s="591"/>
      <c r="BA80" s="591"/>
      <c r="BB80" s="591"/>
      <c r="BC80" s="591"/>
      <c r="BD80" s="591"/>
      <c r="BE80" s="591"/>
      <c r="BF80" s="591"/>
      <c r="BG80" s="591"/>
      <c r="BH80" s="590"/>
      <c r="BI80" s="589"/>
      <c r="BJ80" s="1835"/>
      <c r="BK80" s="1835"/>
      <c r="BL80" s="1835"/>
      <c r="BM80" s="1835"/>
      <c r="BN80" s="588"/>
    </row>
    <row r="81" spans="2:66" ht="20.25" customHeight="1">
      <c r="B81" s="556"/>
      <c r="C81" s="556"/>
      <c r="D81" s="556"/>
      <c r="E81" s="556"/>
      <c r="F81" s="556"/>
      <c r="G81" s="593"/>
      <c r="H81" s="593"/>
      <c r="I81" s="593"/>
      <c r="J81" s="593"/>
      <c r="K81" s="593"/>
      <c r="L81" s="593"/>
      <c r="M81" s="592"/>
      <c r="N81" s="583"/>
      <c r="O81" s="1814"/>
      <c r="P81" s="1814"/>
      <c r="Q81" s="1814" t="s">
        <v>1271</v>
      </c>
      <c r="R81" s="1814"/>
      <c r="S81" s="1814" t="s">
        <v>1270</v>
      </c>
      <c r="T81" s="1814"/>
      <c r="U81" s="583"/>
      <c r="V81" s="1814" t="s">
        <v>1271</v>
      </c>
      <c r="W81" s="1814"/>
      <c r="X81" s="1814" t="s">
        <v>1270</v>
      </c>
      <c r="Y81" s="1814"/>
      <c r="Z81" s="583"/>
      <c r="AA81" s="599" t="s">
        <v>1269</v>
      </c>
      <c r="AB81" s="599"/>
      <c r="AC81" s="583"/>
      <c r="AD81" s="591"/>
      <c r="AE81" s="1814"/>
      <c r="AF81" s="1814"/>
      <c r="AG81" s="1814" t="s">
        <v>1271</v>
      </c>
      <c r="AH81" s="1814"/>
      <c r="AI81" s="1814" t="s">
        <v>1270</v>
      </c>
      <c r="AJ81" s="1814"/>
      <c r="AK81" s="583"/>
      <c r="AL81" s="1814" t="s">
        <v>1271</v>
      </c>
      <c r="AM81" s="1814"/>
      <c r="AN81" s="1814" t="s">
        <v>1270</v>
      </c>
      <c r="AO81" s="1814"/>
      <c r="AP81" s="583"/>
      <c r="AQ81" s="599" t="s">
        <v>1269</v>
      </c>
      <c r="AR81" s="599"/>
      <c r="AS81" s="591"/>
      <c r="AT81" s="591"/>
      <c r="AU81" s="599" t="s">
        <v>1174</v>
      </c>
      <c r="AV81" s="599"/>
      <c r="AW81" s="599"/>
      <c r="AX81" s="599"/>
      <c r="AY81" s="583"/>
      <c r="AZ81" s="599" t="s">
        <v>1173</v>
      </c>
      <c r="BA81" s="599"/>
      <c r="BB81" s="599"/>
      <c r="BC81" s="599"/>
      <c r="BD81" s="583"/>
      <c r="BE81" s="1814" t="s">
        <v>1253</v>
      </c>
      <c r="BF81" s="1814"/>
      <c r="BG81" s="1814"/>
      <c r="BH81" s="1814"/>
      <c r="BI81" s="589"/>
      <c r="BJ81" s="1813"/>
      <c r="BK81" s="1813"/>
      <c r="BL81" s="1813"/>
      <c r="BM81" s="1813"/>
      <c r="BN81" s="588"/>
    </row>
    <row r="82" spans="2:66" ht="20.25" customHeight="1">
      <c r="B82" s="556"/>
      <c r="C82" s="556"/>
      <c r="D82" s="556"/>
      <c r="E82" s="556"/>
      <c r="F82" s="556"/>
      <c r="G82" s="593"/>
      <c r="H82" s="593"/>
      <c r="I82" s="593"/>
      <c r="J82" s="593"/>
      <c r="K82" s="593"/>
      <c r="L82" s="593"/>
      <c r="M82" s="592"/>
      <c r="N82" s="583"/>
      <c r="O82" s="1820" t="s">
        <v>1159</v>
      </c>
      <c r="P82" s="1820"/>
      <c r="Q82" s="1821">
        <f>SUMIFS($BF$17:$BF$76,$J$17:$J$76,"看護職員",$L$17:$L$76,"A")</f>
        <v>960</v>
      </c>
      <c r="R82" s="1821"/>
      <c r="S82" s="1830">
        <f>SUMIFS($BH$17:$BH$76,$J$17:$J$76,"看護職員",$L$17:$L$76,"A")</f>
        <v>240</v>
      </c>
      <c r="T82" s="1830"/>
      <c r="U82" s="597"/>
      <c r="V82" s="1831">
        <v>0</v>
      </c>
      <c r="W82" s="1831"/>
      <c r="X82" s="1831">
        <v>0</v>
      </c>
      <c r="Y82" s="1831"/>
      <c r="Z82" s="597"/>
      <c r="AA82" s="1832">
        <v>6</v>
      </c>
      <c r="AB82" s="1833"/>
      <c r="AC82" s="583"/>
      <c r="AD82" s="591"/>
      <c r="AE82" s="1820" t="s">
        <v>1159</v>
      </c>
      <c r="AF82" s="1820"/>
      <c r="AG82" s="1821">
        <f>SUMIFS($BF$17:$BF$76,$J$17:$J$76,"介護職員",$L$17:$L$76,"A")</f>
        <v>1920</v>
      </c>
      <c r="AH82" s="1821"/>
      <c r="AI82" s="1830">
        <f>SUMIFS($BH$17:$BH$76,$J$17:$J$76,"介護職員",$L$17:$L$76,"A")</f>
        <v>480</v>
      </c>
      <c r="AJ82" s="1830"/>
      <c r="AK82" s="597"/>
      <c r="AL82" s="1831">
        <v>0</v>
      </c>
      <c r="AM82" s="1831"/>
      <c r="AN82" s="1831">
        <v>0</v>
      </c>
      <c r="AO82" s="1831"/>
      <c r="AP82" s="597"/>
      <c r="AQ82" s="1832">
        <v>12</v>
      </c>
      <c r="AR82" s="1833"/>
      <c r="AS82" s="591"/>
      <c r="AT82" s="591"/>
      <c r="AU82" s="1834">
        <f>Y96</f>
        <v>6.8</v>
      </c>
      <c r="AV82" s="1820"/>
      <c r="AW82" s="1820"/>
      <c r="AX82" s="1820"/>
      <c r="AY82" s="586" t="s">
        <v>1252</v>
      </c>
      <c r="AZ82" s="1834">
        <f>AO96</f>
        <v>15.2</v>
      </c>
      <c r="BA82" s="1820"/>
      <c r="BB82" s="1820"/>
      <c r="BC82" s="1820"/>
      <c r="BD82" s="586" t="s">
        <v>1251</v>
      </c>
      <c r="BE82" s="1836">
        <f>ROUNDDOWN(AU82+AZ82,1)</f>
        <v>22</v>
      </c>
      <c r="BF82" s="1836"/>
      <c r="BG82" s="1836"/>
      <c r="BH82" s="1836"/>
      <c r="BI82" s="589"/>
      <c r="BJ82" s="598"/>
      <c r="BK82" s="598"/>
      <c r="BL82" s="598"/>
      <c r="BM82" s="598"/>
      <c r="BN82" s="588"/>
    </row>
    <row r="83" spans="2:66" ht="20.25" customHeight="1">
      <c r="B83" s="556"/>
      <c r="C83" s="556"/>
      <c r="D83" s="556"/>
      <c r="E83" s="556"/>
      <c r="F83" s="556"/>
      <c r="G83" s="593"/>
      <c r="H83" s="593"/>
      <c r="I83" s="593"/>
      <c r="J83" s="593"/>
      <c r="K83" s="593"/>
      <c r="L83" s="593"/>
      <c r="M83" s="592"/>
      <c r="N83" s="583"/>
      <c r="O83" s="1820" t="s">
        <v>1157</v>
      </c>
      <c r="P83" s="1820"/>
      <c r="Q83" s="1821">
        <f>SUMIFS($BF$17:$BF$76,$J$17:$J$76,"看護職員",$L$17:$L$76,"B")</f>
        <v>0</v>
      </c>
      <c r="R83" s="1821"/>
      <c r="S83" s="1830">
        <f>SUMIFS($BH$17:$BH$76,$J$17:$J$76,"看護職員",$L$17:$L$76,"B")</f>
        <v>0</v>
      </c>
      <c r="T83" s="1830"/>
      <c r="U83" s="597"/>
      <c r="V83" s="1831">
        <v>0</v>
      </c>
      <c r="W83" s="1831"/>
      <c r="X83" s="1831">
        <v>0</v>
      </c>
      <c r="Y83" s="1831"/>
      <c r="Z83" s="597"/>
      <c r="AA83" s="1832">
        <v>0</v>
      </c>
      <c r="AB83" s="1833"/>
      <c r="AC83" s="583"/>
      <c r="AD83" s="591"/>
      <c r="AE83" s="1820" t="s">
        <v>1157</v>
      </c>
      <c r="AF83" s="1820"/>
      <c r="AG83" s="1821">
        <f>SUMIFS($BF$17:$BF$76,$J$17:$J$76,"介護職員",$L$17:$L$76,"B")</f>
        <v>0</v>
      </c>
      <c r="AH83" s="1821"/>
      <c r="AI83" s="1830">
        <f>SUMIFS($BH$17:$BH$76,$J$17:$J$76,"介護職員",$L$17:$L$76,"B")</f>
        <v>0</v>
      </c>
      <c r="AJ83" s="1830"/>
      <c r="AK83" s="597"/>
      <c r="AL83" s="1831">
        <v>0</v>
      </c>
      <c r="AM83" s="1831"/>
      <c r="AN83" s="1831">
        <v>0</v>
      </c>
      <c r="AO83" s="1831"/>
      <c r="AP83" s="597"/>
      <c r="AQ83" s="1832">
        <v>0</v>
      </c>
      <c r="AR83" s="1833"/>
      <c r="AS83" s="591"/>
      <c r="AT83" s="591"/>
      <c r="AU83" s="591"/>
      <c r="AV83" s="591"/>
      <c r="AW83" s="591"/>
      <c r="AX83" s="591"/>
      <c r="AY83" s="591"/>
      <c r="AZ83" s="591"/>
      <c r="BA83" s="591"/>
      <c r="BB83" s="591"/>
      <c r="BC83" s="591"/>
      <c r="BD83" s="591"/>
      <c r="BE83" s="591"/>
      <c r="BF83" s="591"/>
      <c r="BG83" s="591"/>
      <c r="BH83" s="590"/>
      <c r="BI83" s="589"/>
      <c r="BJ83" s="588"/>
      <c r="BK83" s="588"/>
      <c r="BL83" s="588"/>
      <c r="BM83" s="588"/>
      <c r="BN83" s="588"/>
    </row>
    <row r="84" spans="2:66" ht="20.25" customHeight="1">
      <c r="B84" s="556"/>
      <c r="C84" s="556"/>
      <c r="D84" s="556"/>
      <c r="E84" s="556"/>
      <c r="F84" s="556"/>
      <c r="G84" s="593"/>
      <c r="H84" s="593"/>
      <c r="I84" s="593"/>
      <c r="J84" s="593"/>
      <c r="K84" s="593"/>
      <c r="L84" s="593"/>
      <c r="M84" s="592"/>
      <c r="N84" s="583"/>
      <c r="O84" s="1820" t="s">
        <v>1155</v>
      </c>
      <c r="P84" s="1820"/>
      <c r="Q84" s="1821">
        <f>SUMIFS($BF$17:$BF$76,$J$17:$J$76,"看護職員",$L$17:$L$76,"C")</f>
        <v>128</v>
      </c>
      <c r="R84" s="1821"/>
      <c r="S84" s="1830">
        <f>SUMIFS($BH$17:$BH$76,$J$17:$J$76,"看護職員",$L$17:$L$76,"C")</f>
        <v>32</v>
      </c>
      <c r="T84" s="1830"/>
      <c r="U84" s="597"/>
      <c r="V84" s="1831">
        <v>128</v>
      </c>
      <c r="W84" s="1831"/>
      <c r="X84" s="1843">
        <v>32</v>
      </c>
      <c r="Y84" s="1843"/>
      <c r="Z84" s="597"/>
      <c r="AA84" s="1844" t="s">
        <v>1200</v>
      </c>
      <c r="AB84" s="1845"/>
      <c r="AC84" s="583"/>
      <c r="AD84" s="591"/>
      <c r="AE84" s="1820" t="s">
        <v>1155</v>
      </c>
      <c r="AF84" s="1820"/>
      <c r="AG84" s="1821">
        <f>SUMIFS($BF$17:$BF$76,$J$17:$J$76,"介護職員",$L$17:$L$76,"C")</f>
        <v>512</v>
      </c>
      <c r="AH84" s="1821"/>
      <c r="AI84" s="1830">
        <f>SUMIFS($BH$17:$BH$76,$J$17:$J$76,"介護職員",$L$17:$L$76,"C")</f>
        <v>128</v>
      </c>
      <c r="AJ84" s="1830"/>
      <c r="AK84" s="597"/>
      <c r="AL84" s="1831">
        <v>512</v>
      </c>
      <c r="AM84" s="1831"/>
      <c r="AN84" s="1843">
        <v>128</v>
      </c>
      <c r="AO84" s="1843"/>
      <c r="AP84" s="597"/>
      <c r="AQ84" s="1844" t="s">
        <v>1200</v>
      </c>
      <c r="AR84" s="1845"/>
      <c r="AS84" s="591"/>
      <c r="AT84" s="591"/>
      <c r="AU84" s="591"/>
      <c r="AV84" s="591"/>
      <c r="AW84" s="591"/>
      <c r="AX84" s="591"/>
      <c r="AY84" s="591"/>
      <c r="AZ84" s="591"/>
      <c r="BA84" s="591"/>
      <c r="BB84" s="591"/>
      <c r="BC84" s="591"/>
      <c r="BD84" s="591"/>
      <c r="BE84" s="591"/>
      <c r="BF84" s="591"/>
      <c r="BG84" s="591"/>
      <c r="BH84" s="590"/>
      <c r="BI84" s="589"/>
      <c r="BJ84" s="588"/>
      <c r="BK84" s="588"/>
      <c r="BL84" s="588"/>
      <c r="BM84" s="588"/>
      <c r="BN84" s="588"/>
    </row>
    <row r="85" spans="2:66" ht="20.25" customHeight="1">
      <c r="B85" s="556"/>
      <c r="C85" s="556"/>
      <c r="D85" s="556"/>
      <c r="E85" s="556"/>
      <c r="F85" s="556"/>
      <c r="G85" s="593"/>
      <c r="H85" s="593"/>
      <c r="I85" s="593"/>
      <c r="J85" s="593"/>
      <c r="K85" s="593"/>
      <c r="L85" s="593"/>
      <c r="M85" s="592"/>
      <c r="N85" s="583"/>
      <c r="O85" s="1820" t="s">
        <v>1153</v>
      </c>
      <c r="P85" s="1820"/>
      <c r="Q85" s="1821">
        <f>SUMIFS($BF$17:$BF$76,$J$17:$J$76,"看護職員",$L$17:$L$76,"D")</f>
        <v>0</v>
      </c>
      <c r="R85" s="1821"/>
      <c r="S85" s="1830">
        <f>SUMIFS($BH$17:$BH$76,$J$17:$J$76,"看護職員",$L$17:$L$76,"D")</f>
        <v>0</v>
      </c>
      <c r="T85" s="1830"/>
      <c r="U85" s="597"/>
      <c r="V85" s="1831">
        <v>0</v>
      </c>
      <c r="W85" s="1831"/>
      <c r="X85" s="1843">
        <v>0</v>
      </c>
      <c r="Y85" s="1843"/>
      <c r="Z85" s="597"/>
      <c r="AA85" s="1844" t="s">
        <v>1200</v>
      </c>
      <c r="AB85" s="1845"/>
      <c r="AC85" s="583"/>
      <c r="AD85" s="591"/>
      <c r="AE85" s="1820" t="s">
        <v>1153</v>
      </c>
      <c r="AF85" s="1820"/>
      <c r="AG85" s="1821">
        <f>SUMIFS($BF$17:$BF$76,$J$17:$J$76,"介護職員",$L$17:$L$76,"D")</f>
        <v>0</v>
      </c>
      <c r="AH85" s="1821"/>
      <c r="AI85" s="1830">
        <f>SUMIFS($BH$17:$BH$76,$J$17:$J$76,"介護職員",$L$17:$L$76,"D")</f>
        <v>0</v>
      </c>
      <c r="AJ85" s="1830"/>
      <c r="AK85" s="597"/>
      <c r="AL85" s="1831">
        <v>0</v>
      </c>
      <c r="AM85" s="1831"/>
      <c r="AN85" s="1843">
        <v>0</v>
      </c>
      <c r="AO85" s="1843"/>
      <c r="AP85" s="597"/>
      <c r="AQ85" s="1844" t="s">
        <v>1200</v>
      </c>
      <c r="AR85" s="1845"/>
      <c r="AS85" s="591"/>
      <c r="AT85" s="591"/>
      <c r="AU85" s="583" t="s">
        <v>1268</v>
      </c>
      <c r="AV85" s="583"/>
      <c r="AW85" s="583"/>
      <c r="AX85" s="583"/>
      <c r="AY85" s="583"/>
      <c r="AZ85" s="583"/>
      <c r="BA85" s="591"/>
      <c r="BB85" s="591"/>
      <c r="BC85" s="591"/>
      <c r="BD85" s="591"/>
      <c r="BE85" s="591"/>
      <c r="BF85" s="591"/>
      <c r="BG85" s="591"/>
      <c r="BH85" s="590"/>
      <c r="BI85" s="589"/>
      <c r="BJ85" s="588"/>
      <c r="BK85" s="588"/>
      <c r="BL85" s="588"/>
      <c r="BM85" s="588"/>
      <c r="BN85" s="588"/>
    </row>
    <row r="86" spans="2:66" ht="20.25" customHeight="1">
      <c r="B86" s="556"/>
      <c r="C86" s="556"/>
      <c r="D86" s="556"/>
      <c r="E86" s="556"/>
      <c r="F86" s="556"/>
      <c r="G86" s="593"/>
      <c r="H86" s="593"/>
      <c r="I86" s="593"/>
      <c r="J86" s="593"/>
      <c r="K86" s="593"/>
      <c r="L86" s="593"/>
      <c r="M86" s="592"/>
      <c r="N86" s="583"/>
      <c r="O86" s="1820" t="s">
        <v>1253</v>
      </c>
      <c r="P86" s="1820"/>
      <c r="Q86" s="1821">
        <f>SUM(Q82:R85)</f>
        <v>1088</v>
      </c>
      <c r="R86" s="1821"/>
      <c r="S86" s="1830">
        <f>SUM(S82:T85)</f>
        <v>272</v>
      </c>
      <c r="T86" s="1830"/>
      <c r="U86" s="597"/>
      <c r="V86" s="1821">
        <f>SUM(V82:W85)</f>
        <v>128</v>
      </c>
      <c r="W86" s="1821"/>
      <c r="X86" s="1830">
        <f>SUM(X82:Y85)</f>
        <v>32</v>
      </c>
      <c r="Y86" s="1830"/>
      <c r="Z86" s="597"/>
      <c r="AA86" s="1847">
        <f>SUM(AA82:AB83)</f>
        <v>6</v>
      </c>
      <c r="AB86" s="1848"/>
      <c r="AC86" s="583"/>
      <c r="AD86" s="591"/>
      <c r="AE86" s="1820" t="s">
        <v>1253</v>
      </c>
      <c r="AF86" s="1820"/>
      <c r="AG86" s="1821">
        <f>SUM(AG82:AH85)</f>
        <v>2432</v>
      </c>
      <c r="AH86" s="1821"/>
      <c r="AI86" s="1830">
        <f>SUM(AI82:AJ85)</f>
        <v>608</v>
      </c>
      <c r="AJ86" s="1830"/>
      <c r="AK86" s="597"/>
      <c r="AL86" s="1821">
        <f>SUM(AL82:AM85)</f>
        <v>512</v>
      </c>
      <c r="AM86" s="1821"/>
      <c r="AN86" s="1830">
        <f>SUM(AN82:AO85)</f>
        <v>128</v>
      </c>
      <c r="AO86" s="1830"/>
      <c r="AP86" s="597"/>
      <c r="AQ86" s="1847">
        <f>SUM(AQ82:AR83)</f>
        <v>12</v>
      </c>
      <c r="AR86" s="1848"/>
      <c r="AS86" s="591"/>
      <c r="AT86" s="591"/>
      <c r="AU86" s="1820" t="s">
        <v>1161</v>
      </c>
      <c r="AV86" s="1820"/>
      <c r="AW86" s="1820" t="s">
        <v>1160</v>
      </c>
      <c r="AX86" s="1820"/>
      <c r="AY86" s="1820"/>
      <c r="AZ86" s="1820"/>
      <c r="BA86" s="591"/>
      <c r="BB86" s="591"/>
      <c r="BC86" s="591"/>
      <c r="BD86" s="591"/>
      <c r="BE86" s="591"/>
      <c r="BF86" s="591"/>
      <c r="BG86" s="591"/>
      <c r="BH86" s="590"/>
      <c r="BI86" s="589"/>
      <c r="BJ86" s="588"/>
      <c r="BK86" s="588"/>
      <c r="BL86" s="588"/>
      <c r="BM86" s="588"/>
      <c r="BN86" s="588"/>
    </row>
    <row r="87" spans="2:66" ht="20.25" customHeight="1">
      <c r="B87" s="556"/>
      <c r="C87" s="556"/>
      <c r="D87" s="556"/>
      <c r="E87" s="556"/>
      <c r="F87" s="556"/>
      <c r="G87" s="593"/>
      <c r="H87" s="593"/>
      <c r="I87" s="593"/>
      <c r="J87" s="593"/>
      <c r="K87" s="593"/>
      <c r="L87" s="593"/>
      <c r="M87" s="592"/>
      <c r="N87" s="592"/>
      <c r="O87" s="596"/>
      <c r="P87" s="596"/>
      <c r="Q87" s="596"/>
      <c r="R87" s="596"/>
      <c r="S87" s="595"/>
      <c r="T87" s="595"/>
      <c r="U87" s="595"/>
      <c r="V87" s="585"/>
      <c r="W87" s="585"/>
      <c r="X87" s="585"/>
      <c r="Y87" s="585"/>
      <c r="Z87" s="584"/>
      <c r="AA87" s="591"/>
      <c r="AB87" s="591"/>
      <c r="AC87" s="591"/>
      <c r="AD87" s="591"/>
      <c r="AE87" s="596"/>
      <c r="AF87" s="596"/>
      <c r="AG87" s="596"/>
      <c r="AH87" s="596"/>
      <c r="AI87" s="595"/>
      <c r="AJ87" s="595"/>
      <c r="AK87" s="595"/>
      <c r="AL87" s="585"/>
      <c r="AM87" s="585"/>
      <c r="AN87" s="585"/>
      <c r="AO87" s="585"/>
      <c r="AP87" s="584"/>
      <c r="AQ87" s="591"/>
      <c r="AR87" s="591"/>
      <c r="AS87" s="591"/>
      <c r="AT87" s="591"/>
      <c r="AU87" s="1820" t="s">
        <v>1159</v>
      </c>
      <c r="AV87" s="1820"/>
      <c r="AW87" s="1820" t="s">
        <v>1158</v>
      </c>
      <c r="AX87" s="1820"/>
      <c r="AY87" s="1820"/>
      <c r="AZ87" s="1820"/>
      <c r="BA87" s="591"/>
      <c r="BB87" s="591"/>
      <c r="BC87" s="591"/>
      <c r="BD87" s="591"/>
      <c r="BE87" s="591"/>
      <c r="BF87" s="591"/>
      <c r="BG87" s="591"/>
      <c r="BH87" s="590"/>
      <c r="BI87" s="589"/>
      <c r="BJ87" s="588"/>
      <c r="BK87" s="588"/>
      <c r="BL87" s="588"/>
      <c r="BM87" s="588"/>
      <c r="BN87" s="588"/>
    </row>
    <row r="88" spans="2:66" ht="20.25" customHeight="1">
      <c r="B88" s="556"/>
      <c r="C88" s="556"/>
      <c r="D88" s="556"/>
      <c r="E88" s="556"/>
      <c r="F88" s="556"/>
      <c r="G88" s="593"/>
      <c r="H88" s="593"/>
      <c r="I88" s="593"/>
      <c r="J88" s="593"/>
      <c r="K88" s="593"/>
      <c r="L88" s="593"/>
      <c r="M88" s="592"/>
      <c r="N88" s="592"/>
      <c r="O88" s="587" t="s">
        <v>1266</v>
      </c>
      <c r="P88" s="583"/>
      <c r="Q88" s="583"/>
      <c r="R88" s="583"/>
      <c r="S88" s="583"/>
      <c r="T88" s="583"/>
      <c r="U88" s="594" t="s">
        <v>1265</v>
      </c>
      <c r="V88" s="1849" t="s">
        <v>1267</v>
      </c>
      <c r="W88" s="1850"/>
      <c r="X88" s="594"/>
      <c r="Y88" s="594"/>
      <c r="Z88" s="583"/>
      <c r="AA88" s="583"/>
      <c r="AB88" s="583"/>
      <c r="AC88" s="591"/>
      <c r="AD88" s="591"/>
      <c r="AE88" s="587" t="s">
        <v>1266</v>
      </c>
      <c r="AF88" s="583"/>
      <c r="AG88" s="583"/>
      <c r="AH88" s="583"/>
      <c r="AI88" s="583"/>
      <c r="AJ88" s="583"/>
      <c r="AK88" s="594" t="s">
        <v>1265</v>
      </c>
      <c r="AL88" s="1851" t="str">
        <f>V88</f>
        <v>週</v>
      </c>
      <c r="AM88" s="1852"/>
      <c r="AN88" s="594"/>
      <c r="AO88" s="594"/>
      <c r="AP88" s="583"/>
      <c r="AQ88" s="583"/>
      <c r="AR88" s="583"/>
      <c r="AS88" s="591"/>
      <c r="AT88" s="591"/>
      <c r="AU88" s="1820" t="s">
        <v>1157</v>
      </c>
      <c r="AV88" s="1820"/>
      <c r="AW88" s="1820" t="s">
        <v>1156</v>
      </c>
      <c r="AX88" s="1820"/>
      <c r="AY88" s="1820"/>
      <c r="AZ88" s="1820"/>
      <c r="BA88" s="591"/>
      <c r="BB88" s="591"/>
      <c r="BC88" s="591"/>
      <c r="BD88" s="591"/>
      <c r="BE88" s="591"/>
      <c r="BF88" s="591"/>
      <c r="BG88" s="591"/>
      <c r="BH88" s="590"/>
      <c r="BI88" s="589"/>
      <c r="BJ88" s="588"/>
      <c r="BK88" s="588"/>
      <c r="BL88" s="588"/>
      <c r="BM88" s="588"/>
      <c r="BN88" s="588"/>
    </row>
    <row r="89" spans="2:66" ht="20.25" customHeight="1">
      <c r="B89" s="556"/>
      <c r="C89" s="556"/>
      <c r="D89" s="556"/>
      <c r="E89" s="556"/>
      <c r="F89" s="556"/>
      <c r="G89" s="593"/>
      <c r="H89" s="593"/>
      <c r="I89" s="593"/>
      <c r="J89" s="593"/>
      <c r="K89" s="593"/>
      <c r="L89" s="593"/>
      <c r="M89" s="592"/>
      <c r="N89" s="592"/>
      <c r="O89" s="583" t="s">
        <v>1264</v>
      </c>
      <c r="P89" s="583"/>
      <c r="Q89" s="583"/>
      <c r="R89" s="583"/>
      <c r="S89" s="583"/>
      <c r="T89" s="583" t="s">
        <v>1263</v>
      </c>
      <c r="U89" s="583"/>
      <c r="V89" s="583"/>
      <c r="W89" s="583"/>
      <c r="X89" s="587"/>
      <c r="Y89" s="583"/>
      <c r="Z89" s="583"/>
      <c r="AA89" s="583"/>
      <c r="AB89" s="583"/>
      <c r="AC89" s="591"/>
      <c r="AD89" s="591"/>
      <c r="AE89" s="583" t="s">
        <v>1264</v>
      </c>
      <c r="AF89" s="583"/>
      <c r="AG89" s="583"/>
      <c r="AH89" s="583"/>
      <c r="AI89" s="583"/>
      <c r="AJ89" s="583" t="s">
        <v>1263</v>
      </c>
      <c r="AK89" s="583"/>
      <c r="AL89" s="583"/>
      <c r="AM89" s="583"/>
      <c r="AN89" s="587"/>
      <c r="AO89" s="583"/>
      <c r="AP89" s="583"/>
      <c r="AQ89" s="583"/>
      <c r="AR89" s="583"/>
      <c r="AS89" s="591"/>
      <c r="AT89" s="591"/>
      <c r="AU89" s="1820" t="s">
        <v>1155</v>
      </c>
      <c r="AV89" s="1820"/>
      <c r="AW89" s="1820" t="s">
        <v>1154</v>
      </c>
      <c r="AX89" s="1820"/>
      <c r="AY89" s="1820"/>
      <c r="AZ89" s="1820"/>
      <c r="BA89" s="591"/>
      <c r="BB89" s="591"/>
      <c r="BC89" s="591"/>
      <c r="BD89" s="591"/>
      <c r="BE89" s="591"/>
      <c r="BF89" s="591"/>
      <c r="BG89" s="591"/>
      <c r="BH89" s="590"/>
      <c r="BI89" s="589"/>
      <c r="BJ89" s="588"/>
      <c r="BK89" s="588"/>
      <c r="BL89" s="588"/>
      <c r="BM89" s="588"/>
      <c r="BN89" s="588"/>
    </row>
    <row r="90" spans="2:66" ht="20.25" customHeight="1">
      <c r="B90" s="556"/>
      <c r="C90" s="556"/>
      <c r="D90" s="556"/>
      <c r="E90" s="556"/>
      <c r="F90" s="556"/>
      <c r="G90" s="593"/>
      <c r="H90" s="593"/>
      <c r="I90" s="593"/>
      <c r="J90" s="593"/>
      <c r="K90" s="593"/>
      <c r="L90" s="593"/>
      <c r="M90" s="592"/>
      <c r="N90" s="592"/>
      <c r="O90" s="583" t="str">
        <f>IF($V$88="週","対象時間数（週平均）","対象時間数（当月合計）")</f>
        <v>対象時間数（週平均）</v>
      </c>
      <c r="P90" s="583"/>
      <c r="Q90" s="583"/>
      <c r="R90" s="583"/>
      <c r="S90" s="583"/>
      <c r="T90" s="583" t="str">
        <f>IF($V$88="週","週に勤務すべき時間数","当月に勤務すべき時間数")</f>
        <v>週に勤務すべき時間数</v>
      </c>
      <c r="U90" s="583"/>
      <c r="V90" s="583"/>
      <c r="W90" s="583"/>
      <c r="X90" s="587"/>
      <c r="Y90" s="583" t="s">
        <v>1262</v>
      </c>
      <c r="Z90" s="583"/>
      <c r="AA90" s="583"/>
      <c r="AB90" s="583"/>
      <c r="AC90" s="591"/>
      <c r="AD90" s="591"/>
      <c r="AE90" s="583" t="str">
        <f>IF(AL88="週","対象時間数（週平均）","対象時間数（当月合計）")</f>
        <v>対象時間数（週平均）</v>
      </c>
      <c r="AF90" s="583"/>
      <c r="AG90" s="583"/>
      <c r="AH90" s="583"/>
      <c r="AI90" s="583"/>
      <c r="AJ90" s="583" t="str">
        <f>IF($AL$88="週","週に勤務すべき時間数","当月に勤務すべき時間数")</f>
        <v>週に勤務すべき時間数</v>
      </c>
      <c r="AK90" s="583"/>
      <c r="AL90" s="583"/>
      <c r="AM90" s="583"/>
      <c r="AN90" s="587"/>
      <c r="AO90" s="583" t="s">
        <v>1262</v>
      </c>
      <c r="AP90" s="583"/>
      <c r="AQ90" s="583"/>
      <c r="AR90" s="583"/>
      <c r="AS90" s="591"/>
      <c r="AT90" s="591"/>
      <c r="AU90" s="1820" t="s">
        <v>1153</v>
      </c>
      <c r="AV90" s="1820"/>
      <c r="AW90" s="1820" t="s">
        <v>1261</v>
      </c>
      <c r="AX90" s="1820"/>
      <c r="AY90" s="1820"/>
      <c r="AZ90" s="1820"/>
      <c r="BA90" s="591"/>
      <c r="BB90" s="591"/>
      <c r="BC90" s="591"/>
      <c r="BD90" s="591"/>
      <c r="BE90" s="591"/>
      <c r="BF90" s="591"/>
      <c r="BG90" s="591"/>
      <c r="BH90" s="590"/>
      <c r="BI90" s="589"/>
      <c r="BJ90" s="588"/>
      <c r="BK90" s="588"/>
      <c r="BL90" s="588"/>
      <c r="BM90" s="588"/>
      <c r="BN90" s="588"/>
    </row>
    <row r="91" spans="2:66" ht="20.25" customHeight="1">
      <c r="M91" s="583"/>
      <c r="N91" s="583"/>
      <c r="O91" s="1846">
        <f>IF($V$88="週",X86,V86)</f>
        <v>32</v>
      </c>
      <c r="P91" s="1846"/>
      <c r="Q91" s="1846"/>
      <c r="R91" s="1846"/>
      <c r="S91" s="586" t="s">
        <v>1260</v>
      </c>
      <c r="T91" s="1820">
        <f>IF($V$88="週",$BE$6,$BI$6)</f>
        <v>40</v>
      </c>
      <c r="U91" s="1820"/>
      <c r="V91" s="1820"/>
      <c r="W91" s="1820"/>
      <c r="X91" s="586" t="s">
        <v>1251</v>
      </c>
      <c r="Y91" s="1840">
        <f>ROUNDDOWN(O91/T91,1)</f>
        <v>0.8</v>
      </c>
      <c r="Z91" s="1840"/>
      <c r="AA91" s="1840"/>
      <c r="AB91" s="1840"/>
      <c r="AC91" s="583"/>
      <c r="AD91" s="583"/>
      <c r="AE91" s="1846">
        <f>IF($AL$88="週",AN86,AL86)</f>
        <v>128</v>
      </c>
      <c r="AF91" s="1846"/>
      <c r="AG91" s="1846"/>
      <c r="AH91" s="1846"/>
      <c r="AI91" s="586" t="s">
        <v>1260</v>
      </c>
      <c r="AJ91" s="1820">
        <f>IF($AL$88="週",$BE$6,$BI$6)</f>
        <v>40</v>
      </c>
      <c r="AK91" s="1820"/>
      <c r="AL91" s="1820"/>
      <c r="AM91" s="1820"/>
      <c r="AN91" s="586" t="s">
        <v>1251</v>
      </c>
      <c r="AO91" s="1840">
        <f>ROUNDDOWN(AE91/AJ91,1)</f>
        <v>3.2</v>
      </c>
      <c r="AP91" s="1840"/>
      <c r="AQ91" s="1840"/>
      <c r="AR91" s="1840"/>
      <c r="AS91" s="583"/>
      <c r="AT91" s="583"/>
      <c r="AU91" s="583"/>
      <c r="AV91" s="583"/>
      <c r="AW91" s="583"/>
      <c r="AX91" s="583"/>
      <c r="AY91" s="583"/>
      <c r="AZ91" s="583"/>
      <c r="BA91" s="583"/>
      <c r="BB91" s="583"/>
      <c r="BC91" s="583"/>
      <c r="BD91" s="583"/>
      <c r="BE91" s="583"/>
      <c r="BF91" s="583"/>
      <c r="BG91" s="583"/>
      <c r="BH91" s="583"/>
    </row>
    <row r="92" spans="2:66" ht="20.25" customHeight="1">
      <c r="M92" s="583"/>
      <c r="N92" s="583"/>
      <c r="O92" s="583"/>
      <c r="P92" s="583"/>
      <c r="Q92" s="583"/>
      <c r="R92" s="583"/>
      <c r="S92" s="583"/>
      <c r="T92" s="583"/>
      <c r="U92" s="583"/>
      <c r="V92" s="583"/>
      <c r="W92" s="583"/>
      <c r="X92" s="587"/>
      <c r="Y92" s="583" t="s">
        <v>1259</v>
      </c>
      <c r="Z92" s="583"/>
      <c r="AA92" s="583"/>
      <c r="AB92" s="583"/>
      <c r="AC92" s="583"/>
      <c r="AD92" s="583"/>
      <c r="AE92" s="583"/>
      <c r="AF92" s="583"/>
      <c r="AG92" s="583"/>
      <c r="AH92" s="583"/>
      <c r="AI92" s="583"/>
      <c r="AJ92" s="583"/>
      <c r="AK92" s="583"/>
      <c r="AL92" s="583"/>
      <c r="AM92" s="583"/>
      <c r="AN92" s="587"/>
      <c r="AO92" s="583" t="s">
        <v>1259</v>
      </c>
      <c r="AP92" s="583"/>
      <c r="AQ92" s="583"/>
      <c r="AR92" s="583"/>
      <c r="AS92" s="583"/>
      <c r="AT92" s="583"/>
      <c r="AU92" s="583"/>
      <c r="AV92" s="583"/>
      <c r="AW92" s="583"/>
      <c r="AX92" s="583"/>
      <c r="AY92" s="583"/>
      <c r="AZ92" s="583"/>
      <c r="BA92" s="583"/>
      <c r="BB92" s="583"/>
      <c r="BC92" s="583"/>
      <c r="BD92" s="583"/>
      <c r="BE92" s="583"/>
      <c r="BF92" s="583"/>
      <c r="BG92" s="583"/>
      <c r="BH92" s="583"/>
    </row>
    <row r="93" spans="2:66" ht="20.25" customHeight="1">
      <c r="M93" s="583"/>
      <c r="N93" s="583"/>
      <c r="O93" s="583" t="s">
        <v>1258</v>
      </c>
      <c r="P93" s="583"/>
      <c r="Q93" s="583"/>
      <c r="R93" s="583"/>
      <c r="S93" s="583"/>
      <c r="T93" s="583"/>
      <c r="U93" s="583"/>
      <c r="V93" s="583"/>
      <c r="W93" s="583"/>
      <c r="X93" s="587"/>
      <c r="Y93" s="583"/>
      <c r="Z93" s="583"/>
      <c r="AA93" s="583"/>
      <c r="AB93" s="583"/>
      <c r="AC93" s="583"/>
      <c r="AD93" s="583"/>
      <c r="AE93" s="583" t="s">
        <v>1257</v>
      </c>
      <c r="AF93" s="583"/>
      <c r="AG93" s="583"/>
      <c r="AH93" s="583"/>
      <c r="AI93" s="583"/>
      <c r="AJ93" s="583"/>
      <c r="AK93" s="583"/>
      <c r="AL93" s="583"/>
      <c r="AM93" s="583"/>
      <c r="AN93" s="587"/>
      <c r="AO93" s="583"/>
      <c r="AP93" s="583"/>
      <c r="AQ93" s="583"/>
      <c r="AR93" s="583"/>
      <c r="AS93" s="583"/>
      <c r="AT93" s="583"/>
      <c r="AU93" s="583"/>
      <c r="AV93" s="583"/>
      <c r="AW93" s="583"/>
      <c r="AX93" s="583"/>
      <c r="AY93" s="583"/>
      <c r="AZ93" s="583"/>
      <c r="BA93" s="583"/>
      <c r="BB93" s="583"/>
      <c r="BC93" s="583"/>
      <c r="BD93" s="583"/>
      <c r="BE93" s="583"/>
      <c r="BF93" s="583"/>
      <c r="BG93" s="583"/>
      <c r="BH93" s="583"/>
    </row>
    <row r="94" spans="2:66" ht="20.25" customHeight="1">
      <c r="M94" s="583"/>
      <c r="N94" s="583"/>
      <c r="O94" s="583" t="s">
        <v>1256</v>
      </c>
      <c r="P94" s="583"/>
      <c r="Q94" s="583"/>
      <c r="R94" s="583"/>
      <c r="S94" s="583"/>
      <c r="T94" s="583"/>
      <c r="U94" s="583"/>
      <c r="V94" s="583"/>
      <c r="W94" s="583"/>
      <c r="X94" s="587"/>
      <c r="Y94" s="1816"/>
      <c r="Z94" s="1816"/>
      <c r="AA94" s="1816"/>
      <c r="AB94" s="1816"/>
      <c r="AC94" s="583"/>
      <c r="AD94" s="583"/>
      <c r="AE94" s="583" t="s">
        <v>1256</v>
      </c>
      <c r="AF94" s="583"/>
      <c r="AG94" s="583"/>
      <c r="AH94" s="583"/>
      <c r="AI94" s="583"/>
      <c r="AJ94" s="583"/>
      <c r="AK94" s="583"/>
      <c r="AL94" s="583"/>
      <c r="AM94" s="583"/>
      <c r="AN94" s="587"/>
      <c r="AO94" s="1816"/>
      <c r="AP94" s="1816"/>
      <c r="AQ94" s="1816"/>
      <c r="AR94" s="1816"/>
      <c r="AS94" s="583"/>
      <c r="AT94" s="583"/>
      <c r="AU94" s="583"/>
      <c r="AV94" s="583"/>
      <c r="AW94" s="583"/>
      <c r="AX94" s="583"/>
      <c r="AY94" s="583"/>
      <c r="AZ94" s="583"/>
      <c r="BA94" s="583"/>
      <c r="BB94" s="583"/>
      <c r="BC94" s="583"/>
      <c r="BD94" s="583"/>
      <c r="BE94" s="583"/>
      <c r="BF94" s="583"/>
      <c r="BG94" s="583"/>
      <c r="BH94" s="583"/>
    </row>
    <row r="95" spans="2:66" ht="20.25" customHeight="1">
      <c r="M95" s="583"/>
      <c r="N95" s="583"/>
      <c r="O95" s="583" t="s">
        <v>1255</v>
      </c>
      <c r="P95" s="583"/>
      <c r="Q95" s="583"/>
      <c r="R95" s="583"/>
      <c r="S95" s="583"/>
      <c r="T95" s="583" t="s">
        <v>1254</v>
      </c>
      <c r="U95" s="583"/>
      <c r="V95" s="583"/>
      <c r="W95" s="583"/>
      <c r="X95" s="583"/>
      <c r="Y95" s="1814" t="s">
        <v>1253</v>
      </c>
      <c r="Z95" s="1814"/>
      <c r="AA95" s="1814"/>
      <c r="AB95" s="1814"/>
      <c r="AC95" s="583"/>
      <c r="AD95" s="583"/>
      <c r="AE95" s="583" t="s">
        <v>1255</v>
      </c>
      <c r="AF95" s="583"/>
      <c r="AG95" s="583"/>
      <c r="AH95" s="583"/>
      <c r="AI95" s="583"/>
      <c r="AJ95" s="583" t="s">
        <v>1254</v>
      </c>
      <c r="AK95" s="583"/>
      <c r="AL95" s="583"/>
      <c r="AM95" s="583"/>
      <c r="AN95" s="583"/>
      <c r="AO95" s="1814" t="s">
        <v>1253</v>
      </c>
      <c r="AP95" s="1814"/>
      <c r="AQ95" s="1814"/>
      <c r="AR95" s="1814"/>
      <c r="AS95" s="583"/>
      <c r="AT95" s="583"/>
      <c r="AU95" s="583"/>
      <c r="AV95" s="583"/>
      <c r="AW95" s="583"/>
      <c r="AX95" s="583"/>
      <c r="AY95" s="583"/>
      <c r="AZ95" s="583"/>
      <c r="BA95" s="583"/>
      <c r="BB95" s="583"/>
      <c r="BC95" s="583"/>
      <c r="BD95" s="583"/>
      <c r="BE95" s="583"/>
      <c r="BF95" s="583"/>
      <c r="BG95" s="583"/>
      <c r="BH95" s="583"/>
    </row>
    <row r="96" spans="2:66" ht="20.25" customHeight="1">
      <c r="M96" s="583"/>
      <c r="N96" s="583"/>
      <c r="O96" s="1820">
        <f>AA86</f>
        <v>6</v>
      </c>
      <c r="P96" s="1820"/>
      <c r="Q96" s="1820"/>
      <c r="R96" s="1820"/>
      <c r="S96" s="586" t="s">
        <v>1252</v>
      </c>
      <c r="T96" s="1840">
        <f>Y91</f>
        <v>0.8</v>
      </c>
      <c r="U96" s="1840"/>
      <c r="V96" s="1840"/>
      <c r="W96" s="1840"/>
      <c r="X96" s="586" t="s">
        <v>1251</v>
      </c>
      <c r="Y96" s="1836">
        <f>ROUNDDOWN(O96+T96,1)</f>
        <v>6.8</v>
      </c>
      <c r="Z96" s="1836"/>
      <c r="AA96" s="1836"/>
      <c r="AB96" s="1836"/>
      <c r="AC96" s="585"/>
      <c r="AD96" s="585"/>
      <c r="AE96" s="1841">
        <f>AQ86</f>
        <v>12</v>
      </c>
      <c r="AF96" s="1841"/>
      <c r="AG96" s="1841"/>
      <c r="AH96" s="1841"/>
      <c r="AI96" s="584" t="s">
        <v>1252</v>
      </c>
      <c r="AJ96" s="1842">
        <f>AO91</f>
        <v>3.2</v>
      </c>
      <c r="AK96" s="1842"/>
      <c r="AL96" s="1842"/>
      <c r="AM96" s="1842"/>
      <c r="AN96" s="584" t="s">
        <v>1251</v>
      </c>
      <c r="AO96" s="1836">
        <f>ROUNDDOWN(AE96+AJ96,1)</f>
        <v>15.2</v>
      </c>
      <c r="AP96" s="1836"/>
      <c r="AQ96" s="1836"/>
      <c r="AR96" s="1836"/>
      <c r="AS96" s="583"/>
      <c r="AT96" s="583"/>
      <c r="AU96" s="583"/>
      <c r="AV96" s="583"/>
      <c r="AW96" s="583"/>
      <c r="AX96" s="583"/>
      <c r="AY96" s="583"/>
      <c r="AZ96" s="583"/>
      <c r="BA96" s="583"/>
      <c r="BB96" s="583"/>
      <c r="BC96" s="583"/>
      <c r="BD96" s="583"/>
      <c r="BE96" s="583"/>
      <c r="BF96" s="583"/>
      <c r="BG96" s="583"/>
      <c r="BH96" s="583"/>
    </row>
    <row r="97" ht="20.25" customHeight="1"/>
    <row r="98" ht="20.25" customHeight="1"/>
    <row r="99" ht="20.25" customHeight="1"/>
    <row r="100" ht="20.25" customHeight="1"/>
    <row r="101" ht="20.25" customHeight="1"/>
    <row r="102" ht="20.25" customHeight="1"/>
    <row r="103" ht="20.25" customHeight="1"/>
    <row r="104" ht="20.25" customHeight="1"/>
    <row r="105" ht="20.25" customHeight="1"/>
    <row r="106" ht="20.25" customHeight="1"/>
    <row r="107" ht="20.25" customHeight="1"/>
    <row r="108" ht="20.25" customHeight="1"/>
    <row r="109" ht="20.25" customHeight="1"/>
    <row r="110" ht="20.25" customHeight="1"/>
    <row r="111" ht="20.25" customHeight="1"/>
    <row r="112" ht="20.25" customHeight="1"/>
    <row r="113" ht="20.25" customHeight="1"/>
    <row r="114" ht="20.25" customHeight="1"/>
    <row r="115" ht="20.25" customHeight="1"/>
    <row r="116" ht="20.25" customHeight="1"/>
    <row r="143" spans="7:63">
      <c r="G143" s="580"/>
      <c r="H143" s="580"/>
      <c r="I143" s="580"/>
      <c r="J143" s="580"/>
      <c r="K143" s="580"/>
      <c r="L143" s="580"/>
      <c r="M143" s="580"/>
      <c r="N143" s="580"/>
      <c r="O143" s="582"/>
      <c r="P143" s="582"/>
      <c r="Q143" s="582"/>
      <c r="R143" s="582"/>
      <c r="S143" s="582"/>
      <c r="T143" s="582"/>
      <c r="U143" s="582"/>
      <c r="V143" s="582"/>
      <c r="W143" s="582"/>
      <c r="X143" s="582"/>
      <c r="Y143" s="582"/>
      <c r="Z143" s="582"/>
      <c r="AA143" s="582"/>
      <c r="AB143" s="582"/>
      <c r="AC143" s="582"/>
      <c r="AD143" s="582"/>
      <c r="AE143" s="582"/>
      <c r="AF143" s="582"/>
      <c r="AG143" s="582"/>
      <c r="AH143" s="582"/>
      <c r="AI143" s="582"/>
      <c r="AJ143" s="582"/>
      <c r="AK143" s="582"/>
      <c r="AL143" s="582"/>
      <c r="AM143" s="582"/>
      <c r="AN143" s="582"/>
      <c r="AO143" s="582"/>
      <c r="AP143" s="582"/>
      <c r="AQ143" s="582"/>
      <c r="AR143" s="582"/>
      <c r="AS143" s="582"/>
      <c r="AT143" s="582"/>
      <c r="AU143" s="582"/>
      <c r="AV143" s="582"/>
      <c r="AW143" s="582"/>
      <c r="AX143" s="582"/>
      <c r="AY143" s="582"/>
      <c r="AZ143" s="582"/>
      <c r="BA143" s="582"/>
      <c r="BB143" s="582"/>
      <c r="BC143" s="582"/>
      <c r="BD143" s="582"/>
      <c r="BE143" s="582"/>
      <c r="BF143" s="582"/>
      <c r="BG143" s="582"/>
      <c r="BH143" s="582"/>
      <c r="BI143" s="582"/>
      <c r="BJ143" s="582"/>
      <c r="BK143" s="582"/>
    </row>
    <row r="144" spans="7:63">
      <c r="G144" s="580"/>
      <c r="H144" s="580"/>
      <c r="I144" s="580"/>
      <c r="J144" s="580"/>
      <c r="K144" s="580"/>
      <c r="L144" s="580"/>
      <c r="M144" s="580"/>
      <c r="N144" s="580"/>
      <c r="O144" s="582"/>
      <c r="P144" s="582"/>
      <c r="Q144" s="582"/>
      <c r="R144" s="582"/>
      <c r="S144" s="582"/>
      <c r="T144" s="582"/>
      <c r="U144" s="582"/>
      <c r="V144" s="582"/>
      <c r="W144" s="582"/>
      <c r="X144" s="582"/>
      <c r="Y144" s="582"/>
      <c r="Z144" s="582"/>
      <c r="AA144" s="582"/>
      <c r="AB144" s="582"/>
      <c r="AC144" s="582"/>
      <c r="AD144" s="582"/>
      <c r="AE144" s="582"/>
      <c r="AF144" s="582"/>
      <c r="AG144" s="582"/>
      <c r="AH144" s="582"/>
      <c r="AI144" s="582"/>
      <c r="AJ144" s="582"/>
      <c r="AK144" s="582"/>
      <c r="AL144" s="582"/>
      <c r="AM144" s="582"/>
      <c r="AN144" s="582"/>
      <c r="AO144" s="582"/>
      <c r="AP144" s="582"/>
      <c r="AQ144" s="582"/>
      <c r="AR144" s="582"/>
      <c r="AS144" s="582"/>
      <c r="AT144" s="582"/>
      <c r="AU144" s="582"/>
      <c r="AV144" s="582"/>
      <c r="AW144" s="582"/>
      <c r="AX144" s="582"/>
      <c r="AY144" s="582"/>
      <c r="AZ144" s="582"/>
      <c r="BA144" s="582"/>
      <c r="BB144" s="582"/>
      <c r="BC144" s="582"/>
      <c r="BD144" s="582"/>
      <c r="BE144" s="582"/>
      <c r="BF144" s="582"/>
      <c r="BG144" s="582"/>
      <c r="BH144" s="582"/>
      <c r="BI144" s="582"/>
      <c r="BJ144" s="582"/>
      <c r="BK144" s="582"/>
    </row>
    <row r="145" spans="7:16">
      <c r="G145" s="581"/>
      <c r="H145" s="581"/>
      <c r="I145" s="581"/>
      <c r="J145" s="581"/>
      <c r="K145" s="581"/>
      <c r="L145" s="581"/>
      <c r="M145" s="581"/>
      <c r="N145" s="581"/>
      <c r="O145" s="580"/>
      <c r="P145" s="580"/>
    </row>
    <row r="146" spans="7:16">
      <c r="G146" s="581"/>
      <c r="H146" s="581"/>
      <c r="I146" s="581"/>
      <c r="J146" s="581"/>
      <c r="K146" s="581"/>
      <c r="L146" s="581"/>
      <c r="M146" s="581"/>
      <c r="N146" s="581"/>
      <c r="O146" s="580"/>
      <c r="P146" s="580"/>
    </row>
    <row r="147" spans="7:16">
      <c r="G147" s="580"/>
      <c r="H147" s="580"/>
      <c r="I147" s="580"/>
      <c r="J147" s="580"/>
      <c r="K147" s="580"/>
      <c r="L147" s="580"/>
      <c r="M147" s="580"/>
      <c r="N147" s="580"/>
    </row>
    <row r="148" spans="7:16">
      <c r="G148" s="580"/>
      <c r="H148" s="580"/>
      <c r="I148" s="580"/>
      <c r="J148" s="580"/>
      <c r="K148" s="580"/>
      <c r="L148" s="580"/>
      <c r="M148" s="580"/>
      <c r="N148" s="580"/>
    </row>
    <row r="149" spans="7:16">
      <c r="G149" s="580"/>
      <c r="H149" s="580"/>
      <c r="I149" s="580"/>
      <c r="J149" s="580"/>
      <c r="K149" s="580"/>
      <c r="L149" s="580"/>
      <c r="M149" s="580"/>
      <c r="N149" s="580"/>
    </row>
    <row r="150" spans="7:16">
      <c r="G150" s="580"/>
      <c r="H150" s="580"/>
      <c r="I150" s="580"/>
      <c r="J150" s="580"/>
      <c r="K150" s="580"/>
      <c r="L150" s="580"/>
      <c r="M150" s="580"/>
      <c r="N150" s="580"/>
    </row>
  </sheetData>
  <sheetProtection insertRows="0" deleteRows="0"/>
  <mergeCells count="496">
    <mergeCell ref="G49:H50"/>
    <mergeCell ref="G51:H52"/>
    <mergeCell ref="G53:H54"/>
    <mergeCell ref="BH43:BI43"/>
    <mergeCell ref="BH44:BI44"/>
    <mergeCell ref="BH45:BI45"/>
    <mergeCell ref="BH46:BI46"/>
    <mergeCell ref="G33:H34"/>
    <mergeCell ref="G35:H36"/>
    <mergeCell ref="G37:H38"/>
    <mergeCell ref="G39:H40"/>
    <mergeCell ref="G41:H42"/>
    <mergeCell ref="G43:H44"/>
    <mergeCell ref="O35:R36"/>
    <mergeCell ref="O37:R38"/>
    <mergeCell ref="BF38:BG38"/>
    <mergeCell ref="BH38:BI38"/>
    <mergeCell ref="BF53:BG53"/>
    <mergeCell ref="BH53:BI53"/>
    <mergeCell ref="BF54:BG54"/>
    <mergeCell ref="O53:R54"/>
    <mergeCell ref="S53:W54"/>
    <mergeCell ref="BH48:BI48"/>
    <mergeCell ref="O51:R52"/>
    <mergeCell ref="BJ25:BN26"/>
    <mergeCell ref="BF26:BG26"/>
    <mergeCell ref="BH26:BI26"/>
    <mergeCell ref="BJ27:BN28"/>
    <mergeCell ref="BF28:BG28"/>
    <mergeCell ref="BH28:BI28"/>
    <mergeCell ref="BJ33:BN34"/>
    <mergeCell ref="BJ29:BN30"/>
    <mergeCell ref="BJ31:BN32"/>
    <mergeCell ref="BF31:BG31"/>
    <mergeCell ref="BH31:BI31"/>
    <mergeCell ref="BJ21:BN22"/>
    <mergeCell ref="BF22:BG22"/>
    <mergeCell ref="BH22:BI22"/>
    <mergeCell ref="BJ17:BN18"/>
    <mergeCell ref="BJ19:BN20"/>
    <mergeCell ref="O23:R24"/>
    <mergeCell ref="BJ23:BN24"/>
    <mergeCell ref="BI4:BL4"/>
    <mergeCell ref="BI10:BJ10"/>
    <mergeCell ref="AA12:BE12"/>
    <mergeCell ref="BE6:BF6"/>
    <mergeCell ref="BI6:BJ6"/>
    <mergeCell ref="BI8:BJ8"/>
    <mergeCell ref="BF12:BG16"/>
    <mergeCell ref="BH12:BI16"/>
    <mergeCell ref="BJ12:BN16"/>
    <mergeCell ref="AA13:AG13"/>
    <mergeCell ref="AH13:AN13"/>
    <mergeCell ref="AO13:AU13"/>
    <mergeCell ref="AV13:BB13"/>
    <mergeCell ref="BC13:BE13"/>
    <mergeCell ref="BF18:BG18"/>
    <mergeCell ref="BH18:BI18"/>
    <mergeCell ref="O17:R18"/>
    <mergeCell ref="B12:B16"/>
    <mergeCell ref="C12:C16"/>
    <mergeCell ref="D12:F16"/>
    <mergeCell ref="G12:H16"/>
    <mergeCell ref="M12:N16"/>
    <mergeCell ref="O12:R16"/>
    <mergeCell ref="AX1:BM1"/>
    <mergeCell ref="AG2:AH2"/>
    <mergeCell ref="AJ2:AK2"/>
    <mergeCell ref="AN2:AO2"/>
    <mergeCell ref="AX2:BM2"/>
    <mergeCell ref="BI3:BL3"/>
    <mergeCell ref="O19:R20"/>
    <mergeCell ref="G17:H18"/>
    <mergeCell ref="G19:H20"/>
    <mergeCell ref="BF20:BG20"/>
    <mergeCell ref="BH20:BI20"/>
    <mergeCell ref="C19:C20"/>
    <mergeCell ref="D19:F20"/>
    <mergeCell ref="BF19:BG19"/>
    <mergeCell ref="BH19:BI19"/>
    <mergeCell ref="C17:C18"/>
    <mergeCell ref="D17:F18"/>
    <mergeCell ref="BF17:BG17"/>
    <mergeCell ref="BH17:BI17"/>
    <mergeCell ref="M17:N18"/>
    <mergeCell ref="M19:N20"/>
    <mergeCell ref="G21:H22"/>
    <mergeCell ref="G23:H24"/>
    <mergeCell ref="G25:H26"/>
    <mergeCell ref="BF24:BG24"/>
    <mergeCell ref="BH24:BI24"/>
    <mergeCell ref="G27:H28"/>
    <mergeCell ref="O21:R22"/>
    <mergeCell ref="O25:R26"/>
    <mergeCell ref="D23:F24"/>
    <mergeCell ref="BF23:BG23"/>
    <mergeCell ref="BH23:BI23"/>
    <mergeCell ref="M23:N24"/>
    <mergeCell ref="M25:N26"/>
    <mergeCell ref="S25:W26"/>
    <mergeCell ref="D21:F22"/>
    <mergeCell ref="BF21:BG21"/>
    <mergeCell ref="BH21:BI21"/>
    <mergeCell ref="M21:N22"/>
    <mergeCell ref="C25:C26"/>
    <mergeCell ref="D25:F26"/>
    <mergeCell ref="BF25:BG25"/>
    <mergeCell ref="BH25:BI25"/>
    <mergeCell ref="C23:C24"/>
    <mergeCell ref="D27:F28"/>
    <mergeCell ref="BF27:BG27"/>
    <mergeCell ref="BH27:BI27"/>
    <mergeCell ref="M27:N28"/>
    <mergeCell ref="O27:R28"/>
    <mergeCell ref="O33:R34"/>
    <mergeCell ref="BF34:BG34"/>
    <mergeCell ref="BH34:BI34"/>
    <mergeCell ref="BF30:BG30"/>
    <mergeCell ref="BH30:BI30"/>
    <mergeCell ref="O29:R30"/>
    <mergeCell ref="O31:R32"/>
    <mergeCell ref="C33:C34"/>
    <mergeCell ref="D33:F34"/>
    <mergeCell ref="BF33:BG33"/>
    <mergeCell ref="BH33:BI33"/>
    <mergeCell ref="M33:N34"/>
    <mergeCell ref="C29:C30"/>
    <mergeCell ref="D29:F30"/>
    <mergeCell ref="BF29:BG29"/>
    <mergeCell ref="BH29:BI29"/>
    <mergeCell ref="M29:N30"/>
    <mergeCell ref="M31:N32"/>
    <mergeCell ref="G29:H30"/>
    <mergeCell ref="BF32:BG32"/>
    <mergeCell ref="BH32:BI32"/>
    <mergeCell ref="G31:H32"/>
    <mergeCell ref="C31:C32"/>
    <mergeCell ref="BJ35:BN36"/>
    <mergeCell ref="BF36:BG36"/>
    <mergeCell ref="BH36:BI36"/>
    <mergeCell ref="BJ69:BN70"/>
    <mergeCell ref="BJ67:BN68"/>
    <mergeCell ref="BF68:BG68"/>
    <mergeCell ref="BH68:BI68"/>
    <mergeCell ref="BF55:BG55"/>
    <mergeCell ref="BH55:BI55"/>
    <mergeCell ref="BH54:BI54"/>
    <mergeCell ref="BJ51:BN52"/>
    <mergeCell ref="BJ49:BN50"/>
    <mergeCell ref="BH39:BI39"/>
    <mergeCell ref="BH41:BI41"/>
    <mergeCell ref="BJ55:BN56"/>
    <mergeCell ref="BF37:BG37"/>
    <mergeCell ref="BH37:BI37"/>
    <mergeCell ref="BF35:BG35"/>
    <mergeCell ref="BH35:BI35"/>
    <mergeCell ref="BJ37:BN38"/>
    <mergeCell ref="BJ53:BN54"/>
    <mergeCell ref="BH47:BI47"/>
    <mergeCell ref="BJ45:BN46"/>
    <mergeCell ref="BJ47:BN48"/>
    <mergeCell ref="BH71:BI71"/>
    <mergeCell ref="G69:H70"/>
    <mergeCell ref="AN81:AO81"/>
    <mergeCell ref="BF75:BG75"/>
    <mergeCell ref="BH75:BI75"/>
    <mergeCell ref="S69:W70"/>
    <mergeCell ref="BJ71:BN72"/>
    <mergeCell ref="BF72:BG72"/>
    <mergeCell ref="BH67:BI67"/>
    <mergeCell ref="G67:H68"/>
    <mergeCell ref="M67:N68"/>
    <mergeCell ref="O67:R68"/>
    <mergeCell ref="S67:W68"/>
    <mergeCell ref="BJ73:BN74"/>
    <mergeCell ref="BF74:BG74"/>
    <mergeCell ref="BH74:BI74"/>
    <mergeCell ref="BJ75:BN76"/>
    <mergeCell ref="BF76:BG76"/>
    <mergeCell ref="BH76:BI76"/>
    <mergeCell ref="C75:C76"/>
    <mergeCell ref="D75:F76"/>
    <mergeCell ref="O80:P81"/>
    <mergeCell ref="Q80:T80"/>
    <mergeCell ref="V80:Y80"/>
    <mergeCell ref="AE80:AF81"/>
    <mergeCell ref="AG80:AJ80"/>
    <mergeCell ref="AL80:AO80"/>
    <mergeCell ref="Q81:R81"/>
    <mergeCell ref="S81:T81"/>
    <mergeCell ref="V81:W81"/>
    <mergeCell ref="X81:Y81"/>
    <mergeCell ref="AG81:AH81"/>
    <mergeCell ref="AI81:AJ81"/>
    <mergeCell ref="AL81:AM81"/>
    <mergeCell ref="G75:H76"/>
    <mergeCell ref="M75:N76"/>
    <mergeCell ref="O75:R76"/>
    <mergeCell ref="S75:W76"/>
    <mergeCell ref="O82:P82"/>
    <mergeCell ref="Q82:R82"/>
    <mergeCell ref="S82:T82"/>
    <mergeCell ref="V82:W82"/>
    <mergeCell ref="X82:Y82"/>
    <mergeCell ref="AA82:AB82"/>
    <mergeCell ref="AE82:AF82"/>
    <mergeCell ref="AG82:AH82"/>
    <mergeCell ref="BE82:BH82"/>
    <mergeCell ref="AI82:AJ82"/>
    <mergeCell ref="AL82:AM82"/>
    <mergeCell ref="AN82:AO82"/>
    <mergeCell ref="AQ82:AR82"/>
    <mergeCell ref="AU82:AX82"/>
    <mergeCell ref="AZ82:BC82"/>
    <mergeCell ref="O83:P83"/>
    <mergeCell ref="Q83:R83"/>
    <mergeCell ref="S83:T83"/>
    <mergeCell ref="V83:W83"/>
    <mergeCell ref="X83:Y83"/>
    <mergeCell ref="AA83:AB83"/>
    <mergeCell ref="AE83:AF83"/>
    <mergeCell ref="AG83:AH83"/>
    <mergeCell ref="AI83:AJ83"/>
    <mergeCell ref="AJ91:AM91"/>
    <mergeCell ref="AO91:AR91"/>
    <mergeCell ref="AQ86:AR86"/>
    <mergeCell ref="AA85:AB85"/>
    <mergeCell ref="V88:W88"/>
    <mergeCell ref="AL88:AM88"/>
    <mergeCell ref="O84:P84"/>
    <mergeCell ref="Q84:R84"/>
    <mergeCell ref="S84:T84"/>
    <mergeCell ref="V84:W84"/>
    <mergeCell ref="X84:Y84"/>
    <mergeCell ref="AA84:AB84"/>
    <mergeCell ref="AE84:AF84"/>
    <mergeCell ref="O86:P86"/>
    <mergeCell ref="AI85:AJ85"/>
    <mergeCell ref="AL85:AM85"/>
    <mergeCell ref="AG84:AH84"/>
    <mergeCell ref="AI84:AJ84"/>
    <mergeCell ref="O85:P85"/>
    <mergeCell ref="Q85:R85"/>
    <mergeCell ref="S85:T85"/>
    <mergeCell ref="V85:W85"/>
    <mergeCell ref="X85:Y85"/>
    <mergeCell ref="O91:R91"/>
    <mergeCell ref="T91:W91"/>
    <mergeCell ref="Y91:AB91"/>
    <mergeCell ref="AE91:AH91"/>
    <mergeCell ref="S86:T86"/>
    <mergeCell ref="V86:W86"/>
    <mergeCell ref="X86:Y86"/>
    <mergeCell ref="AA86:AB86"/>
    <mergeCell ref="Q86:R86"/>
    <mergeCell ref="AE86:AF86"/>
    <mergeCell ref="AG86:AH86"/>
    <mergeCell ref="Y95:AB95"/>
    <mergeCell ref="AO95:AR95"/>
    <mergeCell ref="O96:R96"/>
    <mergeCell ref="T96:W96"/>
    <mergeCell ref="Y96:AB96"/>
    <mergeCell ref="AE96:AH96"/>
    <mergeCell ref="AJ96:AM96"/>
    <mergeCell ref="AO96:AR96"/>
    <mergeCell ref="Y94:AB94"/>
    <mergeCell ref="AO94:AR94"/>
    <mergeCell ref="AE85:AF85"/>
    <mergeCell ref="AG85:AH85"/>
    <mergeCell ref="AU89:AV89"/>
    <mergeCell ref="AU90:AV90"/>
    <mergeCell ref="AL83:AM83"/>
    <mergeCell ref="AN83:AO83"/>
    <mergeCell ref="AQ83:AR83"/>
    <mergeCell ref="AL84:AM84"/>
    <mergeCell ref="AN84:AO84"/>
    <mergeCell ref="AQ84:AR84"/>
    <mergeCell ref="AN86:AO86"/>
    <mergeCell ref="AN85:AO85"/>
    <mergeCell ref="AQ85:AR85"/>
    <mergeCell ref="AI86:AJ86"/>
    <mergeCell ref="AL86:AM86"/>
    <mergeCell ref="AW89:AZ89"/>
    <mergeCell ref="AW90:AZ90"/>
    <mergeCell ref="AU86:AV86"/>
    <mergeCell ref="AW86:AZ86"/>
    <mergeCell ref="AU87:AV87"/>
    <mergeCell ref="AW87:AZ87"/>
    <mergeCell ref="AU88:AV88"/>
    <mergeCell ref="AW88:AZ88"/>
    <mergeCell ref="BE81:BH81"/>
    <mergeCell ref="C73:C74"/>
    <mergeCell ref="D73:F74"/>
    <mergeCell ref="BF73:BG73"/>
    <mergeCell ref="BH73:BI73"/>
    <mergeCell ref="G73:H74"/>
    <mergeCell ref="M73:N74"/>
    <mergeCell ref="O73:R74"/>
    <mergeCell ref="M69:N70"/>
    <mergeCell ref="O69:R70"/>
    <mergeCell ref="C71:C72"/>
    <mergeCell ref="D71:F72"/>
    <mergeCell ref="G71:H72"/>
    <mergeCell ref="M71:N72"/>
    <mergeCell ref="O71:R72"/>
    <mergeCell ref="BF70:BG70"/>
    <mergeCell ref="BH70:BI70"/>
    <mergeCell ref="S71:W72"/>
    <mergeCell ref="BH72:BI72"/>
    <mergeCell ref="C69:C70"/>
    <mergeCell ref="D69:F70"/>
    <mergeCell ref="BF69:BG69"/>
    <mergeCell ref="BH69:BI69"/>
    <mergeCell ref="S73:W74"/>
    <mergeCell ref="BF71:BG71"/>
    <mergeCell ref="C67:C68"/>
    <mergeCell ref="D67:F68"/>
    <mergeCell ref="BF67:BG67"/>
    <mergeCell ref="C63:C64"/>
    <mergeCell ref="D63:F64"/>
    <mergeCell ref="BF63:BG63"/>
    <mergeCell ref="BH63:BI63"/>
    <mergeCell ref="BJ65:BN66"/>
    <mergeCell ref="BF66:BG66"/>
    <mergeCell ref="BH66:BI66"/>
    <mergeCell ref="C65:C66"/>
    <mergeCell ref="D65:F66"/>
    <mergeCell ref="G65:H66"/>
    <mergeCell ref="S63:W64"/>
    <mergeCell ref="BF65:BG65"/>
    <mergeCell ref="BH65:BI65"/>
    <mergeCell ref="G63:H64"/>
    <mergeCell ref="M63:N64"/>
    <mergeCell ref="O63:R64"/>
    <mergeCell ref="M65:N66"/>
    <mergeCell ref="O65:R66"/>
    <mergeCell ref="S65:W66"/>
    <mergeCell ref="BJ63:BN64"/>
    <mergeCell ref="BF64:BG64"/>
    <mergeCell ref="BF61:BG61"/>
    <mergeCell ref="BH61:BI61"/>
    <mergeCell ref="G61:H62"/>
    <mergeCell ref="M61:N62"/>
    <mergeCell ref="D59:F60"/>
    <mergeCell ref="M59:N60"/>
    <mergeCell ref="O59:R60"/>
    <mergeCell ref="BJ61:BN62"/>
    <mergeCell ref="BF62:BG62"/>
    <mergeCell ref="BH62:BI62"/>
    <mergeCell ref="O61:R62"/>
    <mergeCell ref="S61:W62"/>
    <mergeCell ref="BJ59:BN60"/>
    <mergeCell ref="G59:H60"/>
    <mergeCell ref="BF59:BG59"/>
    <mergeCell ref="BH59:BI59"/>
    <mergeCell ref="O57:R58"/>
    <mergeCell ref="C59:C60"/>
    <mergeCell ref="S57:W58"/>
    <mergeCell ref="S59:W60"/>
    <mergeCell ref="BF60:BG60"/>
    <mergeCell ref="BH60:BI60"/>
    <mergeCell ref="G57:H58"/>
    <mergeCell ref="BF56:BG56"/>
    <mergeCell ref="BH56:BI56"/>
    <mergeCell ref="C57:C58"/>
    <mergeCell ref="D57:F58"/>
    <mergeCell ref="BF57:BG57"/>
    <mergeCell ref="BH57:BI57"/>
    <mergeCell ref="M55:N56"/>
    <mergeCell ref="S55:W56"/>
    <mergeCell ref="G55:H56"/>
    <mergeCell ref="BF51:BG51"/>
    <mergeCell ref="BH51:BI51"/>
    <mergeCell ref="M51:N52"/>
    <mergeCell ref="BF52:BG52"/>
    <mergeCell ref="BH52:BI52"/>
    <mergeCell ref="BF50:BG50"/>
    <mergeCell ref="BH50:BI50"/>
    <mergeCell ref="BF49:BG49"/>
    <mergeCell ref="BH49:BI49"/>
    <mergeCell ref="BF39:BG39"/>
    <mergeCell ref="C47:C48"/>
    <mergeCell ref="BF46:BG46"/>
    <mergeCell ref="S41:W42"/>
    <mergeCell ref="S43:W44"/>
    <mergeCell ref="S45:W46"/>
    <mergeCell ref="S47:W48"/>
    <mergeCell ref="BF41:BG41"/>
    <mergeCell ref="C41:C42"/>
    <mergeCell ref="D41:F42"/>
    <mergeCell ref="M39:N40"/>
    <mergeCell ref="M41:N42"/>
    <mergeCell ref="O39:R40"/>
    <mergeCell ref="O41:R42"/>
    <mergeCell ref="BF47:BG47"/>
    <mergeCell ref="BF44:BG44"/>
    <mergeCell ref="BF45:BG45"/>
    <mergeCell ref="S39:W40"/>
    <mergeCell ref="G47:H48"/>
    <mergeCell ref="M43:N44"/>
    <mergeCell ref="BH64:BI64"/>
    <mergeCell ref="BF42:BG42"/>
    <mergeCell ref="BH42:BI42"/>
    <mergeCell ref="BJ43:BN44"/>
    <mergeCell ref="BJ57:BN58"/>
    <mergeCell ref="BF58:BG58"/>
    <mergeCell ref="BH58:BI58"/>
    <mergeCell ref="C55:C56"/>
    <mergeCell ref="S49:W50"/>
    <mergeCell ref="S51:W52"/>
    <mergeCell ref="C49:C50"/>
    <mergeCell ref="D49:F50"/>
    <mergeCell ref="C51:C52"/>
    <mergeCell ref="D51:F52"/>
    <mergeCell ref="M49:N50"/>
    <mergeCell ref="O49:R50"/>
    <mergeCell ref="O55:R56"/>
    <mergeCell ref="C43:C44"/>
    <mergeCell ref="D43:F44"/>
    <mergeCell ref="BF43:BG43"/>
    <mergeCell ref="BF48:BG48"/>
    <mergeCell ref="C53:C54"/>
    <mergeCell ref="D53:F54"/>
    <mergeCell ref="M53:N54"/>
    <mergeCell ref="B63:B64"/>
    <mergeCell ref="B65:B66"/>
    <mergeCell ref="B29:B30"/>
    <mergeCell ref="B31:B32"/>
    <mergeCell ref="BJ81:BM81"/>
    <mergeCell ref="BJ80:BM80"/>
    <mergeCell ref="BJ79:BM79"/>
    <mergeCell ref="BJ39:BN40"/>
    <mergeCell ref="BF40:BG40"/>
    <mergeCell ref="BH40:BI40"/>
    <mergeCell ref="BJ41:BN42"/>
    <mergeCell ref="B45:B46"/>
    <mergeCell ref="B35:B36"/>
    <mergeCell ref="B37:B38"/>
    <mergeCell ref="B39:B40"/>
    <mergeCell ref="B41:B42"/>
    <mergeCell ref="B43:B44"/>
    <mergeCell ref="B53:B54"/>
    <mergeCell ref="B47:B48"/>
    <mergeCell ref="B49:B50"/>
    <mergeCell ref="B51:B52"/>
    <mergeCell ref="B73:B74"/>
    <mergeCell ref="O43:R44"/>
    <mergeCell ref="C45:C46"/>
    <mergeCell ref="B17:B18"/>
    <mergeCell ref="B19:B20"/>
    <mergeCell ref="B21:B22"/>
    <mergeCell ref="B23:B24"/>
    <mergeCell ref="B25:B26"/>
    <mergeCell ref="B27:B28"/>
    <mergeCell ref="B61:B62"/>
    <mergeCell ref="D45:F46"/>
    <mergeCell ref="M45:N46"/>
    <mergeCell ref="C39:C40"/>
    <mergeCell ref="D39:F40"/>
    <mergeCell ref="D55:F56"/>
    <mergeCell ref="C61:C62"/>
    <mergeCell ref="D61:F62"/>
    <mergeCell ref="C37:C38"/>
    <mergeCell ref="D37:F38"/>
    <mergeCell ref="C35:C36"/>
    <mergeCell ref="D35:F36"/>
    <mergeCell ref="M35:N36"/>
    <mergeCell ref="M37:N38"/>
    <mergeCell ref="D31:F32"/>
    <mergeCell ref="C21:C22"/>
    <mergeCell ref="M57:N58"/>
    <mergeCell ref="C27:C28"/>
    <mergeCell ref="B75:B76"/>
    <mergeCell ref="S12:W16"/>
    <mergeCell ref="S17:W18"/>
    <mergeCell ref="S19:W20"/>
    <mergeCell ref="S21:W22"/>
    <mergeCell ref="S23:W24"/>
    <mergeCell ref="S27:W28"/>
    <mergeCell ref="S29:W30"/>
    <mergeCell ref="S31:W32"/>
    <mergeCell ref="S33:W34"/>
    <mergeCell ref="B69:B70"/>
    <mergeCell ref="B71:B72"/>
    <mergeCell ref="B55:B56"/>
    <mergeCell ref="B57:B58"/>
    <mergeCell ref="B59:B60"/>
    <mergeCell ref="B67:B68"/>
    <mergeCell ref="S35:W36"/>
    <mergeCell ref="B33:B34"/>
    <mergeCell ref="S37:W38"/>
    <mergeCell ref="D47:F48"/>
    <mergeCell ref="M47:N48"/>
    <mergeCell ref="O45:R46"/>
    <mergeCell ref="O47:R48"/>
    <mergeCell ref="G45:H46"/>
  </mergeCells>
  <phoneticPr fontId="5"/>
  <conditionalFormatting sqref="O91:R91">
    <cfRule type="expression" dxfId="37" priority="32">
      <formula>INDIRECT(ADDRESS(ROW(),COLUMN()))=TRUNC(INDIRECT(ADDRESS(ROW(),COLUMN())))</formula>
    </cfRule>
  </conditionalFormatting>
  <conditionalFormatting sqref="Q82:AB86">
    <cfRule type="expression" dxfId="36" priority="33">
      <formula>INDIRECT(ADDRESS(ROW(),COLUMN()))=TRUNC(INDIRECT(ADDRESS(ROW(),COLUMN())))</formula>
    </cfRule>
  </conditionalFormatting>
  <conditionalFormatting sqref="AA80:AB80 AD80 AA89:AD89">
    <cfRule type="expression" dxfId="35" priority="38">
      <formula>OR(#REF!=$B78,#REF!=$B78)</formula>
    </cfRule>
  </conditionalFormatting>
  <conditionalFormatting sqref="AA90:AD90">
    <cfRule type="expression" dxfId="34" priority="37">
      <formula>OR(#REF!=$B77,#REF!=$B77)</formula>
    </cfRule>
  </conditionalFormatting>
  <conditionalFormatting sqref="AA18:BI18">
    <cfRule type="expression" dxfId="33" priority="34">
      <formula>INDIRECT(ADDRESS(ROW(),COLUMN()))=TRUNC(INDIRECT(ADDRESS(ROW(),COLUMN())))</formula>
    </cfRule>
  </conditionalFormatting>
  <conditionalFormatting sqref="AA20:BI20">
    <cfRule type="expression" dxfId="32" priority="29">
      <formula>INDIRECT(ADDRESS(ROW(),COLUMN()))=TRUNC(INDIRECT(ADDRESS(ROW(),COLUMN())))</formula>
    </cfRule>
  </conditionalFormatting>
  <conditionalFormatting sqref="AA22:BI22">
    <cfRule type="expression" dxfId="31" priority="28">
      <formula>INDIRECT(ADDRESS(ROW(),COLUMN()))=TRUNC(INDIRECT(ADDRESS(ROW(),COLUMN())))</formula>
    </cfRule>
  </conditionalFormatting>
  <conditionalFormatting sqref="AA24:BI24">
    <cfRule type="expression" dxfId="30" priority="27">
      <formula>INDIRECT(ADDRESS(ROW(),COLUMN()))=TRUNC(INDIRECT(ADDRESS(ROW(),COLUMN())))</formula>
    </cfRule>
  </conditionalFormatting>
  <conditionalFormatting sqref="AA26:BI26">
    <cfRule type="expression" dxfId="29" priority="26">
      <formula>INDIRECT(ADDRESS(ROW(),COLUMN()))=TRUNC(INDIRECT(ADDRESS(ROW(),COLUMN())))</formula>
    </cfRule>
  </conditionalFormatting>
  <conditionalFormatting sqref="AA28:BI28">
    <cfRule type="expression" dxfId="28" priority="25">
      <formula>INDIRECT(ADDRESS(ROW(),COLUMN()))=TRUNC(INDIRECT(ADDRESS(ROW(),COLUMN())))</formula>
    </cfRule>
  </conditionalFormatting>
  <conditionalFormatting sqref="AA30:BI30">
    <cfRule type="expression" dxfId="27" priority="24">
      <formula>INDIRECT(ADDRESS(ROW(),COLUMN()))=TRUNC(INDIRECT(ADDRESS(ROW(),COLUMN())))</formula>
    </cfRule>
  </conditionalFormatting>
  <conditionalFormatting sqref="AA32:BI32">
    <cfRule type="expression" dxfId="26" priority="23">
      <formula>INDIRECT(ADDRESS(ROW(),COLUMN()))=TRUNC(INDIRECT(ADDRESS(ROW(),COLUMN())))</formula>
    </cfRule>
  </conditionalFormatting>
  <conditionalFormatting sqref="AA34:BI34">
    <cfRule type="expression" dxfId="25" priority="22">
      <formula>INDIRECT(ADDRESS(ROW(),COLUMN()))=TRUNC(INDIRECT(ADDRESS(ROW(),COLUMN())))</formula>
    </cfRule>
  </conditionalFormatting>
  <conditionalFormatting sqref="AA36:BI36">
    <cfRule type="expression" dxfId="24" priority="21">
      <formula>INDIRECT(ADDRESS(ROW(),COLUMN()))=TRUNC(INDIRECT(ADDRESS(ROW(),COLUMN())))</formula>
    </cfRule>
  </conditionalFormatting>
  <conditionalFormatting sqref="AA38:BI38">
    <cfRule type="expression" dxfId="23" priority="20">
      <formula>INDIRECT(ADDRESS(ROW(),COLUMN()))=TRUNC(INDIRECT(ADDRESS(ROW(),COLUMN())))</formula>
    </cfRule>
  </conditionalFormatting>
  <conditionalFormatting sqref="AA40:BI40">
    <cfRule type="expression" dxfId="22" priority="19">
      <formula>INDIRECT(ADDRESS(ROW(),COLUMN()))=TRUNC(INDIRECT(ADDRESS(ROW(),COLUMN())))</formula>
    </cfRule>
  </conditionalFormatting>
  <conditionalFormatting sqref="AA42:BI42">
    <cfRule type="expression" dxfId="21" priority="18">
      <formula>INDIRECT(ADDRESS(ROW(),COLUMN()))=TRUNC(INDIRECT(ADDRESS(ROW(),COLUMN())))</formula>
    </cfRule>
  </conditionalFormatting>
  <conditionalFormatting sqref="AA44:BI44">
    <cfRule type="expression" dxfId="20" priority="17">
      <formula>INDIRECT(ADDRESS(ROW(),COLUMN()))=TRUNC(INDIRECT(ADDRESS(ROW(),COLUMN())))</formula>
    </cfRule>
  </conditionalFormatting>
  <conditionalFormatting sqref="AA46:BI46">
    <cfRule type="expression" dxfId="19" priority="16">
      <formula>INDIRECT(ADDRESS(ROW(),COLUMN()))=TRUNC(INDIRECT(ADDRESS(ROW(),COLUMN())))</formula>
    </cfRule>
  </conditionalFormatting>
  <conditionalFormatting sqref="AA48:BI48">
    <cfRule type="expression" dxfId="18" priority="15">
      <formula>INDIRECT(ADDRESS(ROW(),COLUMN()))=TRUNC(INDIRECT(ADDRESS(ROW(),COLUMN())))</formula>
    </cfRule>
  </conditionalFormatting>
  <conditionalFormatting sqref="AA50:BI50">
    <cfRule type="expression" dxfId="17" priority="14">
      <formula>INDIRECT(ADDRESS(ROW(),COLUMN()))=TRUNC(INDIRECT(ADDRESS(ROW(),COLUMN())))</formula>
    </cfRule>
  </conditionalFormatting>
  <conditionalFormatting sqref="AA52:BI52">
    <cfRule type="expression" dxfId="16" priority="13">
      <formula>INDIRECT(ADDRESS(ROW(),COLUMN()))=TRUNC(INDIRECT(ADDRESS(ROW(),COLUMN())))</formula>
    </cfRule>
  </conditionalFormatting>
  <conditionalFormatting sqref="AA54:BI54">
    <cfRule type="expression" dxfId="15" priority="12">
      <formula>INDIRECT(ADDRESS(ROW(),COLUMN()))=TRUNC(INDIRECT(ADDRESS(ROW(),COLUMN())))</formula>
    </cfRule>
  </conditionalFormatting>
  <conditionalFormatting sqref="AA56:BI56">
    <cfRule type="expression" dxfId="14" priority="11">
      <formula>INDIRECT(ADDRESS(ROW(),COLUMN()))=TRUNC(INDIRECT(ADDRESS(ROW(),COLUMN())))</formula>
    </cfRule>
  </conditionalFormatting>
  <conditionalFormatting sqref="AA58:BI58">
    <cfRule type="expression" dxfId="13" priority="10">
      <formula>INDIRECT(ADDRESS(ROW(),COLUMN()))=TRUNC(INDIRECT(ADDRESS(ROW(),COLUMN())))</formula>
    </cfRule>
  </conditionalFormatting>
  <conditionalFormatting sqref="AA60:BI60">
    <cfRule type="expression" dxfId="12" priority="9">
      <formula>INDIRECT(ADDRESS(ROW(),COLUMN()))=TRUNC(INDIRECT(ADDRESS(ROW(),COLUMN())))</formula>
    </cfRule>
  </conditionalFormatting>
  <conditionalFormatting sqref="AA62:BI62">
    <cfRule type="expression" dxfId="11" priority="8">
      <formula>INDIRECT(ADDRESS(ROW(),COLUMN()))=TRUNC(INDIRECT(ADDRESS(ROW(),COLUMN())))</formula>
    </cfRule>
  </conditionalFormatting>
  <conditionalFormatting sqref="AA64:BI64">
    <cfRule type="expression" dxfId="10" priority="7">
      <formula>INDIRECT(ADDRESS(ROW(),COLUMN()))=TRUNC(INDIRECT(ADDRESS(ROW(),COLUMN())))</formula>
    </cfRule>
  </conditionalFormatting>
  <conditionalFormatting sqref="AA66:BI66">
    <cfRule type="expression" dxfId="9" priority="6">
      <formula>INDIRECT(ADDRESS(ROW(),COLUMN()))=TRUNC(INDIRECT(ADDRESS(ROW(),COLUMN())))</formula>
    </cfRule>
  </conditionalFormatting>
  <conditionalFormatting sqref="AA68:BI68">
    <cfRule type="expression" dxfId="8" priority="5">
      <formula>INDIRECT(ADDRESS(ROW(),COLUMN()))=TRUNC(INDIRECT(ADDRESS(ROW(),COLUMN())))</formula>
    </cfRule>
  </conditionalFormatting>
  <conditionalFormatting sqref="AA70:BI70">
    <cfRule type="expression" dxfId="7" priority="4">
      <formula>INDIRECT(ADDRESS(ROW(),COLUMN()))=TRUNC(INDIRECT(ADDRESS(ROW(),COLUMN())))</formula>
    </cfRule>
  </conditionalFormatting>
  <conditionalFormatting sqref="AA72:BI72">
    <cfRule type="expression" dxfId="6" priority="3">
      <formula>INDIRECT(ADDRESS(ROW(),COLUMN()))=TRUNC(INDIRECT(ADDRESS(ROW(),COLUMN())))</formula>
    </cfRule>
  </conditionalFormatting>
  <conditionalFormatting sqref="AA74:BI74">
    <cfRule type="expression" dxfId="5" priority="2">
      <formula>INDIRECT(ADDRESS(ROW(),COLUMN()))=TRUNC(INDIRECT(ADDRESS(ROW(),COLUMN())))</formula>
    </cfRule>
  </conditionalFormatting>
  <conditionalFormatting sqref="AA76:BI76">
    <cfRule type="expression" dxfId="4" priority="1">
      <formula>INDIRECT(ADDRESS(ROW(),COLUMN()))=TRUNC(INDIRECT(ADDRESS(ROW(),COLUMN())))</formula>
    </cfRule>
  </conditionalFormatting>
  <conditionalFormatting sqref="AE91:AH91">
    <cfRule type="expression" dxfId="3" priority="31">
      <formula>INDIRECT(ADDRESS(ROW(),COLUMN()))=TRUNC(INDIRECT(ADDRESS(ROW(),COLUMN())))</formula>
    </cfRule>
  </conditionalFormatting>
  <conditionalFormatting sqref="AG82:AR86">
    <cfRule type="expression" dxfId="2" priority="30">
      <formula>INDIRECT(ADDRESS(ROW(),COLUMN()))=TRUNC(INDIRECT(ADDRESS(ROW(),COLUMN())))</formula>
    </cfRule>
  </conditionalFormatting>
  <conditionalFormatting sqref="AQ80:BE80 AQ89:BE89">
    <cfRule type="expression" dxfId="1" priority="36">
      <formula>OR(#REF!=$B78,#REF!=$B78)</formula>
    </cfRule>
  </conditionalFormatting>
  <conditionalFormatting sqref="AQ90:BE90">
    <cfRule type="expression" dxfId="0" priority="35">
      <formula>OR(#REF!=$B77,#REF!=$B77)</formula>
    </cfRule>
  </conditionalFormatting>
  <dataValidations count="11">
    <dataValidation type="list" allowBlank="1" showInputMessage="1" showErrorMessage="1" sqref="BI4:BL4" xr:uid="{00000000-0002-0000-0400-00000A000000}">
      <formula1>"予定,実績,予定・実績"</formula1>
    </dataValidation>
    <dataValidation type="decimal" allowBlank="1" showInputMessage="1" showErrorMessage="1" error="入力可能範囲　32～40" sqref="BE6:BF6" xr:uid="{00000000-0002-0000-0400-000009000000}">
      <formula1>32</formula1>
      <formula2>40</formula2>
    </dataValidation>
    <dataValidation type="list" allowBlank="1" showInputMessage="1" showErrorMessage="1" sqref="AJ3:AJ4" xr:uid="{00000000-0002-0000-0400-000008000000}">
      <formula1>#REF!</formula1>
    </dataValidation>
    <dataValidation type="list" allowBlank="1" showInputMessage="1" showErrorMessage="1" sqref="BI3:BL3" xr:uid="{00000000-0002-0000-0400-000007000000}">
      <formula1>"４週,暦月"</formula1>
    </dataValidation>
    <dataValidation type="list" allowBlank="1" showInputMessage="1" showErrorMessage="1" sqref="AA17:BE17 AA19:BE19 AA21:BE21 AA23:BE23 AA25:BE25 AA27:BE27 AA29:BE29 AA31:BE31 AA33:BE33 AA35:BE35 AA37:BE37 AA39:BE39 AA41:BE41 AA43:BE43 AA45:BE45 AA47:BE47 AA49:BE49 AA51:BE51 AA53:BE53 AA55:BE55 AA57:BE57 AA59:BE59 AA61:BE61 AA63:BE63 AA65:BE65 AA67:BE67 AA69:BE69 AA71:BE71 AA73:BE73 AA75:BE75" xr:uid="{00000000-0002-0000-0400-000006000000}">
      <formula1>【記載例】シフト記号表</formula1>
    </dataValidation>
    <dataValidation type="list" allowBlank="1" showInputMessage="1" showErrorMessage="1" sqref="V88:W88" xr:uid="{00000000-0002-0000-0400-000005000000}">
      <formula1>"週,暦月"</formula1>
    </dataValidation>
    <dataValidation type="list" allowBlank="1" showInputMessage="1" sqref="C17:C90" xr:uid="{00000000-0002-0000-0400-000004000000}">
      <formula1>"◎,○"</formula1>
    </dataValidation>
    <dataValidation type="list" allowBlank="1" showInputMessage="1" sqref="G17:H76" xr:uid="{00000000-0002-0000-0400-000003000000}">
      <formula1>職種</formula1>
    </dataValidation>
    <dataValidation type="list" errorStyle="warning" allowBlank="1" showInputMessage="1" error="リストにない場合のみ、入力してください。" sqref="O17:R76" xr:uid="{00000000-0002-0000-0400-000002000000}">
      <formula1>INDIRECT(G17)</formula1>
    </dataValidation>
    <dataValidation type="list" allowBlank="1" showInputMessage="1" sqref="M17:N76" xr:uid="{00000000-0002-0000-0400-000001000000}">
      <formula1>"A, B, C, D"</formula1>
    </dataValidation>
    <dataValidation allowBlank="1" showInputMessage="1" showErrorMessage="1" error="入力可能範囲　32～40" sqref="BI10" xr:uid="{00000000-0002-0000-0400-000000000000}"/>
  </dataValidations>
  <printOptions horizontalCentered="1"/>
  <pageMargins left="0.15748031496062992" right="0.15748031496062992" top="0.59055118110236227" bottom="0.47244094488188981" header="0.15748031496062992" footer="0.15748031496062992"/>
  <pageSetup paperSize="9" scale="38" fitToHeight="0" orientation="landscape" r:id="rId1"/>
  <headerFooter>
    <oddFooter>&amp;R&amp;16&amp;P/&amp;N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0D1ADA-D65E-4B6F-B476-2AD75139740C}">
  <sheetPr>
    <pageSetUpPr fitToPage="1"/>
  </sheetPr>
  <dimension ref="B1:Q62"/>
  <sheetViews>
    <sheetView workbookViewId="0">
      <selection activeCell="E16" sqref="E16"/>
    </sheetView>
  </sheetViews>
  <sheetFormatPr defaultColWidth="10.28515625" defaultRowHeight="13.5"/>
  <cols>
    <col min="1" max="1" width="2.140625" style="544" customWidth="1"/>
    <col min="2" max="2" width="13.140625" style="544" customWidth="1"/>
    <col min="3" max="17" width="46.42578125" style="544" customWidth="1"/>
    <col min="18" max="16384" width="10.28515625" style="544"/>
  </cols>
  <sheetData>
    <row r="1" spans="2:4" ht="14.25">
      <c r="B1" s="547" t="s">
        <v>1406</v>
      </c>
      <c r="C1" s="547"/>
      <c r="D1" s="547"/>
    </row>
    <row r="2" spans="2:4" ht="14.25">
      <c r="B2" s="547"/>
      <c r="C2" s="547"/>
      <c r="D2" s="547"/>
    </row>
    <row r="3" spans="2:4" ht="14.25">
      <c r="B3" s="555" t="s">
        <v>1179</v>
      </c>
      <c r="C3" s="555" t="s">
        <v>1405</v>
      </c>
      <c r="D3" s="547"/>
    </row>
    <row r="4" spans="2:4" ht="14.25">
      <c r="B4" s="709">
        <v>1</v>
      </c>
      <c r="C4" s="708" t="s">
        <v>1312</v>
      </c>
      <c r="D4" s="547"/>
    </row>
    <row r="5" spans="2:4" ht="14.25">
      <c r="B5" s="709">
        <v>2</v>
      </c>
      <c r="C5" s="708" t="s">
        <v>1370</v>
      </c>
      <c r="D5" s="547"/>
    </row>
    <row r="6" spans="2:4" ht="14.25">
      <c r="B6" s="709">
        <v>3</v>
      </c>
      <c r="C6" s="708" t="s">
        <v>1404</v>
      </c>
      <c r="D6" s="547"/>
    </row>
    <row r="7" spans="2:4" ht="14.25">
      <c r="B7" s="709">
        <v>4</v>
      </c>
      <c r="C7" s="708" t="s">
        <v>1403</v>
      </c>
      <c r="D7" s="547"/>
    </row>
    <row r="8" spans="2:4" ht="14.25">
      <c r="B8" s="709">
        <v>5</v>
      </c>
      <c r="C8" s="708" t="s">
        <v>1402</v>
      </c>
      <c r="D8" s="547"/>
    </row>
    <row r="9" spans="2:4" ht="14.25">
      <c r="B9" s="709">
        <v>6</v>
      </c>
      <c r="C9" s="708" t="s">
        <v>1401</v>
      </c>
    </row>
    <row r="10" spans="2:4" ht="14.25">
      <c r="B10" s="709">
        <v>7</v>
      </c>
      <c r="C10" s="708" t="s">
        <v>1400</v>
      </c>
      <c r="D10" s="547"/>
    </row>
    <row r="11" spans="2:4" ht="14.25">
      <c r="B11" s="709">
        <v>8</v>
      </c>
      <c r="C11" s="708" t="s">
        <v>1396</v>
      </c>
      <c r="D11" s="547"/>
    </row>
    <row r="12" spans="2:4" ht="14.25">
      <c r="B12" s="709">
        <v>9</v>
      </c>
      <c r="C12" s="708" t="s">
        <v>1396</v>
      </c>
      <c r="D12" s="547"/>
    </row>
    <row r="13" spans="2:4" ht="14.25">
      <c r="B13" s="709">
        <v>10</v>
      </c>
      <c r="C13" s="708" t="s">
        <v>1396</v>
      </c>
      <c r="D13" s="547"/>
    </row>
    <row r="14" spans="2:4" ht="14.25">
      <c r="B14" s="709">
        <v>11</v>
      </c>
      <c r="C14" s="708" t="s">
        <v>1396</v>
      </c>
      <c r="D14" s="547"/>
    </row>
    <row r="15" spans="2:4" ht="14.25">
      <c r="B15" s="709">
        <v>12</v>
      </c>
      <c r="C15" s="708" t="s">
        <v>1396</v>
      </c>
      <c r="D15" s="547"/>
    </row>
    <row r="16" spans="2:4" ht="14.25">
      <c r="B16" s="709">
        <v>13</v>
      </c>
      <c r="C16" s="708" t="s">
        <v>1396</v>
      </c>
      <c r="D16" s="547"/>
    </row>
    <row r="17" spans="2:17" ht="14.25">
      <c r="B17" s="709">
        <v>14</v>
      </c>
      <c r="C17" s="708" t="s">
        <v>1396</v>
      </c>
      <c r="D17" s="547"/>
    </row>
    <row r="19" spans="2:17" ht="14.25">
      <c r="B19" s="547" t="s">
        <v>1399</v>
      </c>
    </row>
    <row r="20" spans="2:17" ht="14.25" thickBot="1"/>
    <row r="21" spans="2:17" ht="15" thickBot="1">
      <c r="B21" s="707" t="s">
        <v>1178</v>
      </c>
      <c r="C21" s="706" t="s">
        <v>1177</v>
      </c>
      <c r="D21" s="705" t="s">
        <v>1176</v>
      </c>
      <c r="E21" s="705" t="s">
        <v>1175</v>
      </c>
      <c r="F21" s="705" t="s">
        <v>1174</v>
      </c>
      <c r="G21" s="705" t="s">
        <v>1173</v>
      </c>
      <c r="H21" s="704" t="s">
        <v>1172</v>
      </c>
      <c r="I21" s="704" t="s">
        <v>1171</v>
      </c>
      <c r="J21" s="704" t="s">
        <v>1170</v>
      </c>
      <c r="K21" s="704" t="s">
        <v>1169</v>
      </c>
      <c r="L21" s="703" t="s">
        <v>1168</v>
      </c>
      <c r="M21" s="702" t="s">
        <v>1167</v>
      </c>
      <c r="N21" s="702" t="s">
        <v>1166</v>
      </c>
      <c r="O21" s="702" t="s">
        <v>1165</v>
      </c>
      <c r="P21" s="702" t="s">
        <v>1164</v>
      </c>
      <c r="Q21" s="701" t="s">
        <v>1396</v>
      </c>
    </row>
    <row r="22" spans="2:17" ht="14.25">
      <c r="B22" s="1876" t="s">
        <v>1398</v>
      </c>
      <c r="C22" s="700" t="s">
        <v>1319</v>
      </c>
      <c r="D22" s="699" t="s">
        <v>1176</v>
      </c>
      <c r="E22" s="699" t="s">
        <v>1175</v>
      </c>
      <c r="F22" s="699" t="s">
        <v>1329</v>
      </c>
      <c r="G22" s="699" t="s">
        <v>1327</v>
      </c>
      <c r="H22" s="698" t="s">
        <v>1319</v>
      </c>
      <c r="I22" s="698" t="s">
        <v>1171</v>
      </c>
      <c r="J22" s="698" t="s">
        <v>1170</v>
      </c>
      <c r="K22" s="697" t="s">
        <v>1169</v>
      </c>
      <c r="L22" s="696" t="s">
        <v>1168</v>
      </c>
      <c r="M22" s="695" t="s">
        <v>1167</v>
      </c>
      <c r="N22" s="695" t="s">
        <v>1319</v>
      </c>
      <c r="O22" s="695" t="s">
        <v>1319</v>
      </c>
      <c r="P22" s="695" t="s">
        <v>1319</v>
      </c>
      <c r="Q22" s="694" t="s">
        <v>1319</v>
      </c>
    </row>
    <row r="23" spans="2:17" ht="14.25">
      <c r="B23" s="1877"/>
      <c r="C23" s="693" t="s">
        <v>1396</v>
      </c>
      <c r="D23" s="691" t="s">
        <v>1396</v>
      </c>
      <c r="E23" s="691" t="s">
        <v>1396</v>
      </c>
      <c r="F23" s="691" t="s">
        <v>1397</v>
      </c>
      <c r="G23" s="691" t="s">
        <v>1319</v>
      </c>
      <c r="H23" s="691" t="s">
        <v>1396</v>
      </c>
      <c r="I23" s="691" t="s">
        <v>1396</v>
      </c>
      <c r="J23" s="691" t="s">
        <v>1396</v>
      </c>
      <c r="K23" s="691" t="s">
        <v>1396</v>
      </c>
      <c r="L23" s="691" t="s">
        <v>1396</v>
      </c>
      <c r="M23" s="691" t="s">
        <v>1396</v>
      </c>
      <c r="N23" s="691" t="s">
        <v>1396</v>
      </c>
      <c r="O23" s="691" t="s">
        <v>1396</v>
      </c>
      <c r="P23" s="691" t="s">
        <v>1396</v>
      </c>
      <c r="Q23" s="690" t="s">
        <v>1396</v>
      </c>
    </row>
    <row r="24" spans="2:17" ht="14.25">
      <c r="B24" s="1877"/>
      <c r="C24" s="693" t="s">
        <v>1396</v>
      </c>
      <c r="D24" s="691" t="s">
        <v>1396</v>
      </c>
      <c r="E24" s="691" t="s">
        <v>1396</v>
      </c>
      <c r="F24" s="691" t="s">
        <v>1396</v>
      </c>
      <c r="G24" s="691" t="s">
        <v>1396</v>
      </c>
      <c r="H24" s="691" t="s">
        <v>1396</v>
      </c>
      <c r="I24" s="691" t="s">
        <v>1396</v>
      </c>
      <c r="J24" s="691" t="s">
        <v>1396</v>
      </c>
      <c r="K24" s="691" t="s">
        <v>1396</v>
      </c>
      <c r="L24" s="691" t="s">
        <v>1396</v>
      </c>
      <c r="M24" s="691" t="s">
        <v>1396</v>
      </c>
      <c r="N24" s="691" t="s">
        <v>1396</v>
      </c>
      <c r="O24" s="691" t="s">
        <v>1396</v>
      </c>
      <c r="P24" s="691" t="s">
        <v>1396</v>
      </c>
      <c r="Q24" s="690" t="s">
        <v>1396</v>
      </c>
    </row>
    <row r="25" spans="2:17" ht="14.25">
      <c r="B25" s="1877"/>
      <c r="C25" s="693" t="s">
        <v>1396</v>
      </c>
      <c r="D25" s="691" t="s">
        <v>1396</v>
      </c>
      <c r="E25" s="691" t="s">
        <v>1396</v>
      </c>
      <c r="F25" s="691" t="s">
        <v>1396</v>
      </c>
      <c r="G25" s="691" t="s">
        <v>1396</v>
      </c>
      <c r="H25" s="691" t="s">
        <v>1396</v>
      </c>
      <c r="I25" s="691" t="s">
        <v>1396</v>
      </c>
      <c r="J25" s="691" t="s">
        <v>1396</v>
      </c>
      <c r="K25" s="691" t="s">
        <v>1396</v>
      </c>
      <c r="L25" s="691" t="s">
        <v>1396</v>
      </c>
      <c r="M25" s="691" t="s">
        <v>1396</v>
      </c>
      <c r="N25" s="691" t="s">
        <v>1396</v>
      </c>
      <c r="O25" s="691" t="s">
        <v>1396</v>
      </c>
      <c r="P25" s="691" t="s">
        <v>1396</v>
      </c>
      <c r="Q25" s="690" t="s">
        <v>1396</v>
      </c>
    </row>
    <row r="26" spans="2:17" ht="14.25">
      <c r="B26" s="1877"/>
      <c r="C26" s="692" t="s">
        <v>1396</v>
      </c>
      <c r="D26" s="691" t="s">
        <v>1396</v>
      </c>
      <c r="E26" s="691" t="s">
        <v>1396</v>
      </c>
      <c r="F26" s="691" t="s">
        <v>1396</v>
      </c>
      <c r="G26" s="691" t="s">
        <v>1396</v>
      </c>
      <c r="H26" s="691" t="s">
        <v>1396</v>
      </c>
      <c r="I26" s="691" t="s">
        <v>1396</v>
      </c>
      <c r="J26" s="691" t="s">
        <v>1396</v>
      </c>
      <c r="K26" s="691" t="s">
        <v>1396</v>
      </c>
      <c r="L26" s="691" t="s">
        <v>1396</v>
      </c>
      <c r="M26" s="691" t="s">
        <v>1396</v>
      </c>
      <c r="N26" s="691" t="s">
        <v>1396</v>
      </c>
      <c r="O26" s="691" t="s">
        <v>1396</v>
      </c>
      <c r="P26" s="691" t="s">
        <v>1396</v>
      </c>
      <c r="Q26" s="690" t="s">
        <v>1396</v>
      </c>
    </row>
    <row r="27" spans="2:17" ht="14.25">
      <c r="B27" s="1877"/>
      <c r="C27" s="692" t="s">
        <v>1396</v>
      </c>
      <c r="D27" s="691" t="s">
        <v>1396</v>
      </c>
      <c r="E27" s="691" t="s">
        <v>1396</v>
      </c>
      <c r="F27" s="691" t="s">
        <v>1396</v>
      </c>
      <c r="G27" s="691" t="s">
        <v>1396</v>
      </c>
      <c r="H27" s="691" t="s">
        <v>1396</v>
      </c>
      <c r="I27" s="691" t="s">
        <v>1396</v>
      </c>
      <c r="J27" s="691" t="s">
        <v>1396</v>
      </c>
      <c r="K27" s="691" t="s">
        <v>1396</v>
      </c>
      <c r="L27" s="691" t="s">
        <v>1396</v>
      </c>
      <c r="M27" s="691" t="s">
        <v>1396</v>
      </c>
      <c r="N27" s="691" t="s">
        <v>1396</v>
      </c>
      <c r="O27" s="691" t="s">
        <v>1396</v>
      </c>
      <c r="P27" s="691" t="s">
        <v>1396</v>
      </c>
      <c r="Q27" s="690" t="s">
        <v>1396</v>
      </c>
    </row>
    <row r="28" spans="2:17" ht="14.25">
      <c r="B28" s="1877"/>
      <c r="C28" s="692" t="s">
        <v>1396</v>
      </c>
      <c r="D28" s="691" t="s">
        <v>1396</v>
      </c>
      <c r="E28" s="691" t="s">
        <v>1396</v>
      </c>
      <c r="F28" s="691" t="s">
        <v>1396</v>
      </c>
      <c r="G28" s="691" t="s">
        <v>1396</v>
      </c>
      <c r="H28" s="691" t="s">
        <v>1396</v>
      </c>
      <c r="I28" s="691" t="s">
        <v>1396</v>
      </c>
      <c r="J28" s="691" t="s">
        <v>1396</v>
      </c>
      <c r="K28" s="691" t="s">
        <v>1396</v>
      </c>
      <c r="L28" s="691" t="s">
        <v>1396</v>
      </c>
      <c r="M28" s="691" t="s">
        <v>1396</v>
      </c>
      <c r="N28" s="691" t="s">
        <v>1396</v>
      </c>
      <c r="O28" s="691" t="s">
        <v>1396</v>
      </c>
      <c r="P28" s="691" t="s">
        <v>1396</v>
      </c>
      <c r="Q28" s="690" t="s">
        <v>1396</v>
      </c>
    </row>
    <row r="29" spans="2:17" ht="14.25">
      <c r="B29" s="1877"/>
      <c r="C29" s="692" t="s">
        <v>1396</v>
      </c>
      <c r="D29" s="691" t="s">
        <v>1396</v>
      </c>
      <c r="E29" s="691" t="s">
        <v>1396</v>
      </c>
      <c r="F29" s="691" t="s">
        <v>1396</v>
      </c>
      <c r="G29" s="691" t="s">
        <v>1396</v>
      </c>
      <c r="H29" s="691" t="s">
        <v>1396</v>
      </c>
      <c r="I29" s="691" t="s">
        <v>1396</v>
      </c>
      <c r="J29" s="691" t="s">
        <v>1396</v>
      </c>
      <c r="K29" s="691" t="s">
        <v>1396</v>
      </c>
      <c r="L29" s="691" t="s">
        <v>1396</v>
      </c>
      <c r="M29" s="691" t="s">
        <v>1396</v>
      </c>
      <c r="N29" s="691" t="s">
        <v>1396</v>
      </c>
      <c r="O29" s="691" t="s">
        <v>1396</v>
      </c>
      <c r="P29" s="691" t="s">
        <v>1396</v>
      </c>
      <c r="Q29" s="690" t="s">
        <v>1396</v>
      </c>
    </row>
    <row r="30" spans="2:17" ht="14.25">
      <c r="B30" s="1877"/>
      <c r="C30" s="692" t="s">
        <v>1396</v>
      </c>
      <c r="D30" s="691" t="s">
        <v>1396</v>
      </c>
      <c r="E30" s="691" t="s">
        <v>1396</v>
      </c>
      <c r="F30" s="691" t="s">
        <v>1396</v>
      </c>
      <c r="G30" s="691" t="s">
        <v>1396</v>
      </c>
      <c r="H30" s="691" t="s">
        <v>1396</v>
      </c>
      <c r="I30" s="691" t="s">
        <v>1396</v>
      </c>
      <c r="J30" s="691" t="s">
        <v>1396</v>
      </c>
      <c r="K30" s="691" t="s">
        <v>1396</v>
      </c>
      <c r="L30" s="691" t="s">
        <v>1396</v>
      </c>
      <c r="M30" s="691" t="s">
        <v>1396</v>
      </c>
      <c r="N30" s="691" t="s">
        <v>1396</v>
      </c>
      <c r="O30" s="691" t="s">
        <v>1396</v>
      </c>
      <c r="P30" s="691" t="s">
        <v>1396</v>
      </c>
      <c r="Q30" s="690" t="s">
        <v>1396</v>
      </c>
    </row>
    <row r="31" spans="2:17" ht="15" thickBot="1">
      <c r="B31" s="1878"/>
      <c r="C31" s="689" t="s">
        <v>1396</v>
      </c>
      <c r="D31" s="688" t="s">
        <v>1396</v>
      </c>
      <c r="E31" s="688" t="s">
        <v>1396</v>
      </c>
      <c r="F31" s="688" t="s">
        <v>1396</v>
      </c>
      <c r="G31" s="688" t="s">
        <v>1396</v>
      </c>
      <c r="H31" s="688" t="s">
        <v>1396</v>
      </c>
      <c r="I31" s="688" t="s">
        <v>1396</v>
      </c>
      <c r="J31" s="688" t="s">
        <v>1396</v>
      </c>
      <c r="K31" s="688" t="s">
        <v>1396</v>
      </c>
      <c r="L31" s="688" t="s">
        <v>1396</v>
      </c>
      <c r="M31" s="688" t="s">
        <v>1396</v>
      </c>
      <c r="N31" s="688" t="s">
        <v>1396</v>
      </c>
      <c r="O31" s="688" t="s">
        <v>1396</v>
      </c>
      <c r="P31" s="688" t="s">
        <v>1396</v>
      </c>
      <c r="Q31" s="687" t="s">
        <v>1396</v>
      </c>
    </row>
    <row r="36" spans="3:3">
      <c r="C36" s="544" t="s">
        <v>1395</v>
      </c>
    </row>
    <row r="37" spans="3:3">
      <c r="C37" s="544" t="s">
        <v>1394</v>
      </c>
    </row>
    <row r="38" spans="3:3">
      <c r="C38" s="544" t="s">
        <v>1393</v>
      </c>
    </row>
    <row r="39" spans="3:3">
      <c r="C39" s="544" t="s">
        <v>1392</v>
      </c>
    </row>
    <row r="40" spans="3:3">
      <c r="C40" s="544" t="s">
        <v>1391</v>
      </c>
    </row>
    <row r="41" spans="3:3">
      <c r="C41" s="544" t="s">
        <v>1390</v>
      </c>
    </row>
    <row r="42" spans="3:3">
      <c r="C42" s="544" t="s">
        <v>1389</v>
      </c>
    </row>
    <row r="43" spans="3:3">
      <c r="C43" s="544" t="s">
        <v>1388</v>
      </c>
    </row>
    <row r="44" spans="3:3">
      <c r="C44" s="544" t="s">
        <v>1387</v>
      </c>
    </row>
    <row r="45" spans="3:3">
      <c r="C45" s="544" t="s">
        <v>1386</v>
      </c>
    </row>
    <row r="46" spans="3:3">
      <c r="C46" s="544" t="s">
        <v>1385</v>
      </c>
    </row>
    <row r="47" spans="3:3">
      <c r="C47" s="544" t="s">
        <v>1384</v>
      </c>
    </row>
    <row r="48" spans="3:3">
      <c r="C48" s="544" t="s">
        <v>1383</v>
      </c>
    </row>
    <row r="49" spans="3:3">
      <c r="C49" s="544" t="s">
        <v>1382</v>
      </c>
    </row>
    <row r="50" spans="3:3">
      <c r="C50" s="544" t="s">
        <v>1381</v>
      </c>
    </row>
    <row r="51" spans="3:3">
      <c r="C51" s="544" t="s">
        <v>1380</v>
      </c>
    </row>
    <row r="52" spans="3:3">
      <c r="C52" s="544" t="s">
        <v>1379</v>
      </c>
    </row>
    <row r="54" spans="3:3">
      <c r="C54" s="544" t="s">
        <v>1378</v>
      </c>
    </row>
    <row r="55" spans="3:3">
      <c r="C55" s="544" t="s">
        <v>1377</v>
      </c>
    </row>
    <row r="57" spans="3:3">
      <c r="C57" s="544" t="s">
        <v>1376</v>
      </c>
    </row>
    <row r="58" spans="3:3">
      <c r="C58" s="544" t="s">
        <v>1375</v>
      </c>
    </row>
    <row r="59" spans="3:3">
      <c r="C59" s="544" t="s">
        <v>1374</v>
      </c>
    </row>
    <row r="60" spans="3:3">
      <c r="C60" s="544" t="s">
        <v>1373</v>
      </c>
    </row>
    <row r="61" spans="3:3">
      <c r="C61" s="544" t="s">
        <v>1372</v>
      </c>
    </row>
    <row r="62" spans="3:3">
      <c r="C62" s="544" t="s">
        <v>1371</v>
      </c>
    </row>
  </sheetData>
  <mergeCells count="1">
    <mergeCell ref="B22:B31"/>
  </mergeCells>
  <phoneticPr fontId="5"/>
  <pageMargins left="0.70866141732283472" right="0.70866141732283472" top="0.74803149606299213" bottom="0.74803149606299213" header="0.31496062992125984" footer="0.31496062992125984"/>
  <pageSetup paperSize="9" scale="19"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33</vt:i4>
      </vt:variant>
    </vt:vector>
  </HeadingPairs>
  <TitlesOfParts>
    <vt:vector size="41" baseType="lpstr">
      <vt:lpstr>運営状況点検書（老健・短入療・介護予防短入療）</vt:lpstr>
      <vt:lpstr>別紙29－2基本施設サービス費点検項目</vt:lpstr>
      <vt:lpstr>入所者数・利用者数一覧表</vt:lpstr>
      <vt:lpstr>（従来型）記入方法</vt:lpstr>
      <vt:lpstr>シフト記号表（従来型・ユニット型共通）</vt:lpstr>
      <vt:lpstr>（従来型）</vt:lpstr>
      <vt:lpstr>【記載例】（ユニット型）</vt:lpstr>
      <vt:lpstr>プルダウン・リスト（従来型・ユニット型共通）</vt:lpstr>
      <vt:lpstr>'シフト記号表（従来型・ユニット型共通）'!【記載例】シフト記号</vt:lpstr>
      <vt:lpstr>'シフト記号表（従来型・ユニット型共通）'!【記載例】シフト記号表</vt:lpstr>
      <vt:lpstr>'（従来型）'!Print_Area</vt:lpstr>
      <vt:lpstr>'（従来型）記入方法'!Print_Area</vt:lpstr>
      <vt:lpstr>'【記載例】（ユニット型）'!Print_Area</vt:lpstr>
      <vt:lpstr>'シフト記号表（従来型・ユニット型共通）'!Print_Area</vt:lpstr>
      <vt:lpstr>'運営状況点検書（老健・短入療・介護予防短入療）'!Print_Area</vt:lpstr>
      <vt:lpstr>'（従来型）'!Print_Titles</vt:lpstr>
      <vt:lpstr>'【記載例】（ユニット型）'!Print_Titles</vt:lpstr>
      <vt:lpstr>'（従来型）'!シフト記号表</vt:lpstr>
      <vt:lpstr>'（従来型）記入方法'!シフト記号表</vt:lpstr>
      <vt:lpstr>'【記載例】（ユニット型）'!シフト記号表</vt:lpstr>
      <vt:lpstr>'シフト記号表（従来型・ユニット型共通）'!シフト記号表</vt:lpstr>
      <vt:lpstr>'プルダウン・リスト（従来型・ユニット型共通）'!シフト記号表</vt:lpstr>
      <vt:lpstr>'プルダウン・リスト（従来型・ユニット型共通）'!その他の従業者</vt:lpstr>
      <vt:lpstr>'プルダウン・リスト（従来型・ユニット型共通）'!医師</vt:lpstr>
      <vt:lpstr>'プルダウン・リスト（従来型・ユニット型共通）'!栄養士</vt:lpstr>
      <vt:lpstr>'プルダウン・リスト（従来型・ユニット型共通）'!介護支援専門員</vt:lpstr>
      <vt:lpstr>'プルダウン・リスト（従来型・ユニット型共通）'!介護職員</vt:lpstr>
      <vt:lpstr>'プルダウン・リスト（従来型・ユニット型共通）'!看護職員</vt:lpstr>
      <vt:lpstr>'プルダウン・リスト（従来型・ユニット型共通）'!管理者</vt:lpstr>
      <vt:lpstr>'プルダウン・リスト（従来型・ユニット型共通）'!言語聴覚士</vt:lpstr>
      <vt:lpstr>'プルダウン・リスト（従来型・ユニット型共通）'!作業療法士</vt:lpstr>
      <vt:lpstr>'プルダウン・リスト（従来型・ユニット型共通）'!支援相談員</vt:lpstr>
      <vt:lpstr>'プルダウン・リスト（従来型・ユニット型共通）'!事務員</vt:lpstr>
      <vt:lpstr>'（従来型）'!職種</vt:lpstr>
      <vt:lpstr>'（従来型）記入方法'!職種</vt:lpstr>
      <vt:lpstr>'【記載例】（ユニット型）'!職種</vt:lpstr>
      <vt:lpstr>'シフト記号表（従来型・ユニット型共通）'!職種</vt:lpstr>
      <vt:lpstr>'プルダウン・リスト（従来型・ユニット型共通）'!職種</vt:lpstr>
      <vt:lpstr>'プルダウン・リスト（従来型・ユニット型共通）'!調理員</vt:lpstr>
      <vt:lpstr>'プルダウン・リスト（従来型・ユニット型共通）'!薬剤師</vt:lpstr>
      <vt:lpstr>'プルダウン・リスト（従来型・ユニット型共通）'!理学療法士</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横須賀市</cp:lastModifiedBy>
  <cp:lastPrinted>2026-08-17T00:16:59Z</cp:lastPrinted>
  <dcterms:created xsi:type="dcterms:W3CDTF">2008-06-06T11:29:08Z</dcterms:created>
  <dcterms:modified xsi:type="dcterms:W3CDTF">2026-08-17T23:56:39Z</dcterms:modified>
</cp:coreProperties>
</file>